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smartdcc-my.sharepoint.com/personal/sarita_kataria_smartdcc_co_uk/Documents/"/>
    </mc:Choice>
  </mc:AlternateContent>
  <xr:revisionPtr revIDLastSave="0" documentId="8_{88634209-B135-45FE-8385-79B32D1FE002}" xr6:coauthVersionLast="47" xr6:coauthVersionMax="47" xr10:uidLastSave="{00000000-0000-0000-0000-000000000000}"/>
  <bookViews>
    <workbookView xWindow="-104" yWindow="-104" windowWidth="22326" windowHeight="12050" tabRatio="746" activeTab="1" xr2:uid="{00000000-000D-0000-FFFF-FFFF00000000}"/>
  </bookViews>
  <sheets>
    <sheet name="Front Cover" sheetId="2" r:id="rId1"/>
    <sheet name="Change Control" sheetId="198" r:id="rId2"/>
    <sheet name="Sheet1" sheetId="195" state="hidden" r:id="rId3"/>
    <sheet name="Sheet2" sheetId="264" state="hidden" r:id="rId4"/>
    <sheet name="How To Use" sheetId="287" r:id="rId5"/>
    <sheet name="Test Scenarios Summary" sheetId="17" state="hidden" r:id="rId6"/>
    <sheet name="TestSceanrioMap" sheetId="256" state="hidden" r:id="rId7"/>
    <sheet name="List of Test Scenarios" sheetId="16" r:id="rId8"/>
    <sheet name="List of Test Cases" sheetId="19" r:id="rId9"/>
    <sheet name="ET-001" sheetId="101" r:id="rId10"/>
    <sheet name="ET-002-GAIN" sheetId="211" r:id="rId11"/>
    <sheet name="ET-002-LOSE" sheetId="210" r:id="rId12"/>
    <sheet name="ET-003-GAIN" sheetId="217" r:id="rId13"/>
    <sheet name="ET-003-LOSE" sheetId="216" r:id="rId14"/>
    <sheet name="ET-004-GAIN" sheetId="234" r:id="rId15"/>
    <sheet name="ET-004-LOSE" sheetId="235" r:id="rId16"/>
    <sheet name="ET-005-GAIN" sheetId="212" r:id="rId17"/>
    <sheet name="ET-005-LOSE" sheetId="213" r:id="rId18"/>
    <sheet name="ET-006-GAIN" sheetId="215" r:id="rId19"/>
    <sheet name="ET-006-LOSE" sheetId="214" r:id="rId20"/>
    <sheet name="ET-007-GAIN" sheetId="236" r:id="rId21"/>
    <sheet name="ET-007-LOSE" sheetId="237" r:id="rId22"/>
    <sheet name="ET-008-GAIN" sheetId="226" r:id="rId23"/>
    <sheet name="ET-008-LOSE" sheetId="227" r:id="rId24"/>
    <sheet name="ET-009-GAIN" sheetId="228" r:id="rId25"/>
    <sheet name="ET-009-LOSE" sheetId="229" r:id="rId26"/>
    <sheet name="ET-010-GAIN" sheetId="238" r:id="rId27"/>
    <sheet name="ET-010-LOSE" sheetId="239" r:id="rId28"/>
    <sheet name="ET-011-GAIN" sheetId="218" r:id="rId29"/>
    <sheet name="ET-011-LOSE" sheetId="219" r:id="rId30"/>
    <sheet name="ET-012-GAIN" sheetId="220" r:id="rId31"/>
    <sheet name="ET-012-LOSE" sheetId="221" r:id="rId32"/>
    <sheet name="ET-013-GAIN" sheetId="240" r:id="rId33"/>
    <sheet name="ET-013-LOSE" sheetId="241" r:id="rId34"/>
    <sheet name="ET-014-GAIN" sheetId="230" r:id="rId35"/>
    <sheet name="ET-014-LOSE" sheetId="231" r:id="rId36"/>
    <sheet name="ET-015-GAIN" sheetId="232" r:id="rId37"/>
    <sheet name="ET-015-LOSE" sheetId="233" r:id="rId38"/>
    <sheet name="ET-016-GAIN" sheetId="242" r:id="rId39"/>
    <sheet name="ET-016-LOSE" sheetId="243" r:id="rId40"/>
    <sheet name="ET-017-GAIN" sheetId="244" r:id="rId41"/>
    <sheet name="ET-017-LOSE" sheetId="245" r:id="rId42"/>
    <sheet name="ET-018-GAIN" sheetId="246" r:id="rId43"/>
    <sheet name="ET-018-LOSE" sheetId="247" r:id="rId44"/>
    <sheet name="ET-019-GAIN" sheetId="248" r:id="rId45"/>
    <sheet name="ET-019-LOSE" sheetId="249" r:id="rId46"/>
    <sheet name="ET-020-GAIN" sheetId="250" r:id="rId47"/>
    <sheet name="ET-020-LOSE" sheetId="251" r:id="rId48"/>
    <sheet name="ET-021-GAIN" sheetId="252" r:id="rId49"/>
    <sheet name="ET-021-LOSE" sheetId="253" r:id="rId50"/>
    <sheet name="ET-022-GAIN" sheetId="254" r:id="rId51"/>
    <sheet name="ET-022-LOSE" sheetId="255" r:id="rId52"/>
    <sheet name="ET-023" sheetId="258" r:id="rId53"/>
    <sheet name="ET-024" sheetId="124" r:id="rId54"/>
    <sheet name="ET-025" sheetId="125" r:id="rId55"/>
    <sheet name="ET-028" sheetId="128" r:id="rId56"/>
    <sheet name="ET-029" sheetId="129" r:id="rId57"/>
    <sheet name="ET-030" sheetId="130" r:id="rId58"/>
    <sheet name="ET-031" sheetId="131" r:id="rId59"/>
    <sheet name="ET-032" sheetId="132" r:id="rId60"/>
    <sheet name="ET-033" sheetId="133" r:id="rId61"/>
    <sheet name="ET-034" sheetId="134" r:id="rId62"/>
    <sheet name="ET-035" sheetId="135" r:id="rId63"/>
    <sheet name="ET-036" sheetId="136" r:id="rId64"/>
    <sheet name="ET-037" sheetId="137" r:id="rId65"/>
    <sheet name="ET-038" sheetId="305" r:id="rId66"/>
    <sheet name="ET-039" sheetId="306" r:id="rId67"/>
    <sheet name="ET-056-GAIN" sheetId="259" r:id="rId68"/>
    <sheet name="ET-058" sheetId="310" r:id="rId69"/>
    <sheet name="ET-059" sheetId="309" r:id="rId70"/>
    <sheet name="ET-060" sheetId="160" r:id="rId71"/>
    <sheet name="ET-064" sheetId="164" r:id="rId72"/>
    <sheet name="ET-065" sheetId="165" r:id="rId73"/>
    <sheet name="ET-070" sheetId="262" r:id="rId74"/>
    <sheet name="ET-071" sheetId="263" r:id="rId75"/>
    <sheet name="ET-094-GAIN" sheetId="340" r:id="rId76"/>
    <sheet name="ET-099-GAIN" sheetId="341" r:id="rId77"/>
    <sheet name="ET-100-GAIN" sheetId="342" r:id="rId78"/>
    <sheet name="ET-101-GAIN" sheetId="269" r:id="rId79"/>
    <sheet name="ET-101-LOSE" sheetId="270" r:id="rId80"/>
    <sheet name="ET-102-GAIN" sheetId="272" r:id="rId81"/>
    <sheet name="ET-102-LOSE" sheetId="273" r:id="rId82"/>
    <sheet name="ET-103-GAIN" sheetId="275" r:id="rId83"/>
    <sheet name="ET-103-LOSE" sheetId="276" r:id="rId84"/>
    <sheet name="ET-501-GAIN" sheetId="317" r:id="rId85"/>
    <sheet name="ET-501-LOSE" sheetId="318" r:id="rId86"/>
    <sheet name="ET-502-GAIN" sheetId="315" r:id="rId87"/>
    <sheet name="ET-502-LOSE" sheetId="316" r:id="rId88"/>
    <sheet name="ET-503-GAIN" sheetId="319" r:id="rId89"/>
    <sheet name="ET-503-LOSE" sheetId="320" r:id="rId90"/>
    <sheet name="ET-505-GAIN" sheetId="323" r:id="rId91"/>
    <sheet name="ET-505-LOSE" sheetId="324" r:id="rId92"/>
    <sheet name="ET-506-GAIN" sheetId="325" r:id="rId93"/>
    <sheet name="ET-506-LOSE" sheetId="326" r:id="rId94"/>
    <sheet name="ET-507" sheetId="327" r:id="rId95"/>
    <sheet name="ET-508" sheetId="328" r:id="rId96"/>
    <sheet name="ET-509" sheetId="329" r:id="rId97"/>
    <sheet name="ET-510" sheetId="330" r:id="rId98"/>
    <sheet name="ET-511" sheetId="331" r:id="rId99"/>
    <sheet name="ET-512" sheetId="332" r:id="rId100"/>
    <sheet name="ET-513-GAIN" sheetId="343" r:id="rId101"/>
    <sheet name="ET-514-LOSE" sheetId="344" r:id="rId102"/>
    <sheet name="ET-515-GAIN" sheetId="345" r:id="rId103"/>
    <sheet name="ET-516-LOSE" sheetId="346" r:id="rId104"/>
    <sheet name="ET-517" sheetId="349" r:id="rId105"/>
    <sheet name="ET-518" sheetId="348" r:id="rId106"/>
    <sheet name="ET-519" sheetId="350" r:id="rId107"/>
    <sheet name="ET-520" sheetId="347" r:id="rId108"/>
    <sheet name="ET-521" sheetId="351" r:id="rId109"/>
    <sheet name="ET-522" sheetId="352" r:id="rId110"/>
    <sheet name="ET-523" sheetId="354" r:id="rId111"/>
    <sheet name="ET-524" sheetId="353" r:id="rId112"/>
  </sheets>
  <externalReferences>
    <externalReference r:id="rId113"/>
    <externalReference r:id="rId114"/>
  </externalReferences>
  <definedNames>
    <definedName name="_1._How_to_Navigate_this_document">'How To Use'!$B$26</definedName>
    <definedName name="_2._Overview_of_the__List_of_Test_Scenarios__Tab">'How To Use'!$B$185</definedName>
    <definedName name="_3._Overview_of_the__List_of_Test_Cases__Tab">'How To Use'!$B$232</definedName>
    <definedName name="_4._Overview_of_the_Test_Script_Tabs">'How To Use'!$B$262</definedName>
    <definedName name="_xlnm._FilterDatabase" localSheetId="9" hidden="1">'ET-001'!$A$13:$O$13</definedName>
    <definedName name="_xlnm._FilterDatabase" localSheetId="10" hidden="1">'ET-002-GAIN'!$A$13:$Q$13</definedName>
    <definedName name="_xlnm._FilterDatabase" localSheetId="11" hidden="1">'ET-002-LOSE'!$A$13:$O$13</definedName>
    <definedName name="_xlnm._FilterDatabase" localSheetId="12" hidden="1">'ET-003-GAIN'!$A$13:$O$20</definedName>
    <definedName name="_xlnm._FilterDatabase" localSheetId="13" hidden="1">'ET-003-LOSE'!$A$13:$O$13</definedName>
    <definedName name="_xlnm._FilterDatabase" localSheetId="14" hidden="1">'ET-004-GAIN'!$A$13:$O$24</definedName>
    <definedName name="_xlnm._FilterDatabase" localSheetId="15" hidden="1">'ET-004-LOSE'!$A$13:$O$24</definedName>
    <definedName name="_xlnm._FilterDatabase" localSheetId="16" hidden="1">'ET-005-GAIN'!$A$13:$O$30</definedName>
    <definedName name="_xlnm._FilterDatabase" localSheetId="17" hidden="1">'ET-005-LOSE'!$A$13:$O$30</definedName>
    <definedName name="_xlnm._FilterDatabase" localSheetId="18" hidden="1">'ET-006-GAIN'!$A$13:$O$30</definedName>
    <definedName name="_xlnm._FilterDatabase" localSheetId="19" hidden="1">'ET-006-LOSE'!$A$13:$O$30</definedName>
    <definedName name="_xlnm._FilterDatabase" localSheetId="20" hidden="1">'ET-007-GAIN'!$A$13:$O$35</definedName>
    <definedName name="_xlnm._FilterDatabase" localSheetId="21" hidden="1">'ET-007-LOSE'!$A$13:$O$35</definedName>
    <definedName name="_xlnm._FilterDatabase" localSheetId="22" hidden="1">'ET-008-GAIN'!$A$13:$O$13</definedName>
    <definedName name="_xlnm._FilterDatabase" localSheetId="23" hidden="1">'ET-008-LOSE'!$B$1:$N$33</definedName>
    <definedName name="_xlnm._FilterDatabase" localSheetId="24" hidden="1">'ET-009-GAIN'!$A$13:$O$13</definedName>
    <definedName name="_xlnm._FilterDatabase" localSheetId="25" hidden="1">'ET-009-LOSE'!$A$13:$O$13</definedName>
    <definedName name="_xlnm._FilterDatabase" localSheetId="26" hidden="1">'ET-010-GAIN'!$A$13:$O$13</definedName>
    <definedName name="_xlnm._FilterDatabase" localSheetId="27" hidden="1">'ET-010-LOSE'!$A$13:$O$13</definedName>
    <definedName name="_xlnm._FilterDatabase" localSheetId="28" hidden="1">'ET-011-GAIN'!$A$13:$O$24</definedName>
    <definedName name="_xlnm._FilterDatabase" localSheetId="29" hidden="1">'ET-011-LOSE'!$A$13:$O$24</definedName>
    <definedName name="_xlnm._FilterDatabase" localSheetId="30" hidden="1">'ET-012-GAIN'!$A$13:$O$24</definedName>
    <definedName name="_xlnm._FilterDatabase" localSheetId="31" hidden="1">'ET-012-LOSE'!$A$13:$O$24</definedName>
    <definedName name="_xlnm._FilterDatabase" localSheetId="32" hidden="1">'ET-013-GAIN'!$A$13:$O$31</definedName>
    <definedName name="_xlnm._FilterDatabase" localSheetId="33" hidden="1">'ET-013-LOSE'!$A$13:$O$31</definedName>
    <definedName name="_xlnm._FilterDatabase" localSheetId="34" hidden="1">'ET-014-GAIN'!$A$13:$O$13</definedName>
    <definedName name="_xlnm._FilterDatabase" localSheetId="35" hidden="1">'ET-014-LOSE'!$A$13:$O$13</definedName>
    <definedName name="_xlnm._FilterDatabase" localSheetId="36" hidden="1">'ET-015-GAIN'!$A$13:$O$13</definedName>
    <definedName name="_xlnm._FilterDatabase" localSheetId="37" hidden="1">'ET-015-LOSE'!$A$13:$O$13</definedName>
    <definedName name="_xlnm._FilterDatabase" localSheetId="38" hidden="1">'ET-016-GAIN'!$A$13:$O$23</definedName>
    <definedName name="_xlnm._FilterDatabase" localSheetId="39" hidden="1">'ET-016-LOSE'!$A$13:$O$23</definedName>
    <definedName name="_xlnm._FilterDatabase" localSheetId="40" hidden="1">'ET-017-GAIN'!$A$13:$O$24</definedName>
    <definedName name="_xlnm._FilterDatabase" localSheetId="41" hidden="1">'ET-017-LOSE'!$A$13:$O$24</definedName>
    <definedName name="_xlnm._FilterDatabase" localSheetId="42" hidden="1">'ET-018-GAIN'!$A$13:$O$24</definedName>
    <definedName name="_xlnm._FilterDatabase" localSheetId="43" hidden="1">'ET-018-LOSE'!$A$13:$O$24</definedName>
    <definedName name="_xlnm._FilterDatabase" localSheetId="44" hidden="1">'ET-019-GAIN'!$A$13:$O$28</definedName>
    <definedName name="_xlnm._FilterDatabase" localSheetId="45" hidden="1">'ET-019-LOSE'!$A$13:$O$28</definedName>
    <definedName name="_xlnm._FilterDatabase" localSheetId="46" hidden="1">'ET-020-GAIN'!$A$13:$O$24</definedName>
    <definedName name="_xlnm._FilterDatabase" localSheetId="47" hidden="1">'ET-020-LOSE'!$A$13:$O$13</definedName>
    <definedName name="_xlnm._FilterDatabase" localSheetId="48" hidden="1">'ET-021-GAIN'!$A$13:$O$24</definedName>
    <definedName name="_xlnm._FilterDatabase" localSheetId="49" hidden="1">'ET-021-LOSE'!$A$13:$O$13</definedName>
    <definedName name="_xlnm._FilterDatabase" localSheetId="50" hidden="1">'ET-022-GAIN'!$A$13:$O$29</definedName>
    <definedName name="_xlnm._FilterDatabase" localSheetId="51" hidden="1">'ET-022-LOSE'!$A$13:$O$13</definedName>
    <definedName name="_xlnm._FilterDatabase" localSheetId="52" hidden="1">'ET-023'!$A$13:$O$13</definedName>
    <definedName name="_xlnm._FilterDatabase" localSheetId="53" hidden="1">'ET-024'!$A$13:$O$13</definedName>
    <definedName name="_xlnm._FilterDatabase" localSheetId="54" hidden="1">'ET-025'!$B$1:$N$25</definedName>
    <definedName name="_xlnm._FilterDatabase" localSheetId="55" hidden="1">'ET-028'!$A$13:$O$13</definedName>
    <definedName name="_xlnm._FilterDatabase" localSheetId="56" hidden="1">'ET-029'!$A$13:$O$13</definedName>
    <definedName name="_xlnm._FilterDatabase" localSheetId="57" hidden="1">'ET-030'!$A$13:$O$13</definedName>
    <definedName name="_xlnm._FilterDatabase" localSheetId="58" hidden="1">'ET-031'!$A$13:$O$13</definedName>
    <definedName name="_xlnm._FilterDatabase" localSheetId="59" hidden="1">'ET-032'!$A$13:$O$13</definedName>
    <definedName name="_xlnm._FilterDatabase" localSheetId="60" hidden="1">'ET-033'!$A$13:$O$13</definedName>
    <definedName name="_xlnm._FilterDatabase" localSheetId="61" hidden="1">'ET-034'!$A$13:$O$13</definedName>
    <definedName name="_xlnm._FilterDatabase" localSheetId="62" hidden="1">'ET-035'!$A$13:$O$13</definedName>
    <definedName name="_xlnm._FilterDatabase" localSheetId="63" hidden="1">'ET-036'!$A$13:$O$13</definedName>
    <definedName name="_xlnm._FilterDatabase" localSheetId="64" hidden="1">'ET-037'!$A$13:$O$13</definedName>
    <definedName name="_xlnm._FilterDatabase" localSheetId="65" hidden="1">'ET-038'!$B$1:$N$18</definedName>
    <definedName name="_xlnm._FilterDatabase" localSheetId="66" hidden="1">'ET-039'!$B$1:$N$18</definedName>
    <definedName name="_xlnm._FilterDatabase" localSheetId="67" hidden="1">'ET-056-GAIN'!$A$13:$O$13</definedName>
    <definedName name="_xlnm._FilterDatabase" localSheetId="68" hidden="1">'ET-058'!$A$13:$O$13</definedName>
    <definedName name="_xlnm._FilterDatabase" localSheetId="69" hidden="1">'ET-059'!$A$13:$O$13</definedName>
    <definedName name="_xlnm._FilterDatabase" localSheetId="70" hidden="1">'ET-060'!$A$13:$O$13</definedName>
    <definedName name="_xlnm._FilterDatabase" localSheetId="71" hidden="1">'ET-064'!$A$13:$O$13</definedName>
    <definedName name="_xlnm._FilterDatabase" localSheetId="72" hidden="1">'ET-065'!$A$13:$O$13</definedName>
    <definedName name="_xlnm._FilterDatabase" localSheetId="73" hidden="1">'ET-070'!$A$13:$O$13</definedName>
    <definedName name="_xlnm._FilterDatabase" localSheetId="74" hidden="1">'ET-071'!$A$13:$O$13</definedName>
    <definedName name="_xlnm._FilterDatabase" localSheetId="75" hidden="1">'ET-094-GAIN'!$A$13:$O$13</definedName>
    <definedName name="_xlnm._FilterDatabase" localSheetId="76" hidden="1">'ET-099-GAIN'!$A$13:$O$13</definedName>
    <definedName name="_xlnm._FilterDatabase" localSheetId="77" hidden="1">'ET-100-GAIN'!$A$13:$O$13</definedName>
    <definedName name="_xlnm._FilterDatabase" localSheetId="78" hidden="1">'ET-101-GAIN'!$A$13:$O$13</definedName>
    <definedName name="_xlnm._FilterDatabase" localSheetId="79" hidden="1">'ET-101-LOSE'!$A$13:$O$13</definedName>
    <definedName name="_xlnm._FilterDatabase" localSheetId="80" hidden="1">'ET-102-GAIN'!$A$13:$O$13</definedName>
    <definedName name="_xlnm._FilterDatabase" localSheetId="81" hidden="1">'ET-102-LOSE'!$A$13:$O$13</definedName>
    <definedName name="_xlnm._FilterDatabase" localSheetId="82" hidden="1">'ET-103-GAIN'!$A$13:$O$24</definedName>
    <definedName name="_xlnm._FilterDatabase" localSheetId="83" hidden="1">'ET-103-LOSE'!$A$13:$O$13</definedName>
    <definedName name="_xlnm._FilterDatabase" localSheetId="84" hidden="1">'ET-501-GAIN'!$A$13:$O$13</definedName>
    <definedName name="_xlnm._FilterDatabase" localSheetId="85" hidden="1">'ET-501-LOSE'!$A$13:$O$13</definedName>
    <definedName name="_xlnm._FilterDatabase" localSheetId="86" hidden="1">'ET-502-GAIN'!$A$13:$Q$13</definedName>
    <definedName name="_xlnm._FilterDatabase" localSheetId="87" hidden="1">'ET-502-LOSE'!$A$13:$O$13</definedName>
    <definedName name="_xlnm._FilterDatabase" localSheetId="88" hidden="1">'ET-503-GAIN'!$A$13:$O$28</definedName>
    <definedName name="_xlnm._FilterDatabase" localSheetId="89" hidden="1">'ET-503-LOSE'!$A$13:$O$28</definedName>
    <definedName name="_xlnm._FilterDatabase" localSheetId="90" hidden="1">'ET-505-GAIN'!$A$13:$O$13</definedName>
    <definedName name="_xlnm._FilterDatabase" localSheetId="91" hidden="1">'ET-505-LOSE'!$A$13:$O$13</definedName>
    <definedName name="_xlnm._FilterDatabase" localSheetId="92" hidden="1">'ET-506-GAIN'!$B$13:$P$24</definedName>
    <definedName name="_xlnm._FilterDatabase" localSheetId="93" hidden="1">'ET-506-LOSE'!$A$13:$O$24</definedName>
    <definedName name="_xlnm._FilterDatabase" localSheetId="94" hidden="1">'ET-507'!$A$13:$O$13</definedName>
    <definedName name="_xlnm._FilterDatabase" localSheetId="95" hidden="1">'ET-508'!$A$13:$O$13</definedName>
    <definedName name="_xlnm._FilterDatabase" localSheetId="96" hidden="1">'ET-509'!$A$13:$O$13</definedName>
    <definedName name="_xlnm._FilterDatabase" localSheetId="97" hidden="1">'ET-510'!$A$13:$O$13</definedName>
    <definedName name="_xlnm._FilterDatabase" localSheetId="98" hidden="1">'ET-511'!$A$13:$O$13</definedName>
    <definedName name="_xlnm._FilterDatabase" localSheetId="99" hidden="1">'ET-512'!$A$13:$O$13</definedName>
    <definedName name="_xlnm._FilterDatabase" localSheetId="100" hidden="1">'ET-513-GAIN'!$A$13:$O$24</definedName>
    <definedName name="_xlnm._FilterDatabase" localSheetId="101" hidden="1">'ET-514-LOSE'!$A$13:$O$24</definedName>
    <definedName name="_xlnm._FilterDatabase" localSheetId="102" hidden="1">'ET-515-GAIN'!$B$13:$P$24</definedName>
    <definedName name="_xlnm._FilterDatabase" localSheetId="103" hidden="1">'ET-516-LOSE'!$B$13:$P$24</definedName>
    <definedName name="_xlnm._FilterDatabase" localSheetId="104" hidden="1">'ET-517'!$B$13:$P$30</definedName>
    <definedName name="_xlnm._FilterDatabase" localSheetId="105" hidden="1">'ET-518'!$B$13:$P$24</definedName>
    <definedName name="_xlnm._FilterDatabase" localSheetId="106" hidden="1">'ET-519'!$B$13:$P$30</definedName>
    <definedName name="_xlnm._FilterDatabase" localSheetId="107" hidden="1">'ET-520'!$B$13:$P$24</definedName>
    <definedName name="_xlnm._FilterDatabase" localSheetId="108" hidden="1">'ET-521'!$B$13:$P$30</definedName>
    <definedName name="_xlnm._FilterDatabase" localSheetId="109" hidden="1">'ET-522'!$B$13:$P$24</definedName>
    <definedName name="_xlnm._FilterDatabase" localSheetId="110" hidden="1">'ET-523'!$B$13:$P$30</definedName>
    <definedName name="_xlnm._FilterDatabase" localSheetId="111" hidden="1">'ET-524'!$B$13:$P$24</definedName>
    <definedName name="_xlnm._FilterDatabase" localSheetId="8" hidden="1">'List of Test Cases'!#REF!</definedName>
    <definedName name="_xlnm._FilterDatabase" localSheetId="7" hidden="1">'List of Test Scenarios'!$A$1:$AC$111</definedName>
    <definedName name="_Ref12268564" localSheetId="10">'ET-002-GAIN'!$J$14</definedName>
    <definedName name="_Ref12268564" localSheetId="11">'ET-002-LOSE'!$J$14</definedName>
    <definedName name="_Ref12268564" localSheetId="12">'ET-003-GAIN'!#REF!</definedName>
    <definedName name="_Ref12268564" localSheetId="13">'ET-003-LOSE'!#REF!</definedName>
    <definedName name="_Ref12268564" localSheetId="14">'ET-004-GAIN'!#REF!</definedName>
    <definedName name="_Ref12268564" localSheetId="15">'ET-004-LOSE'!#REF!</definedName>
    <definedName name="_Ref12268564" localSheetId="16">'ET-005-GAIN'!$J$24</definedName>
    <definedName name="_Ref12268564" localSheetId="17">'ET-005-LOSE'!$J$24</definedName>
    <definedName name="_Ref12268564" localSheetId="18">'ET-006-GAIN'!#REF!</definedName>
    <definedName name="_Ref12268564" localSheetId="19">'ET-006-LOSE'!#REF!</definedName>
    <definedName name="_Ref12268564" localSheetId="20">'ET-007-GAIN'!$J$25</definedName>
    <definedName name="_Ref12268564" localSheetId="21">'ET-007-LOSE'!$J$25</definedName>
    <definedName name="_Ref12268564" localSheetId="22">'ET-008-GAIN'!#REF!</definedName>
    <definedName name="_Ref12268564" localSheetId="23">'ET-008-LOSE'!#REF!</definedName>
    <definedName name="_Ref12268564" localSheetId="24">'ET-009-GAIN'!#REF!</definedName>
    <definedName name="_Ref12268564" localSheetId="25">'ET-009-LOSE'!#REF!</definedName>
    <definedName name="_Ref12268564" localSheetId="26">'ET-010-GAIN'!#REF!</definedName>
    <definedName name="_Ref12268564" localSheetId="27">'ET-010-LOSE'!#REF!</definedName>
    <definedName name="_Ref12268564" localSheetId="28">'ET-011-GAIN'!#REF!</definedName>
    <definedName name="_Ref12268564" localSheetId="29">'ET-011-LOSE'!#REF!</definedName>
    <definedName name="_Ref12268564" localSheetId="30">'ET-012-GAIN'!#REF!</definedName>
    <definedName name="_Ref12268564" localSheetId="31">'ET-012-LOSE'!#REF!</definedName>
    <definedName name="_Ref12268564" localSheetId="32">'ET-013-GAIN'!#REF!</definedName>
    <definedName name="_Ref12268564" localSheetId="33">'ET-013-LOSE'!#REF!</definedName>
    <definedName name="_Ref12268564" localSheetId="34">'ET-014-GAIN'!#REF!</definedName>
    <definedName name="_Ref12268564" localSheetId="35">'ET-014-LOSE'!#REF!</definedName>
    <definedName name="_Ref12268564" localSheetId="36">'ET-015-GAIN'!#REF!</definedName>
    <definedName name="_Ref12268564" localSheetId="37">'ET-015-LOSE'!#REF!</definedName>
    <definedName name="_Ref12268564" localSheetId="38">'ET-016-GAIN'!#REF!</definedName>
    <definedName name="_Ref12268564" localSheetId="39">'ET-016-LOSE'!#REF!</definedName>
    <definedName name="_Ref12268564" localSheetId="40">'ET-017-GAIN'!#REF!</definedName>
    <definedName name="_Ref12268564" localSheetId="41">'ET-017-LOSE'!#REF!</definedName>
    <definedName name="_Ref12268564" localSheetId="42">'ET-018-GAIN'!#REF!</definedName>
    <definedName name="_Ref12268564" localSheetId="43">'ET-018-LOSE'!#REF!</definedName>
    <definedName name="_Ref12268564" localSheetId="44">'ET-019-GAIN'!#REF!</definedName>
    <definedName name="_Ref12268564" localSheetId="45">'ET-019-LOSE'!#REF!</definedName>
    <definedName name="_Ref12268564" localSheetId="46">'ET-020-GAIN'!#REF!</definedName>
    <definedName name="_Ref12268564" localSheetId="47">'ET-020-LOSE'!#REF!</definedName>
    <definedName name="_Ref12268564" localSheetId="48">'ET-021-GAIN'!#REF!</definedName>
    <definedName name="_Ref12268564" localSheetId="49">'ET-021-LOSE'!#REF!</definedName>
    <definedName name="_Ref12268564" localSheetId="50">'ET-022-GAIN'!#REF!</definedName>
    <definedName name="_Ref12268564" localSheetId="51">'ET-022-LOSE'!#REF!</definedName>
    <definedName name="_Ref12268564" localSheetId="53">'ET-024'!#REF!</definedName>
    <definedName name="_Ref12268564" localSheetId="54">'ET-025'!#REF!</definedName>
    <definedName name="_Ref12268564" localSheetId="55">'ET-028'!#REF!</definedName>
    <definedName name="_Ref12268564" localSheetId="56">'ET-029'!#REF!</definedName>
    <definedName name="_Ref12268564" localSheetId="57">'ET-030'!#REF!</definedName>
    <definedName name="_Ref12268564" localSheetId="58">'ET-031'!#REF!</definedName>
    <definedName name="_Ref12268564" localSheetId="59">'ET-032'!#REF!</definedName>
    <definedName name="_Ref12268564" localSheetId="60">'ET-033'!#REF!</definedName>
    <definedName name="_Ref12268564" localSheetId="61">'ET-034'!#REF!</definedName>
    <definedName name="_Ref12268564" localSheetId="62">'ET-035'!#REF!</definedName>
    <definedName name="_Ref12268564" localSheetId="63">'ET-036'!#REF!</definedName>
    <definedName name="_Ref12268564" localSheetId="64">'ET-037'!#REF!</definedName>
    <definedName name="_Ref12268564" localSheetId="68">'ET-058'!#REF!</definedName>
    <definedName name="_Ref12268564" localSheetId="69">'ET-059'!#REF!</definedName>
    <definedName name="_Ref12268564" localSheetId="70">'ET-060'!#REF!</definedName>
    <definedName name="_Ref12268564" localSheetId="71">'ET-064'!#REF!</definedName>
    <definedName name="_Ref12268564" localSheetId="72">'ET-065'!#REF!</definedName>
    <definedName name="_Ref12268564" localSheetId="78">'ET-101-GAIN'!#REF!</definedName>
    <definedName name="_Ref12268564" localSheetId="79">'ET-101-LOSE'!#REF!</definedName>
    <definedName name="_Ref12268564" localSheetId="80">'ET-102-GAIN'!#REF!</definedName>
    <definedName name="_Ref12268564" localSheetId="81">'ET-102-LOSE'!#REF!</definedName>
    <definedName name="_Ref12268564" localSheetId="82">'ET-103-GAIN'!$J$23</definedName>
    <definedName name="_Ref12268564" localSheetId="83">'ET-103-LOSE'!$J$23</definedName>
    <definedName name="_Ref12268564" localSheetId="84">'ET-501-GAIN'!#REF!</definedName>
    <definedName name="_Ref12268564" localSheetId="85">'ET-501-LOSE'!#REF!</definedName>
    <definedName name="_Ref12268564" localSheetId="86">'ET-502-GAIN'!$J$14</definedName>
    <definedName name="_Ref12268564" localSheetId="87">'ET-502-LOSE'!$J$14</definedName>
    <definedName name="_Ref12268564" localSheetId="88">'ET-503-GAIN'!$J$24</definedName>
    <definedName name="_Ref12268564" localSheetId="89">'ET-503-LOSE'!$J$24</definedName>
    <definedName name="_Ref12268564" localSheetId="90">'ET-505-GAIN'!#REF!</definedName>
    <definedName name="_Ref12268564" localSheetId="91">'ET-505-LOSE'!#REF!</definedName>
    <definedName name="_Ref12268564" localSheetId="92">'ET-506-GAIN'!#REF!</definedName>
    <definedName name="_Ref12268564" localSheetId="93">'ET-506-LOSE'!#REF!</definedName>
    <definedName name="_Ref12268564" localSheetId="94">'ET-507'!#REF!</definedName>
    <definedName name="_Ref12268564" localSheetId="95">'ET-508'!#REF!</definedName>
    <definedName name="_Ref12268564" localSheetId="96">'ET-509'!#REF!</definedName>
    <definedName name="_Ref12268564" localSheetId="97">'ET-510'!#REF!</definedName>
    <definedName name="_Ref12268564" localSheetId="98">'ET-511'!#REF!</definedName>
    <definedName name="_Ref12268564" localSheetId="99">'ET-512'!#REF!</definedName>
    <definedName name="_Ref12268564" localSheetId="100">'ET-513-GAIN'!#REF!</definedName>
    <definedName name="_Ref12268564" localSheetId="101">'ET-514-LOSE'!#REF!</definedName>
    <definedName name="_Ref12268564" localSheetId="102">'ET-515-GAIN'!#REF!</definedName>
    <definedName name="_Ref12268564" localSheetId="103">'ET-516-LOSE'!#REF!</definedName>
    <definedName name="_Ref12268564" localSheetId="104">'ET-517'!$J$24</definedName>
    <definedName name="_Ref12268564" localSheetId="105">'ET-518'!#REF!</definedName>
    <definedName name="_Ref12268564" localSheetId="106">'ET-519'!#REF!</definedName>
    <definedName name="_Ref12268564" localSheetId="107">'ET-520'!#REF!</definedName>
    <definedName name="_Ref12268564" localSheetId="108">'ET-521'!#REF!</definedName>
    <definedName name="_Ref12268564" localSheetId="109">'ET-522'!#REF!</definedName>
    <definedName name="_Ref12268564" localSheetId="110">'ET-523'!#REF!</definedName>
    <definedName name="_Ref12268564" localSheetId="111">'ET-524'!#REF!</definedName>
    <definedName name="_Toc11929139" localSheetId="53">'ET-024'!$J$15</definedName>
    <definedName name="_Toc11929139" localSheetId="54">'ET-025'!$J$15</definedName>
    <definedName name="_Toc11929139" localSheetId="68">'ET-058'!$J$15</definedName>
    <definedName name="_Toc11929139" localSheetId="69">'ET-059'!$J$15</definedName>
    <definedName name="_Toc11929139" localSheetId="70">'ET-060'!$J$15</definedName>
    <definedName name="_Toc11929139" localSheetId="90">'ET-505-GAIN'!$J$15</definedName>
    <definedName name="_Toc11929139" localSheetId="91">'ET-505-LOSE'!$J$15</definedName>
    <definedName name="_Toc11929139" localSheetId="94">'ET-507'!$J$15</definedName>
    <definedName name="_Toc11929139" localSheetId="97">'ET-510'!$J$15</definedName>
    <definedName name="_Toc12626846" localSheetId="55">'ET-028'!$J$14</definedName>
    <definedName name="_Toc12626846" localSheetId="56">'ET-029'!$J$14</definedName>
    <definedName name="_Toc12626846" localSheetId="95">'ET-508'!$J$14</definedName>
    <definedName name="_xlcn.WorksheetConnection_NCT0059UEPTTestScenariosv0.7.xlsxListTestCases" hidden="1">ListTestCases[]</definedName>
    <definedName name="_xlcn.WorksheetConnection_NCT0059UEPTTestScenariosv0.7.xlsxTable_ExternalData_1" hidden="1">Table_ExternalData_1[]</definedName>
    <definedName name="_xlcn.WorksheetConnection_NCT0059UEPTTestScenariosv0.7.xlsxTestScenarioMapping" hidden="1">TestScenarioMapping[]</definedName>
    <definedName name="ExternalData_1" localSheetId="3" hidden="1">Sheet2!$A$3:$M$101</definedName>
    <definedName name="_xlnm.Print_Titles" localSheetId="9">'ET-001'!$1:$1</definedName>
    <definedName name="_xlnm.Print_Titles" localSheetId="10">'ET-002-GAIN'!$1:$1</definedName>
    <definedName name="_xlnm.Print_Titles" localSheetId="11">'ET-002-LOSE'!$1:$1</definedName>
    <definedName name="_xlnm.Print_Titles" localSheetId="12">'ET-003-GAIN'!$1:$1</definedName>
    <definedName name="_xlnm.Print_Titles" localSheetId="13">'ET-003-LOSE'!$1:$1</definedName>
    <definedName name="_xlnm.Print_Titles" localSheetId="14">'ET-004-GAIN'!$1:$1</definedName>
    <definedName name="_xlnm.Print_Titles" localSheetId="15">'ET-004-LOSE'!$1:$1</definedName>
    <definedName name="_xlnm.Print_Titles" localSheetId="16">'ET-005-GAIN'!$1:$1</definedName>
    <definedName name="_xlnm.Print_Titles" localSheetId="17">'ET-005-LOSE'!$1:$1</definedName>
    <definedName name="_xlnm.Print_Titles" localSheetId="18">'ET-006-GAIN'!$1:$1</definedName>
    <definedName name="_xlnm.Print_Titles" localSheetId="19">'ET-006-LOSE'!$1:$1</definedName>
    <definedName name="_xlnm.Print_Titles" localSheetId="20">'ET-007-GAIN'!$1:$1</definedName>
    <definedName name="_xlnm.Print_Titles" localSheetId="21">'ET-007-LOSE'!$1:$1</definedName>
    <definedName name="_xlnm.Print_Titles" localSheetId="22">'ET-008-GAIN'!$1:$1</definedName>
    <definedName name="_xlnm.Print_Titles" localSheetId="23">'ET-008-LOSE'!$1:$1</definedName>
    <definedName name="_xlnm.Print_Titles" localSheetId="24">'ET-009-GAIN'!$1:$1</definedName>
    <definedName name="_xlnm.Print_Titles" localSheetId="25">'ET-009-LOSE'!$1:$1</definedName>
    <definedName name="_xlnm.Print_Titles" localSheetId="26">'ET-010-GAIN'!$1:$1</definedName>
    <definedName name="_xlnm.Print_Titles" localSheetId="27">'ET-010-LOSE'!$1:$1</definedName>
    <definedName name="_xlnm.Print_Titles" localSheetId="28">'ET-011-GAIN'!$1:$1</definedName>
    <definedName name="_xlnm.Print_Titles" localSheetId="29">'ET-011-LOSE'!$1:$1</definedName>
    <definedName name="_xlnm.Print_Titles" localSheetId="30">'ET-012-GAIN'!$1:$1</definedName>
    <definedName name="_xlnm.Print_Titles" localSheetId="31">'ET-012-LOSE'!$1:$1</definedName>
    <definedName name="_xlnm.Print_Titles" localSheetId="32">'ET-013-GAIN'!$1:$1</definedName>
    <definedName name="_xlnm.Print_Titles" localSheetId="33">'ET-013-LOSE'!$1:$1</definedName>
    <definedName name="_xlnm.Print_Titles" localSheetId="34">'ET-014-GAIN'!$1:$1</definedName>
    <definedName name="_xlnm.Print_Titles" localSheetId="35">'ET-014-LOSE'!$1:$1</definedName>
    <definedName name="_xlnm.Print_Titles" localSheetId="36">'ET-015-GAIN'!$1:$1</definedName>
    <definedName name="_xlnm.Print_Titles" localSheetId="37">'ET-015-LOSE'!$1:$1</definedName>
    <definedName name="_xlnm.Print_Titles" localSheetId="38">'ET-016-GAIN'!$1:$1</definedName>
    <definedName name="_xlnm.Print_Titles" localSheetId="39">'ET-016-LOSE'!$1:$1</definedName>
    <definedName name="_xlnm.Print_Titles" localSheetId="40">'ET-017-GAIN'!$1:$1</definedName>
    <definedName name="_xlnm.Print_Titles" localSheetId="41">'ET-017-LOSE'!$1:$1</definedName>
    <definedName name="_xlnm.Print_Titles" localSheetId="42">'ET-018-GAIN'!$1:$1</definedName>
    <definedName name="_xlnm.Print_Titles" localSheetId="43">'ET-018-LOSE'!$1:$1</definedName>
    <definedName name="_xlnm.Print_Titles" localSheetId="44">'ET-019-GAIN'!$1:$1</definedName>
    <definedName name="_xlnm.Print_Titles" localSheetId="45">'ET-019-LOSE'!$1:$1</definedName>
    <definedName name="_xlnm.Print_Titles" localSheetId="46">'ET-020-GAIN'!$1:$1</definedName>
    <definedName name="_xlnm.Print_Titles" localSheetId="47">'ET-020-LOSE'!$1:$1</definedName>
    <definedName name="_xlnm.Print_Titles" localSheetId="48">'ET-021-GAIN'!$1:$1</definedName>
    <definedName name="_xlnm.Print_Titles" localSheetId="49">'ET-021-LOSE'!$1:$1</definedName>
    <definedName name="_xlnm.Print_Titles" localSheetId="50">'ET-022-GAIN'!$1:$1</definedName>
    <definedName name="_xlnm.Print_Titles" localSheetId="51">'ET-022-LOSE'!$1:$1</definedName>
    <definedName name="_xlnm.Print_Titles" localSheetId="53">'ET-024'!$1:$1</definedName>
    <definedName name="_xlnm.Print_Titles" localSheetId="54">'ET-025'!$1:$1</definedName>
    <definedName name="_xlnm.Print_Titles" localSheetId="55">'ET-028'!$1:$1</definedName>
    <definedName name="_xlnm.Print_Titles" localSheetId="56">'ET-029'!$1:$1</definedName>
    <definedName name="_xlnm.Print_Titles" localSheetId="57">'ET-030'!$1:$1</definedName>
    <definedName name="_xlnm.Print_Titles" localSheetId="58">'ET-031'!$1:$1</definedName>
    <definedName name="_xlnm.Print_Titles" localSheetId="59">'ET-032'!$1:$1</definedName>
    <definedName name="_xlnm.Print_Titles" localSheetId="60">'ET-033'!$1:$1</definedName>
    <definedName name="_xlnm.Print_Titles" localSheetId="61">'ET-034'!$1:$1</definedName>
    <definedName name="_xlnm.Print_Titles" localSheetId="62">'ET-035'!$1:$1</definedName>
    <definedName name="_xlnm.Print_Titles" localSheetId="63">'ET-036'!$1:$1</definedName>
    <definedName name="_xlnm.Print_Titles" localSheetId="64">'ET-037'!$1:$1</definedName>
    <definedName name="_xlnm.Print_Titles" localSheetId="65">'ET-038'!$1:$1</definedName>
    <definedName name="_xlnm.Print_Titles" localSheetId="66">'ET-039'!$1:$1</definedName>
    <definedName name="_xlnm.Print_Titles" localSheetId="68">'ET-058'!$1:$1</definedName>
    <definedName name="_xlnm.Print_Titles" localSheetId="69">'ET-059'!$1:$1</definedName>
    <definedName name="_xlnm.Print_Titles" localSheetId="70">'ET-060'!$1:$1</definedName>
    <definedName name="_xlnm.Print_Titles" localSheetId="71">'ET-064'!$1:$1</definedName>
    <definedName name="_xlnm.Print_Titles" localSheetId="72">'ET-065'!$1:$1</definedName>
    <definedName name="_xlnm.Print_Titles" localSheetId="78">'ET-101-GAIN'!$1:$1</definedName>
    <definedName name="_xlnm.Print_Titles" localSheetId="79">'ET-101-LOSE'!$1:$1</definedName>
    <definedName name="_xlnm.Print_Titles" localSheetId="80">'ET-102-GAIN'!$1:$1</definedName>
    <definedName name="_xlnm.Print_Titles" localSheetId="81">'ET-102-LOSE'!$1:$1</definedName>
    <definedName name="_xlnm.Print_Titles" localSheetId="82">'ET-103-GAIN'!$1:$1</definedName>
    <definedName name="_xlnm.Print_Titles" localSheetId="83">'ET-103-LOSE'!$1:$1</definedName>
    <definedName name="_xlnm.Print_Titles" localSheetId="84">'ET-501-GAIN'!$1:$1</definedName>
    <definedName name="_xlnm.Print_Titles" localSheetId="85">'ET-501-LOSE'!$1:$1</definedName>
    <definedName name="_xlnm.Print_Titles" localSheetId="86">'ET-502-GAIN'!$1:$1</definedName>
    <definedName name="_xlnm.Print_Titles" localSheetId="87">'ET-502-LOSE'!$1:$1</definedName>
    <definedName name="_xlnm.Print_Titles" localSheetId="88">'ET-503-GAIN'!$1:$1</definedName>
    <definedName name="_xlnm.Print_Titles" localSheetId="89">'ET-503-LOSE'!$1:$1</definedName>
    <definedName name="_xlnm.Print_Titles" localSheetId="90">'ET-505-GAIN'!$1:$1</definedName>
    <definedName name="_xlnm.Print_Titles" localSheetId="91">'ET-505-LOSE'!$1:$1</definedName>
    <definedName name="_xlnm.Print_Titles" localSheetId="92">'ET-506-GAIN'!$1:$1</definedName>
    <definedName name="_xlnm.Print_Titles" localSheetId="93">'ET-506-LOSE'!$1:$1</definedName>
    <definedName name="_xlnm.Print_Titles" localSheetId="94">'ET-507'!$1:$1</definedName>
    <definedName name="_xlnm.Print_Titles" localSheetId="95">'ET-508'!$1:$1</definedName>
    <definedName name="_xlnm.Print_Titles" localSheetId="96">'ET-509'!$1:$1</definedName>
    <definedName name="_xlnm.Print_Titles" localSheetId="97">'ET-510'!$1:$1</definedName>
    <definedName name="_xlnm.Print_Titles" localSheetId="98">'ET-511'!$1:$1</definedName>
    <definedName name="_xlnm.Print_Titles" localSheetId="99">'ET-512'!$1:$1</definedName>
    <definedName name="_xlnm.Print_Titles" localSheetId="100">'ET-513-GAIN'!$1:$1</definedName>
    <definedName name="_xlnm.Print_Titles" localSheetId="101">'ET-514-LOSE'!$1:$1</definedName>
    <definedName name="_xlnm.Print_Titles" localSheetId="102">'ET-515-GAIN'!$1:$1</definedName>
    <definedName name="_xlnm.Print_Titles" localSheetId="103">'ET-516-LOSE'!$1:$1</definedName>
    <definedName name="_xlnm.Print_Titles" localSheetId="104">'ET-517'!$1:$1</definedName>
    <definedName name="_xlnm.Print_Titles" localSheetId="105">'ET-518'!$1:$1</definedName>
    <definedName name="_xlnm.Print_Titles" localSheetId="106">'ET-519'!$1:$1</definedName>
    <definedName name="_xlnm.Print_Titles" localSheetId="107">'ET-520'!$1:$1</definedName>
    <definedName name="_xlnm.Print_Titles" localSheetId="108">'ET-521'!$1:$1</definedName>
    <definedName name="_xlnm.Print_Titles" localSheetId="109">'ET-522'!$1:$1</definedName>
    <definedName name="_xlnm.Print_Titles" localSheetId="110">'ET-523'!$1:$1</definedName>
    <definedName name="_xlnm.Print_Titles" localSheetId="111">'ET-524'!$1:$1</definedName>
  </definedNames>
  <calcPr calcId="191028" calcMode="manual"/>
  <pivotCaches>
    <pivotCache cacheId="0" r:id="rId115"/>
  </pivotCaches>
  <extLst>
    <ext xmlns:x15="http://schemas.microsoft.com/office/spreadsheetml/2010/11/main" uri="{FCE2AD5D-F65C-4FA6-A056-5C36A1767C68}">
      <x15:dataModel>
        <x15:modelTables>
          <x15:modelTable id="TestScenarioMapping" name="TestScenarioMapping" connection="WorksheetConnection_NCT-0059 UEPT Test Scenarios v0.7.xlsx!TestScenarioMapping"/>
          <x15:modelTable id="Table_ExternalData_1" name="Table_ExternalData_1" connection="WorksheetConnection_NCT-0059 UEPT Test Scenarios v0.7.xlsx!Table_ExternalData_1"/>
          <x15:modelTable id="ListTestCases" name="ListTestCases" connection="WorksheetConnection_NCT-0059 UEPT Test Scenarios v0.7.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6" l="1" a="1"/>
  <c r="E3" i="16" s="1"/>
  <c r="E5" i="16" a="1"/>
  <c r="E5" i="16" s="1"/>
  <c r="E7" i="16" a="1"/>
  <c r="E7" i="16" s="1"/>
  <c r="E9" i="16" a="1"/>
  <c r="E9" i="16" s="1"/>
  <c r="E10" i="16" a="1"/>
  <c r="E10" i="16" s="1"/>
  <c r="E11" i="16" a="1"/>
  <c r="E11" i="16" s="1"/>
  <c r="E13" i="16" a="1"/>
  <c r="E13" i="16" s="1"/>
  <c r="E14" i="16" a="1"/>
  <c r="E14" i="16" s="1"/>
  <c r="E15" i="16" a="1"/>
  <c r="E15" i="16" s="1"/>
  <c r="E17" i="16" a="1"/>
  <c r="E17" i="16" s="1"/>
  <c r="E18" i="16" a="1"/>
  <c r="E18" i="16" s="1"/>
  <c r="E19" i="16" a="1"/>
  <c r="E19" i="16" s="1"/>
  <c r="E21" i="16" a="1"/>
  <c r="E21" i="16" s="1"/>
  <c r="E23" i="16" a="1"/>
  <c r="E23" i="16" s="1"/>
  <c r="E25" i="16" a="1"/>
  <c r="E25" i="16" s="1"/>
  <c r="E27" i="16" a="1"/>
  <c r="E27" i="16" s="1"/>
  <c r="E29" i="16" a="1"/>
  <c r="E29" i="16" s="1"/>
  <c r="E31" i="16" a="1"/>
  <c r="E31" i="16" s="1"/>
  <c r="E33" i="16" a="1"/>
  <c r="E33" i="16" s="1"/>
  <c r="E34" i="16" a="1"/>
  <c r="E34" i="16" s="1"/>
  <c r="E35" i="16" a="1"/>
  <c r="E35" i="16" s="1"/>
  <c r="E36" i="16" a="1"/>
  <c r="E36" i="16" s="1"/>
  <c r="E37" i="16" a="1"/>
  <c r="E37" i="16" s="1"/>
  <c r="E39" i="16" a="1"/>
  <c r="E39" i="16" s="1"/>
  <c r="E40" i="16" a="1"/>
  <c r="E40" i="16" s="1"/>
  <c r="E41" i="16" a="1"/>
  <c r="E41" i="16" s="1"/>
  <c r="E42" i="16" a="1"/>
  <c r="E42" i="16" s="1"/>
  <c r="E43" i="16" a="1"/>
  <c r="E43" i="16" s="1"/>
  <c r="E45" i="16" a="1"/>
  <c r="E45" i="16" s="1"/>
  <c r="E47" i="16" a="1"/>
  <c r="E47" i="16" s="1"/>
  <c r="E53" i="16" a="1"/>
  <c r="E53" i="16" s="1"/>
  <c r="E54" i="16" a="1"/>
  <c r="E54" i="16" s="1"/>
  <c r="E55" i="16" a="1"/>
  <c r="E55" i="16" s="1"/>
  <c r="E57" i="16" a="1"/>
  <c r="E57" i="16" s="1"/>
  <c r="E58" i="16" a="1"/>
  <c r="E58" i="16" s="1"/>
  <c r="E59" i="16" a="1"/>
  <c r="E59" i="16" s="1"/>
  <c r="E61" i="16" a="1"/>
  <c r="E61" i="16" s="1"/>
  <c r="E62" i="16" a="1"/>
  <c r="E62" i="16" s="1"/>
  <c r="E63" i="16" a="1"/>
  <c r="E63" i="16" s="1"/>
  <c r="E64" i="16" a="1"/>
  <c r="E64" i="16" s="1"/>
  <c r="E66" i="16" a="1"/>
  <c r="E66" i="16" s="1"/>
  <c r="E67" i="16" a="1"/>
  <c r="E67" i="16" s="1"/>
  <c r="E68" i="16" a="1"/>
  <c r="E68" i="16" s="1"/>
  <c r="E69" i="16" a="1"/>
  <c r="E69" i="16" s="1"/>
  <c r="E71" i="16" a="1"/>
  <c r="E71" i="16" s="1"/>
  <c r="E72" i="16" a="1"/>
  <c r="E72" i="16" s="1"/>
  <c r="E73" i="16" a="1"/>
  <c r="E73" i="16" s="1"/>
  <c r="E75" i="16" a="1"/>
  <c r="E75" i="16" s="1"/>
  <c r="E76" i="16" a="1"/>
  <c r="E76" i="16" s="1"/>
  <c r="E77" i="16" a="1"/>
  <c r="E77" i="16" s="1"/>
  <c r="E85" i="16" a="1"/>
  <c r="E85" i="16" s="1"/>
  <c r="E88" i="16" a="1"/>
  <c r="E88" i="16" s="1"/>
  <c r="E89" i="16" a="1"/>
  <c r="E89" i="16" s="1"/>
  <c r="E91" i="16" a="1"/>
  <c r="E91" i="16" s="1"/>
  <c r="E92" i="16" a="1"/>
  <c r="E92" i="16" s="1"/>
  <c r="E93" i="16" a="1"/>
  <c r="E93" i="16" s="1"/>
  <c r="E94" i="16" a="1"/>
  <c r="E94" i="16" s="1"/>
  <c r="E95" i="16" a="1"/>
  <c r="E95" i="16" s="1"/>
  <c r="E97" i="16" a="1"/>
  <c r="E97" i="16" s="1"/>
  <c r="E99" i="16" a="1"/>
  <c r="E99" i="16" s="1"/>
  <c r="E2" i="16" a="1"/>
  <c r="E26" i="16" a="1"/>
  <c r="E38" i="16" a="1"/>
  <c r="E50" i="16" a="1"/>
  <c r="E82" i="16" a="1"/>
  <c r="E104" i="16" a="1"/>
  <c r="E79" i="16" a="1"/>
  <c r="E87" i="16" a="1"/>
  <c r="E105" i="16" a="1"/>
  <c r="E52" i="16" a="1"/>
  <c r="E96" i="16" a="1"/>
  <c r="E51" i="16" a="1"/>
  <c r="E83" i="16" a="1"/>
  <c r="E109" i="16" a="1"/>
  <c r="E56" i="16" a="1"/>
  <c r="E84" i="16" a="1"/>
  <c r="E106" i="16" a="1"/>
  <c r="E8" i="16" a="1"/>
  <c r="E12" i="16" a="1"/>
  <c r="E20" i="16" a="1"/>
  <c r="E28" i="16" a="1"/>
  <c r="E44" i="16" a="1"/>
  <c r="E60" i="16" a="1"/>
  <c r="E100" i="16" a="1"/>
  <c r="E4" i="16" a="1"/>
  <c r="E16" i="16" a="1"/>
  <c r="E24" i="16" a="1"/>
  <c r="E32" i="16" a="1"/>
  <c r="E48" i="16" a="1"/>
  <c r="E80" i="16" a="1"/>
  <c r="E110" i="16" a="1"/>
  <c r="E65" i="16" a="1"/>
  <c r="E102" i="16" a="1"/>
  <c r="E111" i="16" a="1"/>
  <c r="E74" i="16" a="1"/>
  <c r="E86" i="16" a="1"/>
  <c r="E108" i="16" a="1"/>
  <c r="E49" i="16" a="1"/>
  <c r="E81" i="16" a="1"/>
  <c r="E107" i="16" a="1"/>
  <c r="E78" i="16" a="1"/>
  <c r="E98" i="16" a="1"/>
  <c r="E6" i="16" a="1"/>
  <c r="E22" i="16" a="1"/>
  <c r="E30" i="16" a="1"/>
  <c r="E46" i="16" a="1"/>
  <c r="E70" i="16" a="1"/>
  <c r="E90" i="16" a="1"/>
  <c r="E90" i="16" l="1"/>
  <c r="E70" i="16"/>
  <c r="E46" i="16"/>
  <c r="E30" i="16"/>
  <c r="E22" i="16"/>
  <c r="E6" i="16"/>
  <c r="E98" i="16"/>
  <c r="E78" i="16"/>
  <c r="E107" i="16"/>
  <c r="E81" i="16"/>
  <c r="E49" i="16"/>
  <c r="E108" i="16"/>
  <c r="E86" i="16"/>
  <c r="E74" i="16"/>
  <c r="E111" i="16"/>
  <c r="E102" i="16"/>
  <c r="E65" i="16"/>
  <c r="E110" i="16"/>
  <c r="E80" i="16"/>
  <c r="E48" i="16"/>
  <c r="E32" i="16"/>
  <c r="E24" i="16"/>
  <c r="E16" i="16"/>
  <c r="E4" i="16"/>
  <c r="E100" i="16"/>
  <c r="E60" i="16"/>
  <c r="E44" i="16"/>
  <c r="E28" i="16"/>
  <c r="E20" i="16"/>
  <c r="E12" i="16"/>
  <c r="E8" i="16"/>
  <c r="E106" i="16"/>
  <c r="E84" i="16"/>
  <c r="E56" i="16"/>
  <c r="E109" i="16"/>
  <c r="E83" i="16"/>
  <c r="E51" i="16"/>
  <c r="E96" i="16"/>
  <c r="E52" i="16"/>
  <c r="E105" i="16"/>
  <c r="E87" i="16"/>
  <c r="E79" i="16"/>
  <c r="E104" i="16"/>
  <c r="E82" i="16"/>
  <c r="E50" i="16"/>
  <c r="E38" i="16"/>
  <c r="E26" i="16"/>
  <c r="E2" i="16"/>
  <c r="D393" i="19"/>
  <c r="D392" i="19"/>
  <c r="D391" i="19"/>
  <c r="D390" i="19"/>
  <c r="C107" i="16"/>
  <c r="C106" i="16"/>
  <c r="C105" i="16"/>
  <c r="C104" i="16"/>
  <c r="Q387" i="19"/>
  <c r="P388" i="19"/>
  <c r="Q388" i="19" s="1"/>
  <c r="P387" i="19"/>
  <c r="P386" i="19"/>
  <c r="Q386" i="19" s="1"/>
  <c r="P385" i="19"/>
  <c r="Q385" i="19" s="1"/>
  <c r="D388" i="19"/>
  <c r="D387" i="19"/>
  <c r="D386" i="19"/>
  <c r="D385" i="19"/>
  <c r="C102" i="16"/>
  <c r="C100" i="16"/>
  <c r="C12" i="16"/>
  <c r="C108" i="16"/>
  <c r="C109" i="16"/>
  <c r="C110" i="16"/>
  <c r="C111" i="16"/>
  <c r="P398" i="19"/>
  <c r="Q398" i="19" s="1"/>
  <c r="P397" i="19"/>
  <c r="Q397" i="19" s="1"/>
  <c r="P403" i="19"/>
  <c r="Q403" i="19" s="1"/>
  <c r="P402" i="19"/>
  <c r="Q402" i="19" s="1"/>
  <c r="P401" i="19"/>
  <c r="Q401" i="19" s="1"/>
  <c r="P400" i="19"/>
  <c r="Q400" i="19" s="1"/>
  <c r="D398" i="19"/>
  <c r="F398" i="19" s="1"/>
  <c r="D400" i="19"/>
  <c r="F400" i="19" s="1"/>
  <c r="D401" i="19"/>
  <c r="F401" i="19" s="1"/>
  <c r="D403" i="19"/>
  <c r="F403" i="19" s="1"/>
  <c r="D402" i="19"/>
  <c r="F402" i="19" s="1"/>
  <c r="D397" i="19"/>
  <c r="F397" i="19" s="1"/>
  <c r="D396" i="19"/>
  <c r="F396" i="19" s="1"/>
  <c r="D395" i="19"/>
  <c r="F395" i="19" s="1"/>
  <c r="K111" i="16"/>
  <c r="K110" i="16"/>
  <c r="K109" i="16"/>
  <c r="K108" i="16"/>
  <c r="H110" i="16"/>
  <c r="H111" i="16"/>
  <c r="H109" i="16"/>
  <c r="C103" i="354" a="1"/>
  <c r="C103" i="354" s="1"/>
  <c r="C102" i="354" a="1"/>
  <c r="C102" i="354" s="1"/>
  <c r="E102" i="354" s="1" a="1"/>
  <c r="E102" i="354" s="1"/>
  <c r="C101" i="354" a="1"/>
  <c r="C101" i="354" s="1"/>
  <c r="C100" i="354" a="1"/>
  <c r="C100" i="354" s="1"/>
  <c r="H100" i="354" s="1" a="1"/>
  <c r="H100" i="354" s="1"/>
  <c r="C99" i="354" a="1"/>
  <c r="C99" i="354" s="1"/>
  <c r="C98" i="354" a="1"/>
  <c r="C98" i="354" s="1"/>
  <c r="F98" i="354" s="1" a="1"/>
  <c r="F98" i="354" s="1"/>
  <c r="C97" i="354" a="1"/>
  <c r="C97" i="354" s="1"/>
  <c r="C96" i="354" a="1"/>
  <c r="C96" i="354" s="1"/>
  <c r="H96" i="354" s="1" a="1"/>
  <c r="H96" i="354" s="1"/>
  <c r="C95" i="354" a="1"/>
  <c r="C95" i="354" s="1"/>
  <c r="C94" i="354" a="1"/>
  <c r="C94" i="354" s="1"/>
  <c r="F94" i="354" s="1" a="1"/>
  <c r="F94" i="354" s="1"/>
  <c r="C93" i="354" a="1"/>
  <c r="C93" i="354" s="1"/>
  <c r="C92" i="354" a="1"/>
  <c r="C92" i="354" s="1"/>
  <c r="H92" i="354" s="1" a="1"/>
  <c r="H92" i="354" s="1"/>
  <c r="C91" i="354" a="1"/>
  <c r="C91" i="354" s="1"/>
  <c r="C90" i="354" a="1"/>
  <c r="C90" i="354" s="1"/>
  <c r="H90" i="354" s="1" a="1"/>
  <c r="H90" i="354" s="1"/>
  <c r="C89" i="354" a="1"/>
  <c r="C89" i="354" s="1"/>
  <c r="C88" i="354" a="1"/>
  <c r="C88" i="354" s="1"/>
  <c r="F88" i="354" s="1" a="1"/>
  <c r="F88" i="354" s="1"/>
  <c r="C87" i="354" a="1"/>
  <c r="C87" i="354" s="1"/>
  <c r="C86" i="354" a="1"/>
  <c r="C86" i="354" s="1"/>
  <c r="E86" i="354" s="1" a="1"/>
  <c r="E86" i="354" s="1"/>
  <c r="C85" i="354" a="1"/>
  <c r="C85" i="354" s="1"/>
  <c r="C84" i="354" a="1"/>
  <c r="C84" i="354" s="1"/>
  <c r="C83" i="354" a="1"/>
  <c r="C83" i="354" s="1"/>
  <c r="C82" i="354" a="1"/>
  <c r="C82" i="354" s="1"/>
  <c r="E82" i="354" s="1" a="1"/>
  <c r="E82" i="354" s="1"/>
  <c r="C81" i="354" a="1"/>
  <c r="C81" i="354" s="1"/>
  <c r="C80" i="354" a="1"/>
  <c r="C80" i="354" s="1"/>
  <c r="D80" i="354" s="1" a="1"/>
  <c r="D80" i="354" s="1"/>
  <c r="C79" i="354" a="1"/>
  <c r="C79" i="354" s="1"/>
  <c r="F79" i="354" s="1" a="1"/>
  <c r="F79" i="354" s="1"/>
  <c r="C78" i="354" a="1"/>
  <c r="C78" i="354" s="1"/>
  <c r="F78" i="354" s="1" a="1"/>
  <c r="F78" i="354" s="1"/>
  <c r="C77" i="354" a="1"/>
  <c r="C77" i="354" s="1"/>
  <c r="D77" i="354" s="1" a="1"/>
  <c r="D77" i="354" s="1"/>
  <c r="C76" i="354" a="1"/>
  <c r="C76" i="354" s="1"/>
  <c r="E76" i="354" s="1" a="1"/>
  <c r="E76" i="354" s="1"/>
  <c r="C75" i="354" a="1"/>
  <c r="C75" i="354" s="1"/>
  <c r="F75" i="354" s="1" a="1"/>
  <c r="F75" i="354" s="1"/>
  <c r="C74" i="354" a="1"/>
  <c r="C74" i="354" s="1"/>
  <c r="H74" i="354" s="1" a="1"/>
  <c r="H74" i="354" s="1"/>
  <c r="C73" i="354" a="1"/>
  <c r="C73" i="354" s="1"/>
  <c r="D73" i="354" s="1" a="1"/>
  <c r="D73" i="354" s="1"/>
  <c r="C72" i="354" a="1"/>
  <c r="C72" i="354" s="1"/>
  <c r="G72" i="354" s="1" a="1"/>
  <c r="G72" i="354" s="1"/>
  <c r="C71" i="354" a="1"/>
  <c r="C71" i="354" s="1"/>
  <c r="H71" i="354" s="1" a="1"/>
  <c r="H71" i="354" s="1"/>
  <c r="C70" i="354" a="1"/>
  <c r="C70" i="354" s="1"/>
  <c r="H70" i="354" s="1" a="1"/>
  <c r="H70" i="354" s="1"/>
  <c r="C69" i="354" a="1"/>
  <c r="C69" i="354" s="1"/>
  <c r="C68" i="354" a="1"/>
  <c r="C68" i="354" s="1"/>
  <c r="H68" i="354" s="1" a="1"/>
  <c r="H68" i="354" s="1"/>
  <c r="C67" i="354" a="1"/>
  <c r="C67" i="354" s="1"/>
  <c r="F67" i="354" s="1" a="1"/>
  <c r="F67" i="354" s="1"/>
  <c r="C66" i="354" a="1"/>
  <c r="C66" i="354" s="1"/>
  <c r="H66" i="354" s="1" a="1"/>
  <c r="H66" i="354" s="1"/>
  <c r="C65" i="354" a="1"/>
  <c r="C65" i="354" s="1"/>
  <c r="C64" i="354" a="1"/>
  <c r="C64" i="354" s="1"/>
  <c r="H64" i="354" s="1" a="1"/>
  <c r="H64" i="354" s="1"/>
  <c r="C63" i="354" a="1"/>
  <c r="C63" i="354" s="1"/>
  <c r="G63" i="354" s="1" a="1"/>
  <c r="G63" i="354" s="1"/>
  <c r="C62" i="354" a="1"/>
  <c r="C62" i="354" s="1"/>
  <c r="E62" i="354" s="1" a="1"/>
  <c r="E62" i="354" s="1"/>
  <c r="C61" i="354" a="1"/>
  <c r="C61" i="354" s="1"/>
  <c r="D61" i="354" s="1" a="1"/>
  <c r="D61" i="354" s="1"/>
  <c r="F60" i="354" a="1"/>
  <c r="F60" i="354" s="1"/>
  <c r="C60" i="354" a="1"/>
  <c r="C60" i="354" s="1"/>
  <c r="E60" i="354" s="1" a="1"/>
  <c r="E60" i="354" s="1"/>
  <c r="C59" i="354" a="1"/>
  <c r="C59" i="354" s="1"/>
  <c r="F59" i="354" s="1" a="1"/>
  <c r="F59" i="354" s="1"/>
  <c r="C58" i="354" a="1"/>
  <c r="C58" i="354" s="1"/>
  <c r="H58" i="354" s="1" a="1"/>
  <c r="H58" i="354" s="1"/>
  <c r="C57" i="354" a="1"/>
  <c r="C57" i="354" s="1"/>
  <c r="D57" i="354" s="1" a="1"/>
  <c r="D57" i="354" s="1"/>
  <c r="C56" i="354" a="1"/>
  <c r="C56" i="354" s="1"/>
  <c r="G56" i="354" s="1" a="1"/>
  <c r="G56" i="354" s="1"/>
  <c r="H55" i="354" a="1"/>
  <c r="H55" i="354" s="1"/>
  <c r="C55" i="354"/>
  <c r="D55" i="354" s="1" a="1"/>
  <c r="D55" i="354" s="1"/>
  <c r="C55" i="354" a="1"/>
  <c r="C54" i="354" a="1"/>
  <c r="C54" i="354" s="1"/>
  <c r="H54" i="354" s="1" a="1"/>
  <c r="H54" i="354" s="1"/>
  <c r="C53" i="354" a="1"/>
  <c r="C53" i="354" s="1"/>
  <c r="E53" i="354" s="1" a="1"/>
  <c r="E53" i="354" s="1"/>
  <c r="C52" i="354" a="1"/>
  <c r="C52" i="354" s="1"/>
  <c r="H52" i="354" s="1" a="1"/>
  <c r="H52" i="354" s="1"/>
  <c r="C51" i="354" a="1"/>
  <c r="C51" i="354" s="1"/>
  <c r="C50" i="354" a="1"/>
  <c r="C50" i="354" s="1"/>
  <c r="C49" i="354"/>
  <c r="E49" i="354" s="1" a="1"/>
  <c r="E49" i="354" s="1"/>
  <c r="C49" i="354" a="1"/>
  <c r="C48" i="354" a="1"/>
  <c r="C48" i="354" s="1"/>
  <c r="C47" i="354"/>
  <c r="E47" i="354" s="1" a="1"/>
  <c r="E47" i="354" s="1"/>
  <c r="C47" i="354" a="1"/>
  <c r="C46" i="354" a="1"/>
  <c r="C46" i="354" s="1"/>
  <c r="C45" i="354" a="1"/>
  <c r="C45" i="354" s="1"/>
  <c r="C77" i="353" a="1"/>
  <c r="C77" i="353" s="1"/>
  <c r="C76" i="353" a="1"/>
  <c r="C76" i="353" s="1"/>
  <c r="C75" i="353" a="1"/>
  <c r="C75" i="353" s="1"/>
  <c r="C74" i="353" a="1"/>
  <c r="C74" i="353" s="1"/>
  <c r="C73" i="353"/>
  <c r="H73" i="353" s="1" a="1"/>
  <c r="H73" i="353" s="1"/>
  <c r="C73" i="353" a="1"/>
  <c r="C72" i="353" a="1"/>
  <c r="C72" i="353" s="1"/>
  <c r="G72" i="353" s="1" a="1"/>
  <c r="G72" i="353" s="1"/>
  <c r="C71" i="353" a="1"/>
  <c r="C71" i="353" s="1"/>
  <c r="C70" i="353" a="1"/>
  <c r="C70" i="353" s="1"/>
  <c r="H70" i="353" s="1" a="1"/>
  <c r="H70" i="353" s="1"/>
  <c r="C69" i="353" a="1"/>
  <c r="C69" i="353" s="1"/>
  <c r="C68" i="353" a="1"/>
  <c r="C68" i="353" s="1"/>
  <c r="C67" i="353" a="1"/>
  <c r="C67" i="353" s="1"/>
  <c r="C66" i="353" a="1"/>
  <c r="C66" i="353" s="1"/>
  <c r="F66" i="353" s="1" a="1"/>
  <c r="F66" i="353" s="1"/>
  <c r="C65" i="353" a="1"/>
  <c r="C65" i="353" s="1"/>
  <c r="F64" i="353" a="1"/>
  <c r="F64" i="353" s="1"/>
  <c r="C64" i="353" a="1"/>
  <c r="C64" i="353" s="1"/>
  <c r="D64" i="353" s="1" a="1"/>
  <c r="D64" i="353" s="1"/>
  <c r="C63" i="353" a="1"/>
  <c r="C63" i="353" s="1"/>
  <c r="C62" i="353" a="1"/>
  <c r="C62" i="353" s="1"/>
  <c r="H62" i="353" s="1" a="1"/>
  <c r="H62" i="353" s="1"/>
  <c r="C61" i="353" a="1"/>
  <c r="C61" i="353" s="1"/>
  <c r="D61" i="353" s="1" a="1"/>
  <c r="D61" i="353" s="1"/>
  <c r="C60" i="353" a="1"/>
  <c r="C60" i="353" s="1"/>
  <c r="C59" i="353" a="1"/>
  <c r="C59" i="353" s="1"/>
  <c r="C58" i="353" a="1"/>
  <c r="C58" i="353" s="1"/>
  <c r="H58" i="353" s="1" a="1"/>
  <c r="H58" i="353" s="1"/>
  <c r="C57" i="353" a="1"/>
  <c r="C57" i="353" s="1"/>
  <c r="G57" i="353" s="1" a="1"/>
  <c r="G57" i="353" s="1"/>
  <c r="C56" i="353" a="1"/>
  <c r="C56" i="353" s="1"/>
  <c r="E56" i="353" s="1" a="1"/>
  <c r="E56" i="353" s="1"/>
  <c r="C55" i="353" a="1"/>
  <c r="C55" i="353" s="1"/>
  <c r="H55" i="353" s="1" a="1"/>
  <c r="H55" i="353" s="1"/>
  <c r="C54" i="353" a="1"/>
  <c r="C54" i="353" s="1"/>
  <c r="H54" i="353" s="1" a="1"/>
  <c r="H54" i="353" s="1"/>
  <c r="C53" i="353" a="1"/>
  <c r="C53" i="353" s="1"/>
  <c r="H53" i="353" s="1" a="1"/>
  <c r="H53" i="353" s="1"/>
  <c r="C52" i="353" a="1"/>
  <c r="C52" i="353" s="1"/>
  <c r="C51" i="353"/>
  <c r="D51" i="353" s="1" a="1"/>
  <c r="D51" i="353" s="1"/>
  <c r="C51" i="353" a="1"/>
  <c r="C50" i="353" a="1"/>
  <c r="C50" i="353" s="1"/>
  <c r="H50" i="353" s="1" a="1"/>
  <c r="H50" i="353" s="1"/>
  <c r="C49" i="353" a="1"/>
  <c r="C49" i="353" s="1"/>
  <c r="E49" i="353" s="1" a="1"/>
  <c r="E49" i="353" s="1"/>
  <c r="C48" i="353" a="1"/>
  <c r="C48" i="353" s="1"/>
  <c r="F48" i="353" s="1" a="1"/>
  <c r="F48" i="353" s="1"/>
  <c r="C47" i="353" a="1"/>
  <c r="C47" i="353" s="1"/>
  <c r="C46" i="353" a="1"/>
  <c r="C46" i="353" s="1"/>
  <c r="H46" i="353" s="1" a="1"/>
  <c r="H46" i="353" s="1"/>
  <c r="C45" i="353" a="1"/>
  <c r="C45" i="353" s="1"/>
  <c r="C44" i="353" a="1"/>
  <c r="C44" i="353" s="1"/>
  <c r="C43" i="353"/>
  <c r="E43" i="353" s="1" a="1"/>
  <c r="E43" i="353" s="1"/>
  <c r="C43" i="353" a="1"/>
  <c r="C42" i="353" a="1"/>
  <c r="C42" i="353" s="1"/>
  <c r="G42" i="353" s="1" a="1"/>
  <c r="G42" i="353" s="1"/>
  <c r="C41" i="353" a="1"/>
  <c r="C41" i="353" s="1"/>
  <c r="E41" i="353" s="1" a="1"/>
  <c r="E41" i="353" s="1"/>
  <c r="C40" i="353" a="1"/>
  <c r="C40" i="353" s="1"/>
  <c r="F40" i="353" s="1" a="1"/>
  <c r="F40" i="353" s="1"/>
  <c r="C39" i="353" a="1"/>
  <c r="C39" i="353" s="1"/>
  <c r="F39" i="353" s="1" a="1"/>
  <c r="F39" i="353" s="1"/>
  <c r="C38" i="353" a="1"/>
  <c r="C38" i="353" s="1"/>
  <c r="F38" i="353" s="1" a="1"/>
  <c r="F38" i="353" s="1"/>
  <c r="C77" i="352" a="1"/>
  <c r="C77" i="352" s="1"/>
  <c r="E77" i="352" s="1" a="1"/>
  <c r="E77" i="352" s="1"/>
  <c r="C76" i="352" a="1"/>
  <c r="C76" i="352" s="1"/>
  <c r="C75" i="352"/>
  <c r="F75" i="352" s="1" a="1"/>
  <c r="F75" i="352" s="1"/>
  <c r="C75" i="352" a="1"/>
  <c r="C74" i="352"/>
  <c r="F74" i="352" s="1" a="1"/>
  <c r="F74" i="352" s="1"/>
  <c r="C74" i="352" a="1"/>
  <c r="C73" i="352" a="1"/>
  <c r="C73" i="352" s="1"/>
  <c r="F73" i="352" s="1" a="1"/>
  <c r="F73" i="352" s="1"/>
  <c r="C72" i="352" a="1"/>
  <c r="C72" i="352" s="1"/>
  <c r="C71" i="352" a="1"/>
  <c r="C71" i="352" s="1"/>
  <c r="E71" i="352" s="1" a="1"/>
  <c r="E71" i="352" s="1"/>
  <c r="C70" i="352" a="1"/>
  <c r="C70" i="352" s="1"/>
  <c r="E70" i="352" s="1" a="1"/>
  <c r="E70" i="352" s="1"/>
  <c r="C69" i="352"/>
  <c r="H69" i="352" s="1" a="1"/>
  <c r="H69" i="352" s="1"/>
  <c r="C69" i="352" a="1"/>
  <c r="C68" i="352" a="1"/>
  <c r="C68" i="352" s="1"/>
  <c r="H68" i="352" s="1" a="1"/>
  <c r="H68" i="352" s="1"/>
  <c r="C67" i="352" a="1"/>
  <c r="C67" i="352" s="1"/>
  <c r="C66" i="352" a="1"/>
  <c r="C66" i="352" s="1"/>
  <c r="C65" i="352" a="1"/>
  <c r="C65" i="352" s="1"/>
  <c r="C64" i="352" a="1"/>
  <c r="C64" i="352" s="1"/>
  <c r="C63" i="352"/>
  <c r="G63" i="352" s="1" a="1"/>
  <c r="G63" i="352" s="1"/>
  <c r="C63" i="352" a="1"/>
  <c r="C62" i="352" a="1"/>
  <c r="C62" i="352" s="1"/>
  <c r="C61" i="352" a="1"/>
  <c r="C61" i="352" s="1"/>
  <c r="G61" i="352" s="1" a="1"/>
  <c r="G61" i="352" s="1"/>
  <c r="C60" i="352" a="1"/>
  <c r="C60" i="352" s="1"/>
  <c r="C59" i="352" a="1"/>
  <c r="C59" i="352" s="1"/>
  <c r="D59" i="352" s="1" a="1"/>
  <c r="D59" i="352" s="1"/>
  <c r="C58" i="352" a="1"/>
  <c r="C58" i="352" s="1"/>
  <c r="C57" i="352" a="1"/>
  <c r="C57" i="352" s="1"/>
  <c r="C56" i="352" a="1"/>
  <c r="C56" i="352" s="1"/>
  <c r="H56" i="352" s="1" a="1"/>
  <c r="H56" i="352" s="1"/>
  <c r="C55" i="352" a="1"/>
  <c r="C55" i="352" s="1"/>
  <c r="C54" i="352" a="1"/>
  <c r="C54" i="352" s="1"/>
  <c r="H54" i="352" s="1" a="1"/>
  <c r="H54" i="352" s="1"/>
  <c r="C53" i="352" a="1"/>
  <c r="C53" i="352" s="1"/>
  <c r="C52" i="352" a="1"/>
  <c r="C52" i="352" s="1"/>
  <c r="C51" i="352" a="1"/>
  <c r="C51" i="352" s="1"/>
  <c r="H51" i="352" s="1" a="1"/>
  <c r="H51" i="352" s="1"/>
  <c r="C50" i="352" a="1"/>
  <c r="C50" i="352" s="1"/>
  <c r="F50" i="352" s="1" a="1"/>
  <c r="F50" i="352" s="1"/>
  <c r="C49" i="352" a="1"/>
  <c r="C49" i="352" s="1"/>
  <c r="G49" i="352" s="1" a="1"/>
  <c r="G49" i="352" s="1"/>
  <c r="C48" i="352" a="1"/>
  <c r="C48" i="352" s="1"/>
  <c r="C47" i="352" a="1"/>
  <c r="C47" i="352" s="1"/>
  <c r="C46" i="352" a="1"/>
  <c r="C46" i="352" s="1"/>
  <c r="C45" i="352" a="1"/>
  <c r="C45" i="352" s="1"/>
  <c r="C44" i="352" a="1"/>
  <c r="C44" i="352" s="1"/>
  <c r="C43" i="352" a="1"/>
  <c r="C43" i="352" s="1"/>
  <c r="G42" i="352" a="1"/>
  <c r="G42" i="352" s="1"/>
  <c r="C42" i="352" a="1"/>
  <c r="C42" i="352" s="1"/>
  <c r="F42" i="352" s="1" a="1"/>
  <c r="F42" i="352" s="1"/>
  <c r="C41" i="352" a="1"/>
  <c r="C41" i="352" s="1"/>
  <c r="D41" i="352" s="1" a="1"/>
  <c r="D41" i="352" s="1"/>
  <c r="C40" i="352" a="1"/>
  <c r="C40" i="352" s="1"/>
  <c r="C39" i="352" a="1"/>
  <c r="C39" i="352" s="1"/>
  <c r="C38" i="352"/>
  <c r="G38" i="352" s="1" a="1"/>
  <c r="G38" i="352" s="1"/>
  <c r="C38" i="352" a="1"/>
  <c r="Q395" i="19"/>
  <c r="P396" i="19"/>
  <c r="Q396" i="19" s="1"/>
  <c r="P395" i="19"/>
  <c r="K107" i="16"/>
  <c r="K106" i="16"/>
  <c r="K105" i="16"/>
  <c r="K104" i="16"/>
  <c r="K103" i="16"/>
  <c r="K102" i="16"/>
  <c r="K101" i="16"/>
  <c r="K100" i="16"/>
  <c r="H108" i="16"/>
  <c r="H107" i="16"/>
  <c r="H106" i="16"/>
  <c r="H105" i="16"/>
  <c r="H104" i="16"/>
  <c r="H103" i="16"/>
  <c r="H102" i="16"/>
  <c r="H101" i="16"/>
  <c r="H100" i="16"/>
  <c r="C103" i="351" a="1"/>
  <c r="C103" i="351" s="1"/>
  <c r="C102" i="351"/>
  <c r="G102" i="351" s="1" a="1"/>
  <c r="G102" i="351" s="1"/>
  <c r="C102" i="351" a="1"/>
  <c r="C101" i="351" a="1"/>
  <c r="C101" i="351" s="1"/>
  <c r="H101" i="351" s="1" a="1"/>
  <c r="H101" i="351" s="1"/>
  <c r="C100" i="351" a="1"/>
  <c r="C100" i="351" s="1"/>
  <c r="C99" i="351" a="1"/>
  <c r="C99" i="351" s="1"/>
  <c r="C98" i="351" a="1"/>
  <c r="C98" i="351" s="1"/>
  <c r="C97" i="351" a="1"/>
  <c r="C97" i="351" s="1"/>
  <c r="C96" i="351" a="1"/>
  <c r="C96" i="351" s="1"/>
  <c r="C95" i="351" a="1"/>
  <c r="C95" i="351" s="1"/>
  <c r="C94" i="351" a="1"/>
  <c r="C94" i="351" s="1"/>
  <c r="C93" i="351"/>
  <c r="C93" i="351" a="1"/>
  <c r="C92" i="351" a="1"/>
  <c r="C92" i="351" s="1"/>
  <c r="C91" i="351" a="1"/>
  <c r="C91" i="351" s="1"/>
  <c r="C90" i="351" a="1"/>
  <c r="C90" i="351" s="1"/>
  <c r="C89" i="351" a="1"/>
  <c r="C89" i="351" s="1"/>
  <c r="D89" i="351" s="1" a="1"/>
  <c r="D89" i="351" s="1"/>
  <c r="C88" i="351" a="1"/>
  <c r="C88" i="351" s="1"/>
  <c r="C87" i="351" a="1"/>
  <c r="C87" i="351" s="1"/>
  <c r="E87" i="351" s="1" a="1"/>
  <c r="E87" i="351" s="1"/>
  <c r="C86" i="351" a="1"/>
  <c r="C86" i="351" s="1"/>
  <c r="C85" i="351" a="1"/>
  <c r="C85" i="351" s="1"/>
  <c r="D85" i="351" s="1" a="1"/>
  <c r="D85" i="351" s="1"/>
  <c r="C84" i="351" a="1"/>
  <c r="C84" i="351" s="1"/>
  <c r="D84" i="351" s="1" a="1"/>
  <c r="D84" i="351" s="1"/>
  <c r="F83" i="351" a="1"/>
  <c r="F83" i="351" s="1"/>
  <c r="C83" i="351" a="1"/>
  <c r="C83" i="351" s="1"/>
  <c r="H83" i="351" s="1" a="1"/>
  <c r="H83" i="351" s="1"/>
  <c r="C82" i="351" a="1"/>
  <c r="C82" i="351" s="1"/>
  <c r="F82" i="351" s="1" a="1"/>
  <c r="F82" i="351" s="1"/>
  <c r="C81" i="351" a="1"/>
  <c r="C81" i="351" s="1"/>
  <c r="G81" i="351" s="1" a="1"/>
  <c r="G81" i="351" s="1"/>
  <c r="C80" i="351" a="1"/>
  <c r="C80" i="351" s="1"/>
  <c r="F79" i="351" a="1"/>
  <c r="F79" i="351" s="1"/>
  <c r="C79" i="351" a="1"/>
  <c r="C79" i="351" s="1"/>
  <c r="H79" i="351" s="1" a="1"/>
  <c r="H79" i="351" s="1"/>
  <c r="C78" i="351" a="1"/>
  <c r="C78" i="351" s="1"/>
  <c r="F77" i="351" a="1"/>
  <c r="F77" i="351" s="1"/>
  <c r="C77" i="351" a="1"/>
  <c r="C77" i="351" s="1"/>
  <c r="H77" i="351" s="1" a="1"/>
  <c r="H77" i="351" s="1"/>
  <c r="C76" i="351" a="1"/>
  <c r="C76" i="351" s="1"/>
  <c r="E76" i="351" s="1" a="1"/>
  <c r="E76" i="351" s="1"/>
  <c r="C75" i="351" a="1"/>
  <c r="C75" i="351" s="1"/>
  <c r="C74" i="351" a="1"/>
  <c r="C74" i="351" s="1"/>
  <c r="F73" i="351" a="1"/>
  <c r="F73" i="351" s="1"/>
  <c r="C73" i="351" a="1"/>
  <c r="C73" i="351" s="1"/>
  <c r="G73" i="351" s="1" a="1"/>
  <c r="G73" i="351" s="1"/>
  <c r="C72" i="351" a="1"/>
  <c r="C72" i="351" s="1"/>
  <c r="G72" i="351" s="1" a="1"/>
  <c r="G72" i="351" s="1"/>
  <c r="C71" i="351" a="1"/>
  <c r="C71" i="351" s="1"/>
  <c r="C70" i="351" a="1"/>
  <c r="C70" i="351" s="1"/>
  <c r="E70" i="351" s="1" a="1"/>
  <c r="E70" i="351" s="1"/>
  <c r="C69" i="351" a="1"/>
  <c r="C69" i="351" s="1"/>
  <c r="D69" i="351" s="1" a="1"/>
  <c r="D69" i="351" s="1"/>
  <c r="C68" i="351" a="1"/>
  <c r="C68" i="351" s="1"/>
  <c r="C67" i="351" a="1"/>
  <c r="C67" i="351" s="1"/>
  <c r="C66" i="351" a="1"/>
  <c r="C66" i="351" s="1"/>
  <c r="C65" i="351" a="1"/>
  <c r="C65" i="351" s="1"/>
  <c r="C64" i="351" a="1"/>
  <c r="C64" i="351" s="1"/>
  <c r="C63" i="351" a="1"/>
  <c r="C63" i="351" s="1"/>
  <c r="C62" i="351" a="1"/>
  <c r="C62" i="351" s="1"/>
  <c r="F62" i="351" s="1" a="1"/>
  <c r="F62" i="351" s="1"/>
  <c r="C61" i="351" a="1"/>
  <c r="C61" i="351" s="1"/>
  <c r="C60" i="351" a="1"/>
  <c r="C60" i="351" s="1"/>
  <c r="C59" i="351" a="1"/>
  <c r="C59" i="351" s="1"/>
  <c r="C58" i="351" a="1"/>
  <c r="C58" i="351" s="1"/>
  <c r="C57" i="351" a="1"/>
  <c r="C57" i="351" s="1"/>
  <c r="C56" i="351" a="1"/>
  <c r="C56" i="351" s="1"/>
  <c r="C55" i="351" a="1"/>
  <c r="C55" i="351" s="1"/>
  <c r="H54" i="351" a="1"/>
  <c r="H54" i="351" s="1"/>
  <c r="C54" i="351" a="1"/>
  <c r="C54" i="351" s="1"/>
  <c r="F54" i="351" s="1" a="1"/>
  <c r="F54" i="351" s="1"/>
  <c r="F53" i="351" a="1"/>
  <c r="F53" i="351" s="1"/>
  <c r="E53" i="351" a="1"/>
  <c r="E53" i="351" s="1"/>
  <c r="C53" i="351" a="1"/>
  <c r="C53" i="351" s="1"/>
  <c r="G53" i="351" s="1" a="1"/>
  <c r="G53" i="351" s="1"/>
  <c r="C52" i="351" a="1"/>
  <c r="C52" i="351" s="1"/>
  <c r="C51" i="351" a="1"/>
  <c r="C51" i="351" s="1"/>
  <c r="G51" i="351" s="1" a="1"/>
  <c r="G51" i="351" s="1"/>
  <c r="C50" i="351" a="1"/>
  <c r="C50" i="351" s="1"/>
  <c r="C49" i="351" a="1"/>
  <c r="C49" i="351" s="1"/>
  <c r="C48" i="351" a="1"/>
  <c r="C48" i="351" s="1"/>
  <c r="C47" i="351" a="1"/>
  <c r="C47" i="351" s="1"/>
  <c r="H46" i="351" a="1"/>
  <c r="H46" i="351" s="1"/>
  <c r="C46" i="351" a="1"/>
  <c r="C46" i="351" s="1"/>
  <c r="F46" i="351" s="1" a="1"/>
  <c r="F46" i="351" s="1"/>
  <c r="C45" i="351" a="1"/>
  <c r="C45" i="351" s="1"/>
  <c r="G45" i="351" s="1" a="1"/>
  <c r="G45" i="351" s="1"/>
  <c r="P393" i="19"/>
  <c r="Q393" i="19" s="1"/>
  <c r="P392" i="19"/>
  <c r="Q392" i="19" s="1"/>
  <c r="P391" i="19"/>
  <c r="Q391" i="19" s="1"/>
  <c r="P390" i="19"/>
  <c r="Q390" i="19" s="1"/>
  <c r="F388" i="19"/>
  <c r="C103" i="350" a="1"/>
  <c r="C103" i="350" s="1"/>
  <c r="E103" i="350" s="1" a="1"/>
  <c r="E103" i="350" s="1"/>
  <c r="C102" i="350" a="1"/>
  <c r="C102" i="350" s="1"/>
  <c r="C101" i="350" a="1"/>
  <c r="C101" i="350" s="1"/>
  <c r="C100" i="350" a="1"/>
  <c r="C100" i="350" s="1"/>
  <c r="C99" i="350" a="1"/>
  <c r="C99" i="350" s="1"/>
  <c r="C98" i="350" a="1"/>
  <c r="C98" i="350" s="1"/>
  <c r="D98" i="350" s="1" a="1"/>
  <c r="D98" i="350" s="1"/>
  <c r="C97" i="350" a="1"/>
  <c r="C97" i="350" s="1"/>
  <c r="C96" i="350" a="1"/>
  <c r="C96" i="350" s="1"/>
  <c r="H96" i="350" s="1" a="1"/>
  <c r="H96" i="350" s="1"/>
  <c r="C95" i="350" a="1"/>
  <c r="C95" i="350" s="1"/>
  <c r="C94" i="350" a="1"/>
  <c r="C94" i="350" s="1"/>
  <c r="E94" i="350" s="1" a="1"/>
  <c r="E94" i="350" s="1"/>
  <c r="C93" i="350" a="1"/>
  <c r="C93" i="350" s="1"/>
  <c r="G93" i="350" s="1" a="1"/>
  <c r="G93" i="350" s="1"/>
  <c r="C92" i="350" a="1"/>
  <c r="C92" i="350" s="1"/>
  <c r="H92" i="350" s="1" a="1"/>
  <c r="H92" i="350" s="1"/>
  <c r="C91" i="350" a="1"/>
  <c r="C91" i="350" s="1"/>
  <c r="C90" i="350" a="1"/>
  <c r="C90" i="350" s="1"/>
  <c r="G90" i="350" s="1" a="1"/>
  <c r="G90" i="350" s="1"/>
  <c r="C89" i="350" a="1"/>
  <c r="C89" i="350" s="1"/>
  <c r="C88" i="350" a="1"/>
  <c r="C88" i="350" s="1"/>
  <c r="H88" i="350" s="1" a="1"/>
  <c r="H88" i="350" s="1"/>
  <c r="C87" i="350" a="1"/>
  <c r="C87" i="350" s="1"/>
  <c r="C86" i="350" a="1"/>
  <c r="C86" i="350" s="1"/>
  <c r="H86" i="350" s="1" a="1"/>
  <c r="H86" i="350" s="1"/>
  <c r="C85" i="350" a="1"/>
  <c r="C85" i="350" s="1"/>
  <c r="C84" i="350" a="1"/>
  <c r="C84" i="350" s="1"/>
  <c r="F84" i="350" s="1" a="1"/>
  <c r="F84" i="350" s="1"/>
  <c r="C83" i="350" a="1"/>
  <c r="C83" i="350" s="1"/>
  <c r="H83" i="350" s="1" a="1"/>
  <c r="H83" i="350" s="1"/>
  <c r="C82" i="350" a="1"/>
  <c r="C82" i="350" s="1"/>
  <c r="D82" i="350" s="1" a="1"/>
  <c r="D82" i="350" s="1"/>
  <c r="C81" i="350" a="1"/>
  <c r="C81" i="350" s="1"/>
  <c r="C80" i="350" a="1"/>
  <c r="C80" i="350" s="1"/>
  <c r="H80" i="350" s="1" a="1"/>
  <c r="H80" i="350" s="1"/>
  <c r="C79" i="350" a="1"/>
  <c r="C79" i="350" s="1"/>
  <c r="C78" i="350" a="1"/>
  <c r="C78" i="350" s="1"/>
  <c r="E78" i="350" s="1" a="1"/>
  <c r="E78" i="350" s="1"/>
  <c r="C77" i="350" a="1"/>
  <c r="C77" i="350" s="1"/>
  <c r="G77" i="350" s="1" a="1"/>
  <c r="G77" i="350" s="1"/>
  <c r="C76" i="350" a="1"/>
  <c r="C76" i="350" s="1"/>
  <c r="H76" i="350" s="1" a="1"/>
  <c r="H76" i="350" s="1"/>
  <c r="C75" i="350" a="1"/>
  <c r="C75" i="350" s="1"/>
  <c r="C74" i="350" a="1"/>
  <c r="C74" i="350" s="1"/>
  <c r="C73" i="350" a="1"/>
  <c r="C73" i="350" s="1"/>
  <c r="C72" i="350" a="1"/>
  <c r="C72" i="350" s="1"/>
  <c r="H72" i="350" s="1" a="1"/>
  <c r="H72" i="350" s="1"/>
  <c r="C71" i="350" a="1"/>
  <c r="C71" i="350" s="1"/>
  <c r="C70" i="350" a="1"/>
  <c r="C70" i="350" s="1"/>
  <c r="H70" i="350" s="1" a="1"/>
  <c r="H70" i="350" s="1"/>
  <c r="C69" i="350" a="1"/>
  <c r="C69" i="350" s="1"/>
  <c r="D69" i="350" s="1" a="1"/>
  <c r="D69" i="350" s="1"/>
  <c r="C68" i="350" a="1"/>
  <c r="C68" i="350" s="1"/>
  <c r="F68" i="350" s="1" a="1"/>
  <c r="F68" i="350" s="1"/>
  <c r="C67" i="350" a="1"/>
  <c r="C67" i="350" s="1"/>
  <c r="C66" i="350" a="1"/>
  <c r="C66" i="350" s="1"/>
  <c r="D66" i="350" s="1" a="1"/>
  <c r="D66" i="350" s="1"/>
  <c r="C65" i="350" a="1"/>
  <c r="C65" i="350" s="1"/>
  <c r="C64" i="350" a="1"/>
  <c r="C64" i="350" s="1"/>
  <c r="D64" i="350" s="1" a="1"/>
  <c r="D64" i="350" s="1"/>
  <c r="C63" i="350" a="1"/>
  <c r="C63" i="350" s="1"/>
  <c r="E63" i="350" s="1" a="1"/>
  <c r="E63" i="350" s="1"/>
  <c r="C62" i="350" a="1"/>
  <c r="C62" i="350" s="1"/>
  <c r="E62" i="350" s="1" a="1"/>
  <c r="E62" i="350" s="1"/>
  <c r="C61" i="350" a="1"/>
  <c r="C61" i="350" s="1"/>
  <c r="D60" i="350" a="1"/>
  <c r="D60" i="350" s="1"/>
  <c r="C60" i="350" a="1"/>
  <c r="C60" i="350" s="1"/>
  <c r="H60" i="350" s="1" a="1"/>
  <c r="H60" i="350" s="1"/>
  <c r="C59" i="350" a="1"/>
  <c r="C59" i="350" s="1"/>
  <c r="F59" i="350" s="1" a="1"/>
  <c r="F59" i="350" s="1"/>
  <c r="C58" i="350" a="1"/>
  <c r="C58" i="350" s="1"/>
  <c r="C57" i="350" a="1"/>
  <c r="C57" i="350" s="1"/>
  <c r="C56" i="350" a="1"/>
  <c r="C56" i="350" s="1"/>
  <c r="H56" i="350" s="1" a="1"/>
  <c r="H56" i="350" s="1"/>
  <c r="C55" i="350" a="1"/>
  <c r="C55" i="350" s="1"/>
  <c r="C54" i="350" a="1"/>
  <c r="C54" i="350" s="1"/>
  <c r="C53" i="350" a="1"/>
  <c r="C53" i="350" s="1"/>
  <c r="C52" i="350" a="1"/>
  <c r="C52" i="350" s="1"/>
  <c r="G52" i="350" s="1" a="1"/>
  <c r="G52" i="350" s="1"/>
  <c r="C51" i="350" a="1"/>
  <c r="C51" i="350" s="1"/>
  <c r="H51" i="350" s="1" a="1"/>
  <c r="H51" i="350" s="1"/>
  <c r="C50" i="350" a="1"/>
  <c r="C50" i="350" s="1"/>
  <c r="D50" i="350" s="1" a="1"/>
  <c r="D50" i="350" s="1"/>
  <c r="C49" i="350" a="1"/>
  <c r="C49" i="350" s="1"/>
  <c r="G49" i="350" s="1" a="1"/>
  <c r="G49" i="350" s="1"/>
  <c r="C48" i="350" a="1"/>
  <c r="C48" i="350" s="1"/>
  <c r="H48" i="350" s="1" a="1"/>
  <c r="H48" i="350" s="1"/>
  <c r="C47" i="350" a="1"/>
  <c r="C47" i="350" s="1"/>
  <c r="D47" i="350" s="1" a="1"/>
  <c r="D47" i="350" s="1"/>
  <c r="C46" i="350" a="1"/>
  <c r="C46" i="350" s="1"/>
  <c r="C103" i="349" a="1"/>
  <c r="C103" i="349" s="1"/>
  <c r="C102" i="349" a="1"/>
  <c r="C102" i="349" s="1"/>
  <c r="C101" i="349" a="1"/>
  <c r="C101" i="349" s="1"/>
  <c r="C100" i="349" a="1"/>
  <c r="C100" i="349" s="1"/>
  <c r="C99" i="349" a="1"/>
  <c r="C99" i="349" s="1"/>
  <c r="H98" i="349" a="1"/>
  <c r="H98" i="349" s="1"/>
  <c r="C98" i="349" a="1"/>
  <c r="C98" i="349" s="1"/>
  <c r="C97" i="349" a="1"/>
  <c r="C97" i="349" s="1"/>
  <c r="C96" i="349" a="1"/>
  <c r="C96" i="349" s="1"/>
  <c r="C95" i="349" a="1"/>
  <c r="C95" i="349" s="1"/>
  <c r="C94" i="349" a="1"/>
  <c r="C94" i="349" s="1"/>
  <c r="C93" i="349" a="1"/>
  <c r="C93" i="349" s="1"/>
  <c r="D92" i="349" a="1"/>
  <c r="D92" i="349" s="1"/>
  <c r="C92" i="349" a="1"/>
  <c r="C92" i="349" s="1"/>
  <c r="G92" i="349" s="1" a="1"/>
  <c r="G92" i="349" s="1"/>
  <c r="C91" i="349" a="1"/>
  <c r="C91" i="349" s="1"/>
  <c r="C90" i="349" a="1"/>
  <c r="C90" i="349" s="1"/>
  <c r="C89" i="349" a="1"/>
  <c r="C89" i="349" s="1"/>
  <c r="C88" i="349" a="1"/>
  <c r="C88" i="349" s="1"/>
  <c r="C87" i="349"/>
  <c r="C87" i="349" a="1"/>
  <c r="C86" i="349"/>
  <c r="C86" i="349" a="1"/>
  <c r="C85" i="349" a="1"/>
  <c r="C85" i="349" s="1"/>
  <c r="C84" i="349" a="1"/>
  <c r="C84" i="349" s="1"/>
  <c r="C83" i="349" a="1"/>
  <c r="C83" i="349" s="1"/>
  <c r="C82" i="349" a="1"/>
  <c r="C82" i="349" s="1"/>
  <c r="G82" i="349" s="1" a="1"/>
  <c r="G82" i="349" s="1"/>
  <c r="C81" i="349" a="1"/>
  <c r="C81" i="349" s="1"/>
  <c r="C80" i="349" a="1"/>
  <c r="C80" i="349" s="1"/>
  <c r="C79" i="349" a="1"/>
  <c r="C79" i="349" s="1"/>
  <c r="C78" i="349" a="1"/>
  <c r="C78" i="349" s="1"/>
  <c r="H78" i="349" s="1" a="1"/>
  <c r="H78" i="349" s="1"/>
  <c r="G77" i="349" a="1"/>
  <c r="G77" i="349" s="1"/>
  <c r="E77" i="349" a="1"/>
  <c r="E77" i="349" s="1"/>
  <c r="C77" i="349" a="1"/>
  <c r="C77" i="349" s="1"/>
  <c r="D77" i="349" s="1" a="1"/>
  <c r="D77" i="349" s="1"/>
  <c r="C76" i="349" a="1"/>
  <c r="C76" i="349" s="1"/>
  <c r="C75" i="349" a="1"/>
  <c r="C75" i="349" s="1"/>
  <c r="C74" i="349" a="1"/>
  <c r="C74" i="349" s="1"/>
  <c r="C73" i="349" a="1"/>
  <c r="C73" i="349" s="1"/>
  <c r="G73" i="349" s="1" a="1"/>
  <c r="G73" i="349" s="1"/>
  <c r="G72" i="349" a="1"/>
  <c r="G72" i="349" s="1"/>
  <c r="C72" i="349" a="1"/>
  <c r="C72" i="349" s="1"/>
  <c r="F72" i="349" s="1" a="1"/>
  <c r="F72" i="349" s="1"/>
  <c r="C71" i="349" a="1"/>
  <c r="C71" i="349" s="1"/>
  <c r="G71" i="349" s="1" a="1"/>
  <c r="G71" i="349" s="1"/>
  <c r="C70" i="349" a="1"/>
  <c r="C70" i="349" s="1"/>
  <c r="C69" i="349" a="1"/>
  <c r="C69" i="349" s="1"/>
  <c r="C68" i="349" a="1"/>
  <c r="C68" i="349" s="1"/>
  <c r="F68" i="349" s="1" a="1"/>
  <c r="F68" i="349" s="1"/>
  <c r="C67" i="349" a="1"/>
  <c r="C67" i="349" s="1"/>
  <c r="C66" i="349" a="1"/>
  <c r="C66" i="349" s="1"/>
  <c r="F66" i="349" s="1" a="1"/>
  <c r="F66" i="349" s="1"/>
  <c r="C65" i="349" a="1"/>
  <c r="C65" i="349" s="1"/>
  <c r="G65" i="349" s="1" a="1"/>
  <c r="G65" i="349" s="1"/>
  <c r="C64" i="349" a="1"/>
  <c r="C64" i="349" s="1"/>
  <c r="G64" i="349" s="1" a="1"/>
  <c r="G64" i="349" s="1"/>
  <c r="C63" i="349" a="1"/>
  <c r="C63" i="349" s="1"/>
  <c r="C62" i="349" a="1"/>
  <c r="C62" i="349" s="1"/>
  <c r="C61" i="349"/>
  <c r="E61" i="349" s="1" a="1"/>
  <c r="E61" i="349" s="1"/>
  <c r="C61" i="349" a="1"/>
  <c r="C60" i="349" a="1"/>
  <c r="C60" i="349" s="1"/>
  <c r="F60" i="349" s="1" a="1"/>
  <c r="F60" i="349" s="1"/>
  <c r="C59" i="349" a="1"/>
  <c r="C59" i="349" s="1"/>
  <c r="C58" i="349" a="1"/>
  <c r="C58" i="349" s="1"/>
  <c r="G58" i="349" s="1" a="1"/>
  <c r="G58" i="349" s="1"/>
  <c r="C57" i="349"/>
  <c r="C57" i="349" a="1"/>
  <c r="C56" i="349" a="1"/>
  <c r="C56" i="349" s="1"/>
  <c r="G56" i="349" s="1" a="1"/>
  <c r="G56" i="349" s="1"/>
  <c r="C55" i="349" a="1"/>
  <c r="C55" i="349" s="1"/>
  <c r="C54" i="349" a="1"/>
  <c r="C54" i="349" s="1"/>
  <c r="C53" i="349" a="1"/>
  <c r="C53" i="349" s="1"/>
  <c r="C52" i="349" a="1"/>
  <c r="C52" i="349" s="1"/>
  <c r="F52" i="349" s="1" a="1"/>
  <c r="F52" i="349" s="1"/>
  <c r="C51" i="349" a="1"/>
  <c r="C51" i="349" s="1"/>
  <c r="C50" i="349" a="1"/>
  <c r="C50" i="349" s="1"/>
  <c r="C49" i="349" a="1"/>
  <c r="C49" i="349" s="1"/>
  <c r="D48" i="349" a="1"/>
  <c r="D48" i="349" s="1"/>
  <c r="C48" i="349" a="1"/>
  <c r="C48" i="349" s="1"/>
  <c r="G48" i="349" s="1" a="1"/>
  <c r="G48" i="349" s="1"/>
  <c r="C47" i="349" a="1"/>
  <c r="C47" i="349" s="1"/>
  <c r="E47" i="349" s="1" a="1"/>
  <c r="E47" i="349" s="1"/>
  <c r="C46" i="349" a="1"/>
  <c r="C46" i="349" s="1"/>
  <c r="C45" i="349" a="1"/>
  <c r="C45" i="349" s="1"/>
  <c r="F45" i="349" s="1" a="1"/>
  <c r="F45" i="349" s="1"/>
  <c r="C44" i="349" a="1"/>
  <c r="C44" i="349" s="1"/>
  <c r="F44" i="349" s="1" a="1"/>
  <c r="F44" i="349" s="1"/>
  <c r="C43" i="349" a="1"/>
  <c r="C43" i="349" s="1"/>
  <c r="C42" i="349" a="1"/>
  <c r="C42" i="349" s="1"/>
  <c r="H42" i="349" s="1" a="1"/>
  <c r="H42" i="349" s="1"/>
  <c r="C41" i="349" a="1"/>
  <c r="C41" i="349" s="1"/>
  <c r="C40" i="349" a="1"/>
  <c r="C40" i="349" s="1"/>
  <c r="H40" i="349" s="1" a="1"/>
  <c r="H40" i="349" s="1"/>
  <c r="C77" i="348" a="1"/>
  <c r="C77" i="348" s="1"/>
  <c r="C76" i="348" a="1"/>
  <c r="C76" i="348" s="1"/>
  <c r="H76" i="348" s="1" a="1"/>
  <c r="H76" i="348" s="1"/>
  <c r="C75" i="348" a="1"/>
  <c r="C75" i="348" s="1"/>
  <c r="F75" i="348" s="1" a="1"/>
  <c r="F75" i="348" s="1"/>
  <c r="C74" i="348" a="1"/>
  <c r="C74" i="348" s="1"/>
  <c r="C73" i="348" a="1"/>
  <c r="C73" i="348" s="1"/>
  <c r="C72" i="348" a="1"/>
  <c r="C72" i="348" s="1"/>
  <c r="C71" i="348" a="1"/>
  <c r="C71" i="348" s="1"/>
  <c r="C70" i="348" a="1"/>
  <c r="C70" i="348" s="1"/>
  <c r="C69" i="348" a="1"/>
  <c r="C69" i="348" s="1"/>
  <c r="C68" i="348" a="1"/>
  <c r="C68" i="348" s="1"/>
  <c r="C67" i="348" a="1"/>
  <c r="C67" i="348" s="1"/>
  <c r="G66" i="348" a="1"/>
  <c r="G66" i="348" s="1"/>
  <c r="C66" i="348"/>
  <c r="F66" i="348" s="1" a="1"/>
  <c r="F66" i="348" s="1"/>
  <c r="C66" i="348" a="1"/>
  <c r="C65" i="348" a="1"/>
  <c r="C65" i="348" s="1"/>
  <c r="C64" i="348" a="1"/>
  <c r="C64" i="348" s="1"/>
  <c r="G64" i="348" s="1" a="1"/>
  <c r="G64" i="348" s="1"/>
  <c r="C63" i="348" a="1"/>
  <c r="C63" i="348" s="1"/>
  <c r="C62" i="348" a="1"/>
  <c r="C62" i="348" s="1"/>
  <c r="G62" i="348" s="1" a="1"/>
  <c r="G62" i="348" s="1"/>
  <c r="C61" i="348" a="1"/>
  <c r="C61" i="348" s="1"/>
  <c r="C60" i="348" a="1"/>
  <c r="C60" i="348" s="1"/>
  <c r="C59" i="348" a="1"/>
  <c r="C59" i="348" s="1"/>
  <c r="F59" i="348" s="1" a="1"/>
  <c r="F59" i="348" s="1"/>
  <c r="C58" i="348" a="1"/>
  <c r="C58" i="348" s="1"/>
  <c r="C57" i="348" a="1"/>
  <c r="C57" i="348" s="1"/>
  <c r="C56" i="348" a="1"/>
  <c r="C56" i="348" s="1"/>
  <c r="C55" i="348" a="1"/>
  <c r="C55" i="348" s="1"/>
  <c r="C54" i="348" a="1"/>
  <c r="C54" i="348" s="1"/>
  <c r="C53" i="348" a="1"/>
  <c r="C53" i="348" s="1"/>
  <c r="C52" i="348" a="1"/>
  <c r="C52" i="348" s="1"/>
  <c r="C51" i="348" a="1"/>
  <c r="C51" i="348" s="1"/>
  <c r="C50" i="348" a="1"/>
  <c r="C50" i="348" s="1"/>
  <c r="C49" i="348" a="1"/>
  <c r="C49" i="348" s="1"/>
  <c r="C48" i="348" a="1"/>
  <c r="C48" i="348" s="1"/>
  <c r="G48" i="348" s="1" a="1"/>
  <c r="G48" i="348" s="1"/>
  <c r="C47" i="348" a="1"/>
  <c r="C47" i="348" s="1"/>
  <c r="C46" i="348" a="1"/>
  <c r="C46" i="348" s="1"/>
  <c r="C45" i="348" a="1"/>
  <c r="C45" i="348" s="1"/>
  <c r="C44" i="348" a="1"/>
  <c r="C44" i="348" s="1"/>
  <c r="C43" i="348" a="1"/>
  <c r="C43" i="348" s="1"/>
  <c r="C42" i="348" a="1"/>
  <c r="C42" i="348" s="1"/>
  <c r="C41" i="348" a="1"/>
  <c r="C41" i="348" s="1"/>
  <c r="C40" i="348" a="1"/>
  <c r="C40" i="348" s="1"/>
  <c r="C39" i="348" a="1"/>
  <c r="C39" i="348" s="1"/>
  <c r="C38" i="348" a="1"/>
  <c r="C38" i="348" s="1"/>
  <c r="C37" i="348" a="1"/>
  <c r="C37" i="348" s="1"/>
  <c r="C36" i="348" a="1"/>
  <c r="C36" i="348" s="1"/>
  <c r="C35" i="348" a="1"/>
  <c r="C35" i="348" s="1"/>
  <c r="C34" i="348" a="1"/>
  <c r="C34" i="348" s="1"/>
  <c r="I102" i="16" a="1"/>
  <c r="G400" i="19" a="1"/>
  <c r="I109" i="16" a="1"/>
  <c r="G397" i="19" a="1"/>
  <c r="I111" i="16" a="1"/>
  <c r="G398" i="19" a="1"/>
  <c r="I110" i="16" a="1"/>
  <c r="G401" i="19" a="1"/>
  <c r="G395" i="19" a="1"/>
  <c r="G393" i="19" a="1"/>
  <c r="G403" i="19" a="1"/>
  <c r="G391" i="19" a="1"/>
  <c r="G390" i="19" a="1"/>
  <c r="G396" i="19" a="1"/>
  <c r="I103" i="16" a="1"/>
  <c r="G392" i="19" a="1"/>
  <c r="I107" i="16" a="1"/>
  <c r="I101" i="16" a="1"/>
  <c r="G402" i="19" a="1"/>
  <c r="I105" i="16" a="1"/>
  <c r="I106" i="16" a="1"/>
  <c r="G388" i="19" a="1"/>
  <c r="G387" i="19" a="1"/>
  <c r="G386" i="19" a="1"/>
  <c r="I108" i="16" a="1"/>
  <c r="I104" i="16" a="1"/>
  <c r="G385" i="19" a="1"/>
  <c r="I100" i="16" a="1"/>
  <c r="D72" i="350" l="1" a="1"/>
  <c r="D72" i="350" s="1"/>
  <c r="F72" i="350" a="1"/>
  <c r="F72" i="350" s="1"/>
  <c r="D96" i="350" a="1"/>
  <c r="D96" i="350" s="1"/>
  <c r="D103" i="350" a="1"/>
  <c r="D103" i="350" s="1"/>
  <c r="G402" i="19"/>
  <c r="G395" i="19"/>
  <c r="G386" i="19"/>
  <c r="G390" i="19"/>
  <c r="I110" i="16"/>
  <c r="G403" i="19"/>
  <c r="G396" i="19"/>
  <c r="G387" i="19"/>
  <c r="G391" i="19"/>
  <c r="I111" i="16"/>
  <c r="G397" i="19"/>
  <c r="I108" i="16"/>
  <c r="I100" i="16"/>
  <c r="I102" i="16"/>
  <c r="G388" i="19"/>
  <c r="G392" i="19"/>
  <c r="G401" i="19"/>
  <c r="G398" i="19"/>
  <c r="I109" i="16"/>
  <c r="I101" i="16"/>
  <c r="I103" i="16"/>
  <c r="G385" i="19"/>
  <c r="G400" i="19"/>
  <c r="G393" i="19"/>
  <c r="H62" i="352" a="1"/>
  <c r="H62" i="352" s="1"/>
  <c r="F62" i="352" a="1"/>
  <c r="F62" i="352" s="1"/>
  <c r="D62" i="352" a="1"/>
  <c r="D62" i="352" s="1"/>
  <c r="F79" i="349" a="1"/>
  <c r="F79" i="349" s="1"/>
  <c r="D79" i="349" a="1"/>
  <c r="D79" i="349" s="1"/>
  <c r="H99" i="350" a="1"/>
  <c r="H99" i="350" s="1"/>
  <c r="D99" i="350" a="1"/>
  <c r="D99" i="350" s="1"/>
  <c r="F67" i="349" a="1"/>
  <c r="F67" i="349" s="1"/>
  <c r="G67" i="349" a="1"/>
  <c r="G67" i="349" s="1"/>
  <c r="E91" i="351" a="1"/>
  <c r="E91" i="351" s="1"/>
  <c r="D91" i="351" a="1"/>
  <c r="D91" i="351" s="1"/>
  <c r="H57" i="350" a="1"/>
  <c r="H57" i="350" s="1"/>
  <c r="D57" i="350" a="1"/>
  <c r="D57" i="350" s="1"/>
  <c r="G58" i="352" a="1"/>
  <c r="G58" i="352" s="1"/>
  <c r="E58" i="352" a="1"/>
  <c r="E58" i="352" s="1"/>
  <c r="H73" i="350" a="1"/>
  <c r="H73" i="350" s="1"/>
  <c r="F73" i="350" a="1"/>
  <c r="F73" i="350" s="1"/>
  <c r="E73" i="350" a="1"/>
  <c r="E73" i="350" s="1"/>
  <c r="D73" i="350" a="1"/>
  <c r="D73" i="350" s="1"/>
  <c r="G102" i="350" a="1"/>
  <c r="G102" i="350" s="1"/>
  <c r="E102" i="350" a="1"/>
  <c r="E102" i="350" s="1"/>
  <c r="D102" i="350" a="1"/>
  <c r="D102" i="350" s="1"/>
  <c r="G68" i="349" a="1"/>
  <c r="G68" i="349" s="1"/>
  <c r="D78" i="349" a="1"/>
  <c r="D78" i="349" s="1"/>
  <c r="F60" i="350" a="1"/>
  <c r="F60" i="350" s="1"/>
  <c r="G76" i="350" a="1"/>
  <c r="G76" i="350" s="1"/>
  <c r="E88" i="350" a="1"/>
  <c r="E88" i="350" s="1"/>
  <c r="D92" i="350" a="1"/>
  <c r="D92" i="350" s="1"/>
  <c r="G46" i="353" a="1"/>
  <c r="G46" i="353" s="1"/>
  <c r="G60" i="350" a="1"/>
  <c r="G60" i="350" s="1"/>
  <c r="E62" i="351" a="1"/>
  <c r="E62" i="351" s="1"/>
  <c r="D81" i="351" a="1"/>
  <c r="D81" i="351" s="1"/>
  <c r="D56" i="353" a="1"/>
  <c r="D56" i="353" s="1"/>
  <c r="E62" i="353" a="1"/>
  <c r="E62" i="353" s="1"/>
  <c r="D66" i="354" a="1"/>
  <c r="D66" i="354" s="1"/>
  <c r="F52" i="350" a="1"/>
  <c r="F52" i="350" s="1"/>
  <c r="E66" i="350" a="1"/>
  <c r="E66" i="350" s="1"/>
  <c r="G84" i="350" a="1"/>
  <c r="G84" i="350" s="1"/>
  <c r="F88" i="350" a="1"/>
  <c r="F88" i="350" s="1"/>
  <c r="F62" i="353" a="1"/>
  <c r="F62" i="353" s="1"/>
  <c r="D58" i="354" a="1"/>
  <c r="D58" i="354" s="1"/>
  <c r="F63" i="354" a="1"/>
  <c r="F63" i="354" s="1"/>
  <c r="E66" i="354" a="1"/>
  <c r="E66" i="354" s="1"/>
  <c r="F76" i="354" a="1"/>
  <c r="F76" i="354" s="1"/>
  <c r="F82" i="354" a="1"/>
  <c r="F82" i="354" s="1"/>
  <c r="G88" i="350" a="1"/>
  <c r="G88" i="350" s="1"/>
  <c r="F66" i="354" a="1"/>
  <c r="F66" i="354" s="1"/>
  <c r="G82" i="354" a="1"/>
  <c r="G82" i="354" s="1"/>
  <c r="G62" i="350" a="1"/>
  <c r="G62" i="350" s="1"/>
  <c r="F66" i="350" a="1"/>
  <c r="F66" i="350" s="1"/>
  <c r="F103" i="350" a="1"/>
  <c r="F103" i="350" s="1"/>
  <c r="G89" i="351" a="1"/>
  <c r="G89" i="351" s="1"/>
  <c r="D54" i="353" a="1"/>
  <c r="D54" i="353" s="1"/>
  <c r="G66" i="354" a="1"/>
  <c r="G66" i="354" s="1"/>
  <c r="G54" i="353" a="1"/>
  <c r="G54" i="353" s="1"/>
  <c r="E60" i="350" a="1"/>
  <c r="E60" i="350" s="1"/>
  <c r="G68" i="350" a="1"/>
  <c r="G68" i="350" s="1"/>
  <c r="F76" i="350" a="1"/>
  <c r="F76" i="350" s="1"/>
  <c r="D88" i="350" a="1"/>
  <c r="D88" i="350" s="1"/>
  <c r="E46" i="353" a="1"/>
  <c r="E46" i="353" s="1"/>
  <c r="G51" i="353" a="1"/>
  <c r="G51" i="353" s="1"/>
  <c r="F61" i="353" a="1"/>
  <c r="F61" i="353" s="1"/>
  <c r="D74" i="354" a="1"/>
  <c r="D74" i="354" s="1"/>
  <c r="G60" i="348" a="1"/>
  <c r="G60" i="348" s="1"/>
  <c r="E60" i="348" a="1"/>
  <c r="E60" i="348" s="1"/>
  <c r="G51" i="349" a="1"/>
  <c r="G51" i="349" s="1"/>
  <c r="F51" i="349" a="1"/>
  <c r="F51" i="349" s="1"/>
  <c r="E51" i="349" a="1"/>
  <c r="E51" i="349" s="1"/>
  <c r="F90" i="351" a="1"/>
  <c r="F90" i="351" s="1"/>
  <c r="E90" i="351" a="1"/>
  <c r="E90" i="351" s="1"/>
  <c r="D90" i="351" a="1"/>
  <c r="D90" i="351" s="1"/>
  <c r="H51" i="354" a="1"/>
  <c r="H51" i="354" s="1"/>
  <c r="E51" i="354" a="1"/>
  <c r="E51" i="354" s="1"/>
  <c r="H74" i="349" a="1"/>
  <c r="H74" i="349" s="1"/>
  <c r="G74" i="349" a="1"/>
  <c r="G74" i="349" s="1"/>
  <c r="F74" i="349" a="1"/>
  <c r="F74" i="349" s="1"/>
  <c r="E74" i="349" a="1"/>
  <c r="E74" i="349" s="1"/>
  <c r="D74" i="349" a="1"/>
  <c r="D74" i="349" s="1"/>
  <c r="G84" i="349" a="1"/>
  <c r="G84" i="349" s="1"/>
  <c r="E84" i="349" a="1"/>
  <c r="E84" i="349" s="1"/>
  <c r="G90" i="349" a="1"/>
  <c r="G90" i="349" s="1"/>
  <c r="H90" i="349" a="1"/>
  <c r="H90" i="349" s="1"/>
  <c r="F90" i="349" a="1"/>
  <c r="F90" i="349" s="1"/>
  <c r="E90" i="349" a="1"/>
  <c r="E90" i="349" s="1"/>
  <c r="D90" i="349" a="1"/>
  <c r="D90" i="349" s="1"/>
  <c r="D102" i="349" a="1"/>
  <c r="D102" i="349" s="1"/>
  <c r="G102" i="349" a="1"/>
  <c r="G102" i="349" s="1"/>
  <c r="F102" i="349" a="1"/>
  <c r="F102" i="349" s="1"/>
  <c r="E102" i="349" a="1"/>
  <c r="E102" i="349" s="1"/>
  <c r="G46" i="352" a="1"/>
  <c r="G46" i="352" s="1"/>
  <c r="F46" i="352" a="1"/>
  <c r="F46" i="352" s="1"/>
  <c r="E46" i="352" a="1"/>
  <c r="E46" i="352" s="1"/>
  <c r="D77" i="348" a="1"/>
  <c r="D77" i="348" s="1"/>
  <c r="H77" i="348" a="1"/>
  <c r="H77" i="348" s="1"/>
  <c r="F77" i="348" a="1"/>
  <c r="F77" i="348" s="1"/>
  <c r="G75" i="349" a="1"/>
  <c r="G75" i="349" s="1"/>
  <c r="E75" i="349" a="1"/>
  <c r="E75" i="349" s="1"/>
  <c r="H103" i="349" a="1"/>
  <c r="H103" i="349" s="1"/>
  <c r="E103" i="349" a="1"/>
  <c r="E103" i="349" s="1"/>
  <c r="D103" i="349" a="1"/>
  <c r="D103" i="349" s="1"/>
  <c r="G66" i="352" a="1"/>
  <c r="G66" i="352" s="1"/>
  <c r="D66" i="352" a="1"/>
  <c r="D66" i="352" s="1"/>
  <c r="D67" i="353" a="1"/>
  <c r="D67" i="353" s="1"/>
  <c r="G67" i="353" a="1"/>
  <c r="G67" i="353" s="1"/>
  <c r="E74" i="353" a="1"/>
  <c r="E74" i="353" s="1"/>
  <c r="H74" i="353" a="1"/>
  <c r="H74" i="353" s="1"/>
  <c r="F74" i="353" a="1"/>
  <c r="F74" i="353" s="1"/>
  <c r="D74" i="353" a="1"/>
  <c r="D74" i="353" s="1"/>
  <c r="D85" i="350" a="1"/>
  <c r="D85" i="350" s="1"/>
  <c r="G85" i="350" a="1"/>
  <c r="G85" i="350" s="1"/>
  <c r="F85" i="350" a="1"/>
  <c r="F85" i="350" s="1"/>
  <c r="E85" i="350" a="1"/>
  <c r="E85" i="350" s="1"/>
  <c r="G72" i="352" a="1"/>
  <c r="G72" i="352" s="1"/>
  <c r="D72" i="352" a="1"/>
  <c r="D72" i="352" s="1"/>
  <c r="F75" i="353" a="1"/>
  <c r="F75" i="353" s="1"/>
  <c r="H75" i="353" a="1"/>
  <c r="H75" i="353" s="1"/>
  <c r="G99" i="349" a="1"/>
  <c r="G99" i="349" s="1"/>
  <c r="F99" i="349" a="1"/>
  <c r="F99" i="349" s="1"/>
  <c r="E99" i="349" a="1"/>
  <c r="E99" i="349" s="1"/>
  <c r="D53" i="350" a="1"/>
  <c r="D53" i="350" s="1"/>
  <c r="G53" i="350" a="1"/>
  <c r="G53" i="350" s="1"/>
  <c r="F53" i="350" a="1"/>
  <c r="F53" i="350" s="1"/>
  <c r="E53" i="350" a="1"/>
  <c r="E53" i="350" s="1"/>
  <c r="H89" i="350" a="1"/>
  <c r="H89" i="350" s="1"/>
  <c r="F89" i="350" a="1"/>
  <c r="F89" i="350" s="1"/>
  <c r="E89" i="350" a="1"/>
  <c r="E89" i="350" s="1"/>
  <c r="D89" i="350" a="1"/>
  <c r="D89" i="350" s="1"/>
  <c r="G100" i="350" a="1"/>
  <c r="G100" i="350" s="1"/>
  <c r="F100" i="350" a="1"/>
  <c r="F100" i="350" s="1"/>
  <c r="E100" i="350" a="1"/>
  <c r="E100" i="350" s="1"/>
  <c r="D100" i="350" a="1"/>
  <c r="D100" i="350" s="1"/>
  <c r="G64" i="351" a="1"/>
  <c r="G64" i="351" s="1"/>
  <c r="E64" i="351" a="1"/>
  <c r="E64" i="351" s="1"/>
  <c r="D64" i="351" a="1"/>
  <c r="D64" i="351" s="1"/>
  <c r="F69" i="353" a="1"/>
  <c r="F69" i="353" s="1"/>
  <c r="D69" i="353" a="1"/>
  <c r="D69" i="353" s="1"/>
  <c r="E76" i="353" a="1"/>
  <c r="E76" i="353" s="1"/>
  <c r="H76" i="353" a="1"/>
  <c r="H76" i="353" s="1"/>
  <c r="F76" i="353" a="1"/>
  <c r="F76" i="353" s="1"/>
  <c r="D76" i="353" a="1"/>
  <c r="D76" i="353" s="1"/>
  <c r="F61" i="348" a="1"/>
  <c r="F61" i="348" s="1"/>
  <c r="E61" i="348" a="1"/>
  <c r="E61" i="348" s="1"/>
  <c r="H67" i="350" a="1"/>
  <c r="H67" i="350" s="1"/>
  <c r="D67" i="350" a="1"/>
  <c r="D67" i="350" s="1"/>
  <c r="E101" i="350" a="1"/>
  <c r="E101" i="350" s="1"/>
  <c r="G101" i="350" a="1"/>
  <c r="G101" i="350" s="1"/>
  <c r="F101" i="350" a="1"/>
  <c r="F101" i="350" s="1"/>
  <c r="E94" i="351" a="1"/>
  <c r="E94" i="351" s="1"/>
  <c r="H94" i="351" a="1"/>
  <c r="H94" i="351" s="1"/>
  <c r="G94" i="351" a="1"/>
  <c r="G94" i="351" s="1"/>
  <c r="D94" i="351" a="1"/>
  <c r="D94" i="351" s="1"/>
  <c r="F43" i="352" a="1"/>
  <c r="F43" i="352" s="1"/>
  <c r="D43" i="352" a="1"/>
  <c r="D43" i="352" s="1"/>
  <c r="E59" i="353" a="1"/>
  <c r="E59" i="353" s="1"/>
  <c r="G59" i="353" a="1"/>
  <c r="G59" i="353" s="1"/>
  <c r="F59" i="353" a="1"/>
  <c r="F59" i="353" s="1"/>
  <c r="D59" i="353" a="1"/>
  <c r="D59" i="353" s="1"/>
  <c r="D52" i="349" a="1"/>
  <c r="D52" i="349" s="1"/>
  <c r="D60" i="349" a="1"/>
  <c r="D60" i="349" s="1"/>
  <c r="D68" i="349" a="1"/>
  <c r="D68" i="349" s="1"/>
  <c r="E47" i="350" a="1"/>
  <c r="E47" i="350" s="1"/>
  <c r="F50" i="350" a="1"/>
  <c r="F50" i="350" s="1"/>
  <c r="E56" i="350" a="1"/>
  <c r="E56" i="350" s="1"/>
  <c r="F57" i="350" a="1"/>
  <c r="F57" i="350" s="1"/>
  <c r="F69" i="350" a="1"/>
  <c r="F69" i="350" s="1"/>
  <c r="D86" i="350" a="1"/>
  <c r="D86" i="350" s="1"/>
  <c r="F94" i="350" a="1"/>
  <c r="F94" i="350" s="1"/>
  <c r="E98" i="350" a="1"/>
  <c r="E98" i="350" s="1"/>
  <c r="F76" i="351" a="1"/>
  <c r="F76" i="351" s="1"/>
  <c r="E69" i="352" a="1"/>
  <c r="E69" i="352" s="1"/>
  <c r="G75" i="352" a="1"/>
  <c r="G75" i="352" s="1"/>
  <c r="D46" i="353" a="1"/>
  <c r="D46" i="353" s="1"/>
  <c r="F54" i="353" a="1"/>
  <c r="F54" i="353" s="1"/>
  <c r="D62" i="353" a="1"/>
  <c r="D62" i="353" s="1"/>
  <c r="G53" i="354" a="1"/>
  <c r="G53" i="354" s="1"/>
  <c r="E57" i="354" a="1"/>
  <c r="E57" i="354" s="1"/>
  <c r="H67" i="354" a="1"/>
  <c r="H67" i="354" s="1"/>
  <c r="G70" i="354" a="1"/>
  <c r="G70" i="354" s="1"/>
  <c r="E73" i="354" a="1"/>
  <c r="E73" i="354" s="1"/>
  <c r="G75" i="354" a="1"/>
  <c r="G75" i="354" s="1"/>
  <c r="G90" i="354" a="1"/>
  <c r="G90" i="354" s="1"/>
  <c r="G92" i="354" a="1"/>
  <c r="G92" i="354" s="1"/>
  <c r="F96" i="354" a="1"/>
  <c r="F96" i="354" s="1"/>
  <c r="G100" i="354" a="1"/>
  <c r="G100" i="354" s="1"/>
  <c r="D44" i="349" a="1"/>
  <c r="D44" i="349" s="1"/>
  <c r="E52" i="349" a="1"/>
  <c r="E52" i="349" s="1"/>
  <c r="E60" i="349" a="1"/>
  <c r="E60" i="349" s="1"/>
  <c r="F47" i="350" a="1"/>
  <c r="F47" i="350" s="1"/>
  <c r="G69" i="350" a="1"/>
  <c r="G69" i="350" s="1"/>
  <c r="F69" i="352" a="1"/>
  <c r="F69" i="352" s="1"/>
  <c r="G96" i="354" a="1"/>
  <c r="G96" i="354" s="1"/>
  <c r="E67" i="349" a="1"/>
  <c r="E67" i="349" s="1"/>
  <c r="E68" i="349" a="1"/>
  <c r="E68" i="349" s="1"/>
  <c r="F78" i="349" a="1"/>
  <c r="F78" i="349" s="1"/>
  <c r="F56" i="350" a="1"/>
  <c r="F56" i="350" s="1"/>
  <c r="G72" i="350" a="1"/>
  <c r="G72" i="350" s="1"/>
  <c r="F78" i="350" a="1"/>
  <c r="F78" i="350" s="1"/>
  <c r="E82" i="350" a="1"/>
  <c r="E82" i="350" s="1"/>
  <c r="E92" i="350" a="1"/>
  <c r="E92" i="350" s="1"/>
  <c r="G94" i="350" a="1"/>
  <c r="G94" i="350" s="1"/>
  <c r="F98" i="350" a="1"/>
  <c r="F98" i="350" s="1"/>
  <c r="D83" i="351" a="1"/>
  <c r="D83" i="351" s="1"/>
  <c r="F85" i="351" a="1"/>
  <c r="F85" i="351" s="1"/>
  <c r="E89" i="351" a="1"/>
  <c r="E89" i="351" s="1"/>
  <c r="F38" i="352" a="1"/>
  <c r="F38" i="352" s="1"/>
  <c r="D51" i="352" a="1"/>
  <c r="D51" i="352" s="1"/>
  <c r="D63" i="352" a="1"/>
  <c r="D63" i="352" s="1"/>
  <c r="G69" i="352" a="1"/>
  <c r="G69" i="352" s="1"/>
  <c r="D74" i="352" a="1"/>
  <c r="D74" i="352" s="1"/>
  <c r="D43" i="353" a="1"/>
  <c r="D43" i="353" s="1"/>
  <c r="F50" i="353" a="1"/>
  <c r="F50" i="353" s="1"/>
  <c r="D53" i="353" a="1"/>
  <c r="D53" i="353" s="1"/>
  <c r="D70" i="353" a="1"/>
  <c r="D70" i="353" s="1"/>
  <c r="D72" i="353" a="1"/>
  <c r="D72" i="353" s="1"/>
  <c r="D54" i="354" a="1"/>
  <c r="D54" i="354" s="1"/>
  <c r="D40" i="349" a="1"/>
  <c r="D40" i="349" s="1"/>
  <c r="E44" i="349" a="1"/>
  <c r="E44" i="349" s="1"/>
  <c r="G78" i="349" a="1"/>
  <c r="G78" i="349" s="1"/>
  <c r="G56" i="350" a="1"/>
  <c r="G56" i="350" s="1"/>
  <c r="F62" i="350" a="1"/>
  <c r="F62" i="350" s="1"/>
  <c r="D70" i="350" a="1"/>
  <c r="D70" i="350" s="1"/>
  <c r="D76" i="350" a="1"/>
  <c r="D76" i="350" s="1"/>
  <c r="F92" i="350" a="1"/>
  <c r="F92" i="350" s="1"/>
  <c r="D77" i="351" a="1"/>
  <c r="D77" i="351" s="1"/>
  <c r="E83" i="351" a="1"/>
  <c r="E83" i="351" s="1"/>
  <c r="E51" i="352" a="1"/>
  <c r="E51" i="352" s="1"/>
  <c r="F63" i="352" a="1"/>
  <c r="F63" i="352" s="1"/>
  <c r="E74" i="352" a="1"/>
  <c r="E74" i="352" s="1"/>
  <c r="D41" i="353" a="1"/>
  <c r="D41" i="353" s="1"/>
  <c r="F43" i="353" a="1"/>
  <c r="F43" i="353" s="1"/>
  <c r="F46" i="353" a="1"/>
  <c r="F46" i="353" s="1"/>
  <c r="D58" i="353" a="1"/>
  <c r="D58" i="353" s="1"/>
  <c r="G62" i="353" a="1"/>
  <c r="G62" i="353" s="1"/>
  <c r="E70" i="353" a="1"/>
  <c r="E70" i="353" s="1"/>
  <c r="F72" i="353" a="1"/>
  <c r="F72" i="353" s="1"/>
  <c r="D52" i="354" a="1"/>
  <c r="D52" i="354" s="1"/>
  <c r="E54" i="354" a="1"/>
  <c r="E54" i="354" s="1"/>
  <c r="E58" i="354" a="1"/>
  <c r="E58" i="354" s="1"/>
  <c r="E74" i="354" a="1"/>
  <c r="E74" i="354" s="1"/>
  <c r="G76" i="354" a="1"/>
  <c r="G76" i="354" s="1"/>
  <c r="D92" i="354" a="1"/>
  <c r="D92" i="354" s="1"/>
  <c r="D94" i="354" a="1"/>
  <c r="D94" i="354" s="1"/>
  <c r="G44" i="349" a="1"/>
  <c r="G44" i="349" s="1"/>
  <c r="G52" i="349" a="1"/>
  <c r="G52" i="349" s="1"/>
  <c r="G60" i="349" a="1"/>
  <c r="G60" i="349" s="1"/>
  <c r="E76" i="350" a="1"/>
  <c r="E76" i="350" s="1"/>
  <c r="G78" i="350" a="1"/>
  <c r="G78" i="350" s="1"/>
  <c r="F82" i="350" a="1"/>
  <c r="F82" i="350" s="1"/>
  <c r="G92" i="350" a="1"/>
  <c r="G92" i="350" s="1"/>
  <c r="E77" i="351" a="1"/>
  <c r="E77" i="351" s="1"/>
  <c r="G85" i="351" a="1"/>
  <c r="G85" i="351" s="1"/>
  <c r="F89" i="351" a="1"/>
  <c r="F89" i="351" s="1"/>
  <c r="G74" i="352" a="1"/>
  <c r="G74" i="352" s="1"/>
  <c r="G41" i="353" a="1"/>
  <c r="G41" i="353" s="1"/>
  <c r="G43" i="353" a="1"/>
  <c r="G43" i="353" s="1"/>
  <c r="F58" i="353" a="1"/>
  <c r="F58" i="353" s="1"/>
  <c r="F70" i="353" a="1"/>
  <c r="F70" i="353" s="1"/>
  <c r="F54" i="354" a="1"/>
  <c r="F54" i="354" s="1"/>
  <c r="F58" i="354" a="1"/>
  <c r="F58" i="354" s="1"/>
  <c r="D70" i="354" a="1"/>
  <c r="D70" i="354" s="1"/>
  <c r="G74" i="354" a="1"/>
  <c r="G74" i="354" s="1"/>
  <c r="E92" i="354" a="1"/>
  <c r="E92" i="354" s="1"/>
  <c r="G94" i="354" a="1"/>
  <c r="G94" i="354" s="1"/>
  <c r="G98" i="354" a="1"/>
  <c r="G98" i="354" s="1"/>
  <c r="G58" i="353" a="1"/>
  <c r="G58" i="353" s="1"/>
  <c r="G54" i="354" a="1"/>
  <c r="G54" i="354" s="1"/>
  <c r="H56" i="354" a="1"/>
  <c r="H56" i="354" s="1"/>
  <c r="G58" i="354" a="1"/>
  <c r="G58" i="354" s="1"/>
  <c r="E70" i="354" a="1"/>
  <c r="E70" i="354" s="1"/>
  <c r="G83" i="351" a="1"/>
  <c r="G83" i="351" s="1"/>
  <c r="G70" i="353" a="1"/>
  <c r="G70" i="353" s="1"/>
  <c r="F92" i="354" a="1"/>
  <c r="F92" i="354" s="1"/>
  <c r="E50" i="350" a="1"/>
  <c r="E50" i="350" s="1"/>
  <c r="D56" i="350" a="1"/>
  <c r="D56" i="350" s="1"/>
  <c r="E57" i="350" a="1"/>
  <c r="E57" i="350" s="1"/>
  <c r="E69" i="350" a="1"/>
  <c r="E69" i="350" s="1"/>
  <c r="E72" i="350" a="1"/>
  <c r="E72" i="350" s="1"/>
  <c r="D80" i="350" a="1"/>
  <c r="D80" i="350" s="1"/>
  <c r="D83" i="350" a="1"/>
  <c r="D83" i="350" s="1"/>
  <c r="H62" i="351" a="1"/>
  <c r="H62" i="351" s="1"/>
  <c r="D87" i="351" a="1"/>
  <c r="D87" i="351" s="1"/>
  <c r="G62" i="352" a="1"/>
  <c r="G62" i="352" s="1"/>
  <c r="D69" i="352" a="1"/>
  <c r="D69" i="352" s="1"/>
  <c r="D75" i="352" a="1"/>
  <c r="D75" i="352" s="1"/>
  <c r="D42" i="353" a="1"/>
  <c r="D42" i="353" s="1"/>
  <c r="E54" i="353" a="1"/>
  <c r="E54" i="353" s="1"/>
  <c r="F56" i="353" a="1"/>
  <c r="F56" i="353" s="1"/>
  <c r="D62" i="354" a="1"/>
  <c r="D62" i="354" s="1"/>
  <c r="F70" i="354" a="1"/>
  <c r="F70" i="354" s="1"/>
  <c r="G78" i="354" a="1"/>
  <c r="G78" i="354" s="1"/>
  <c r="D90" i="354" a="1"/>
  <c r="D90" i="354" s="1"/>
  <c r="D96" i="354" a="1"/>
  <c r="D96" i="354" s="1"/>
  <c r="F100" i="354" a="1"/>
  <c r="F100" i="354" s="1"/>
  <c r="I104" i="16"/>
  <c r="I107" i="16"/>
  <c r="I105" i="16"/>
  <c r="I106" i="16"/>
  <c r="F55" i="348" a="1"/>
  <c r="F55" i="348" s="1"/>
  <c r="E55" i="348" a="1"/>
  <c r="E55" i="348" s="1"/>
  <c r="D55" i="348" a="1"/>
  <c r="D55" i="348" s="1"/>
  <c r="H55" i="348" a="1"/>
  <c r="H55" i="348" s="1"/>
  <c r="G55" i="348" a="1"/>
  <c r="G55" i="348" s="1"/>
  <c r="H56" i="348" a="1"/>
  <c r="H56" i="348" s="1"/>
  <c r="D56" i="348" a="1"/>
  <c r="D56" i="348" s="1"/>
  <c r="G56" i="348" a="1"/>
  <c r="G56" i="348" s="1"/>
  <c r="F56" i="348" a="1"/>
  <c r="F56" i="348" s="1"/>
  <c r="E56" i="348" a="1"/>
  <c r="E56" i="348" s="1"/>
  <c r="G34" i="348" a="1"/>
  <c r="G34" i="348" s="1"/>
  <c r="F34" i="348" a="1"/>
  <c r="F34" i="348" s="1"/>
  <c r="E34" i="348" a="1"/>
  <c r="E34" i="348" s="1"/>
  <c r="H34" i="348" a="1"/>
  <c r="H34" i="348" s="1"/>
  <c r="D34" i="348" a="1"/>
  <c r="D34" i="348" s="1"/>
  <c r="G42" i="348" a="1"/>
  <c r="G42" i="348" s="1"/>
  <c r="F42" i="348" a="1"/>
  <c r="F42" i="348" s="1"/>
  <c r="E42" i="348" a="1"/>
  <c r="E42" i="348" s="1"/>
  <c r="H42" i="348" a="1"/>
  <c r="H42" i="348" s="1"/>
  <c r="D42" i="348" a="1"/>
  <c r="D42" i="348" s="1"/>
  <c r="F49" i="348" a="1"/>
  <c r="F49" i="348" s="1"/>
  <c r="H49" i="348" a="1"/>
  <c r="H49" i="348" s="1"/>
  <c r="G49" i="348" a="1"/>
  <c r="G49" i="348" s="1"/>
  <c r="E49" i="348" a="1"/>
  <c r="E49" i="348" s="1"/>
  <c r="D49" i="348" a="1"/>
  <c r="D49" i="348" s="1"/>
  <c r="F57" i="348" a="1"/>
  <c r="F57" i="348" s="1"/>
  <c r="G57" i="348" a="1"/>
  <c r="G57" i="348" s="1"/>
  <c r="E57" i="348" a="1"/>
  <c r="E57" i="348" s="1"/>
  <c r="D57" i="348" a="1"/>
  <c r="D57" i="348" s="1"/>
  <c r="H57" i="348" a="1"/>
  <c r="H57" i="348" s="1"/>
  <c r="F65" i="348" a="1"/>
  <c r="F65" i="348" s="1"/>
  <c r="D65" i="348" a="1"/>
  <c r="D65" i="348" s="1"/>
  <c r="H65" i="348" a="1"/>
  <c r="H65" i="348" s="1"/>
  <c r="G65" i="348" a="1"/>
  <c r="G65" i="348" s="1"/>
  <c r="E65" i="348" a="1"/>
  <c r="E65" i="348" s="1"/>
  <c r="H70" i="348" a="1"/>
  <c r="H70" i="348" s="1"/>
  <c r="D70" i="348" a="1"/>
  <c r="D70" i="348" s="1"/>
  <c r="F70" i="348" a="1"/>
  <c r="F70" i="348" s="1"/>
  <c r="E70" i="348" a="1"/>
  <c r="E70" i="348" s="1"/>
  <c r="G70" i="348" a="1"/>
  <c r="G70" i="348" s="1"/>
  <c r="G40" i="348" a="1"/>
  <c r="G40" i="348" s="1"/>
  <c r="F40" i="348" a="1"/>
  <c r="F40" i="348" s="1"/>
  <c r="E40" i="348" a="1"/>
  <c r="E40" i="348" s="1"/>
  <c r="H40" i="348" a="1"/>
  <c r="H40" i="348" s="1"/>
  <c r="D40" i="348" a="1"/>
  <c r="D40" i="348" s="1"/>
  <c r="E41" i="348" a="1"/>
  <c r="E41" i="348" s="1"/>
  <c r="H41" i="348" a="1"/>
  <c r="H41" i="348" s="1"/>
  <c r="D41" i="348" a="1"/>
  <c r="D41" i="348" s="1"/>
  <c r="G41" i="348" a="1"/>
  <c r="G41" i="348" s="1"/>
  <c r="F41" i="348" a="1"/>
  <c r="F41" i="348" s="1"/>
  <c r="E35" i="348" a="1"/>
  <c r="E35" i="348" s="1"/>
  <c r="G35" i="348" a="1"/>
  <c r="G35" i="348" s="1"/>
  <c r="H35" i="348" a="1"/>
  <c r="H35" i="348" s="1"/>
  <c r="D35" i="348" a="1"/>
  <c r="D35" i="348" s="1"/>
  <c r="F35" i="348" a="1"/>
  <c r="F35" i="348" s="1"/>
  <c r="E43" i="348" a="1"/>
  <c r="E43" i="348" s="1"/>
  <c r="H43" i="348" a="1"/>
  <c r="H43" i="348" s="1"/>
  <c r="D43" i="348" a="1"/>
  <c r="D43" i="348" s="1"/>
  <c r="G43" i="348" a="1"/>
  <c r="G43" i="348" s="1"/>
  <c r="F43" i="348" a="1"/>
  <c r="F43" i="348" s="1"/>
  <c r="H50" i="348" a="1"/>
  <c r="H50" i="348" s="1"/>
  <c r="D50" i="348" a="1"/>
  <c r="D50" i="348" s="1"/>
  <c r="F50" i="348" a="1"/>
  <c r="F50" i="348" s="1"/>
  <c r="E50" i="348" a="1"/>
  <c r="E50" i="348" s="1"/>
  <c r="G50" i="348" a="1"/>
  <c r="G50" i="348" s="1"/>
  <c r="H58" i="348" a="1"/>
  <c r="H58" i="348" s="1"/>
  <c r="D58" i="348" a="1"/>
  <c r="D58" i="348" s="1"/>
  <c r="E58" i="348" a="1"/>
  <c r="E58" i="348" s="1"/>
  <c r="G58" i="348" a="1"/>
  <c r="G58" i="348" s="1"/>
  <c r="F58" i="348" a="1"/>
  <c r="F58" i="348" s="1"/>
  <c r="F71" i="348" a="1"/>
  <c r="F71" i="348" s="1"/>
  <c r="E71" i="348" a="1"/>
  <c r="E71" i="348" s="1"/>
  <c r="D71" i="348" a="1"/>
  <c r="D71" i="348" s="1"/>
  <c r="H71" i="348" a="1"/>
  <c r="H71" i="348" s="1"/>
  <c r="G71" i="348" a="1"/>
  <c r="G71" i="348" s="1"/>
  <c r="G36" i="348" a="1"/>
  <c r="G36" i="348" s="1"/>
  <c r="E36" i="348" a="1"/>
  <c r="E36" i="348" s="1"/>
  <c r="F36" i="348" a="1"/>
  <c r="F36" i="348" s="1"/>
  <c r="H36" i="348" a="1"/>
  <c r="H36" i="348" s="1"/>
  <c r="D36" i="348" a="1"/>
  <c r="D36" i="348" s="1"/>
  <c r="F51" i="348" a="1"/>
  <c r="F51" i="348" s="1"/>
  <c r="E51" i="348" a="1"/>
  <c r="E51" i="348" s="1"/>
  <c r="D51" i="348" a="1"/>
  <c r="D51" i="348" s="1"/>
  <c r="H51" i="348" a="1"/>
  <c r="H51" i="348" s="1"/>
  <c r="G51" i="348" a="1"/>
  <c r="G51" i="348" s="1"/>
  <c r="H72" i="348" a="1"/>
  <c r="H72" i="348" s="1"/>
  <c r="D72" i="348" a="1"/>
  <c r="D72" i="348" s="1"/>
  <c r="G72" i="348" a="1"/>
  <c r="G72" i="348" s="1"/>
  <c r="F72" i="348" a="1"/>
  <c r="F72" i="348" s="1"/>
  <c r="E72" i="348" a="1"/>
  <c r="E72" i="348" s="1"/>
  <c r="E37" i="348" a="1"/>
  <c r="E37" i="348" s="1"/>
  <c r="H37" i="348" a="1"/>
  <c r="H37" i="348" s="1"/>
  <c r="D37" i="348" a="1"/>
  <c r="D37" i="348" s="1"/>
  <c r="G37" i="348" a="1"/>
  <c r="G37" i="348" s="1"/>
  <c r="F37" i="348" a="1"/>
  <c r="F37" i="348" s="1"/>
  <c r="E45" i="348" a="1"/>
  <c r="E45" i="348" s="1"/>
  <c r="H45" i="348" a="1"/>
  <c r="H45" i="348" s="1"/>
  <c r="D45" i="348" a="1"/>
  <c r="D45" i="348" s="1"/>
  <c r="G45" i="348" a="1"/>
  <c r="G45" i="348" s="1"/>
  <c r="F45" i="348" a="1"/>
  <c r="F45" i="348" s="1"/>
  <c r="H52" i="348" a="1"/>
  <c r="H52" i="348" s="1"/>
  <c r="D52" i="348" a="1"/>
  <c r="D52" i="348" s="1"/>
  <c r="E52" i="348" a="1"/>
  <c r="E52" i="348" s="1"/>
  <c r="G52" i="348" a="1"/>
  <c r="G52" i="348" s="1"/>
  <c r="F52" i="348" a="1"/>
  <c r="F52" i="348" s="1"/>
  <c r="F73" i="348" a="1"/>
  <c r="F73" i="348" s="1"/>
  <c r="G73" i="348" a="1"/>
  <c r="G73" i="348" s="1"/>
  <c r="E73" i="348" a="1"/>
  <c r="E73" i="348" s="1"/>
  <c r="D73" i="348" a="1"/>
  <c r="D73" i="348" s="1"/>
  <c r="H73" i="348" a="1"/>
  <c r="H73" i="348" s="1"/>
  <c r="H41" i="349" a="1"/>
  <c r="H41" i="349" s="1"/>
  <c r="D41" i="349" a="1"/>
  <c r="D41" i="349" s="1"/>
  <c r="E41" i="349" a="1"/>
  <c r="E41" i="349" s="1"/>
  <c r="G41" i="349" a="1"/>
  <c r="G41" i="349" s="1"/>
  <c r="F41" i="349" a="1"/>
  <c r="F41" i="349" s="1"/>
  <c r="F69" i="348" a="1"/>
  <c r="F69" i="348" s="1"/>
  <c r="H69" i="348" a="1"/>
  <c r="H69" i="348" s="1"/>
  <c r="G69" i="348" a="1"/>
  <c r="G69" i="348" s="1"/>
  <c r="E69" i="348" a="1"/>
  <c r="E69" i="348" s="1"/>
  <c r="D69" i="348" a="1"/>
  <c r="D69" i="348" s="1"/>
  <c r="G44" i="348" a="1"/>
  <c r="G44" i="348" s="1"/>
  <c r="F44" i="348" a="1"/>
  <c r="F44" i="348" s="1"/>
  <c r="E44" i="348" a="1"/>
  <c r="E44" i="348" s="1"/>
  <c r="H44" i="348" a="1"/>
  <c r="H44" i="348" s="1"/>
  <c r="D44" i="348" a="1"/>
  <c r="D44" i="348" s="1"/>
  <c r="F38" i="348" a="1"/>
  <c r="F38" i="348" s="1"/>
  <c r="E38" i="348" a="1"/>
  <c r="E38" i="348" s="1"/>
  <c r="H38" i="348" a="1"/>
  <c r="H38" i="348" s="1"/>
  <c r="D38" i="348" a="1"/>
  <c r="D38" i="348" s="1"/>
  <c r="G38" i="348" a="1"/>
  <c r="G38" i="348" s="1"/>
  <c r="H46" i="348" a="1"/>
  <c r="H46" i="348" s="1"/>
  <c r="G46" i="348" a="1"/>
  <c r="G46" i="348" s="1"/>
  <c r="F46" i="348" a="1"/>
  <c r="F46" i="348" s="1"/>
  <c r="E46" i="348" a="1"/>
  <c r="E46" i="348" s="1"/>
  <c r="D46" i="348" a="1"/>
  <c r="D46" i="348" s="1"/>
  <c r="F53" i="348" a="1"/>
  <c r="F53" i="348" s="1"/>
  <c r="H53" i="348" a="1"/>
  <c r="H53" i="348" s="1"/>
  <c r="G53" i="348" a="1"/>
  <c r="G53" i="348" s="1"/>
  <c r="E53" i="348" a="1"/>
  <c r="E53" i="348" s="1"/>
  <c r="D53" i="348" a="1"/>
  <c r="D53" i="348" s="1"/>
  <c r="H74" i="348" a="1"/>
  <c r="H74" i="348" s="1"/>
  <c r="D74" i="348" a="1"/>
  <c r="D74" i="348" s="1"/>
  <c r="E74" i="348" a="1"/>
  <c r="E74" i="348" s="1"/>
  <c r="G74" i="348" a="1"/>
  <c r="G74" i="348" s="1"/>
  <c r="F74" i="348" a="1"/>
  <c r="F74" i="348" s="1"/>
  <c r="H68" i="348" a="1"/>
  <c r="H68" i="348" s="1"/>
  <c r="D68" i="348" a="1"/>
  <c r="D68" i="348" s="1"/>
  <c r="E68" i="348" a="1"/>
  <c r="E68" i="348" s="1"/>
  <c r="G68" i="348" a="1"/>
  <c r="G68" i="348" s="1"/>
  <c r="F68" i="348" a="1"/>
  <c r="F68" i="348" s="1"/>
  <c r="H39" i="348" a="1"/>
  <c r="H39" i="348" s="1"/>
  <c r="D39" i="348" a="1"/>
  <c r="D39" i="348" s="1"/>
  <c r="G39" i="348" a="1"/>
  <c r="G39" i="348" s="1"/>
  <c r="F39" i="348" a="1"/>
  <c r="F39" i="348" s="1"/>
  <c r="E39" i="348" a="1"/>
  <c r="E39" i="348" s="1"/>
  <c r="F47" i="348" a="1"/>
  <c r="F47" i="348" s="1"/>
  <c r="E47" i="348" a="1"/>
  <c r="E47" i="348" s="1"/>
  <c r="D47" i="348" a="1"/>
  <c r="D47" i="348" s="1"/>
  <c r="H47" i="348" a="1"/>
  <c r="H47" i="348" s="1"/>
  <c r="G47" i="348" a="1"/>
  <c r="G47" i="348" s="1"/>
  <c r="H54" i="348" a="1"/>
  <c r="H54" i="348" s="1"/>
  <c r="D54" i="348" a="1"/>
  <c r="D54" i="348" s="1"/>
  <c r="F54" i="348" a="1"/>
  <c r="F54" i="348" s="1"/>
  <c r="E54" i="348" a="1"/>
  <c r="E54" i="348" s="1"/>
  <c r="G54" i="348" a="1"/>
  <c r="G54" i="348" s="1"/>
  <c r="F63" i="348" a="1"/>
  <c r="F63" i="348" s="1"/>
  <c r="G63" i="348" a="1"/>
  <c r="G63" i="348" s="1"/>
  <c r="E63" i="348" a="1"/>
  <c r="E63" i="348" s="1"/>
  <c r="D63" i="348" a="1"/>
  <c r="D63" i="348" s="1"/>
  <c r="H63" i="348" a="1"/>
  <c r="H63" i="348" s="1"/>
  <c r="F67" i="348" a="1"/>
  <c r="F67" i="348" s="1"/>
  <c r="E67" i="348" a="1"/>
  <c r="E67" i="348" s="1"/>
  <c r="D67" i="348" a="1"/>
  <c r="D67" i="348" s="1"/>
  <c r="H67" i="348" a="1"/>
  <c r="H67" i="348" s="1"/>
  <c r="G67" i="348" a="1"/>
  <c r="G67" i="348" s="1"/>
  <c r="E62" i="348" a="1"/>
  <c r="E62" i="348" s="1"/>
  <c r="H66" i="348" a="1"/>
  <c r="H66" i="348" s="1"/>
  <c r="D66" i="348" a="1"/>
  <c r="D66" i="348" s="1"/>
  <c r="H43" i="349" a="1"/>
  <c r="H43" i="349" s="1"/>
  <c r="D43" i="349" a="1"/>
  <c r="D43" i="349" s="1"/>
  <c r="F50" i="349" a="1"/>
  <c r="F50" i="349" s="1"/>
  <c r="D50" i="349" a="1"/>
  <c r="D50" i="349" s="1"/>
  <c r="H50" i="349" a="1"/>
  <c r="H50" i="349" s="1"/>
  <c r="E50" i="349" a="1"/>
  <c r="E50" i="349" s="1"/>
  <c r="E59" i="348" a="1"/>
  <c r="E59" i="348" s="1"/>
  <c r="H60" i="348" a="1"/>
  <c r="H60" i="348" s="1"/>
  <c r="D60" i="348" a="1"/>
  <c r="D60" i="348" s="1"/>
  <c r="G61" i="348" a="1"/>
  <c r="G61" i="348" s="1"/>
  <c r="E75" i="348" a="1"/>
  <c r="E75" i="348" s="1"/>
  <c r="G76" i="348" a="1"/>
  <c r="G76" i="348" s="1"/>
  <c r="D76" i="348" a="1"/>
  <c r="D76" i="348" s="1"/>
  <c r="F42" i="349" a="1"/>
  <c r="F42" i="349" s="1"/>
  <c r="D42" i="349" a="1"/>
  <c r="D42" i="349" s="1"/>
  <c r="E45" i="349" a="1"/>
  <c r="E45" i="349" s="1"/>
  <c r="H59" i="349" a="1"/>
  <c r="H59" i="349" s="1"/>
  <c r="D59" i="349" a="1"/>
  <c r="D59" i="349" s="1"/>
  <c r="G59" i="349" a="1"/>
  <c r="G59" i="349" s="1"/>
  <c r="F59" i="349" a="1"/>
  <c r="F59" i="349" s="1"/>
  <c r="F62" i="348" a="1"/>
  <c r="F62" i="348" s="1"/>
  <c r="E66" i="348" a="1"/>
  <c r="E66" i="348" s="1"/>
  <c r="E77" i="348" a="1"/>
  <c r="E77" i="348" s="1"/>
  <c r="G77" i="348" a="1"/>
  <c r="G77" i="348" s="1"/>
  <c r="E42" i="349" a="1"/>
  <c r="E42" i="349" s="1"/>
  <c r="E43" i="349" a="1"/>
  <c r="E43" i="349" s="1"/>
  <c r="G50" i="349" a="1"/>
  <c r="G50" i="349" s="1"/>
  <c r="E59" i="349" a="1"/>
  <c r="E59" i="349" s="1"/>
  <c r="H63" i="349" a="1"/>
  <c r="H63" i="349" s="1"/>
  <c r="D63" i="349" a="1"/>
  <c r="D63" i="349" s="1"/>
  <c r="F63" i="349" a="1"/>
  <c r="F63" i="349" s="1"/>
  <c r="E63" i="349" a="1"/>
  <c r="E63" i="349" s="1"/>
  <c r="G63" i="349" a="1"/>
  <c r="G63" i="349" s="1"/>
  <c r="H69" i="349" a="1"/>
  <c r="H69" i="349" s="1"/>
  <c r="D69" i="349" a="1"/>
  <c r="D69" i="349" s="1"/>
  <c r="G69" i="349" a="1"/>
  <c r="G69" i="349" s="1"/>
  <c r="F69" i="349" a="1"/>
  <c r="F69" i="349" s="1"/>
  <c r="E69" i="349" a="1"/>
  <c r="E69" i="349" s="1"/>
  <c r="H48" i="348" a="1"/>
  <c r="H48" i="348" s="1"/>
  <c r="D48" i="348" a="1"/>
  <c r="D48" i="348" s="1"/>
  <c r="H61" i="348" a="1"/>
  <c r="H61" i="348" s="1"/>
  <c r="H64" i="348" a="1"/>
  <c r="H64" i="348" s="1"/>
  <c r="D64" i="348" a="1"/>
  <c r="D64" i="348" s="1"/>
  <c r="E76" i="348" a="1"/>
  <c r="E76" i="348" s="1"/>
  <c r="F40" i="349" a="1"/>
  <c r="F40" i="349" s="1"/>
  <c r="E40" i="349" a="1"/>
  <c r="E40" i="349" s="1"/>
  <c r="F43" i="349" a="1"/>
  <c r="F43" i="349" s="1"/>
  <c r="H47" i="349" a="1"/>
  <c r="H47" i="349" s="1"/>
  <c r="D47" i="349" a="1"/>
  <c r="D47" i="349" s="1"/>
  <c r="F47" i="349" a="1"/>
  <c r="F47" i="349" s="1"/>
  <c r="G47" i="349" a="1"/>
  <c r="G47" i="349" s="1"/>
  <c r="H53" i="349" a="1"/>
  <c r="H53" i="349" s="1"/>
  <c r="D53" i="349" a="1"/>
  <c r="D53" i="349" s="1"/>
  <c r="G53" i="349" a="1"/>
  <c r="G53" i="349" s="1"/>
  <c r="F53" i="349" a="1"/>
  <c r="F53" i="349" s="1"/>
  <c r="H55" i="349" a="1"/>
  <c r="H55" i="349" s="1"/>
  <c r="D55" i="349" a="1"/>
  <c r="D55" i="349" s="1"/>
  <c r="F55" i="349" a="1"/>
  <c r="F55" i="349" s="1"/>
  <c r="G55" i="349" a="1"/>
  <c r="G55" i="349" s="1"/>
  <c r="H57" i="349" a="1"/>
  <c r="H57" i="349" s="1"/>
  <c r="D57" i="349" a="1"/>
  <c r="D57" i="349" s="1"/>
  <c r="G57" i="349" a="1"/>
  <c r="G57" i="349" s="1"/>
  <c r="F57" i="349" a="1"/>
  <c r="F57" i="349" s="1"/>
  <c r="E57" i="349" a="1"/>
  <c r="E57" i="349" s="1"/>
  <c r="F70" i="349" a="1"/>
  <c r="F70" i="349" s="1"/>
  <c r="E70" i="349" a="1"/>
  <c r="E70" i="349" s="1"/>
  <c r="D70" i="349" a="1"/>
  <c r="D70" i="349" s="1"/>
  <c r="H70" i="349" a="1"/>
  <c r="H70" i="349" s="1"/>
  <c r="G70" i="349" a="1"/>
  <c r="G70" i="349" s="1"/>
  <c r="G75" i="348" a="1"/>
  <c r="G75" i="348" s="1"/>
  <c r="F46" i="349" a="1"/>
  <c r="F46" i="349" s="1"/>
  <c r="H46" i="349" a="1"/>
  <c r="H46" i="349" s="1"/>
  <c r="G46" i="349" a="1"/>
  <c r="G46" i="349" s="1"/>
  <c r="E53" i="349" a="1"/>
  <c r="E53" i="349" s="1"/>
  <c r="E55" i="349" a="1"/>
  <c r="E55" i="349" s="1"/>
  <c r="H61" i="349" a="1"/>
  <c r="H61" i="349" s="1"/>
  <c r="D61" i="349" a="1"/>
  <c r="D61" i="349" s="1"/>
  <c r="G61" i="349" a="1"/>
  <c r="G61" i="349" s="1"/>
  <c r="F61" i="349" a="1"/>
  <c r="F61" i="349" s="1"/>
  <c r="F64" i="349" a="1"/>
  <c r="F64" i="349" s="1"/>
  <c r="E64" i="349" a="1"/>
  <c r="E64" i="349" s="1"/>
  <c r="D64" i="349" a="1"/>
  <c r="D64" i="349" s="1"/>
  <c r="H64" i="349" a="1"/>
  <c r="H64" i="349" s="1"/>
  <c r="G59" i="348" a="1"/>
  <c r="G59" i="348" s="1"/>
  <c r="D61" i="348" a="1"/>
  <c r="D61" i="348" s="1"/>
  <c r="E48" i="348" a="1"/>
  <c r="E48" i="348" s="1"/>
  <c r="F60" i="348" a="1"/>
  <c r="F60" i="348" s="1"/>
  <c r="E64" i="348" a="1"/>
  <c r="E64" i="348" s="1"/>
  <c r="F76" i="348" a="1"/>
  <c r="F76" i="348" s="1"/>
  <c r="G42" i="349" a="1"/>
  <c r="G42" i="349" s="1"/>
  <c r="G43" i="349" a="1"/>
  <c r="G43" i="349" s="1"/>
  <c r="D46" i="349" a="1"/>
  <c r="D46" i="349" s="1"/>
  <c r="H49" i="349" a="1"/>
  <c r="H49" i="349" s="1"/>
  <c r="D49" i="349" a="1"/>
  <c r="D49" i="349" s="1"/>
  <c r="G49" i="349" a="1"/>
  <c r="G49" i="349" s="1"/>
  <c r="F49" i="349" a="1"/>
  <c r="F49" i="349" s="1"/>
  <c r="E49" i="349" a="1"/>
  <c r="E49" i="349" s="1"/>
  <c r="E76" i="349" a="1"/>
  <c r="E76" i="349" s="1"/>
  <c r="G76" i="349" a="1"/>
  <c r="G76" i="349" s="1"/>
  <c r="H76" i="349" a="1"/>
  <c r="H76" i="349" s="1"/>
  <c r="F76" i="349" a="1"/>
  <c r="F76" i="349" s="1"/>
  <c r="D76" i="349" a="1"/>
  <c r="D76" i="349" s="1"/>
  <c r="H59" i="348" a="1"/>
  <c r="H59" i="348" s="1"/>
  <c r="H62" i="348" a="1"/>
  <c r="H62" i="348" s="1"/>
  <c r="D62" i="348" a="1"/>
  <c r="D62" i="348" s="1"/>
  <c r="H75" i="348" a="1"/>
  <c r="H75" i="348" s="1"/>
  <c r="F54" i="349" a="1"/>
  <c r="F54" i="349" s="1"/>
  <c r="E54" i="349" a="1"/>
  <c r="E54" i="349" s="1"/>
  <c r="D54" i="349" a="1"/>
  <c r="D54" i="349" s="1"/>
  <c r="H54" i="349" a="1"/>
  <c r="H54" i="349" s="1"/>
  <c r="G54" i="349" a="1"/>
  <c r="G54" i="349" s="1"/>
  <c r="F56" i="349" a="1"/>
  <c r="F56" i="349" s="1"/>
  <c r="E56" i="349" a="1"/>
  <c r="E56" i="349" s="1"/>
  <c r="D56" i="349" a="1"/>
  <c r="D56" i="349" s="1"/>
  <c r="H56" i="349" a="1"/>
  <c r="H56" i="349" s="1"/>
  <c r="F58" i="349" a="1"/>
  <c r="F58" i="349" s="1"/>
  <c r="D58" i="349" a="1"/>
  <c r="D58" i="349" s="1"/>
  <c r="H58" i="349" a="1"/>
  <c r="H58" i="349" s="1"/>
  <c r="E58" i="349" a="1"/>
  <c r="E58" i="349" s="1"/>
  <c r="F62" i="349" a="1"/>
  <c r="F62" i="349" s="1"/>
  <c r="E62" i="349" a="1"/>
  <c r="E62" i="349" s="1"/>
  <c r="D62" i="349" a="1"/>
  <c r="D62" i="349" s="1"/>
  <c r="H62" i="349" a="1"/>
  <c r="H62" i="349" s="1"/>
  <c r="G62" i="349" a="1"/>
  <c r="G62" i="349" s="1"/>
  <c r="F48" i="348" a="1"/>
  <c r="F48" i="348" s="1"/>
  <c r="D59" i="348" a="1"/>
  <c r="D59" i="348" s="1"/>
  <c r="F64" i="348" a="1"/>
  <c r="F64" i="348" s="1"/>
  <c r="D75" i="348" a="1"/>
  <c r="D75" i="348" s="1"/>
  <c r="G40" i="349" a="1"/>
  <c r="G40" i="349" s="1"/>
  <c r="H45" i="349" a="1"/>
  <c r="H45" i="349" s="1"/>
  <c r="D45" i="349" a="1"/>
  <c r="D45" i="349" s="1"/>
  <c r="G45" i="349" a="1"/>
  <c r="G45" i="349" s="1"/>
  <c r="E46" i="349" a="1"/>
  <c r="E46" i="349" s="1"/>
  <c r="F48" i="349" a="1"/>
  <c r="F48" i="349" s="1"/>
  <c r="E48" i="349" a="1"/>
  <c r="E48" i="349" s="1"/>
  <c r="H48" i="349" a="1"/>
  <c r="H48" i="349" s="1"/>
  <c r="H51" i="349" a="1"/>
  <c r="H51" i="349" s="1"/>
  <c r="D51" i="349" a="1"/>
  <c r="D51" i="349" s="1"/>
  <c r="E65" i="349" a="1"/>
  <c r="E65" i="349" s="1"/>
  <c r="H67" i="349" a="1"/>
  <c r="H67" i="349" s="1"/>
  <c r="D67" i="349" a="1"/>
  <c r="D67" i="349" s="1"/>
  <c r="E73" i="349" a="1"/>
  <c r="E73" i="349" s="1"/>
  <c r="D75" i="349" a="1"/>
  <c r="D75" i="349" s="1"/>
  <c r="H82" i="349" a="1"/>
  <c r="H82" i="349" s="1"/>
  <c r="F82" i="349" a="1"/>
  <c r="F82" i="349" s="1"/>
  <c r="E82" i="349" a="1"/>
  <c r="E82" i="349" s="1"/>
  <c r="D82" i="349" a="1"/>
  <c r="D82" i="349" s="1"/>
  <c r="F87" i="349" a="1"/>
  <c r="F87" i="349" s="1"/>
  <c r="D87" i="349" a="1"/>
  <c r="D87" i="349" s="1"/>
  <c r="H87" i="349" a="1"/>
  <c r="H87" i="349" s="1"/>
  <c r="G87" i="349" a="1"/>
  <c r="G87" i="349" s="1"/>
  <c r="E87" i="349" a="1"/>
  <c r="E87" i="349" s="1"/>
  <c r="H96" i="349" a="1"/>
  <c r="H96" i="349" s="1"/>
  <c r="G96" i="349" a="1"/>
  <c r="G96" i="349" s="1"/>
  <c r="E96" i="349" a="1"/>
  <c r="E96" i="349" s="1"/>
  <c r="D96" i="349" a="1"/>
  <c r="D96" i="349" s="1"/>
  <c r="F96" i="349" a="1"/>
  <c r="F96" i="349" s="1"/>
  <c r="E46" i="350" a="1"/>
  <c r="E46" i="350" s="1"/>
  <c r="D46" i="350" a="1"/>
  <c r="D46" i="350" s="1"/>
  <c r="H46" i="350" a="1"/>
  <c r="H46" i="350" s="1"/>
  <c r="F46" i="350" a="1"/>
  <c r="F46" i="350" s="1"/>
  <c r="G46" i="350" a="1"/>
  <c r="G46" i="350" s="1"/>
  <c r="F65" i="349" a="1"/>
  <c r="F65" i="349" s="1"/>
  <c r="E66" i="349" a="1"/>
  <c r="E66" i="349" s="1"/>
  <c r="F73" i="349" a="1"/>
  <c r="F73" i="349" s="1"/>
  <c r="E79" i="349" a="1"/>
  <c r="E79" i="349" s="1"/>
  <c r="H79" i="349" a="1"/>
  <c r="H79" i="349" s="1"/>
  <c r="G79" i="349" a="1"/>
  <c r="G79" i="349" s="1"/>
  <c r="G97" i="349" a="1"/>
  <c r="G97" i="349" s="1"/>
  <c r="D97" i="349" a="1"/>
  <c r="D97" i="349" s="1"/>
  <c r="H97" i="349" a="1"/>
  <c r="H97" i="349" s="1"/>
  <c r="F97" i="349" a="1"/>
  <c r="F97" i="349" s="1"/>
  <c r="E97" i="349" a="1"/>
  <c r="E97" i="349" s="1"/>
  <c r="F55" i="350" a="1"/>
  <c r="F55" i="350" s="1"/>
  <c r="E55" i="350" a="1"/>
  <c r="E55" i="350" s="1"/>
  <c r="D55" i="350" a="1"/>
  <c r="D55" i="350" s="1"/>
  <c r="H55" i="350" a="1"/>
  <c r="H55" i="350" s="1"/>
  <c r="G55" i="350" a="1"/>
  <c r="G55" i="350" s="1"/>
  <c r="G81" i="349" a="1"/>
  <c r="G81" i="349" s="1"/>
  <c r="F81" i="349" a="1"/>
  <c r="F81" i="349" s="1"/>
  <c r="E81" i="349" a="1"/>
  <c r="E81" i="349" s="1"/>
  <c r="F85" i="349" a="1"/>
  <c r="F85" i="349" s="1"/>
  <c r="E85" i="349" a="1"/>
  <c r="E85" i="349" s="1"/>
  <c r="H85" i="349" a="1"/>
  <c r="H85" i="349" s="1"/>
  <c r="G85" i="349" a="1"/>
  <c r="G85" i="349" s="1"/>
  <c r="F88" i="349" a="1"/>
  <c r="F88" i="349" s="1"/>
  <c r="E88" i="349" a="1"/>
  <c r="E88" i="349" s="1"/>
  <c r="D88" i="349" a="1"/>
  <c r="D88" i="349" s="1"/>
  <c r="G88" i="349" a="1"/>
  <c r="G88" i="349" s="1"/>
  <c r="H93" i="349" a="1"/>
  <c r="H93" i="349" s="1"/>
  <c r="G93" i="349" a="1"/>
  <c r="G93" i="349" s="1"/>
  <c r="D93" i="349" a="1"/>
  <c r="D93" i="349" s="1"/>
  <c r="F93" i="349" a="1"/>
  <c r="F93" i="349" s="1"/>
  <c r="E93" i="349" a="1"/>
  <c r="E93" i="349" s="1"/>
  <c r="G100" i="349" a="1"/>
  <c r="G100" i="349" s="1"/>
  <c r="F100" i="349" a="1"/>
  <c r="F100" i="349" s="1"/>
  <c r="E100" i="349" a="1"/>
  <c r="E100" i="349" s="1"/>
  <c r="D100" i="349" a="1"/>
  <c r="D100" i="349" s="1"/>
  <c r="H100" i="349" a="1"/>
  <c r="H100" i="349" s="1"/>
  <c r="H72" i="349" a="1"/>
  <c r="H72" i="349" s="1"/>
  <c r="D81" i="349" a="1"/>
  <c r="D81" i="349" s="1"/>
  <c r="D83" i="349" a="1"/>
  <c r="D83" i="349" s="1"/>
  <c r="G83" i="349" a="1"/>
  <c r="G83" i="349" s="1"/>
  <c r="E83" i="349" a="1"/>
  <c r="E83" i="349" s="1"/>
  <c r="H83" i="349" a="1"/>
  <c r="H83" i="349" s="1"/>
  <c r="D85" i="349" a="1"/>
  <c r="D85" i="349" s="1"/>
  <c r="H88" i="349" a="1"/>
  <c r="H88" i="349" s="1"/>
  <c r="D98" i="349" a="1"/>
  <c r="D98" i="349" s="1"/>
  <c r="E98" i="349" a="1"/>
  <c r="E98" i="349" s="1"/>
  <c r="G98" i="349" a="1"/>
  <c r="G98" i="349" s="1"/>
  <c r="F98" i="349" a="1"/>
  <c r="F98" i="349" s="1"/>
  <c r="G66" i="349" a="1"/>
  <c r="G66" i="349" s="1"/>
  <c r="H71" i="349" a="1"/>
  <c r="H71" i="349" s="1"/>
  <c r="D71" i="349" a="1"/>
  <c r="D71" i="349" s="1"/>
  <c r="H89" i="349" a="1"/>
  <c r="H89" i="349" s="1"/>
  <c r="E89" i="349" a="1"/>
  <c r="E89" i="349" s="1"/>
  <c r="D89" i="349" a="1"/>
  <c r="D89" i="349" s="1"/>
  <c r="G89" i="349" a="1"/>
  <c r="G89" i="349" s="1"/>
  <c r="F89" i="349" a="1"/>
  <c r="F89" i="349" s="1"/>
  <c r="F91" i="349" a="1"/>
  <c r="F91" i="349" s="1"/>
  <c r="E91" i="349" a="1"/>
  <c r="E91" i="349" s="1"/>
  <c r="D91" i="349" a="1"/>
  <c r="D91" i="349" s="1"/>
  <c r="G91" i="349" a="1"/>
  <c r="G91" i="349" s="1"/>
  <c r="D94" i="349" a="1"/>
  <c r="D94" i="349" s="1"/>
  <c r="G94" i="349" a="1"/>
  <c r="G94" i="349" s="1"/>
  <c r="F94" i="349" a="1"/>
  <c r="F94" i="349" s="1"/>
  <c r="E94" i="349" a="1"/>
  <c r="E94" i="349" s="1"/>
  <c r="E101" i="349" a="1"/>
  <c r="E101" i="349" s="1"/>
  <c r="G101" i="349" a="1"/>
  <c r="G101" i="349" s="1"/>
  <c r="F101" i="349" a="1"/>
  <c r="F101" i="349" s="1"/>
  <c r="D101" i="349" a="1"/>
  <c r="D101" i="349" s="1"/>
  <c r="H101" i="349" a="1"/>
  <c r="H101" i="349" s="1"/>
  <c r="H66" i="349" a="1"/>
  <c r="H66" i="349" s="1"/>
  <c r="D72" i="349" a="1"/>
  <c r="D72" i="349" s="1"/>
  <c r="H77" i="349" a="1"/>
  <c r="H77" i="349" s="1"/>
  <c r="F77" i="349" a="1"/>
  <c r="F77" i="349" s="1"/>
  <c r="E78" i="349" a="1"/>
  <c r="E78" i="349" s="1"/>
  <c r="F83" i="349" a="1"/>
  <c r="F83" i="349" s="1"/>
  <c r="H91" i="349" a="1"/>
  <c r="H91" i="349" s="1"/>
  <c r="H94" i="349" a="1"/>
  <c r="H94" i="349" s="1"/>
  <c r="H65" i="349" a="1"/>
  <c r="H65" i="349" s="1"/>
  <c r="D65" i="349" a="1"/>
  <c r="D65" i="349" s="1"/>
  <c r="E71" i="349" a="1"/>
  <c r="E71" i="349" s="1"/>
  <c r="H73" i="349" a="1"/>
  <c r="H73" i="349" s="1"/>
  <c r="D73" i="349" a="1"/>
  <c r="D73" i="349" s="1"/>
  <c r="H80" i="349" a="1"/>
  <c r="H80" i="349" s="1"/>
  <c r="D80" i="349" a="1"/>
  <c r="D80" i="349" s="1"/>
  <c r="G80" i="349" a="1"/>
  <c r="G80" i="349" s="1"/>
  <c r="F80" i="349" a="1"/>
  <c r="F80" i="349" s="1"/>
  <c r="H81" i="349" a="1"/>
  <c r="H81" i="349" s="1"/>
  <c r="D86" i="349" a="1"/>
  <c r="D86" i="349" s="1"/>
  <c r="E86" i="349" a="1"/>
  <c r="E86" i="349" s="1"/>
  <c r="H86" i="349" a="1"/>
  <c r="H86" i="349" s="1"/>
  <c r="G86" i="349" a="1"/>
  <c r="G86" i="349" s="1"/>
  <c r="F86" i="349" a="1"/>
  <c r="F86" i="349" s="1"/>
  <c r="E95" i="349" a="1"/>
  <c r="E95" i="349" s="1"/>
  <c r="D95" i="349" a="1"/>
  <c r="D95" i="349" s="1"/>
  <c r="G95" i="349" a="1"/>
  <c r="G95" i="349" s="1"/>
  <c r="F95" i="349" a="1"/>
  <c r="F95" i="349" s="1"/>
  <c r="H44" i="349" a="1"/>
  <c r="H44" i="349" s="1"/>
  <c r="H52" i="349" a="1"/>
  <c r="H52" i="349" s="1"/>
  <c r="H60" i="349" a="1"/>
  <c r="H60" i="349" s="1"/>
  <c r="D66" i="349" a="1"/>
  <c r="D66" i="349" s="1"/>
  <c r="H68" i="349" a="1"/>
  <c r="H68" i="349" s="1"/>
  <c r="F71" i="349" a="1"/>
  <c r="F71" i="349" s="1"/>
  <c r="E72" i="349" a="1"/>
  <c r="E72" i="349" s="1"/>
  <c r="F75" i="349" a="1"/>
  <c r="F75" i="349" s="1"/>
  <c r="H75" i="349" a="1"/>
  <c r="H75" i="349" s="1"/>
  <c r="E80" i="349" a="1"/>
  <c r="E80" i="349" s="1"/>
  <c r="H95" i="349" a="1"/>
  <c r="H95" i="349" s="1"/>
  <c r="G61" i="350" a="1"/>
  <c r="G61" i="350" s="1"/>
  <c r="F61" i="350" a="1"/>
  <c r="F61" i="350" s="1"/>
  <c r="E61" i="350" a="1"/>
  <c r="E61" i="350" s="1"/>
  <c r="D61" i="350" a="1"/>
  <c r="D61" i="350" s="1"/>
  <c r="H61" i="350" a="1"/>
  <c r="H61" i="350" s="1"/>
  <c r="D48" i="350" a="1"/>
  <c r="D48" i="350" s="1"/>
  <c r="G51" i="350" a="1"/>
  <c r="G51" i="350" s="1"/>
  <c r="F51" i="350" a="1"/>
  <c r="F51" i="350" s="1"/>
  <c r="E51" i="350" a="1"/>
  <c r="E51" i="350" s="1"/>
  <c r="H54" i="350" a="1"/>
  <c r="H54" i="350" s="1"/>
  <c r="G54" i="350" a="1"/>
  <c r="G54" i="350" s="1"/>
  <c r="F54" i="350" a="1"/>
  <c r="F54" i="350" s="1"/>
  <c r="E54" i="350" a="1"/>
  <c r="E54" i="350" s="1"/>
  <c r="D63" i="350" a="1"/>
  <c r="D63" i="350" s="1"/>
  <c r="H63" i="350" a="1"/>
  <c r="H63" i="350" s="1"/>
  <c r="G63" i="350" a="1"/>
  <c r="G63" i="350" s="1"/>
  <c r="F63" i="350" a="1"/>
  <c r="F63" i="350" s="1"/>
  <c r="G74" i="350" a="1"/>
  <c r="G74" i="350" s="1"/>
  <c r="F74" i="350" a="1"/>
  <c r="F74" i="350" s="1"/>
  <c r="E74" i="350" a="1"/>
  <c r="E74" i="350" s="1"/>
  <c r="D74" i="350" a="1"/>
  <c r="D74" i="350" s="1"/>
  <c r="H74" i="350" a="1"/>
  <c r="H74" i="350" s="1"/>
  <c r="F60" i="351" a="1"/>
  <c r="F60" i="351" s="1"/>
  <c r="H60" i="351" a="1"/>
  <c r="H60" i="351" s="1"/>
  <c r="G60" i="351" a="1"/>
  <c r="G60" i="351" s="1"/>
  <c r="E60" i="351" a="1"/>
  <c r="E60" i="351" s="1"/>
  <c r="D60" i="351" a="1"/>
  <c r="D60" i="351" s="1"/>
  <c r="H84" i="349" a="1"/>
  <c r="H84" i="349" s="1"/>
  <c r="F92" i="349" a="1"/>
  <c r="F92" i="349" s="1"/>
  <c r="H47" i="350" a="1"/>
  <c r="H47" i="350" s="1"/>
  <c r="G47" i="350" a="1"/>
  <c r="G47" i="350" s="1"/>
  <c r="D51" i="350" a="1"/>
  <c r="D51" i="350" s="1"/>
  <c r="D54" i="350" a="1"/>
  <c r="D54" i="350" s="1"/>
  <c r="F75" i="350" a="1"/>
  <c r="F75" i="350" s="1"/>
  <c r="E75" i="350" a="1"/>
  <c r="E75" i="350" s="1"/>
  <c r="D75" i="350" a="1"/>
  <c r="D75" i="350" s="1"/>
  <c r="H75" i="350" a="1"/>
  <c r="H75" i="350" s="1"/>
  <c r="G75" i="350" a="1"/>
  <c r="G75" i="350" s="1"/>
  <c r="F81" i="350" a="1"/>
  <c r="F81" i="350" s="1"/>
  <c r="E81" i="350" a="1"/>
  <c r="E81" i="350" s="1"/>
  <c r="D81" i="350" a="1"/>
  <c r="D81" i="350" s="1"/>
  <c r="H81" i="350" a="1"/>
  <c r="H81" i="350" s="1"/>
  <c r="G81" i="350" a="1"/>
  <c r="G81" i="350" s="1"/>
  <c r="F91" i="350" a="1"/>
  <c r="F91" i="350" s="1"/>
  <c r="E91" i="350" a="1"/>
  <c r="E91" i="350" s="1"/>
  <c r="D91" i="350" a="1"/>
  <c r="D91" i="350" s="1"/>
  <c r="H91" i="350" a="1"/>
  <c r="H91" i="350" s="1"/>
  <c r="G91" i="350" a="1"/>
  <c r="G91" i="350" s="1"/>
  <c r="F97" i="350" a="1"/>
  <c r="F97" i="350" s="1"/>
  <c r="E97" i="350" a="1"/>
  <c r="E97" i="350" s="1"/>
  <c r="D97" i="350" a="1"/>
  <c r="D97" i="350" s="1"/>
  <c r="H97" i="350" a="1"/>
  <c r="H97" i="350" s="1"/>
  <c r="G97" i="350" a="1"/>
  <c r="G97" i="350" s="1"/>
  <c r="G48" i="350" a="1"/>
  <c r="G48" i="350" s="1"/>
  <c r="G71" i="350" a="1"/>
  <c r="G71" i="350" s="1"/>
  <c r="F71" i="350" a="1"/>
  <c r="F71" i="350" s="1"/>
  <c r="E71" i="350" a="1"/>
  <c r="E71" i="350" s="1"/>
  <c r="D71" i="350" a="1"/>
  <c r="D71" i="350" s="1"/>
  <c r="H71" i="350" a="1"/>
  <c r="H71" i="350" s="1"/>
  <c r="D84" i="349" a="1"/>
  <c r="D84" i="349" s="1"/>
  <c r="G103" i="349" a="1"/>
  <c r="G103" i="349" s="1"/>
  <c r="F103" i="349" a="1"/>
  <c r="F103" i="349" s="1"/>
  <c r="H64" i="350" a="1"/>
  <c r="H64" i="350" s="1"/>
  <c r="G64" i="350" a="1"/>
  <c r="G64" i="350" s="1"/>
  <c r="F64" i="350" a="1"/>
  <c r="F64" i="350" s="1"/>
  <c r="E64" i="350" a="1"/>
  <c r="E64" i="350" s="1"/>
  <c r="G87" i="350" a="1"/>
  <c r="G87" i="350" s="1"/>
  <c r="F87" i="350" a="1"/>
  <c r="F87" i="350" s="1"/>
  <c r="E87" i="350" a="1"/>
  <c r="E87" i="350" s="1"/>
  <c r="D87" i="350" a="1"/>
  <c r="D87" i="350" s="1"/>
  <c r="H87" i="350" a="1"/>
  <c r="H87" i="350" s="1"/>
  <c r="H47" i="351" a="1"/>
  <c r="H47" i="351" s="1"/>
  <c r="D47" i="351" a="1"/>
  <c r="D47" i="351" s="1"/>
  <c r="G47" i="351" a="1"/>
  <c r="G47" i="351" s="1"/>
  <c r="F47" i="351" a="1"/>
  <c r="F47" i="351" s="1"/>
  <c r="E47" i="351" a="1"/>
  <c r="E47" i="351" s="1"/>
  <c r="F52" i="351" a="1"/>
  <c r="F52" i="351" s="1"/>
  <c r="H52" i="351" a="1"/>
  <c r="H52" i="351" s="1"/>
  <c r="G52" i="351" a="1"/>
  <c r="G52" i="351" s="1"/>
  <c r="E52" i="351" a="1"/>
  <c r="E52" i="351" s="1"/>
  <c r="D52" i="351" a="1"/>
  <c r="D52" i="351" s="1"/>
  <c r="H55" i="351" a="1"/>
  <c r="H55" i="351" s="1"/>
  <c r="D55" i="351" a="1"/>
  <c r="D55" i="351" s="1"/>
  <c r="G55" i="351" a="1"/>
  <c r="G55" i="351" s="1"/>
  <c r="F55" i="351" a="1"/>
  <c r="F55" i="351" s="1"/>
  <c r="E55" i="351" a="1"/>
  <c r="E55" i="351" s="1"/>
  <c r="H65" i="351" a="1"/>
  <c r="H65" i="351" s="1"/>
  <c r="D65" i="351" a="1"/>
  <c r="D65" i="351" s="1"/>
  <c r="G65" i="351" a="1"/>
  <c r="G65" i="351" s="1"/>
  <c r="F65" i="351" a="1"/>
  <c r="F65" i="351" s="1"/>
  <c r="E65" i="351" a="1"/>
  <c r="E65" i="351" s="1"/>
  <c r="F58" i="350" a="1"/>
  <c r="F58" i="350" s="1"/>
  <c r="E58" i="350" a="1"/>
  <c r="E58" i="350" s="1"/>
  <c r="D58" i="350" a="1"/>
  <c r="D58" i="350" s="1"/>
  <c r="F48" i="351" a="1"/>
  <c r="F48" i="351" s="1"/>
  <c r="H48" i="351" a="1"/>
  <c r="H48" i="351" s="1"/>
  <c r="G48" i="351" a="1"/>
  <c r="G48" i="351" s="1"/>
  <c r="E48" i="351" a="1"/>
  <c r="E48" i="351" s="1"/>
  <c r="D48" i="351" a="1"/>
  <c r="D48" i="351" s="1"/>
  <c r="F56" i="351" a="1"/>
  <c r="F56" i="351" s="1"/>
  <c r="H56" i="351" a="1"/>
  <c r="H56" i="351" s="1"/>
  <c r="G56" i="351" a="1"/>
  <c r="G56" i="351" s="1"/>
  <c r="E56" i="351" a="1"/>
  <c r="E56" i="351" s="1"/>
  <c r="D56" i="351" a="1"/>
  <c r="D56" i="351" s="1"/>
  <c r="F66" i="351" a="1"/>
  <c r="F66" i="351" s="1"/>
  <c r="G66" i="351" a="1"/>
  <c r="G66" i="351" s="1"/>
  <c r="D66" i="351" a="1"/>
  <c r="D66" i="351" s="1"/>
  <c r="H66" i="351" a="1"/>
  <c r="H66" i="351" s="1"/>
  <c r="E66" i="351" a="1"/>
  <c r="E66" i="351" s="1"/>
  <c r="E49" i="350" a="1"/>
  <c r="E49" i="350" s="1"/>
  <c r="D49" i="350" a="1"/>
  <c r="D49" i="350" s="1"/>
  <c r="H49" i="350" a="1"/>
  <c r="H49" i="350" s="1"/>
  <c r="G58" i="350" a="1"/>
  <c r="G58" i="350" s="1"/>
  <c r="H49" i="351" a="1"/>
  <c r="H49" i="351" s="1"/>
  <c r="D49" i="351" a="1"/>
  <c r="D49" i="351" s="1"/>
  <c r="G49" i="351" a="1"/>
  <c r="G49" i="351" s="1"/>
  <c r="F49" i="351" a="1"/>
  <c r="F49" i="351" s="1"/>
  <c r="E49" i="351" a="1"/>
  <c r="E49" i="351" s="1"/>
  <c r="H57" i="351" a="1"/>
  <c r="H57" i="351" s="1"/>
  <c r="D57" i="351" a="1"/>
  <c r="D57" i="351" s="1"/>
  <c r="G57" i="351" a="1"/>
  <c r="G57" i="351" s="1"/>
  <c r="F57" i="351" a="1"/>
  <c r="F57" i="351" s="1"/>
  <c r="E57" i="351" a="1"/>
  <c r="E57" i="351" s="1"/>
  <c r="H63" i="351" a="1"/>
  <c r="H63" i="351" s="1"/>
  <c r="D63" i="351" a="1"/>
  <c r="D63" i="351" s="1"/>
  <c r="G63" i="351" a="1"/>
  <c r="G63" i="351" s="1"/>
  <c r="F63" i="351" a="1"/>
  <c r="F63" i="351" s="1"/>
  <c r="E63" i="351" a="1"/>
  <c r="E63" i="351" s="1"/>
  <c r="H67" i="351" a="1"/>
  <c r="H67" i="351" s="1"/>
  <c r="D67" i="351" a="1"/>
  <c r="D67" i="351" s="1"/>
  <c r="F67" i="351" a="1"/>
  <c r="F67" i="351" s="1"/>
  <c r="E67" i="351" a="1"/>
  <c r="E67" i="351" s="1"/>
  <c r="G67" i="351" a="1"/>
  <c r="G67" i="351" s="1"/>
  <c r="F84" i="349" a="1"/>
  <c r="F84" i="349" s="1"/>
  <c r="E92" i="349" a="1"/>
  <c r="E92" i="349" s="1"/>
  <c r="H92" i="349" a="1"/>
  <c r="H92" i="349" s="1"/>
  <c r="D99" i="349" a="1"/>
  <c r="D99" i="349" s="1"/>
  <c r="H99" i="349" a="1"/>
  <c r="H99" i="349" s="1"/>
  <c r="F49" i="350" a="1"/>
  <c r="F49" i="350" s="1"/>
  <c r="E52" i="350" a="1"/>
  <c r="E52" i="350" s="1"/>
  <c r="D52" i="350" a="1"/>
  <c r="D52" i="350" s="1"/>
  <c r="H52" i="350" a="1"/>
  <c r="H52" i="350" s="1"/>
  <c r="H58" i="350" a="1"/>
  <c r="H58" i="350" s="1"/>
  <c r="F65" i="350" a="1"/>
  <c r="F65" i="350" s="1"/>
  <c r="E65" i="350" a="1"/>
  <c r="E65" i="350" s="1"/>
  <c r="D65" i="350" a="1"/>
  <c r="D65" i="350" s="1"/>
  <c r="H65" i="350" a="1"/>
  <c r="H65" i="350" s="1"/>
  <c r="D79" i="350" a="1"/>
  <c r="D79" i="350" s="1"/>
  <c r="H79" i="350" a="1"/>
  <c r="H79" i="350" s="1"/>
  <c r="G79" i="350" a="1"/>
  <c r="G79" i="350" s="1"/>
  <c r="F79" i="350" a="1"/>
  <c r="F79" i="350" s="1"/>
  <c r="E79" i="350" a="1"/>
  <c r="E79" i="350" s="1"/>
  <c r="D95" i="350" a="1"/>
  <c r="D95" i="350" s="1"/>
  <c r="H95" i="350" a="1"/>
  <c r="H95" i="350" s="1"/>
  <c r="G95" i="350" a="1"/>
  <c r="G95" i="350" s="1"/>
  <c r="F95" i="350" a="1"/>
  <c r="F95" i="350" s="1"/>
  <c r="E95" i="350" a="1"/>
  <c r="E95" i="350" s="1"/>
  <c r="F50" i="351" a="1"/>
  <c r="F50" i="351" s="1"/>
  <c r="H50" i="351" a="1"/>
  <c r="H50" i="351" s="1"/>
  <c r="G50" i="351" a="1"/>
  <c r="G50" i="351" s="1"/>
  <c r="E50" i="351" a="1"/>
  <c r="E50" i="351" s="1"/>
  <c r="D50" i="351" a="1"/>
  <c r="D50" i="351" s="1"/>
  <c r="F58" i="351" a="1"/>
  <c r="F58" i="351" s="1"/>
  <c r="H58" i="351" a="1"/>
  <c r="H58" i="351" s="1"/>
  <c r="G58" i="351" a="1"/>
  <c r="G58" i="351" s="1"/>
  <c r="E58" i="351" a="1"/>
  <c r="E58" i="351" s="1"/>
  <c r="D58" i="351" a="1"/>
  <c r="D58" i="351" s="1"/>
  <c r="G68" i="351" a="1"/>
  <c r="G68" i="351" s="1"/>
  <c r="E68" i="351" a="1"/>
  <c r="E68" i="351" s="1"/>
  <c r="H68" i="351" a="1"/>
  <c r="H68" i="351" s="1"/>
  <c r="F68" i="351" a="1"/>
  <c r="F68" i="351" s="1"/>
  <c r="D68" i="351" a="1"/>
  <c r="D68" i="351" s="1"/>
  <c r="F48" i="350" a="1"/>
  <c r="F48" i="350" s="1"/>
  <c r="E48" i="350" a="1"/>
  <c r="E48" i="350" s="1"/>
  <c r="E59" i="350" a="1"/>
  <c r="E59" i="350" s="1"/>
  <c r="D59" i="350" a="1"/>
  <c r="D59" i="350" s="1"/>
  <c r="H59" i="350" a="1"/>
  <c r="H59" i="350" s="1"/>
  <c r="G59" i="350" a="1"/>
  <c r="G59" i="350" s="1"/>
  <c r="G65" i="350" a="1"/>
  <c r="G65" i="350" s="1"/>
  <c r="H59" i="351" a="1"/>
  <c r="H59" i="351" s="1"/>
  <c r="D59" i="351" a="1"/>
  <c r="D59" i="351" s="1"/>
  <c r="G59" i="351" a="1"/>
  <c r="G59" i="351" s="1"/>
  <c r="F59" i="351" a="1"/>
  <c r="F59" i="351" s="1"/>
  <c r="E59" i="351" a="1"/>
  <c r="E59" i="351" s="1"/>
  <c r="H77" i="350" a="1"/>
  <c r="H77" i="350" s="1"/>
  <c r="H90" i="350" a="1"/>
  <c r="H90" i="350" s="1"/>
  <c r="H93" i="350" a="1"/>
  <c r="H93" i="350" s="1"/>
  <c r="H61" i="351" a="1"/>
  <c r="H61" i="351" s="1"/>
  <c r="D61" i="351" a="1"/>
  <c r="D61" i="351" s="1"/>
  <c r="D62" i="351" a="1"/>
  <c r="D62" i="351" s="1"/>
  <c r="E74" i="351" a="1"/>
  <c r="E74" i="351" s="1"/>
  <c r="G74" i="351" a="1"/>
  <c r="G74" i="351" s="1"/>
  <c r="H74" i="351" a="1"/>
  <c r="H74" i="351" s="1"/>
  <c r="F74" i="351" a="1"/>
  <c r="F74" i="351" s="1"/>
  <c r="D74" i="351" a="1"/>
  <c r="D74" i="351" s="1"/>
  <c r="F93" i="351" a="1"/>
  <c r="F93" i="351" s="1"/>
  <c r="E93" i="351" a="1"/>
  <c r="E93" i="351" s="1"/>
  <c r="D93" i="351" a="1"/>
  <c r="D93" i="351" s="1"/>
  <c r="H93" i="351" a="1"/>
  <c r="H93" i="351" s="1"/>
  <c r="G93" i="351" a="1"/>
  <c r="G93" i="351" s="1"/>
  <c r="E97" i="351" a="1"/>
  <c r="E97" i="351" s="1"/>
  <c r="H97" i="351" a="1"/>
  <c r="H97" i="351" s="1"/>
  <c r="D97" i="351" a="1"/>
  <c r="D97" i="351" s="1"/>
  <c r="G97" i="351" a="1"/>
  <c r="G97" i="351" s="1"/>
  <c r="F97" i="351" a="1"/>
  <c r="F97" i="351" s="1"/>
  <c r="H68" i="350" a="1"/>
  <c r="H68" i="350" s="1"/>
  <c r="E70" i="350" a="1"/>
  <c r="E70" i="350" s="1"/>
  <c r="D77" i="350" a="1"/>
  <c r="D77" i="350" s="1"/>
  <c r="H84" i="350" a="1"/>
  <c r="H84" i="350" s="1"/>
  <c r="E86" i="350" a="1"/>
  <c r="E86" i="350" s="1"/>
  <c r="D90" i="350" a="1"/>
  <c r="D90" i="350" s="1"/>
  <c r="D93" i="350" a="1"/>
  <c r="D93" i="350" s="1"/>
  <c r="H53" i="351" a="1"/>
  <c r="H53" i="351" s="1"/>
  <c r="D53" i="351" a="1"/>
  <c r="D53" i="351" s="1"/>
  <c r="D54" i="351" a="1"/>
  <c r="D54" i="351" s="1"/>
  <c r="E61" i="351" a="1"/>
  <c r="E61" i="351" s="1"/>
  <c r="H69" i="351" a="1"/>
  <c r="H69" i="351" s="1"/>
  <c r="E69" i="351" a="1"/>
  <c r="E69" i="351" s="1"/>
  <c r="F69" i="351" a="1"/>
  <c r="F69" i="351" s="1"/>
  <c r="H98" i="351" a="1"/>
  <c r="H98" i="351" s="1"/>
  <c r="E98" i="351" a="1"/>
  <c r="E98" i="351" s="1"/>
  <c r="D98" i="351" a="1"/>
  <c r="D98" i="351" s="1"/>
  <c r="G98" i="351" a="1"/>
  <c r="G98" i="351" s="1"/>
  <c r="F98" i="351" a="1"/>
  <c r="F98" i="351" s="1"/>
  <c r="H62" i="350" a="1"/>
  <c r="H62" i="350" s="1"/>
  <c r="E67" i="350" a="1"/>
  <c r="E67" i="350" s="1"/>
  <c r="D68" i="350" a="1"/>
  <c r="D68" i="350" s="1"/>
  <c r="H78" i="350" a="1"/>
  <c r="H78" i="350" s="1"/>
  <c r="E80" i="350" a="1"/>
  <c r="E80" i="350" s="1"/>
  <c r="E83" i="350" a="1"/>
  <c r="E83" i="350" s="1"/>
  <c r="D84" i="350" a="1"/>
  <c r="D84" i="350" s="1"/>
  <c r="H94" i="350" a="1"/>
  <c r="H94" i="350" s="1"/>
  <c r="E96" i="350" a="1"/>
  <c r="E96" i="350" s="1"/>
  <c r="E99" i="350" a="1"/>
  <c r="E99" i="350" s="1"/>
  <c r="F102" i="350" a="1"/>
  <c r="F102" i="350" s="1"/>
  <c r="H45" i="351" a="1"/>
  <c r="H45" i="351" s="1"/>
  <c r="D45" i="351" a="1"/>
  <c r="D45" i="351" s="1"/>
  <c r="D46" i="351" a="1"/>
  <c r="D46" i="351" s="1"/>
  <c r="H51" i="351" a="1"/>
  <c r="H51" i="351" s="1"/>
  <c r="D51" i="351" a="1"/>
  <c r="D51" i="351" s="1"/>
  <c r="E71" i="351" a="1"/>
  <c r="E71" i="351" s="1"/>
  <c r="G71" i="351" a="1"/>
  <c r="G71" i="351" s="1"/>
  <c r="H71" i="351" a="1"/>
  <c r="H71" i="351" s="1"/>
  <c r="D75" i="351" a="1"/>
  <c r="D75" i="351" s="1"/>
  <c r="F75" i="351" a="1"/>
  <c r="F75" i="351" s="1"/>
  <c r="E75" i="351" a="1"/>
  <c r="E75" i="351" s="1"/>
  <c r="H75" i="351" a="1"/>
  <c r="H75" i="351" s="1"/>
  <c r="G75" i="351" a="1"/>
  <c r="G75" i="351" s="1"/>
  <c r="G86" i="351" a="1"/>
  <c r="G86" i="351" s="1"/>
  <c r="E86" i="351" a="1"/>
  <c r="E86" i="351" s="1"/>
  <c r="D86" i="351" a="1"/>
  <c r="D86" i="351" s="1"/>
  <c r="H86" i="351" a="1"/>
  <c r="H86" i="351" s="1"/>
  <c r="F86" i="351" a="1"/>
  <c r="F86" i="351" s="1"/>
  <c r="G50" i="350" a="1"/>
  <c r="G50" i="350" s="1"/>
  <c r="D62" i="350" a="1"/>
  <c r="D62" i="350" s="1"/>
  <c r="G66" i="350" a="1"/>
  <c r="G66" i="350" s="1"/>
  <c r="F67" i="350" a="1"/>
  <c r="F67" i="350" s="1"/>
  <c r="F70" i="350" a="1"/>
  <c r="F70" i="350" s="1"/>
  <c r="E77" i="350" a="1"/>
  <c r="E77" i="350" s="1"/>
  <c r="D78" i="350" a="1"/>
  <c r="D78" i="350" s="1"/>
  <c r="G82" i="350" a="1"/>
  <c r="G82" i="350" s="1"/>
  <c r="F83" i="350" a="1"/>
  <c r="F83" i="350" s="1"/>
  <c r="F86" i="350" a="1"/>
  <c r="F86" i="350" s="1"/>
  <c r="E90" i="350" a="1"/>
  <c r="E90" i="350" s="1"/>
  <c r="E93" i="350" a="1"/>
  <c r="E93" i="350" s="1"/>
  <c r="D94" i="350" a="1"/>
  <c r="D94" i="350" s="1"/>
  <c r="G98" i="350" a="1"/>
  <c r="G98" i="350" s="1"/>
  <c r="F99" i="350" a="1"/>
  <c r="F99" i="350" s="1"/>
  <c r="H101" i="350" a="1"/>
  <c r="H101" i="350" s="1"/>
  <c r="G103" i="350" a="1"/>
  <c r="G103" i="350" s="1"/>
  <c r="E45" i="351" a="1"/>
  <c r="E45" i="351" s="1"/>
  <c r="E51" i="351" a="1"/>
  <c r="E51" i="351" s="1"/>
  <c r="E54" i="351" a="1"/>
  <c r="E54" i="351" s="1"/>
  <c r="F61" i="351" a="1"/>
  <c r="F61" i="351" s="1"/>
  <c r="D71" i="351" a="1"/>
  <c r="D71" i="351" s="1"/>
  <c r="H82" i="351" a="1"/>
  <c r="H82" i="351" s="1"/>
  <c r="E82" i="351" a="1"/>
  <c r="E82" i="351" s="1"/>
  <c r="D82" i="351" a="1"/>
  <c r="D82" i="351" s="1"/>
  <c r="G82" i="351" a="1"/>
  <c r="G82" i="351" s="1"/>
  <c r="H102" i="349" a="1"/>
  <c r="H102" i="349" s="1"/>
  <c r="H50" i="350" a="1"/>
  <c r="H50" i="350" s="1"/>
  <c r="H53" i="350" a="1"/>
  <c r="H53" i="350" s="1"/>
  <c r="G57" i="350" a="1"/>
  <c r="G57" i="350" s="1"/>
  <c r="H66" i="350" a="1"/>
  <c r="H66" i="350" s="1"/>
  <c r="E68" i="350" a="1"/>
  <c r="E68" i="350" s="1"/>
  <c r="H69" i="350" a="1"/>
  <c r="H69" i="350" s="1"/>
  <c r="G73" i="350" a="1"/>
  <c r="G73" i="350" s="1"/>
  <c r="F77" i="350" a="1"/>
  <c r="F77" i="350" s="1"/>
  <c r="F80" i="350" a="1"/>
  <c r="F80" i="350" s="1"/>
  <c r="H82" i="350" a="1"/>
  <c r="H82" i="350" s="1"/>
  <c r="E84" i="350" a="1"/>
  <c r="E84" i="350" s="1"/>
  <c r="H85" i="350" a="1"/>
  <c r="H85" i="350" s="1"/>
  <c r="G89" i="350" a="1"/>
  <c r="G89" i="350" s="1"/>
  <c r="F93" i="350" a="1"/>
  <c r="F93" i="350" s="1"/>
  <c r="F96" i="350" a="1"/>
  <c r="F96" i="350" s="1"/>
  <c r="H98" i="350" a="1"/>
  <c r="H98" i="350" s="1"/>
  <c r="H102" i="350" a="1"/>
  <c r="H102" i="350" s="1"/>
  <c r="E46" i="351" a="1"/>
  <c r="E46" i="351" s="1"/>
  <c r="F51" i="351" a="1"/>
  <c r="F51" i="351" s="1"/>
  <c r="G62" i="351" a="1"/>
  <c r="G62" i="351" s="1"/>
  <c r="G69" i="351" a="1"/>
  <c r="G69" i="351" s="1"/>
  <c r="F80" i="351" a="1"/>
  <c r="F80" i="351" s="1"/>
  <c r="H80" i="351" a="1"/>
  <c r="H80" i="351" s="1"/>
  <c r="G80" i="351" a="1"/>
  <c r="G80" i="351" s="1"/>
  <c r="E80" i="351" a="1"/>
  <c r="E80" i="351" s="1"/>
  <c r="G67" i="350" a="1"/>
  <c r="G67" i="350" s="1"/>
  <c r="G70" i="350" a="1"/>
  <c r="G70" i="350" s="1"/>
  <c r="G83" i="350" a="1"/>
  <c r="G83" i="350" s="1"/>
  <c r="G86" i="350" a="1"/>
  <c r="G86" i="350" s="1"/>
  <c r="F90" i="350" a="1"/>
  <c r="F90" i="350" s="1"/>
  <c r="G99" i="350" a="1"/>
  <c r="G99" i="350" s="1"/>
  <c r="D101" i="350" a="1"/>
  <c r="D101" i="350" s="1"/>
  <c r="H103" i="350" a="1"/>
  <c r="H103" i="350" s="1"/>
  <c r="F45" i="351" a="1"/>
  <c r="F45" i="351" s="1"/>
  <c r="G54" i="351" a="1"/>
  <c r="G54" i="351" s="1"/>
  <c r="G61" i="351" a="1"/>
  <c r="G61" i="351" s="1"/>
  <c r="D80" i="351" a="1"/>
  <c r="D80" i="351" s="1"/>
  <c r="G80" i="350" a="1"/>
  <c r="G80" i="350" s="1"/>
  <c r="G96" i="350" a="1"/>
  <c r="G96" i="350" s="1"/>
  <c r="G46" i="351" a="1"/>
  <c r="G46" i="351" s="1"/>
  <c r="D70" i="351" a="1"/>
  <c r="D70" i="351" s="1"/>
  <c r="H70" i="351" a="1"/>
  <c r="H70" i="351" s="1"/>
  <c r="G70" i="351" a="1"/>
  <c r="G70" i="351" s="1"/>
  <c r="F70" i="351" a="1"/>
  <c r="F70" i="351" s="1"/>
  <c r="F71" i="351" a="1"/>
  <c r="F71" i="351" s="1"/>
  <c r="D78" i="351" a="1"/>
  <c r="D78" i="351" s="1"/>
  <c r="F78" i="351" a="1"/>
  <c r="F78" i="351" s="1"/>
  <c r="E78" i="351" a="1"/>
  <c r="E78" i="351" s="1"/>
  <c r="H78" i="351" a="1"/>
  <c r="H78" i="351" s="1"/>
  <c r="D88" i="351" a="1"/>
  <c r="D88" i="351" s="1"/>
  <c r="H88" i="351" a="1"/>
  <c r="H88" i="351" s="1"/>
  <c r="G88" i="351" a="1"/>
  <c r="G88" i="351" s="1"/>
  <c r="F88" i="351" a="1"/>
  <c r="F88" i="351" s="1"/>
  <c r="E88" i="351" a="1"/>
  <c r="E88" i="351" s="1"/>
  <c r="F92" i="351" a="1"/>
  <c r="F92" i="351" s="1"/>
  <c r="E92" i="351" a="1"/>
  <c r="E92" i="351" s="1"/>
  <c r="D92" i="351" a="1"/>
  <c r="D92" i="351" s="1"/>
  <c r="H92" i="351" a="1"/>
  <c r="H92" i="351" s="1"/>
  <c r="G92" i="351" a="1"/>
  <c r="G92" i="351" s="1"/>
  <c r="H95" i="351" a="1"/>
  <c r="H95" i="351" s="1"/>
  <c r="F95" i="351" a="1"/>
  <c r="F95" i="351" s="1"/>
  <c r="D95" i="351" a="1"/>
  <c r="D95" i="351" s="1"/>
  <c r="G95" i="351" a="1"/>
  <c r="G95" i="351" s="1"/>
  <c r="E95" i="351" a="1"/>
  <c r="E95" i="351" s="1"/>
  <c r="F64" i="351" a="1"/>
  <c r="F64" i="351" s="1"/>
  <c r="H64" i="351" a="1"/>
  <c r="H64" i="351" s="1"/>
  <c r="H72" i="351" a="1"/>
  <c r="H72" i="351" s="1"/>
  <c r="F72" i="351" a="1"/>
  <c r="F72" i="351" s="1"/>
  <c r="E72" i="351" a="1"/>
  <c r="E72" i="351" s="1"/>
  <c r="D72" i="351" a="1"/>
  <c r="D72" i="351" s="1"/>
  <c r="G78" i="351" a="1"/>
  <c r="G78" i="351" s="1"/>
  <c r="E96" i="351" a="1"/>
  <c r="E96" i="351" s="1"/>
  <c r="D96" i="351" a="1"/>
  <c r="D96" i="351" s="1"/>
  <c r="H96" i="351" a="1"/>
  <c r="H96" i="351" s="1"/>
  <c r="G96" i="351" a="1"/>
  <c r="G96" i="351" s="1"/>
  <c r="F96" i="351" a="1"/>
  <c r="F96" i="351" s="1"/>
  <c r="F103" i="351" a="1"/>
  <c r="F103" i="351" s="1"/>
  <c r="D103" i="351" a="1"/>
  <c r="D103" i="351" s="1"/>
  <c r="G103" i="351" a="1"/>
  <c r="G103" i="351" s="1"/>
  <c r="E103" i="351" a="1"/>
  <c r="E103" i="351" s="1"/>
  <c r="H103" i="351" a="1"/>
  <c r="H103" i="351" s="1"/>
  <c r="H100" i="350" a="1"/>
  <c r="H100" i="350" s="1"/>
  <c r="E84" i="351" a="1"/>
  <c r="E84" i="351" s="1"/>
  <c r="H84" i="351" a="1"/>
  <c r="H84" i="351" s="1"/>
  <c r="G84" i="351" a="1"/>
  <c r="G84" i="351" s="1"/>
  <c r="F84" i="351" a="1"/>
  <c r="F84" i="351" s="1"/>
  <c r="D73" i="351" a="1"/>
  <c r="D73" i="351" s="1"/>
  <c r="H73" i="351" a="1"/>
  <c r="H73" i="351" s="1"/>
  <c r="G99" i="351" a="1"/>
  <c r="G99" i="351" s="1"/>
  <c r="E99" i="351" a="1"/>
  <c r="E99" i="351" s="1"/>
  <c r="D99" i="351" a="1"/>
  <c r="D99" i="351" s="1"/>
  <c r="H99" i="351" a="1"/>
  <c r="H99" i="351" s="1"/>
  <c r="F99" i="351" a="1"/>
  <c r="F99" i="351" s="1"/>
  <c r="E73" i="351" a="1"/>
  <c r="E73" i="351" s="1"/>
  <c r="G76" i="351" a="1"/>
  <c r="G76" i="351" s="1"/>
  <c r="D76" i="351" a="1"/>
  <c r="D76" i="351" s="1"/>
  <c r="H76" i="351" a="1"/>
  <c r="H76" i="351" s="1"/>
  <c r="E81" i="351" a="1"/>
  <c r="E81" i="351" s="1"/>
  <c r="H81" i="351" a="1"/>
  <c r="H81" i="351" s="1"/>
  <c r="F81" i="351" a="1"/>
  <c r="F81" i="351" s="1"/>
  <c r="H100" i="351" a="1"/>
  <c r="H100" i="351" s="1"/>
  <c r="E100" i="351" a="1"/>
  <c r="E100" i="351" s="1"/>
  <c r="D100" i="351" a="1"/>
  <c r="D100" i="351" s="1"/>
  <c r="G100" i="351" a="1"/>
  <c r="G100" i="351" s="1"/>
  <c r="F100" i="351" a="1"/>
  <c r="F100" i="351" s="1"/>
  <c r="D79" i="351" a="1"/>
  <c r="D79" i="351" s="1"/>
  <c r="F87" i="351" a="1"/>
  <c r="F87" i="351" s="1"/>
  <c r="H89" i="351" a="1"/>
  <c r="H89" i="351" s="1"/>
  <c r="G90" i="351" a="1"/>
  <c r="G90" i="351" s="1"/>
  <c r="F91" i="351" a="1"/>
  <c r="F91" i="351" s="1"/>
  <c r="F102" i="351" a="1"/>
  <c r="F102" i="351" s="1"/>
  <c r="F39" i="352" a="1"/>
  <c r="F39" i="352" s="1"/>
  <c r="D39" i="352" a="1"/>
  <c r="D39" i="352" s="1"/>
  <c r="H39" i="352" a="1"/>
  <c r="H39" i="352" s="1"/>
  <c r="E39" i="352" a="1"/>
  <c r="E39" i="352" s="1"/>
  <c r="G77" i="351" a="1"/>
  <c r="G77" i="351" s="1"/>
  <c r="E85" i="351" a="1"/>
  <c r="E85" i="351" s="1"/>
  <c r="G91" i="351" a="1"/>
  <c r="G91" i="351" s="1"/>
  <c r="F94" i="351" a="1"/>
  <c r="F94" i="351" s="1"/>
  <c r="F101" i="351" a="1"/>
  <c r="F101" i="351" s="1"/>
  <c r="E50" i="352" a="1"/>
  <c r="E50" i="352" s="1"/>
  <c r="H50" i="352" a="1"/>
  <c r="H50" i="352" s="1"/>
  <c r="G50" i="352" a="1"/>
  <c r="G50" i="352" s="1"/>
  <c r="D50" i="352" a="1"/>
  <c r="D50" i="352" s="1"/>
  <c r="E53" i="352" a="1"/>
  <c r="E53" i="352" s="1"/>
  <c r="F53" i="352" a="1"/>
  <c r="F53" i="352" s="1"/>
  <c r="D53" i="352" a="1"/>
  <c r="D53" i="352" s="1"/>
  <c r="H53" i="352" a="1"/>
  <c r="H53" i="352" s="1"/>
  <c r="G53" i="352" a="1"/>
  <c r="G53" i="352" s="1"/>
  <c r="E60" i="352" a="1"/>
  <c r="E60" i="352" s="1"/>
  <c r="D60" i="352" a="1"/>
  <c r="D60" i="352" s="1"/>
  <c r="F60" i="352" a="1"/>
  <c r="F60" i="352" s="1"/>
  <c r="H60" i="352" a="1"/>
  <c r="H60" i="352" s="1"/>
  <c r="G60" i="352" a="1"/>
  <c r="G60" i="352" s="1"/>
  <c r="E76" i="352" a="1"/>
  <c r="E76" i="352" s="1"/>
  <c r="D76" i="352" a="1"/>
  <c r="D76" i="352" s="1"/>
  <c r="G76" i="352" a="1"/>
  <c r="G76" i="352" s="1"/>
  <c r="H76" i="352" a="1"/>
  <c r="H76" i="352" s="1"/>
  <c r="F76" i="352" a="1"/>
  <c r="F76" i="352" s="1"/>
  <c r="E79" i="351" a="1"/>
  <c r="E79" i="351" s="1"/>
  <c r="G87" i="351" a="1"/>
  <c r="G87" i="351" s="1"/>
  <c r="H90" i="351" a="1"/>
  <c r="H90" i="351" s="1"/>
  <c r="H91" i="351" a="1"/>
  <c r="H91" i="351" s="1"/>
  <c r="H102" i="351" a="1"/>
  <c r="H102" i="351" s="1"/>
  <c r="D57" i="352" a="1"/>
  <c r="D57" i="352" s="1"/>
  <c r="H57" i="352" a="1"/>
  <c r="H57" i="352" s="1"/>
  <c r="G57" i="352" a="1"/>
  <c r="G57" i="352" s="1"/>
  <c r="F57" i="352" a="1"/>
  <c r="F57" i="352" s="1"/>
  <c r="E57" i="352" a="1"/>
  <c r="E57" i="352" s="1"/>
  <c r="H87" i="351" a="1"/>
  <c r="H87" i="351" s="1"/>
  <c r="H38" i="352" a="1"/>
  <c r="H38" i="352" s="1"/>
  <c r="D38" i="352" a="1"/>
  <c r="D38" i="352" s="1"/>
  <c r="E38" i="352" a="1"/>
  <c r="E38" i="352" s="1"/>
  <c r="G39" i="352" a="1"/>
  <c r="G39" i="352" s="1"/>
  <c r="H42" i="352" a="1"/>
  <c r="H42" i="352" s="1"/>
  <c r="D42" i="352" a="1"/>
  <c r="D42" i="352" s="1"/>
  <c r="E42" i="352" a="1"/>
  <c r="E42" i="352" s="1"/>
  <c r="H44" i="352" a="1"/>
  <c r="H44" i="352" s="1"/>
  <c r="D44" i="352" a="1"/>
  <c r="D44" i="352" s="1"/>
  <c r="F44" i="352" a="1"/>
  <c r="F44" i="352" s="1"/>
  <c r="E44" i="352" a="1"/>
  <c r="E44" i="352" s="1"/>
  <c r="G44" i="352" a="1"/>
  <c r="G44" i="352" s="1"/>
  <c r="F47" i="352" a="1"/>
  <c r="F47" i="352" s="1"/>
  <c r="G47" i="352" a="1"/>
  <c r="G47" i="352" s="1"/>
  <c r="E47" i="352" a="1"/>
  <c r="E47" i="352" s="1"/>
  <c r="D47" i="352" a="1"/>
  <c r="D47" i="352" s="1"/>
  <c r="H47" i="352" a="1"/>
  <c r="H47" i="352" s="1"/>
  <c r="D67" i="352" a="1"/>
  <c r="D67" i="352" s="1"/>
  <c r="E67" i="352" a="1"/>
  <c r="E67" i="352" s="1"/>
  <c r="H67" i="352" a="1"/>
  <c r="H67" i="352" s="1"/>
  <c r="G67" i="352" a="1"/>
  <c r="G67" i="352" s="1"/>
  <c r="F67" i="352" a="1"/>
  <c r="F67" i="352" s="1"/>
  <c r="H40" i="352" a="1"/>
  <c r="H40" i="352" s="1"/>
  <c r="D40" i="352" a="1"/>
  <c r="D40" i="352" s="1"/>
  <c r="G40" i="352" a="1"/>
  <c r="G40" i="352" s="1"/>
  <c r="F40" i="352" a="1"/>
  <c r="F40" i="352" s="1"/>
  <c r="E40" i="352" a="1"/>
  <c r="E40" i="352" s="1"/>
  <c r="D101" i="351" a="1"/>
  <c r="D101" i="351" s="1"/>
  <c r="G101" i="351" a="1"/>
  <c r="G101" i="351" s="1"/>
  <c r="F45" i="352" a="1"/>
  <c r="F45" i="352" s="1"/>
  <c r="E45" i="352" a="1"/>
  <c r="E45" i="352" s="1"/>
  <c r="D45" i="352" a="1"/>
  <c r="D45" i="352" s="1"/>
  <c r="H45" i="352" a="1"/>
  <c r="H45" i="352" s="1"/>
  <c r="G45" i="352" a="1"/>
  <c r="G45" i="352" s="1"/>
  <c r="H48" i="352" a="1"/>
  <c r="H48" i="352" s="1"/>
  <c r="D48" i="352" a="1"/>
  <c r="D48" i="352" s="1"/>
  <c r="E48" i="352" a="1"/>
  <c r="E48" i="352" s="1"/>
  <c r="G48" i="352" a="1"/>
  <c r="G48" i="352" s="1"/>
  <c r="F48" i="352" a="1"/>
  <c r="F48" i="352" s="1"/>
  <c r="G55" i="352" a="1"/>
  <c r="G55" i="352" s="1"/>
  <c r="D55" i="352" a="1"/>
  <c r="D55" i="352" s="1"/>
  <c r="H55" i="352" a="1"/>
  <c r="H55" i="352" s="1"/>
  <c r="F55" i="352" a="1"/>
  <c r="F55" i="352" s="1"/>
  <c r="E55" i="352" a="1"/>
  <c r="E55" i="352" s="1"/>
  <c r="G79" i="351" a="1"/>
  <c r="G79" i="351" s="1"/>
  <c r="H85" i="351" a="1"/>
  <c r="H85" i="351" s="1"/>
  <c r="D102" i="351" a="1"/>
  <c r="D102" i="351" s="1"/>
  <c r="G52" i="352" a="1"/>
  <c r="G52" i="352" s="1"/>
  <c r="F52" i="352" a="1"/>
  <c r="F52" i="352" s="1"/>
  <c r="E52" i="352" a="1"/>
  <c r="E52" i="352" s="1"/>
  <c r="H52" i="352" a="1"/>
  <c r="H52" i="352" s="1"/>
  <c r="G65" i="352" a="1"/>
  <c r="G65" i="352" s="1"/>
  <c r="F65" i="352" a="1"/>
  <c r="F65" i="352" s="1"/>
  <c r="H65" i="352" a="1"/>
  <c r="H65" i="352" s="1"/>
  <c r="E65" i="352" a="1"/>
  <c r="E65" i="352" s="1"/>
  <c r="D65" i="352" a="1"/>
  <c r="D65" i="352" s="1"/>
  <c r="E101" i="351" a="1"/>
  <c r="E101" i="351" s="1"/>
  <c r="E102" i="351" a="1"/>
  <c r="E102" i="351" s="1"/>
  <c r="F41" i="352" a="1"/>
  <c r="F41" i="352" s="1"/>
  <c r="E41" i="352" a="1"/>
  <c r="E41" i="352" s="1"/>
  <c r="H41" i="352" a="1"/>
  <c r="H41" i="352" s="1"/>
  <c r="G41" i="352" a="1"/>
  <c r="G41" i="352" s="1"/>
  <c r="F49" i="352" a="1"/>
  <c r="F49" i="352" s="1"/>
  <c r="D49" i="352" a="1"/>
  <c r="D49" i="352" s="1"/>
  <c r="H49" i="352" a="1"/>
  <c r="H49" i="352" s="1"/>
  <c r="E49" i="352" a="1"/>
  <c r="E49" i="352" s="1"/>
  <c r="D52" i="352" a="1"/>
  <c r="D52" i="352" s="1"/>
  <c r="G59" i="352" a="1"/>
  <c r="G59" i="352" s="1"/>
  <c r="F59" i="352" a="1"/>
  <c r="F59" i="352" s="1"/>
  <c r="E59" i="352" a="1"/>
  <c r="E59" i="352" s="1"/>
  <c r="H59" i="352" a="1"/>
  <c r="H59" i="352" s="1"/>
  <c r="F54" i="352" a="1"/>
  <c r="F54" i="352" s="1"/>
  <c r="D56" i="352" a="1"/>
  <c r="D56" i="352" s="1"/>
  <c r="H58" i="352" a="1"/>
  <c r="H58" i="352" s="1"/>
  <c r="F68" i="352" a="1"/>
  <c r="F68" i="352" s="1"/>
  <c r="E56" i="352" a="1"/>
  <c r="E56" i="352" s="1"/>
  <c r="D71" i="352" a="1"/>
  <c r="D71" i="352" s="1"/>
  <c r="G71" i="352" a="1"/>
  <c r="G71" i="352" s="1"/>
  <c r="F71" i="352" a="1"/>
  <c r="F71" i="352" s="1"/>
  <c r="E43" i="352" a="1"/>
  <c r="E43" i="352" s="1"/>
  <c r="G54" i="352" a="1"/>
  <c r="G54" i="352" s="1"/>
  <c r="F56" i="352" a="1"/>
  <c r="F56" i="352" s="1"/>
  <c r="D58" i="352" a="1"/>
  <c r="D58" i="352" s="1"/>
  <c r="H66" i="352" a="1"/>
  <c r="H66" i="352" s="1"/>
  <c r="F66" i="352" a="1"/>
  <c r="F66" i="352" s="1"/>
  <c r="E66" i="352" a="1"/>
  <c r="E66" i="352" s="1"/>
  <c r="H38" i="353" a="1"/>
  <c r="H38" i="353" s="1"/>
  <c r="G38" i="353" a="1"/>
  <c r="G38" i="353" s="1"/>
  <c r="E38" i="353" a="1"/>
  <c r="E38" i="353" s="1"/>
  <c r="D38" i="353" a="1"/>
  <c r="D38" i="353" s="1"/>
  <c r="H61" i="352" a="1"/>
  <c r="H61" i="352" s="1"/>
  <c r="D61" i="352" a="1"/>
  <c r="D61" i="352" s="1"/>
  <c r="H64" i="352" a="1"/>
  <c r="H64" i="352" s="1"/>
  <c r="G64" i="352" a="1"/>
  <c r="G64" i="352" s="1"/>
  <c r="G56" i="352" a="1"/>
  <c r="G56" i="352" s="1"/>
  <c r="E63" i="352" a="1"/>
  <c r="E63" i="352" s="1"/>
  <c r="H63" i="352" a="1"/>
  <c r="H63" i="352" s="1"/>
  <c r="D64" i="352" a="1"/>
  <c r="D64" i="352" s="1"/>
  <c r="D70" i="352" a="1"/>
  <c r="D70" i="352" s="1"/>
  <c r="H70" i="352" a="1"/>
  <c r="H70" i="352" s="1"/>
  <c r="G70" i="352" a="1"/>
  <c r="G70" i="352" s="1"/>
  <c r="H71" i="352" a="1"/>
  <c r="H71" i="352" s="1"/>
  <c r="H73" i="352" a="1"/>
  <c r="H73" i="352" s="1"/>
  <c r="E73" i="352" a="1"/>
  <c r="E73" i="352" s="1"/>
  <c r="D73" i="352" a="1"/>
  <c r="D73" i="352" s="1"/>
  <c r="D39" i="353" a="1"/>
  <c r="D39" i="353" s="1"/>
  <c r="H39" i="353" a="1"/>
  <c r="H39" i="353" s="1"/>
  <c r="G39" i="353" a="1"/>
  <c r="G39" i="353" s="1"/>
  <c r="E39" i="353" a="1"/>
  <c r="E39" i="353" s="1"/>
  <c r="G43" i="352" a="1"/>
  <c r="G43" i="352" s="1"/>
  <c r="F51" i="352" a="1"/>
  <c r="F51" i="352" s="1"/>
  <c r="D54" i="352" a="1"/>
  <c r="D54" i="352" s="1"/>
  <c r="F58" i="352" a="1"/>
  <c r="F58" i="352" s="1"/>
  <c r="E61" i="352" a="1"/>
  <c r="E61" i="352" s="1"/>
  <c r="E64" i="352" a="1"/>
  <c r="E64" i="352" s="1"/>
  <c r="G68" i="352" a="1"/>
  <c r="G68" i="352" s="1"/>
  <c r="D68" i="352" a="1"/>
  <c r="D68" i="352" s="1"/>
  <c r="G51" i="352" a="1"/>
  <c r="G51" i="352" s="1"/>
  <c r="E54" i="352" a="1"/>
  <c r="E54" i="352" s="1"/>
  <c r="E62" i="352" a="1"/>
  <c r="E62" i="352" s="1"/>
  <c r="E68" i="352" a="1"/>
  <c r="E68" i="352" s="1"/>
  <c r="F70" i="352" a="1"/>
  <c r="F70" i="352" s="1"/>
  <c r="G73" i="352" a="1"/>
  <c r="G73" i="352" s="1"/>
  <c r="E47" i="353" a="1"/>
  <c r="E47" i="353" s="1"/>
  <c r="D47" i="353" a="1"/>
  <c r="D47" i="353" s="1"/>
  <c r="G47" i="353" a="1"/>
  <c r="G47" i="353" s="1"/>
  <c r="F47" i="353" a="1"/>
  <c r="F47" i="353" s="1"/>
  <c r="H47" i="353" a="1"/>
  <c r="H47" i="353" s="1"/>
  <c r="H43" i="352" a="1"/>
  <c r="H43" i="352" s="1"/>
  <c r="H46" i="352" a="1"/>
  <c r="H46" i="352" s="1"/>
  <c r="D46" i="352" a="1"/>
  <c r="D46" i="352" s="1"/>
  <c r="F61" i="352" a="1"/>
  <c r="F61" i="352" s="1"/>
  <c r="F64" i="352" a="1"/>
  <c r="F64" i="352" s="1"/>
  <c r="F72" i="352" a="1"/>
  <c r="F72" i="352" s="1"/>
  <c r="H72" i="352" a="1"/>
  <c r="H72" i="352" s="1"/>
  <c r="E72" i="352" a="1"/>
  <c r="E72" i="352" s="1"/>
  <c r="H77" i="352" a="1"/>
  <c r="H77" i="352" s="1"/>
  <c r="D77" i="352" a="1"/>
  <c r="D77" i="352" s="1"/>
  <c r="G77" i="352" a="1"/>
  <c r="G77" i="352" s="1"/>
  <c r="F77" i="352" a="1"/>
  <c r="F77" i="352" s="1"/>
  <c r="E40" i="353" a="1"/>
  <c r="E40" i="353" s="1"/>
  <c r="H40" i="353" a="1"/>
  <c r="H40" i="353" s="1"/>
  <c r="G40" i="353" a="1"/>
  <c r="G40" i="353" s="1"/>
  <c r="H45" i="353" a="1"/>
  <c r="H45" i="353" s="1"/>
  <c r="G45" i="353" a="1"/>
  <c r="G45" i="353" s="1"/>
  <c r="E45" i="353" a="1"/>
  <c r="E45" i="353" s="1"/>
  <c r="E57" i="353" a="1"/>
  <c r="E57" i="353" s="1"/>
  <c r="E60" i="353" a="1"/>
  <c r="E60" i="353" s="1"/>
  <c r="D60" i="353" a="1"/>
  <c r="D60" i="353" s="1"/>
  <c r="H60" i="353" a="1"/>
  <c r="H60" i="353" s="1"/>
  <c r="F60" i="353" a="1"/>
  <c r="F60" i="353" s="1"/>
  <c r="H45" i="354" a="1"/>
  <c r="H45" i="354" s="1"/>
  <c r="D45" i="354" a="1"/>
  <c r="D45" i="354" s="1"/>
  <c r="F45" i="354" a="1"/>
  <c r="F45" i="354" s="1"/>
  <c r="G45" i="354" a="1"/>
  <c r="G45" i="354" s="1"/>
  <c r="E45" i="354" a="1"/>
  <c r="E45" i="354" s="1"/>
  <c r="H74" i="352" a="1"/>
  <c r="H74" i="352" s="1"/>
  <c r="D40" i="353" a="1"/>
  <c r="D40" i="353" s="1"/>
  <c r="F42" i="353" a="1"/>
  <c r="F42" i="353" s="1"/>
  <c r="D45" i="353" a="1"/>
  <c r="D45" i="353" s="1"/>
  <c r="F53" i="353" a="1"/>
  <c r="F53" i="353" s="1"/>
  <c r="E53" i="353" a="1"/>
  <c r="E53" i="353" s="1"/>
  <c r="G53" i="353" a="1"/>
  <c r="G53" i="353" s="1"/>
  <c r="G71" i="353" a="1"/>
  <c r="G71" i="353" s="1"/>
  <c r="F71" i="353" a="1"/>
  <c r="F71" i="353" s="1"/>
  <c r="E71" i="353" a="1"/>
  <c r="E71" i="353" s="1"/>
  <c r="D71" i="353" a="1"/>
  <c r="D71" i="353" s="1"/>
  <c r="F46" i="354" a="1"/>
  <c r="F46" i="354" s="1"/>
  <c r="H46" i="354" a="1"/>
  <c r="H46" i="354" s="1"/>
  <c r="D46" i="354" a="1"/>
  <c r="D46" i="354" s="1"/>
  <c r="G46" i="354" a="1"/>
  <c r="G46" i="354" s="1"/>
  <c r="E46" i="354" a="1"/>
  <c r="E46" i="354" s="1"/>
  <c r="H75" i="352" a="1"/>
  <c r="H75" i="352" s="1"/>
  <c r="F45" i="353" a="1"/>
  <c r="F45" i="353" s="1"/>
  <c r="D48" i="353" a="1"/>
  <c r="D48" i="353" s="1"/>
  <c r="H48" i="353" a="1"/>
  <c r="H48" i="353" s="1"/>
  <c r="G48" i="353" a="1"/>
  <c r="G48" i="353" s="1"/>
  <c r="E48" i="353" a="1"/>
  <c r="E48" i="353" s="1"/>
  <c r="E50" i="353" a="1"/>
  <c r="E50" i="353" s="1"/>
  <c r="G50" i="353" a="1"/>
  <c r="G50" i="353" s="1"/>
  <c r="G60" i="353" a="1"/>
  <c r="G60" i="353" s="1"/>
  <c r="H71" i="353" a="1"/>
  <c r="H71" i="353" s="1"/>
  <c r="E44" i="353" a="1"/>
  <c r="E44" i="353" s="1"/>
  <c r="D44" i="353" a="1"/>
  <c r="D44" i="353" s="1"/>
  <c r="F44" i="353" a="1"/>
  <c r="F44" i="353" s="1"/>
  <c r="D50" i="353" a="1"/>
  <c r="D50" i="353" s="1"/>
  <c r="H61" i="353" a="1"/>
  <c r="H61" i="353" s="1"/>
  <c r="G61" i="353" a="1"/>
  <c r="G61" i="353" s="1"/>
  <c r="E61" i="353" a="1"/>
  <c r="E61" i="353" s="1"/>
  <c r="G65" i="353" a="1"/>
  <c r="G65" i="353" s="1"/>
  <c r="F65" i="353" a="1"/>
  <c r="F65" i="353" s="1"/>
  <c r="E65" i="353" a="1"/>
  <c r="E65" i="353" s="1"/>
  <c r="D65" i="353" a="1"/>
  <c r="D65" i="353" s="1"/>
  <c r="H65" i="353" a="1"/>
  <c r="H65" i="353" s="1"/>
  <c r="G52" i="353" a="1"/>
  <c r="G52" i="353" s="1"/>
  <c r="F52" i="353" a="1"/>
  <c r="F52" i="353" s="1"/>
  <c r="D52" i="353" a="1"/>
  <c r="D52" i="353" s="1"/>
  <c r="G68" i="353" a="1"/>
  <c r="G68" i="353" s="1"/>
  <c r="F68" i="353" a="1"/>
  <c r="F68" i="353" s="1"/>
  <c r="E68" i="353" a="1"/>
  <c r="E68" i="353" s="1"/>
  <c r="D68" i="353" a="1"/>
  <c r="D68" i="353" s="1"/>
  <c r="F48" i="354" a="1"/>
  <c r="F48" i="354" s="1"/>
  <c r="E48" i="354" a="1"/>
  <c r="E48" i="354" s="1"/>
  <c r="H48" i="354" a="1"/>
  <c r="H48" i="354" s="1"/>
  <c r="D48" i="354" a="1"/>
  <c r="D48" i="354" s="1"/>
  <c r="G48" i="354" a="1"/>
  <c r="G48" i="354" s="1"/>
  <c r="E52" i="353" a="1"/>
  <c r="E52" i="353" s="1"/>
  <c r="G55" i="353" a="1"/>
  <c r="G55" i="353" s="1"/>
  <c r="D55" i="353" a="1"/>
  <c r="D55" i="353" s="1"/>
  <c r="E63" i="353" a="1"/>
  <c r="E63" i="353" s="1"/>
  <c r="D63" i="353" a="1"/>
  <c r="D63" i="353" s="1"/>
  <c r="H63" i="353" a="1"/>
  <c r="H63" i="353" s="1"/>
  <c r="G63" i="353" a="1"/>
  <c r="G63" i="353" s="1"/>
  <c r="H68" i="353" a="1"/>
  <c r="H68" i="353" s="1"/>
  <c r="E75" i="352" a="1"/>
  <c r="E75" i="352" s="1"/>
  <c r="H42" i="353" a="1"/>
  <c r="H42" i="353" s="1"/>
  <c r="E42" i="353" a="1"/>
  <c r="E42" i="353" s="1"/>
  <c r="G44" i="353" a="1"/>
  <c r="G44" i="353" s="1"/>
  <c r="G49" i="353" a="1"/>
  <c r="G49" i="353" s="1"/>
  <c r="F49" i="353" a="1"/>
  <c r="F49" i="353" s="1"/>
  <c r="D49" i="353" a="1"/>
  <c r="D49" i="353" s="1"/>
  <c r="H49" i="353" a="1"/>
  <c r="H49" i="353" s="1"/>
  <c r="E55" i="353" a="1"/>
  <c r="E55" i="353" s="1"/>
  <c r="F63" i="353" a="1"/>
  <c r="F63" i="353" s="1"/>
  <c r="E66" i="353" a="1"/>
  <c r="E66" i="353" s="1"/>
  <c r="D66" i="353" a="1"/>
  <c r="D66" i="353" s="1"/>
  <c r="H66" i="353" a="1"/>
  <c r="H66" i="353" s="1"/>
  <c r="G66" i="353" a="1"/>
  <c r="G66" i="353" s="1"/>
  <c r="H41" i="353" a="1"/>
  <c r="H41" i="353" s="1"/>
  <c r="F41" i="353" a="1"/>
  <c r="F41" i="353" s="1"/>
  <c r="H44" i="353" a="1"/>
  <c r="H44" i="353" s="1"/>
  <c r="H52" i="353" a="1"/>
  <c r="H52" i="353" s="1"/>
  <c r="F55" i="353" a="1"/>
  <c r="F55" i="353" s="1"/>
  <c r="D57" i="353" a="1"/>
  <c r="D57" i="353" s="1"/>
  <c r="H57" i="353" a="1"/>
  <c r="H57" i="353" s="1"/>
  <c r="F57" i="353" a="1"/>
  <c r="F57" i="353" s="1"/>
  <c r="G77" i="353" a="1"/>
  <c r="G77" i="353" s="1"/>
  <c r="E77" i="353" a="1"/>
  <c r="E77" i="353" s="1"/>
  <c r="H77" i="353" a="1"/>
  <c r="H77" i="353" s="1"/>
  <c r="F77" i="353" a="1"/>
  <c r="F77" i="353" s="1"/>
  <c r="D77" i="353" a="1"/>
  <c r="D77" i="353" s="1"/>
  <c r="E51" i="353" a="1"/>
  <c r="E51" i="353" s="1"/>
  <c r="G56" i="353" a="1"/>
  <c r="G56" i="353" s="1"/>
  <c r="E64" i="353" a="1"/>
  <c r="E64" i="353" s="1"/>
  <c r="E67" i="353" a="1"/>
  <c r="E67" i="353" s="1"/>
  <c r="G69" i="353" a="1"/>
  <c r="G69" i="353" s="1"/>
  <c r="H72" i="353" a="1"/>
  <c r="H72" i="353" s="1"/>
  <c r="E63" i="354" a="1"/>
  <c r="E63" i="354" s="1"/>
  <c r="D63" i="354" a="1"/>
  <c r="D63" i="354" s="1"/>
  <c r="H63" i="354" a="1"/>
  <c r="H63" i="354" s="1"/>
  <c r="D67" i="354" a="1"/>
  <c r="D67" i="354" s="1"/>
  <c r="G67" i="354" a="1"/>
  <c r="G67" i="354" s="1"/>
  <c r="F71" i="354" a="1"/>
  <c r="F71" i="354" s="1"/>
  <c r="E71" i="354" a="1"/>
  <c r="E71" i="354" s="1"/>
  <c r="H87" i="354" a="1"/>
  <c r="H87" i="354" s="1"/>
  <c r="G87" i="354" a="1"/>
  <c r="G87" i="354" s="1"/>
  <c r="F87" i="354" a="1"/>
  <c r="F87" i="354" s="1"/>
  <c r="E87" i="354" a="1"/>
  <c r="E87" i="354" s="1"/>
  <c r="D87" i="354" a="1"/>
  <c r="D87" i="354" s="1"/>
  <c r="H43" i="353" a="1"/>
  <c r="H43" i="353" s="1"/>
  <c r="F51" i="353" a="1"/>
  <c r="F51" i="353" s="1"/>
  <c r="H56" i="353" a="1"/>
  <c r="H56" i="353" s="1"/>
  <c r="E58" i="353" a="1"/>
  <c r="E58" i="353" s="1"/>
  <c r="H59" i="353" a="1"/>
  <c r="H59" i="353" s="1"/>
  <c r="F67" i="353" a="1"/>
  <c r="F67" i="353" s="1"/>
  <c r="D51" i="354" a="1"/>
  <c r="D51" i="354" s="1"/>
  <c r="G51" i="354" a="1"/>
  <c r="G51" i="354" s="1"/>
  <c r="F55" i="354" a="1"/>
  <c r="F55" i="354" s="1"/>
  <c r="E55" i="354" a="1"/>
  <c r="E55" i="354" s="1"/>
  <c r="D71" i="354" a="1"/>
  <c r="D71" i="354" s="1"/>
  <c r="F101" i="354" a="1"/>
  <c r="F101" i="354" s="1"/>
  <c r="E101" i="354" a="1"/>
  <c r="E101" i="354" s="1"/>
  <c r="D101" i="354" a="1"/>
  <c r="D101" i="354" s="1"/>
  <c r="H101" i="354" a="1"/>
  <c r="H101" i="354" s="1"/>
  <c r="G101" i="354" a="1"/>
  <c r="G101" i="354" s="1"/>
  <c r="H69" i="353" a="1"/>
  <c r="H69" i="353" s="1"/>
  <c r="E59" i="354" a="1"/>
  <c r="E59" i="354" s="1"/>
  <c r="D59" i="354" a="1"/>
  <c r="D59" i="354" s="1"/>
  <c r="E67" i="354" a="1"/>
  <c r="E67" i="354" s="1"/>
  <c r="H73" i="354" a="1"/>
  <c r="H73" i="354" s="1"/>
  <c r="G73" i="354" a="1"/>
  <c r="G73" i="354" s="1"/>
  <c r="E79" i="354" a="1"/>
  <c r="E79" i="354" s="1"/>
  <c r="D79" i="354" a="1"/>
  <c r="D79" i="354" s="1"/>
  <c r="H79" i="354" a="1"/>
  <c r="H79" i="354" s="1"/>
  <c r="G79" i="354" a="1"/>
  <c r="G79" i="354" s="1"/>
  <c r="E89" i="354" a="1"/>
  <c r="E89" i="354" s="1"/>
  <c r="D89" i="354" a="1"/>
  <c r="D89" i="354" s="1"/>
  <c r="H89" i="354" a="1"/>
  <c r="H89" i="354" s="1"/>
  <c r="G89" i="354" a="1"/>
  <c r="G89" i="354" s="1"/>
  <c r="F89" i="354" a="1"/>
  <c r="F89" i="354" s="1"/>
  <c r="G97" i="354" a="1"/>
  <c r="G97" i="354" s="1"/>
  <c r="F97" i="354" a="1"/>
  <c r="F97" i="354" s="1"/>
  <c r="E97" i="354" a="1"/>
  <c r="E97" i="354" s="1"/>
  <c r="D97" i="354" a="1"/>
  <c r="D97" i="354" s="1"/>
  <c r="H97" i="354" a="1"/>
  <c r="H97" i="354" s="1"/>
  <c r="G73" i="353" a="1"/>
  <c r="G73" i="353" s="1"/>
  <c r="E73" i="353" a="1"/>
  <c r="E73" i="353" s="1"/>
  <c r="F50" i="354" a="1"/>
  <c r="F50" i="354" s="1"/>
  <c r="E50" i="354" a="1"/>
  <c r="E50" i="354" s="1"/>
  <c r="H50" i="354" a="1"/>
  <c r="H50" i="354" s="1"/>
  <c r="D50" i="354" a="1"/>
  <c r="D50" i="354" s="1"/>
  <c r="G65" i="354" a="1"/>
  <c r="G65" i="354" s="1"/>
  <c r="F65" i="354" a="1"/>
  <c r="F65" i="354" s="1"/>
  <c r="E65" i="354" a="1"/>
  <c r="E65" i="354" s="1"/>
  <c r="F69" i="354" a="1"/>
  <c r="F69" i="354" s="1"/>
  <c r="D69" i="354" a="1"/>
  <c r="D69" i="354" s="1"/>
  <c r="H69" i="354" a="1"/>
  <c r="H69" i="354" s="1"/>
  <c r="G71" i="354" a="1"/>
  <c r="G71" i="354" s="1"/>
  <c r="D83" i="354" a="1"/>
  <c r="D83" i="354" s="1"/>
  <c r="H83" i="354" a="1"/>
  <c r="H83" i="354" s="1"/>
  <c r="G83" i="354" a="1"/>
  <c r="G83" i="354" s="1"/>
  <c r="F83" i="354" a="1"/>
  <c r="F83" i="354" s="1"/>
  <c r="E83" i="354" a="1"/>
  <c r="E83" i="354" s="1"/>
  <c r="H103" i="354" a="1"/>
  <c r="H103" i="354" s="1"/>
  <c r="G103" i="354" a="1"/>
  <c r="G103" i="354" s="1"/>
  <c r="F103" i="354" a="1"/>
  <c r="F103" i="354" s="1"/>
  <c r="E103" i="354" a="1"/>
  <c r="E103" i="354" s="1"/>
  <c r="D103" i="354" a="1"/>
  <c r="D103" i="354" s="1"/>
  <c r="G64" i="353" a="1"/>
  <c r="G64" i="353" s="1"/>
  <c r="E72" i="353" a="1"/>
  <c r="E72" i="353" s="1"/>
  <c r="D73" i="353" a="1"/>
  <c r="D73" i="353" s="1"/>
  <c r="H49" i="354" a="1"/>
  <c r="H49" i="354" s="1"/>
  <c r="D49" i="354" a="1"/>
  <c r="D49" i="354" s="1"/>
  <c r="G49" i="354" a="1"/>
  <c r="G49" i="354" s="1"/>
  <c r="F49" i="354" a="1"/>
  <c r="F49" i="354" s="1"/>
  <c r="F51" i="354" a="1"/>
  <c r="F51" i="354" s="1"/>
  <c r="F53" i="354" a="1"/>
  <c r="F53" i="354" s="1"/>
  <c r="D53" i="354" a="1"/>
  <c r="D53" i="354" s="1"/>
  <c r="H53" i="354" a="1"/>
  <c r="H53" i="354" s="1"/>
  <c r="G55" i="354" a="1"/>
  <c r="G55" i="354" s="1"/>
  <c r="H57" i="354" a="1"/>
  <c r="H57" i="354" s="1"/>
  <c r="G57" i="354" a="1"/>
  <c r="G57" i="354" s="1"/>
  <c r="G59" i="354" a="1"/>
  <c r="G59" i="354" s="1"/>
  <c r="H61" i="354" a="1"/>
  <c r="H61" i="354" s="1"/>
  <c r="G61" i="354" a="1"/>
  <c r="G61" i="354" s="1"/>
  <c r="F61" i="354" a="1"/>
  <c r="F61" i="354" s="1"/>
  <c r="F62" i="354" a="1"/>
  <c r="F62" i="354" s="1"/>
  <c r="D65" i="354" a="1"/>
  <c r="D65" i="354" s="1"/>
  <c r="E69" i="354" a="1"/>
  <c r="E69" i="354" s="1"/>
  <c r="F95" i="354" a="1"/>
  <c r="F95" i="354" s="1"/>
  <c r="E95" i="354" a="1"/>
  <c r="E95" i="354" s="1"/>
  <c r="D95" i="354" a="1"/>
  <c r="D95" i="354" s="1"/>
  <c r="H95" i="354" a="1"/>
  <c r="H95" i="354" s="1"/>
  <c r="G95" i="354" a="1"/>
  <c r="G95" i="354" s="1"/>
  <c r="H51" i="353" a="1"/>
  <c r="H51" i="353" s="1"/>
  <c r="H64" i="353" a="1"/>
  <c r="H64" i="353" s="1"/>
  <c r="H67" i="353" a="1"/>
  <c r="H67" i="353" s="1"/>
  <c r="E69" i="353" a="1"/>
  <c r="E69" i="353" s="1"/>
  <c r="G75" i="353" a="1"/>
  <c r="G75" i="353" s="1"/>
  <c r="E75" i="353" a="1"/>
  <c r="E75" i="353" s="1"/>
  <c r="G62" i="354" a="1"/>
  <c r="G62" i="354" s="1"/>
  <c r="D64" i="354" a="1"/>
  <c r="D64" i="354" s="1"/>
  <c r="G64" i="354" a="1"/>
  <c r="G64" i="354" s="1"/>
  <c r="F64" i="354" a="1"/>
  <c r="F64" i="354" s="1"/>
  <c r="G68" i="354" a="1"/>
  <c r="G68" i="354" s="1"/>
  <c r="F68" i="354" a="1"/>
  <c r="F68" i="354" s="1"/>
  <c r="E68" i="354" a="1"/>
  <c r="E68" i="354" s="1"/>
  <c r="F73" i="354" a="1"/>
  <c r="F73" i="354" s="1"/>
  <c r="E75" i="354" a="1"/>
  <c r="E75" i="354" s="1"/>
  <c r="D75" i="354" a="1"/>
  <c r="D75" i="354" s="1"/>
  <c r="H75" i="354" a="1"/>
  <c r="H75" i="354" s="1"/>
  <c r="H77" i="354" a="1"/>
  <c r="H77" i="354" s="1"/>
  <c r="G77" i="354" a="1"/>
  <c r="G77" i="354" s="1"/>
  <c r="F77" i="354" a="1"/>
  <c r="F77" i="354" s="1"/>
  <c r="E77" i="354" a="1"/>
  <c r="E77" i="354" s="1"/>
  <c r="H84" i="354" a="1"/>
  <c r="H84" i="354" s="1"/>
  <c r="G84" i="354" a="1"/>
  <c r="G84" i="354" s="1"/>
  <c r="F84" i="354" a="1"/>
  <c r="F84" i="354" s="1"/>
  <c r="E84" i="354" a="1"/>
  <c r="E84" i="354" s="1"/>
  <c r="D84" i="354" a="1"/>
  <c r="D84" i="354" s="1"/>
  <c r="D99" i="354" a="1"/>
  <c r="D99" i="354" s="1"/>
  <c r="H99" i="354" a="1"/>
  <c r="H99" i="354" s="1"/>
  <c r="G99" i="354" a="1"/>
  <c r="G99" i="354" s="1"/>
  <c r="F99" i="354" a="1"/>
  <c r="F99" i="354" s="1"/>
  <c r="E99" i="354" a="1"/>
  <c r="E99" i="354" s="1"/>
  <c r="F73" i="353" a="1"/>
  <c r="F73" i="353" s="1"/>
  <c r="D75" i="353" a="1"/>
  <c r="D75" i="353" s="1"/>
  <c r="G50" i="354" a="1"/>
  <c r="G50" i="354" s="1"/>
  <c r="G52" i="354" a="1"/>
  <c r="G52" i="354" s="1"/>
  <c r="F52" i="354" a="1"/>
  <c r="F52" i="354" s="1"/>
  <c r="E52" i="354" a="1"/>
  <c r="E52" i="354" s="1"/>
  <c r="H59" i="354" a="1"/>
  <c r="H59" i="354" s="1"/>
  <c r="H62" i="354" a="1"/>
  <c r="H62" i="354" s="1"/>
  <c r="D68" i="354" a="1"/>
  <c r="D68" i="354" s="1"/>
  <c r="G69" i="354" a="1"/>
  <c r="G69" i="354" s="1"/>
  <c r="F72" i="354" a="1"/>
  <c r="F72" i="354" s="1"/>
  <c r="E72" i="354" a="1"/>
  <c r="E72" i="354" s="1"/>
  <c r="D72" i="354" a="1"/>
  <c r="D72" i="354" s="1"/>
  <c r="H72" i="354" a="1"/>
  <c r="H72" i="354" s="1"/>
  <c r="G81" i="354" a="1"/>
  <c r="G81" i="354" s="1"/>
  <c r="F81" i="354" a="1"/>
  <c r="F81" i="354" s="1"/>
  <c r="E81" i="354" a="1"/>
  <c r="E81" i="354" s="1"/>
  <c r="D81" i="354" a="1"/>
  <c r="D81" i="354" s="1"/>
  <c r="H81" i="354" a="1"/>
  <c r="H81" i="354" s="1"/>
  <c r="F85" i="354" a="1"/>
  <c r="F85" i="354" s="1"/>
  <c r="E85" i="354" a="1"/>
  <c r="E85" i="354" s="1"/>
  <c r="D85" i="354" a="1"/>
  <c r="D85" i="354" s="1"/>
  <c r="H85" i="354" a="1"/>
  <c r="H85" i="354" s="1"/>
  <c r="G85" i="354" a="1"/>
  <c r="G85" i="354" s="1"/>
  <c r="G91" i="354" a="1"/>
  <c r="G91" i="354" s="1"/>
  <c r="F91" i="354" a="1"/>
  <c r="F91" i="354" s="1"/>
  <c r="E91" i="354" a="1"/>
  <c r="E91" i="354" s="1"/>
  <c r="D91" i="354" a="1"/>
  <c r="D91" i="354" s="1"/>
  <c r="H91" i="354" a="1"/>
  <c r="H91" i="354" s="1"/>
  <c r="H47" i="354" a="1"/>
  <c r="H47" i="354" s="1"/>
  <c r="D47" i="354" a="1"/>
  <c r="D47" i="354" s="1"/>
  <c r="G47" i="354" a="1"/>
  <c r="G47" i="354" s="1"/>
  <c r="F47" i="354" a="1"/>
  <c r="F47" i="354" s="1"/>
  <c r="F56" i="354" a="1"/>
  <c r="F56" i="354" s="1"/>
  <c r="E56" i="354" a="1"/>
  <c r="E56" i="354" s="1"/>
  <c r="D56" i="354" a="1"/>
  <c r="D56" i="354" s="1"/>
  <c r="F57" i="354" a="1"/>
  <c r="F57" i="354" s="1"/>
  <c r="E61" i="354" a="1"/>
  <c r="E61" i="354" s="1"/>
  <c r="E64" i="354" a="1"/>
  <c r="E64" i="354" s="1"/>
  <c r="H65" i="354" a="1"/>
  <c r="H65" i="354" s="1"/>
  <c r="D93" i="354" a="1"/>
  <c r="D93" i="354" s="1"/>
  <c r="H93" i="354" a="1"/>
  <c r="H93" i="354" s="1"/>
  <c r="G93" i="354" a="1"/>
  <c r="G93" i="354" s="1"/>
  <c r="F93" i="354" a="1"/>
  <c r="F93" i="354" s="1"/>
  <c r="E93" i="354" a="1"/>
  <c r="E93" i="354" s="1"/>
  <c r="H78" i="354" a="1"/>
  <c r="H78" i="354" s="1"/>
  <c r="E80" i="354" a="1"/>
  <c r="E80" i="354" s="1"/>
  <c r="G88" i="354" a="1"/>
  <c r="G88" i="354" s="1"/>
  <c r="H94" i="354" a="1"/>
  <c r="H94" i="354" s="1"/>
  <c r="E96" i="354" a="1"/>
  <c r="E96" i="354" s="1"/>
  <c r="D100" i="354" a="1"/>
  <c r="D100" i="354" s="1"/>
  <c r="D78" i="354" a="1"/>
  <c r="D78" i="354" s="1"/>
  <c r="F86" i="354" a="1"/>
  <c r="F86" i="354" s="1"/>
  <c r="H88" i="354" a="1"/>
  <c r="H88" i="354" s="1"/>
  <c r="E90" i="354" a="1"/>
  <c r="E90" i="354" s="1"/>
  <c r="F102" i="354" a="1"/>
  <c r="F102" i="354" s="1"/>
  <c r="G74" i="353" a="1"/>
  <c r="G74" i="353" s="1"/>
  <c r="G76" i="353" a="1"/>
  <c r="G76" i="353" s="1"/>
  <c r="G60" i="354" a="1"/>
  <c r="G60" i="354" s="1"/>
  <c r="F80" i="354" a="1"/>
  <c r="F80" i="354" s="1"/>
  <c r="H82" i="354" a="1"/>
  <c r="H82" i="354" s="1"/>
  <c r="D88" i="354" a="1"/>
  <c r="D88" i="354" s="1"/>
  <c r="H98" i="354" a="1"/>
  <c r="H98" i="354" s="1"/>
  <c r="E100" i="354" a="1"/>
  <c r="E100" i="354" s="1"/>
  <c r="H60" i="354" a="1"/>
  <c r="H60" i="354" s="1"/>
  <c r="F74" i="354" a="1"/>
  <c r="F74" i="354" s="1"/>
  <c r="H76" i="354" a="1"/>
  <c r="H76" i="354" s="1"/>
  <c r="E78" i="354" a="1"/>
  <c r="E78" i="354" s="1"/>
  <c r="D82" i="354" a="1"/>
  <c r="D82" i="354" s="1"/>
  <c r="G86" i="354" a="1"/>
  <c r="G86" i="354" s="1"/>
  <c r="F90" i="354" a="1"/>
  <c r="F90" i="354" s="1"/>
  <c r="E94" i="354" a="1"/>
  <c r="E94" i="354" s="1"/>
  <c r="D98" i="354" a="1"/>
  <c r="D98" i="354" s="1"/>
  <c r="G102" i="354" a="1"/>
  <c r="G102" i="354" s="1"/>
  <c r="D60" i="354" a="1"/>
  <c r="D60" i="354" s="1"/>
  <c r="D76" i="354" a="1"/>
  <c r="D76" i="354" s="1"/>
  <c r="G80" i="354" a="1"/>
  <c r="G80" i="354" s="1"/>
  <c r="H86" i="354" a="1"/>
  <c r="H86" i="354" s="1"/>
  <c r="E88" i="354" a="1"/>
  <c r="E88" i="354" s="1"/>
  <c r="H102" i="354" a="1"/>
  <c r="H102" i="354" s="1"/>
  <c r="H80" i="354" a="1"/>
  <c r="H80" i="354" s="1"/>
  <c r="D86" i="354" a="1"/>
  <c r="D86" i="354" s="1"/>
  <c r="E98" i="354" a="1"/>
  <c r="E98" i="354" s="1"/>
  <c r="D102" i="354" a="1"/>
  <c r="D102" i="354" s="1"/>
  <c r="H10" i="350" l="1" a="1"/>
  <c r="H10" i="350" s="1"/>
  <c r="H10" i="349" a="1"/>
  <c r="H10" i="349" s="1"/>
  <c r="H10" i="353" a="1"/>
  <c r="H10" i="353" s="1"/>
  <c r="H10" i="351" a="1"/>
  <c r="H10" i="351" s="1"/>
  <c r="H10" i="348" a="1"/>
  <c r="H10" i="348" s="1"/>
  <c r="H10" i="354" a="1"/>
  <c r="H10" i="354" s="1"/>
  <c r="H10" i="352" a="1"/>
  <c r="H10" i="352" s="1"/>
  <c r="C77" i="347" l="1" a="1"/>
  <c r="C77" i="347" s="1"/>
  <c r="C76" i="347" a="1"/>
  <c r="C76" i="347" s="1"/>
  <c r="C75" i="347" a="1"/>
  <c r="C75" i="347" s="1"/>
  <c r="C74" i="347" a="1"/>
  <c r="C74" i="347" s="1"/>
  <c r="C73" i="347" a="1"/>
  <c r="C73" i="347" s="1"/>
  <c r="C72" i="347" a="1"/>
  <c r="C72" i="347" s="1"/>
  <c r="C71" i="347" a="1"/>
  <c r="C71" i="347" s="1"/>
  <c r="C70" i="347" a="1"/>
  <c r="C70" i="347" s="1"/>
  <c r="C69" i="347" a="1"/>
  <c r="C69" i="347" s="1"/>
  <c r="C68" i="347" a="1"/>
  <c r="C68" i="347" s="1"/>
  <c r="C67" i="347" a="1"/>
  <c r="C67" i="347" s="1"/>
  <c r="C66" i="347" a="1"/>
  <c r="C66" i="347" s="1"/>
  <c r="C65" i="347" a="1"/>
  <c r="C65" i="347" s="1"/>
  <c r="C64" i="347" a="1"/>
  <c r="C64" i="347" s="1"/>
  <c r="C63" i="347" a="1"/>
  <c r="C63" i="347" s="1"/>
  <c r="C62" i="347" a="1"/>
  <c r="C62" i="347" s="1"/>
  <c r="C61" i="347" a="1"/>
  <c r="C61" i="347" s="1"/>
  <c r="C60" i="347" a="1"/>
  <c r="C60" i="347" s="1"/>
  <c r="C59" i="347" a="1"/>
  <c r="C59" i="347" s="1"/>
  <c r="C58" i="347" a="1"/>
  <c r="C58" i="347" s="1"/>
  <c r="C57" i="347" a="1"/>
  <c r="C57" i="347" s="1"/>
  <c r="C56" i="347" a="1"/>
  <c r="C56" i="347" s="1"/>
  <c r="C55" i="347" a="1"/>
  <c r="C55" i="347" s="1"/>
  <c r="C54" i="347" a="1"/>
  <c r="C54" i="347" s="1"/>
  <c r="C53" i="347" a="1"/>
  <c r="C53" i="347" s="1"/>
  <c r="C52" i="347" a="1"/>
  <c r="C52" i="347" s="1"/>
  <c r="C51" i="347" a="1"/>
  <c r="C51" i="347" s="1"/>
  <c r="C50" i="347" a="1"/>
  <c r="C50" i="347" s="1"/>
  <c r="C49" i="347" a="1"/>
  <c r="C49" i="347" s="1"/>
  <c r="C48" i="347" a="1"/>
  <c r="C48" i="347" s="1"/>
  <c r="C47" i="347" a="1"/>
  <c r="C47" i="347" s="1"/>
  <c r="C46" i="347" a="1"/>
  <c r="C46" i="347" s="1"/>
  <c r="C45" i="347" a="1"/>
  <c r="C45" i="347" s="1"/>
  <c r="C44" i="347" a="1"/>
  <c r="C44" i="347" s="1"/>
  <c r="C28" i="16"/>
  <c r="G178" i="19" a="1"/>
  <c r="G178" i="19" s="1"/>
  <c r="G187" i="19" a="1"/>
  <c r="G187" i="19" s="1"/>
  <c r="G204" i="19" a="1"/>
  <c r="G204" i="19" s="1"/>
  <c r="G213" i="19" a="1"/>
  <c r="G213" i="19" s="1"/>
  <c r="G226" i="19" a="1"/>
  <c r="G226" i="19" s="1"/>
  <c r="G239" i="19" a="1"/>
  <c r="G239" i="19" s="1"/>
  <c r="G242" i="19" a="1"/>
  <c r="G242" i="19" s="1"/>
  <c r="G245" i="19" a="1"/>
  <c r="G245" i="19" s="1"/>
  <c r="G247" i="19" a="1"/>
  <c r="G247" i="19" s="1"/>
  <c r="G249" i="19" a="1"/>
  <c r="G249" i="19" s="1"/>
  <c r="G251" i="19" a="1"/>
  <c r="G251" i="19" s="1"/>
  <c r="G253" i="19" a="1"/>
  <c r="G253" i="19" s="1"/>
  <c r="G262" i="19" a="1"/>
  <c r="G262" i="19" s="1"/>
  <c r="G279" i="19" a="1"/>
  <c r="G279" i="19" s="1"/>
  <c r="G290" i="19" a="1"/>
  <c r="G290" i="19" s="1"/>
  <c r="G320" i="19" a="1"/>
  <c r="G320" i="19" s="1"/>
  <c r="G329" i="19" a="1"/>
  <c r="G329" i="19" s="1"/>
  <c r="G332" i="19" a="1"/>
  <c r="G332" i="19" s="1"/>
  <c r="G337" i="19" a="1"/>
  <c r="G337" i="19" s="1"/>
  <c r="G340" i="19" a="1"/>
  <c r="G340" i="19" s="1"/>
  <c r="G342" i="19" a="1"/>
  <c r="G342" i="19" s="1"/>
  <c r="G344" i="19" a="1"/>
  <c r="G344" i="19" s="1"/>
  <c r="G346" i="19" a="1"/>
  <c r="G346" i="19" s="1"/>
  <c r="G355" i="19" a="1"/>
  <c r="G355" i="19" s="1"/>
  <c r="G358" i="19" a="1"/>
  <c r="G358" i="19" s="1"/>
  <c r="M388" i="19"/>
  <c r="M386" i="19"/>
  <c r="M387" i="19"/>
  <c r="F393" i="19"/>
  <c r="F392" i="19"/>
  <c r="F391" i="19"/>
  <c r="F390" i="19"/>
  <c r="K98" i="16"/>
  <c r="E44" i="347" l="1" a="1"/>
  <c r="E44" i="347" s="1"/>
  <c r="H44" i="347" a="1"/>
  <c r="H44" i="347" s="1"/>
  <c r="D44" i="347" a="1"/>
  <c r="D44" i="347" s="1"/>
  <c r="G44" i="347" a="1"/>
  <c r="G44" i="347" s="1"/>
  <c r="F44" i="347" a="1"/>
  <c r="F44" i="347" s="1"/>
  <c r="E52" i="347" a="1"/>
  <c r="E52" i="347" s="1"/>
  <c r="H52" i="347" a="1"/>
  <c r="H52" i="347" s="1"/>
  <c r="D52" i="347" a="1"/>
  <c r="D52" i="347" s="1"/>
  <c r="G52" i="347" a="1"/>
  <c r="G52" i="347" s="1"/>
  <c r="F52" i="347" a="1"/>
  <c r="F52" i="347" s="1"/>
  <c r="H60" i="347" a="1"/>
  <c r="H60" i="347" s="1"/>
  <c r="D60" i="347" a="1"/>
  <c r="D60" i="347" s="1"/>
  <c r="G60" i="347" a="1"/>
  <c r="G60" i="347" s="1"/>
  <c r="F60" i="347" a="1"/>
  <c r="F60" i="347" s="1"/>
  <c r="E60" i="347" a="1"/>
  <c r="E60" i="347" s="1"/>
  <c r="E68" i="347" a="1"/>
  <c r="E68" i="347" s="1"/>
  <c r="H68" i="347" a="1"/>
  <c r="H68" i="347" s="1"/>
  <c r="D68" i="347" a="1"/>
  <c r="D68" i="347" s="1"/>
  <c r="G68" i="347" a="1"/>
  <c r="G68" i="347" s="1"/>
  <c r="F68" i="347" a="1"/>
  <c r="F68" i="347" s="1"/>
  <c r="H76" i="347" a="1"/>
  <c r="H76" i="347" s="1"/>
  <c r="D76" i="347" a="1"/>
  <c r="D76" i="347" s="1"/>
  <c r="G76" i="347" a="1"/>
  <c r="G76" i="347" s="1"/>
  <c r="E76" i="347" a="1"/>
  <c r="E76" i="347" s="1"/>
  <c r="F76" i="347" a="1"/>
  <c r="F76" i="347" s="1"/>
  <c r="F45" i="347" a="1"/>
  <c r="F45" i="347" s="1"/>
  <c r="E45" i="347" a="1"/>
  <c r="E45" i="347" s="1"/>
  <c r="H45" i="347" a="1"/>
  <c r="H45" i="347" s="1"/>
  <c r="D45" i="347" a="1"/>
  <c r="D45" i="347" s="1"/>
  <c r="G45" i="347" a="1"/>
  <c r="G45" i="347" s="1"/>
  <c r="F53" i="347" a="1"/>
  <c r="F53" i="347" s="1"/>
  <c r="E53" i="347" a="1"/>
  <c r="E53" i="347" s="1"/>
  <c r="H53" i="347" a="1"/>
  <c r="H53" i="347" s="1"/>
  <c r="D53" i="347" a="1"/>
  <c r="D53" i="347" s="1"/>
  <c r="G53" i="347" a="1"/>
  <c r="G53" i="347" s="1"/>
  <c r="G61" i="347" a="1"/>
  <c r="G61" i="347" s="1"/>
  <c r="F61" i="347" a="1"/>
  <c r="F61" i="347" s="1"/>
  <c r="E61" i="347" a="1"/>
  <c r="E61" i="347" s="1"/>
  <c r="H61" i="347" a="1"/>
  <c r="H61" i="347" s="1"/>
  <c r="D61" i="347" a="1"/>
  <c r="D61" i="347" s="1"/>
  <c r="G69" i="347" a="1"/>
  <c r="G69" i="347" s="1"/>
  <c r="F69" i="347" a="1"/>
  <c r="F69" i="347" s="1"/>
  <c r="E69" i="347" a="1"/>
  <c r="E69" i="347" s="1"/>
  <c r="H69" i="347" a="1"/>
  <c r="H69" i="347" s="1"/>
  <c r="D69" i="347" a="1"/>
  <c r="D69" i="347" s="1"/>
  <c r="G77" i="347" a="1"/>
  <c r="G77" i="347" s="1"/>
  <c r="F77" i="347" a="1"/>
  <c r="F77" i="347" s="1"/>
  <c r="E77" i="347" a="1"/>
  <c r="E77" i="347" s="1"/>
  <c r="H77" i="347" a="1"/>
  <c r="H77" i="347" s="1"/>
  <c r="D77" i="347" a="1"/>
  <c r="D77" i="347" s="1"/>
  <c r="H46" i="347" a="1"/>
  <c r="H46" i="347" s="1"/>
  <c r="D46" i="347" a="1"/>
  <c r="D46" i="347" s="1"/>
  <c r="G46" i="347" a="1"/>
  <c r="G46" i="347" s="1"/>
  <c r="F46" i="347" a="1"/>
  <c r="F46" i="347" s="1"/>
  <c r="E46" i="347" a="1"/>
  <c r="E46" i="347" s="1"/>
  <c r="H54" i="347" a="1"/>
  <c r="H54" i="347" s="1"/>
  <c r="D54" i="347" a="1"/>
  <c r="D54" i="347" s="1"/>
  <c r="G54" i="347" a="1"/>
  <c r="G54" i="347" s="1"/>
  <c r="F54" i="347" a="1"/>
  <c r="F54" i="347" s="1"/>
  <c r="E54" i="347" a="1"/>
  <c r="E54" i="347" s="1"/>
  <c r="E62" i="347" a="1"/>
  <c r="E62" i="347" s="1"/>
  <c r="H62" i="347" a="1"/>
  <c r="H62" i="347" s="1"/>
  <c r="D62" i="347" a="1"/>
  <c r="D62" i="347" s="1"/>
  <c r="G62" i="347" a="1"/>
  <c r="G62" i="347" s="1"/>
  <c r="F62" i="347" a="1"/>
  <c r="F62" i="347" s="1"/>
  <c r="E70" i="347" a="1"/>
  <c r="E70" i="347" s="1"/>
  <c r="H70" i="347" a="1"/>
  <c r="H70" i="347" s="1"/>
  <c r="D70" i="347" a="1"/>
  <c r="D70" i="347" s="1"/>
  <c r="G70" i="347" a="1"/>
  <c r="G70" i="347" s="1"/>
  <c r="F70" i="347" a="1"/>
  <c r="F70" i="347" s="1"/>
  <c r="G47" i="347" a="1"/>
  <c r="G47" i="347" s="1"/>
  <c r="F47" i="347" a="1"/>
  <c r="F47" i="347" s="1"/>
  <c r="E47" i="347" a="1"/>
  <c r="E47" i="347" s="1"/>
  <c r="H47" i="347" a="1"/>
  <c r="H47" i="347" s="1"/>
  <c r="D47" i="347" a="1"/>
  <c r="D47" i="347" s="1"/>
  <c r="G55" i="347" a="1"/>
  <c r="G55" i="347" s="1"/>
  <c r="F55" i="347" a="1"/>
  <c r="F55" i="347" s="1"/>
  <c r="E55" i="347" a="1"/>
  <c r="E55" i="347" s="1"/>
  <c r="H55" i="347" a="1"/>
  <c r="H55" i="347" s="1"/>
  <c r="D55" i="347" a="1"/>
  <c r="D55" i="347" s="1"/>
  <c r="F63" i="347" a="1"/>
  <c r="F63" i="347" s="1"/>
  <c r="E63" i="347" a="1"/>
  <c r="E63" i="347" s="1"/>
  <c r="G63" i="347" a="1"/>
  <c r="G63" i="347" s="1"/>
  <c r="H63" i="347" a="1"/>
  <c r="H63" i="347" s="1"/>
  <c r="D63" i="347" a="1"/>
  <c r="D63" i="347" s="1"/>
  <c r="F71" i="347" a="1"/>
  <c r="F71" i="347" s="1"/>
  <c r="E71" i="347" a="1"/>
  <c r="E71" i="347" s="1"/>
  <c r="H71" i="347" a="1"/>
  <c r="H71" i="347" s="1"/>
  <c r="D71" i="347" a="1"/>
  <c r="D71" i="347" s="1"/>
  <c r="G71" i="347" a="1"/>
  <c r="G71" i="347" s="1"/>
  <c r="E48" i="347" a="1"/>
  <c r="E48" i="347" s="1"/>
  <c r="G48" i="347" a="1"/>
  <c r="G48" i="347" s="1"/>
  <c r="H48" i="347" a="1"/>
  <c r="H48" i="347" s="1"/>
  <c r="D48" i="347" a="1"/>
  <c r="D48" i="347" s="1"/>
  <c r="F48" i="347" a="1"/>
  <c r="F48" i="347" s="1"/>
  <c r="E56" i="347" a="1"/>
  <c r="E56" i="347" s="1"/>
  <c r="G56" i="347" a="1"/>
  <c r="G56" i="347" s="1"/>
  <c r="H56" i="347" a="1"/>
  <c r="H56" i="347" s="1"/>
  <c r="D56" i="347" a="1"/>
  <c r="D56" i="347" s="1"/>
  <c r="F56" i="347" a="1"/>
  <c r="F56" i="347" s="1"/>
  <c r="G64" i="347" a="1"/>
  <c r="G64" i="347" s="1"/>
  <c r="H64" i="347" a="1"/>
  <c r="H64" i="347" s="1"/>
  <c r="D64" i="347" a="1"/>
  <c r="D64" i="347" s="1"/>
  <c r="E64" i="347" a="1"/>
  <c r="E64" i="347" s="1"/>
  <c r="F64" i="347" a="1"/>
  <c r="F64" i="347" s="1"/>
  <c r="H72" i="347" a="1"/>
  <c r="H72" i="347" s="1"/>
  <c r="D72" i="347" a="1"/>
  <c r="D72" i="347" s="1"/>
  <c r="G72" i="347" a="1"/>
  <c r="G72" i="347" s="1"/>
  <c r="F72" i="347" a="1"/>
  <c r="F72" i="347" s="1"/>
  <c r="E72" i="347" a="1"/>
  <c r="E72" i="347" s="1"/>
  <c r="E49" i="347" a="1"/>
  <c r="E49" i="347" s="1"/>
  <c r="F49" i="347" a="1"/>
  <c r="F49" i="347" s="1"/>
  <c r="G49" i="347" a="1"/>
  <c r="G49" i="347" s="1"/>
  <c r="H49" i="347" a="1"/>
  <c r="H49" i="347" s="1"/>
  <c r="D49" i="347" a="1"/>
  <c r="D49" i="347" s="1"/>
  <c r="E57" i="347" a="1"/>
  <c r="E57" i="347" s="1"/>
  <c r="F57" i="347" a="1"/>
  <c r="F57" i="347" s="1"/>
  <c r="G57" i="347" a="1"/>
  <c r="G57" i="347" s="1"/>
  <c r="H57" i="347" a="1"/>
  <c r="H57" i="347" s="1"/>
  <c r="D57" i="347" a="1"/>
  <c r="D57" i="347" s="1"/>
  <c r="E65" i="347" a="1"/>
  <c r="E65" i="347" s="1"/>
  <c r="F65" i="347" a="1"/>
  <c r="F65" i="347" s="1"/>
  <c r="H65" i="347" a="1"/>
  <c r="H65" i="347" s="1"/>
  <c r="D65" i="347" a="1"/>
  <c r="D65" i="347" s="1"/>
  <c r="G65" i="347" a="1"/>
  <c r="G65" i="347" s="1"/>
  <c r="G73" i="347" a="1"/>
  <c r="G73" i="347" s="1"/>
  <c r="F73" i="347" a="1"/>
  <c r="F73" i="347" s="1"/>
  <c r="E73" i="347" a="1"/>
  <c r="E73" i="347" s="1"/>
  <c r="H73" i="347" a="1"/>
  <c r="H73" i="347" s="1"/>
  <c r="D73" i="347" a="1"/>
  <c r="D73" i="347" s="1"/>
  <c r="H50" i="347" a="1"/>
  <c r="H50" i="347" s="1"/>
  <c r="D50" i="347" a="1"/>
  <c r="D50" i="347" s="1"/>
  <c r="G50" i="347" a="1"/>
  <c r="G50" i="347" s="1"/>
  <c r="E50" i="347" a="1"/>
  <c r="E50" i="347" s="1"/>
  <c r="F50" i="347" a="1"/>
  <c r="F50" i="347" s="1"/>
  <c r="H58" i="347" a="1"/>
  <c r="H58" i="347" s="1"/>
  <c r="D58" i="347" a="1"/>
  <c r="D58" i="347" s="1"/>
  <c r="G58" i="347" a="1"/>
  <c r="G58" i="347" s="1"/>
  <c r="E58" i="347" a="1"/>
  <c r="E58" i="347" s="1"/>
  <c r="F58" i="347" a="1"/>
  <c r="F58" i="347" s="1"/>
  <c r="H66" i="347" a="1"/>
  <c r="H66" i="347" s="1"/>
  <c r="D66" i="347" a="1"/>
  <c r="D66" i="347" s="1"/>
  <c r="G66" i="347" a="1"/>
  <c r="G66" i="347" s="1"/>
  <c r="F66" i="347" a="1"/>
  <c r="F66" i="347" s="1"/>
  <c r="E66" i="347" a="1"/>
  <c r="E66" i="347" s="1"/>
  <c r="E74" i="347" a="1"/>
  <c r="E74" i="347" s="1"/>
  <c r="G74" i="347" a="1"/>
  <c r="G74" i="347" s="1"/>
  <c r="H74" i="347" a="1"/>
  <c r="H74" i="347" s="1"/>
  <c r="D74" i="347" a="1"/>
  <c r="D74" i="347" s="1"/>
  <c r="F74" i="347" a="1"/>
  <c r="F74" i="347" s="1"/>
  <c r="G51" i="347" a="1"/>
  <c r="G51" i="347" s="1"/>
  <c r="F51" i="347" a="1"/>
  <c r="F51" i="347" s="1"/>
  <c r="E51" i="347" a="1"/>
  <c r="E51" i="347" s="1"/>
  <c r="H51" i="347" a="1"/>
  <c r="H51" i="347" s="1"/>
  <c r="D51" i="347" a="1"/>
  <c r="D51" i="347" s="1"/>
  <c r="F59" i="347" a="1"/>
  <c r="F59" i="347" s="1"/>
  <c r="E59" i="347" a="1"/>
  <c r="E59" i="347" s="1"/>
  <c r="H59" i="347" a="1"/>
  <c r="H59" i="347" s="1"/>
  <c r="D59" i="347" a="1"/>
  <c r="D59" i="347" s="1"/>
  <c r="G59" i="347" a="1"/>
  <c r="G59" i="347" s="1"/>
  <c r="G67" i="347" a="1"/>
  <c r="G67" i="347" s="1"/>
  <c r="F67" i="347" a="1"/>
  <c r="F67" i="347" s="1"/>
  <c r="E67" i="347" a="1"/>
  <c r="E67" i="347" s="1"/>
  <c r="H67" i="347" a="1"/>
  <c r="H67" i="347" s="1"/>
  <c r="D67" i="347" a="1"/>
  <c r="D67" i="347" s="1"/>
  <c r="F75" i="347" a="1"/>
  <c r="F75" i="347" s="1"/>
  <c r="E75" i="347" a="1"/>
  <c r="E75" i="347" s="1"/>
  <c r="G75" i="347" a="1"/>
  <c r="G75" i="347" s="1"/>
  <c r="H75" i="347" a="1"/>
  <c r="H75" i="347" s="1"/>
  <c r="D75" i="347" a="1"/>
  <c r="D75" i="347" s="1"/>
  <c r="C77" i="346" a="1"/>
  <c r="C77" i="346" s="1"/>
  <c r="C76" i="346" a="1"/>
  <c r="C76" i="346" s="1"/>
  <c r="E76" i="346" s="1" a="1"/>
  <c r="E76" i="346" s="1"/>
  <c r="C75" i="346" a="1"/>
  <c r="C75" i="346" s="1"/>
  <c r="C74" i="346" a="1"/>
  <c r="C74" i="346" s="1"/>
  <c r="G74" i="346" s="1" a="1"/>
  <c r="G74" i="346" s="1"/>
  <c r="C73" i="346" a="1"/>
  <c r="C73" i="346" s="1"/>
  <c r="C72" i="346" a="1"/>
  <c r="C72" i="346" s="1"/>
  <c r="G72" i="346" s="1" a="1"/>
  <c r="G72" i="346" s="1"/>
  <c r="C71" i="346" a="1"/>
  <c r="C71" i="346" s="1"/>
  <c r="C70" i="346" a="1"/>
  <c r="C70" i="346" s="1"/>
  <c r="F70" i="346" s="1" a="1"/>
  <c r="F70" i="346" s="1"/>
  <c r="C69" i="346" a="1"/>
  <c r="C69" i="346" s="1"/>
  <c r="C68" i="346" a="1"/>
  <c r="C68" i="346" s="1"/>
  <c r="F68" i="346" s="1" a="1"/>
  <c r="F68" i="346" s="1"/>
  <c r="C67" i="346" a="1"/>
  <c r="C67" i="346" s="1"/>
  <c r="C66" i="346" a="1"/>
  <c r="C66" i="346" s="1"/>
  <c r="G66" i="346" s="1" a="1"/>
  <c r="G66" i="346" s="1"/>
  <c r="C65" i="346" a="1"/>
  <c r="C65" i="346" s="1"/>
  <c r="C64" i="346" a="1"/>
  <c r="C64" i="346" s="1"/>
  <c r="G64" i="346" s="1" a="1"/>
  <c r="G64" i="346" s="1"/>
  <c r="C63" i="346" a="1"/>
  <c r="C63" i="346" s="1"/>
  <c r="C62" i="346" a="1"/>
  <c r="C62" i="346" s="1"/>
  <c r="G62" i="346" s="1" a="1"/>
  <c r="G62" i="346" s="1"/>
  <c r="C61" i="346" a="1"/>
  <c r="C61" i="346" s="1"/>
  <c r="C60" i="346" a="1"/>
  <c r="C60" i="346" s="1"/>
  <c r="G60" i="346" s="1" a="1"/>
  <c r="G60" i="346" s="1"/>
  <c r="C59" i="346" a="1"/>
  <c r="C59" i="346" s="1"/>
  <c r="F59" i="346" s="1" a="1"/>
  <c r="F59" i="346" s="1"/>
  <c r="C58" i="346" a="1"/>
  <c r="C58" i="346" s="1"/>
  <c r="C57" i="346" a="1"/>
  <c r="C57" i="346" s="1"/>
  <c r="G57" i="346" s="1" a="1"/>
  <c r="G57" i="346" s="1"/>
  <c r="C56" i="346" a="1"/>
  <c r="C56" i="346" s="1"/>
  <c r="G56" i="346" s="1" a="1"/>
  <c r="G56" i="346" s="1"/>
  <c r="C55" i="346" a="1"/>
  <c r="C55" i="346" s="1"/>
  <c r="H55" i="346" s="1" a="1"/>
  <c r="H55" i="346" s="1"/>
  <c r="C54" i="346" a="1"/>
  <c r="C54" i="346" s="1"/>
  <c r="F54" i="346" s="1" a="1"/>
  <c r="F54" i="346" s="1"/>
  <c r="C53" i="346" a="1"/>
  <c r="C53" i="346" s="1"/>
  <c r="C52" i="346" a="1"/>
  <c r="C52" i="346" s="1"/>
  <c r="F52" i="346" s="1" a="1"/>
  <c r="F52" i="346" s="1"/>
  <c r="C51" i="346" a="1"/>
  <c r="C51" i="346" s="1"/>
  <c r="C50" i="346" a="1"/>
  <c r="C50" i="346" s="1"/>
  <c r="C49" i="346" a="1"/>
  <c r="C49" i="346" s="1"/>
  <c r="G49" i="346" s="1" a="1"/>
  <c r="G49" i="346" s="1"/>
  <c r="C48" i="346" a="1"/>
  <c r="C48" i="346" s="1"/>
  <c r="G48" i="346" s="1" a="1"/>
  <c r="G48" i="346" s="1"/>
  <c r="C47" i="346" a="1"/>
  <c r="C47" i="346" s="1"/>
  <c r="C46" i="346" a="1"/>
  <c r="C46" i="346" s="1"/>
  <c r="E46" i="346" s="1" a="1"/>
  <c r="E46" i="346" s="1"/>
  <c r="C45" i="346" a="1"/>
  <c r="C45" i="346" s="1"/>
  <c r="G45" i="346" s="1" a="1"/>
  <c r="G45" i="346" s="1"/>
  <c r="C44" i="346" a="1"/>
  <c r="C44" i="346" s="1"/>
  <c r="G44" i="346" s="1" a="1"/>
  <c r="G44" i="346" s="1"/>
  <c r="C77" i="345" a="1"/>
  <c r="C77" i="345" s="1"/>
  <c r="D77" i="345" s="1" a="1"/>
  <c r="D77" i="345" s="1"/>
  <c r="C76" i="345" a="1"/>
  <c r="C76" i="345" s="1"/>
  <c r="C75" i="345" a="1"/>
  <c r="C75" i="345" s="1"/>
  <c r="F75" i="345" s="1" a="1"/>
  <c r="F75" i="345" s="1"/>
  <c r="C74" i="345" a="1"/>
  <c r="C74" i="345" s="1"/>
  <c r="C73" i="345" a="1"/>
  <c r="C73" i="345" s="1"/>
  <c r="C72" i="345" a="1"/>
  <c r="C72" i="345" s="1"/>
  <c r="C71" i="345" a="1"/>
  <c r="C71" i="345" s="1"/>
  <c r="G71" i="345" s="1" a="1"/>
  <c r="G71" i="345" s="1"/>
  <c r="C70" i="345" a="1"/>
  <c r="C70" i="345" s="1"/>
  <c r="C69" i="345" a="1"/>
  <c r="C69" i="345" s="1"/>
  <c r="E69" i="345" s="1" a="1"/>
  <c r="E69" i="345" s="1"/>
  <c r="C68" i="345" a="1"/>
  <c r="C68" i="345" s="1"/>
  <c r="C67" i="345" a="1"/>
  <c r="C67" i="345" s="1"/>
  <c r="C66" i="345" a="1"/>
  <c r="C66" i="345" s="1"/>
  <c r="C65" i="345" a="1"/>
  <c r="C65" i="345" s="1"/>
  <c r="C64" i="345" a="1"/>
  <c r="C64" i="345" s="1"/>
  <c r="C63" i="345" a="1"/>
  <c r="C63" i="345" s="1"/>
  <c r="C62" i="345" a="1"/>
  <c r="C62" i="345" s="1"/>
  <c r="F62" i="345" s="1" a="1"/>
  <c r="F62" i="345" s="1"/>
  <c r="C61" i="345" a="1"/>
  <c r="C61" i="345" s="1"/>
  <c r="C60" i="345" a="1"/>
  <c r="C60" i="345" s="1"/>
  <c r="H60" i="345" s="1" a="1"/>
  <c r="H60" i="345" s="1"/>
  <c r="C59" i="345" a="1"/>
  <c r="C59" i="345" s="1"/>
  <c r="C58" i="345" a="1"/>
  <c r="C58" i="345" s="1"/>
  <c r="C57" i="345" a="1"/>
  <c r="C57" i="345" s="1"/>
  <c r="E57" i="345" s="1" a="1"/>
  <c r="E57" i="345" s="1"/>
  <c r="C56" i="345" a="1"/>
  <c r="C56" i="345" s="1"/>
  <c r="F56" i="345" s="1" a="1"/>
  <c r="F56" i="345" s="1"/>
  <c r="C55" i="345" a="1"/>
  <c r="C55" i="345" s="1"/>
  <c r="C54" i="345" a="1"/>
  <c r="C54" i="345" s="1"/>
  <c r="C53" i="345" a="1"/>
  <c r="C53" i="345" s="1"/>
  <c r="C52" i="345" a="1"/>
  <c r="C52" i="345" s="1"/>
  <c r="G52" i="345" s="1" a="1"/>
  <c r="G52" i="345" s="1"/>
  <c r="C51" i="345" a="1"/>
  <c r="C51" i="345" s="1"/>
  <c r="D51" i="345" s="1" a="1"/>
  <c r="D51" i="345" s="1"/>
  <c r="C50" i="345" a="1"/>
  <c r="C50" i="345" s="1"/>
  <c r="C49" i="345" a="1"/>
  <c r="C49" i="345" s="1"/>
  <c r="G49" i="345" s="1" a="1"/>
  <c r="G49" i="345" s="1"/>
  <c r="C48" i="345" a="1"/>
  <c r="C48" i="345" s="1"/>
  <c r="C47" i="345" a="1"/>
  <c r="C47" i="345" s="1"/>
  <c r="E47" i="345" s="1" a="1"/>
  <c r="E47" i="345" s="1"/>
  <c r="C46" i="345" a="1"/>
  <c r="C46" i="345" s="1"/>
  <c r="C45" i="345" a="1"/>
  <c r="C45" i="345" s="1"/>
  <c r="C44" i="345" a="1"/>
  <c r="C44" i="345" s="1"/>
  <c r="F387" i="19"/>
  <c r="F386" i="19"/>
  <c r="F385" i="19"/>
  <c r="D384" i="19"/>
  <c r="D383" i="19"/>
  <c r="D2"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C77" i="344" a="1"/>
  <c r="C77" i="344" s="1"/>
  <c r="D77" i="344" s="1" a="1"/>
  <c r="D77" i="344" s="1"/>
  <c r="C76" i="344" a="1"/>
  <c r="C76" i="344" s="1"/>
  <c r="C75" i="344" a="1"/>
  <c r="C75" i="344" s="1"/>
  <c r="F75" i="344" s="1" a="1"/>
  <c r="F75" i="344" s="1"/>
  <c r="C74" i="344" a="1"/>
  <c r="C74" i="344" s="1"/>
  <c r="G74" i="344" s="1" a="1"/>
  <c r="G74" i="344" s="1"/>
  <c r="C73" i="344" a="1"/>
  <c r="C73" i="344" s="1"/>
  <c r="C72" i="344" a="1"/>
  <c r="C72" i="344" s="1"/>
  <c r="C71" i="344" a="1"/>
  <c r="C71" i="344" s="1"/>
  <c r="C70" i="344" a="1"/>
  <c r="C70" i="344" s="1"/>
  <c r="F70" i="344" s="1" a="1"/>
  <c r="F70" i="344" s="1"/>
  <c r="C69" i="344" a="1"/>
  <c r="C69" i="344" s="1"/>
  <c r="C68" i="344" a="1"/>
  <c r="C68" i="344" s="1"/>
  <c r="C67" i="344" a="1"/>
  <c r="C67" i="344" s="1"/>
  <c r="C66" i="344" a="1"/>
  <c r="C66" i="344" s="1"/>
  <c r="F66" i="344" s="1" a="1"/>
  <c r="F66" i="344" s="1"/>
  <c r="C65" i="344" a="1"/>
  <c r="C65" i="344" s="1"/>
  <c r="C64" i="344" a="1"/>
  <c r="C64" i="344" s="1"/>
  <c r="F64" i="344" s="1" a="1"/>
  <c r="F64" i="344" s="1"/>
  <c r="C63" i="344" a="1"/>
  <c r="C63" i="344" s="1"/>
  <c r="C62" i="344" a="1"/>
  <c r="C62" i="344" s="1"/>
  <c r="F62" i="344" s="1" a="1"/>
  <c r="F62" i="344" s="1"/>
  <c r="C61" i="344" a="1"/>
  <c r="C61" i="344" s="1"/>
  <c r="C60" i="344" a="1"/>
  <c r="C60" i="344" s="1"/>
  <c r="C59" i="344" a="1"/>
  <c r="C59" i="344" s="1"/>
  <c r="C58" i="344" a="1"/>
  <c r="C58" i="344" s="1"/>
  <c r="C57" i="344" a="1"/>
  <c r="C57" i="344" s="1"/>
  <c r="C56" i="344"/>
  <c r="F56" i="344" s="1" a="1"/>
  <c r="F56" i="344" s="1"/>
  <c r="C56" i="344" a="1"/>
  <c r="C55" i="344" a="1"/>
  <c r="C55" i="344" s="1"/>
  <c r="C54" i="344" a="1"/>
  <c r="C54" i="344" s="1"/>
  <c r="F54" i="344" s="1" a="1"/>
  <c r="F54" i="344" s="1"/>
  <c r="C53" i="344" a="1"/>
  <c r="C53" i="344" s="1"/>
  <c r="C52" i="344" a="1"/>
  <c r="C52" i="344" s="1"/>
  <c r="C51" i="344" a="1"/>
  <c r="C51" i="344" s="1"/>
  <c r="C50" i="344" a="1"/>
  <c r="C50" i="344" s="1"/>
  <c r="F50" i="344" s="1" a="1"/>
  <c r="F50" i="344" s="1"/>
  <c r="C49" i="344" a="1"/>
  <c r="C49" i="344" s="1"/>
  <c r="C48" i="344" a="1"/>
  <c r="C48" i="344" s="1"/>
  <c r="F48" i="344" s="1" a="1"/>
  <c r="F48" i="344" s="1"/>
  <c r="C47" i="344" a="1"/>
  <c r="C47" i="344" s="1"/>
  <c r="C46" i="344" a="1"/>
  <c r="C46" i="344" s="1"/>
  <c r="F46" i="344" s="1" a="1"/>
  <c r="F46" i="344" s="1"/>
  <c r="C45" i="344" a="1"/>
  <c r="C45" i="344" s="1"/>
  <c r="C44" i="344" a="1"/>
  <c r="C44" i="344" s="1"/>
  <c r="F44" i="344" s="1" a="1"/>
  <c r="F44" i="344" s="1"/>
  <c r="C43" i="344" a="1"/>
  <c r="C43" i="344" s="1"/>
  <c r="C42" i="344" a="1"/>
  <c r="C42" i="344" s="1"/>
  <c r="C41" i="344" a="1"/>
  <c r="C41" i="344" s="1"/>
  <c r="C40" i="344" a="1"/>
  <c r="C40" i="344" s="1"/>
  <c r="F40" i="344" s="1" a="1"/>
  <c r="F40" i="344" s="1"/>
  <c r="C39" i="344" a="1"/>
  <c r="C39" i="344" s="1"/>
  <c r="C38" i="344" a="1"/>
  <c r="C38" i="344" s="1"/>
  <c r="F38" i="344" s="1" a="1"/>
  <c r="F38" i="344" s="1"/>
  <c r="C37" i="344" a="1"/>
  <c r="C37" i="344" s="1"/>
  <c r="C36" i="344" a="1"/>
  <c r="C36" i="344" s="1"/>
  <c r="C35" i="344" a="1"/>
  <c r="C35" i="344" s="1"/>
  <c r="C34" i="344" a="1"/>
  <c r="C34" i="344" s="1"/>
  <c r="F34" i="344" s="1" a="1"/>
  <c r="F34" i="344" s="1"/>
  <c r="C77" i="343" a="1"/>
  <c r="C77" i="343" s="1"/>
  <c r="G77" i="343" s="1" a="1"/>
  <c r="G77" i="343" s="1"/>
  <c r="C76" i="343" a="1"/>
  <c r="C76" i="343" s="1"/>
  <c r="F76" i="343" s="1" a="1"/>
  <c r="F76" i="343" s="1"/>
  <c r="C75" i="343" a="1"/>
  <c r="C75" i="343" s="1"/>
  <c r="C74" i="343" a="1"/>
  <c r="C74" i="343" s="1"/>
  <c r="D74" i="343" s="1" a="1"/>
  <c r="D74" i="343" s="1"/>
  <c r="C73" i="343" a="1"/>
  <c r="C73" i="343" s="1"/>
  <c r="C72" i="343" a="1"/>
  <c r="C72" i="343" s="1"/>
  <c r="H72" i="343" s="1" a="1"/>
  <c r="H72" i="343" s="1"/>
  <c r="C71" i="343" a="1"/>
  <c r="C71" i="343" s="1"/>
  <c r="F71" i="343" s="1" a="1"/>
  <c r="F71" i="343" s="1"/>
  <c r="C70" i="343" a="1"/>
  <c r="C70" i="343" s="1"/>
  <c r="E70" i="343" s="1" a="1"/>
  <c r="E70" i="343" s="1"/>
  <c r="C69" i="343" a="1"/>
  <c r="C69" i="343" s="1"/>
  <c r="C68" i="343" a="1"/>
  <c r="C68" i="343" s="1"/>
  <c r="H68" i="343" s="1" a="1"/>
  <c r="H68" i="343" s="1"/>
  <c r="C67" i="343" a="1"/>
  <c r="C67" i="343" s="1"/>
  <c r="G67" i="343" s="1" a="1"/>
  <c r="G67" i="343" s="1"/>
  <c r="C66" i="343" a="1"/>
  <c r="C66" i="343" s="1"/>
  <c r="F66" i="343" s="1" a="1"/>
  <c r="F66" i="343" s="1"/>
  <c r="C65" i="343" a="1"/>
  <c r="C65" i="343" s="1"/>
  <c r="C64" i="343" a="1"/>
  <c r="C64" i="343" s="1"/>
  <c r="H64" i="343" s="1" a="1"/>
  <c r="H64" i="343" s="1"/>
  <c r="C63" i="343" a="1"/>
  <c r="C63" i="343" s="1"/>
  <c r="C62" i="343" a="1"/>
  <c r="C62" i="343" s="1"/>
  <c r="C61" i="343" a="1"/>
  <c r="C61" i="343" s="1"/>
  <c r="C60" i="343" a="1"/>
  <c r="C60" i="343" s="1"/>
  <c r="G60" i="343" s="1" a="1"/>
  <c r="G60" i="343" s="1"/>
  <c r="C59" i="343" a="1"/>
  <c r="C59" i="343" s="1"/>
  <c r="C58" i="343" a="1"/>
  <c r="C58" i="343" s="1"/>
  <c r="H58" i="343" s="1" a="1"/>
  <c r="H58" i="343" s="1"/>
  <c r="C57" i="343" a="1"/>
  <c r="C57" i="343" s="1"/>
  <c r="C56" i="343" a="1"/>
  <c r="C56" i="343" s="1"/>
  <c r="H56" i="343" s="1" a="1"/>
  <c r="H56" i="343" s="1"/>
  <c r="C55" i="343" a="1"/>
  <c r="C55" i="343" s="1"/>
  <c r="C54" i="343" a="1"/>
  <c r="C54" i="343" s="1"/>
  <c r="G54" i="343" s="1" a="1"/>
  <c r="G54" i="343" s="1"/>
  <c r="C53" i="343" a="1"/>
  <c r="C53" i="343" s="1"/>
  <c r="F53" i="343" s="1" a="1"/>
  <c r="F53" i="343" s="1"/>
  <c r="C52" i="343" a="1"/>
  <c r="C52" i="343" s="1"/>
  <c r="G52" i="343" s="1" a="1"/>
  <c r="G52" i="343" s="1"/>
  <c r="C51" i="343" a="1"/>
  <c r="C51" i="343" s="1"/>
  <c r="H51" i="343" s="1" a="1"/>
  <c r="H51" i="343" s="1"/>
  <c r="C50" i="343" a="1"/>
  <c r="C50" i="343" s="1"/>
  <c r="D50" i="343" s="1" a="1"/>
  <c r="D50" i="343" s="1"/>
  <c r="C49" i="343" a="1"/>
  <c r="C49" i="343" s="1"/>
  <c r="D48" i="343" a="1"/>
  <c r="D48" i="343" s="1"/>
  <c r="C48" i="343" a="1"/>
  <c r="C48" i="343" s="1"/>
  <c r="H48" i="343" s="1" a="1"/>
  <c r="H48" i="343" s="1"/>
  <c r="C47" i="343" a="1"/>
  <c r="C47" i="343" s="1"/>
  <c r="H47" i="343" s="1" a="1"/>
  <c r="H47" i="343" s="1"/>
  <c r="C46" i="343" a="1"/>
  <c r="C46" i="343" s="1"/>
  <c r="F46" i="343" s="1" a="1"/>
  <c r="F46" i="343" s="1"/>
  <c r="C45" i="343" a="1"/>
  <c r="C45" i="343" s="1"/>
  <c r="C44" i="343" a="1"/>
  <c r="C44" i="343" s="1"/>
  <c r="G44" i="343" s="1" a="1"/>
  <c r="G44" i="343" s="1"/>
  <c r="C43" i="343" a="1"/>
  <c r="C43" i="343" s="1"/>
  <c r="C42" i="343" a="1"/>
  <c r="C42" i="343" s="1"/>
  <c r="E42" i="343" s="1" a="1"/>
  <c r="E42" i="343" s="1"/>
  <c r="C41" i="343" a="1"/>
  <c r="C41" i="343" s="1"/>
  <c r="C40" i="343" a="1"/>
  <c r="C40" i="343" s="1"/>
  <c r="D40" i="343" s="1" a="1"/>
  <c r="D40" i="343" s="1"/>
  <c r="C39" i="343" a="1"/>
  <c r="C39" i="343" s="1"/>
  <c r="C38" i="343" a="1"/>
  <c r="C38" i="343" s="1"/>
  <c r="H38" i="343" s="1" a="1"/>
  <c r="H38" i="343" s="1"/>
  <c r="C37" i="343" a="1"/>
  <c r="C37" i="343" s="1"/>
  <c r="C36" i="343" a="1"/>
  <c r="C36" i="343" s="1"/>
  <c r="E36" i="343" s="1" a="1"/>
  <c r="E36" i="343" s="1"/>
  <c r="C35" i="343" a="1"/>
  <c r="C35" i="343" s="1"/>
  <c r="C34" i="343" a="1"/>
  <c r="C34" i="343" s="1"/>
  <c r="G384" i="19" a="1"/>
  <c r="G384" i="19" s="1"/>
  <c r="G381" i="19" a="1"/>
  <c r="G381" i="19" s="1"/>
  <c r="G378" i="19" a="1"/>
  <c r="G378" i="19" s="1"/>
  <c r="G371" i="19" a="1"/>
  <c r="G371" i="19" s="1"/>
  <c r="G311" i="19" a="1"/>
  <c r="G311" i="19" s="1"/>
  <c r="S404" i="19" a="1"/>
  <c r="S404" i="19" s="1"/>
  <c r="P404" i="19"/>
  <c r="Q404" i="19" s="1"/>
  <c r="G404" i="19" a="1"/>
  <c r="G404" i="19" s="1"/>
  <c r="D404" i="19"/>
  <c r="F404" i="19" s="1"/>
  <c r="S399" i="19" a="1"/>
  <c r="S399" i="19" s="1"/>
  <c r="P399" i="19"/>
  <c r="Q399" i="19" s="1"/>
  <c r="G399" i="19" a="1"/>
  <c r="G399" i="19" s="1"/>
  <c r="D399" i="19"/>
  <c r="F399" i="19" s="1"/>
  <c r="S394" i="19" a="1"/>
  <c r="S394" i="19" s="1"/>
  <c r="P394" i="19"/>
  <c r="M394" i="19" s="1"/>
  <c r="G394" i="19" a="1"/>
  <c r="G394" i="19" s="1"/>
  <c r="D394" i="19"/>
  <c r="F394" i="19" s="1"/>
  <c r="S389" i="19" a="1"/>
  <c r="S389" i="19" s="1"/>
  <c r="P389" i="19"/>
  <c r="Q389" i="19" s="1"/>
  <c r="G389" i="19" a="1"/>
  <c r="G389" i="19" s="1"/>
  <c r="D389" i="19"/>
  <c r="F389" i="19" s="1"/>
  <c r="G118" i="19" a="1"/>
  <c r="G118" i="19" s="1"/>
  <c r="G10" i="19" a="1"/>
  <c r="G10" i="19" s="1"/>
  <c r="G27" i="19" a="1"/>
  <c r="G27" i="19" s="1"/>
  <c r="G36" i="19" a="1"/>
  <c r="G36" i="19" s="1"/>
  <c r="G69" i="19" a="1"/>
  <c r="G69" i="19" s="1"/>
  <c r="G143" i="19" a="1"/>
  <c r="G143" i="19" s="1"/>
  <c r="G152" i="19" a="1"/>
  <c r="G152" i="19" s="1"/>
  <c r="G169" i="19" a="1"/>
  <c r="G169" i="19" s="1"/>
  <c r="S403" i="19" a="1"/>
  <c r="S402" i="19" a="1"/>
  <c r="G48" i="343" l="1" a="1"/>
  <c r="G48" i="343" s="1"/>
  <c r="G64" i="343" a="1"/>
  <c r="G64" i="343" s="1"/>
  <c r="E48" i="343" a="1"/>
  <c r="E48" i="343" s="1"/>
  <c r="G54" i="346" a="1"/>
  <c r="G54" i="346" s="1"/>
  <c r="F48" i="343" a="1"/>
  <c r="F48" i="343" s="1"/>
  <c r="H61" i="345" a="1"/>
  <c r="H61" i="345" s="1"/>
  <c r="G61" i="345" a="1"/>
  <c r="G61" i="345" s="1"/>
  <c r="F50" i="343" a="1"/>
  <c r="F50" i="343" s="1"/>
  <c r="G50" i="343" a="1"/>
  <c r="G50" i="343" s="1"/>
  <c r="G75" i="344" a="1"/>
  <c r="G75" i="344" s="1"/>
  <c r="D68" i="343" a="1"/>
  <c r="D68" i="343" s="1"/>
  <c r="F56" i="346" a="1"/>
  <c r="F56" i="346" s="1"/>
  <c r="S402" i="19"/>
  <c r="S403" i="19"/>
  <c r="H65" i="343" a="1"/>
  <c r="H65" i="343" s="1"/>
  <c r="F65" i="343" a="1"/>
  <c r="F65" i="343" s="1"/>
  <c r="G65" i="343" a="1"/>
  <c r="G65" i="343" s="1"/>
  <c r="E65" i="343" a="1"/>
  <c r="E65" i="343" s="1"/>
  <c r="F65" i="346" a="1"/>
  <c r="F65" i="346" s="1"/>
  <c r="G65" i="346" a="1"/>
  <c r="G65" i="346" s="1"/>
  <c r="F35" i="343" a="1"/>
  <c r="F35" i="343" s="1"/>
  <c r="G35" i="343" a="1"/>
  <c r="G35" i="343" s="1"/>
  <c r="F42" i="344" a="1"/>
  <c r="F42" i="344" s="1"/>
  <c r="D42" i="344" a="1"/>
  <c r="D42" i="344" s="1"/>
  <c r="E42" i="344" a="1"/>
  <c r="E42" i="344" s="1"/>
  <c r="F68" i="344" a="1"/>
  <c r="F68" i="344" s="1"/>
  <c r="E68" i="344" a="1"/>
  <c r="E68" i="344" s="1"/>
  <c r="F46" i="345" a="1"/>
  <c r="F46" i="345" s="1"/>
  <c r="G46" i="345" a="1"/>
  <c r="G46" i="345" s="1"/>
  <c r="F52" i="344" a="1"/>
  <c r="F52" i="344" s="1"/>
  <c r="E52" i="344" a="1"/>
  <c r="E52" i="344" s="1"/>
  <c r="E73" i="344" a="1"/>
  <c r="E73" i="344" s="1"/>
  <c r="F73" i="344" a="1"/>
  <c r="F73" i="344" s="1"/>
  <c r="H61" i="343" a="1"/>
  <c r="H61" i="343" s="1"/>
  <c r="G61" i="343" a="1"/>
  <c r="G61" i="343" s="1"/>
  <c r="F61" i="346" a="1"/>
  <c r="F61" i="346" s="1"/>
  <c r="H61" i="346" a="1"/>
  <c r="H61" i="346" s="1"/>
  <c r="E71" i="344" a="1"/>
  <c r="E71" i="344" s="1"/>
  <c r="F71" i="344" a="1"/>
  <c r="F71" i="344" s="1"/>
  <c r="F58" i="344" a="1"/>
  <c r="F58" i="344" s="1"/>
  <c r="E58" i="344" a="1"/>
  <c r="E58" i="344" s="1"/>
  <c r="D58" i="344" a="1"/>
  <c r="D58" i="344" s="1"/>
  <c r="E58" i="345" a="1"/>
  <c r="E58" i="345" s="1"/>
  <c r="D58" i="345" a="1"/>
  <c r="D58" i="345" s="1"/>
  <c r="G63" i="345" a="1"/>
  <c r="G63" i="345" s="1"/>
  <c r="E63" i="345" a="1"/>
  <c r="E63" i="345" s="1"/>
  <c r="F63" i="345" a="1"/>
  <c r="F63" i="345" s="1"/>
  <c r="D52" i="343" a="1"/>
  <c r="D52" i="343" s="1"/>
  <c r="H54" i="343" a="1"/>
  <c r="H54" i="343" s="1"/>
  <c r="D67" i="343" a="1"/>
  <c r="D67" i="343" s="1"/>
  <c r="G70" i="343" a="1"/>
  <c r="G70" i="343" s="1"/>
  <c r="D34" i="344" a="1"/>
  <c r="D34" i="344" s="1"/>
  <c r="D50" i="344" a="1"/>
  <c r="D50" i="344" s="1"/>
  <c r="D66" i="344" a="1"/>
  <c r="D66" i="344" s="1"/>
  <c r="G68" i="346" a="1"/>
  <c r="G68" i="346" s="1"/>
  <c r="F52" i="343" a="1"/>
  <c r="F52" i="343" s="1"/>
  <c r="E34" i="344" a="1"/>
  <c r="E34" i="344" s="1"/>
  <c r="E50" i="344" a="1"/>
  <c r="E50" i="344" s="1"/>
  <c r="E66" i="344" a="1"/>
  <c r="E66" i="344" s="1"/>
  <c r="E52" i="346" a="1"/>
  <c r="E52" i="346" s="1"/>
  <c r="E64" i="346" a="1"/>
  <c r="E64" i="346" s="1"/>
  <c r="G70" i="346" a="1"/>
  <c r="G70" i="346" s="1"/>
  <c r="D56" i="343" a="1"/>
  <c r="D56" i="343" s="1"/>
  <c r="M399" i="19"/>
  <c r="E38" i="343" a="1"/>
  <c r="E38" i="343" s="1"/>
  <c r="G42" i="343" a="1"/>
  <c r="G42" i="343" s="1"/>
  <c r="E47" i="343" a="1"/>
  <c r="E47" i="343" s="1"/>
  <c r="F51" i="343" a="1"/>
  <c r="F51" i="343" s="1"/>
  <c r="D53" i="343" a="1"/>
  <c r="D53" i="343" s="1"/>
  <c r="E56" i="343" a="1"/>
  <c r="E56" i="343" s="1"/>
  <c r="E64" i="343" a="1"/>
  <c r="E64" i="343" s="1"/>
  <c r="F68" i="343" a="1"/>
  <c r="F68" i="343" s="1"/>
  <c r="D72" i="343" a="1"/>
  <c r="D72" i="343" s="1"/>
  <c r="G52" i="346" a="1"/>
  <c r="G52" i="346" s="1"/>
  <c r="D64" i="343" a="1"/>
  <c r="D64" i="343" s="1"/>
  <c r="G47" i="343" a="1"/>
  <c r="G47" i="343" s="1"/>
  <c r="G68" i="343" a="1"/>
  <c r="G68" i="343" s="1"/>
  <c r="E72" i="343" a="1"/>
  <c r="E72" i="343" s="1"/>
  <c r="F44" i="346" a="1"/>
  <c r="F44" i="346" s="1"/>
  <c r="F64" i="346" a="1"/>
  <c r="F64" i="346" s="1"/>
  <c r="E68" i="346" a="1"/>
  <c r="E68" i="346" s="1"/>
  <c r="D38" i="343" a="1"/>
  <c r="D38" i="343" s="1"/>
  <c r="F42" i="343" a="1"/>
  <c r="F42" i="343" s="1"/>
  <c r="D47" i="343" a="1"/>
  <c r="D47" i="343" s="1"/>
  <c r="D51" i="343" a="1"/>
  <c r="D51" i="343" s="1"/>
  <c r="F38" i="343" a="1"/>
  <c r="F38" i="343" s="1"/>
  <c r="G51" i="343" a="1"/>
  <c r="G51" i="343" s="1"/>
  <c r="F56" i="343" a="1"/>
  <c r="F56" i="343" s="1"/>
  <c r="F64" i="343" a="1"/>
  <c r="F64" i="343" s="1"/>
  <c r="G38" i="343" a="1"/>
  <c r="G38" i="343" s="1"/>
  <c r="G56" i="343" a="1"/>
  <c r="G56" i="343" s="1"/>
  <c r="D66" i="343" a="1"/>
  <c r="D66" i="343" s="1"/>
  <c r="F72" i="343" a="1"/>
  <c r="F72" i="343" s="1"/>
  <c r="E44" i="344" a="1"/>
  <c r="E44" i="344" s="1"/>
  <c r="D49" i="346" a="1"/>
  <c r="D49" i="346" s="1"/>
  <c r="F72" i="346" a="1"/>
  <c r="F72" i="346" s="1"/>
  <c r="G72" i="343" a="1"/>
  <c r="G72" i="343" s="1"/>
  <c r="H10" i="347" a="1"/>
  <c r="H10" i="347" s="1"/>
  <c r="G49" i="343" a="1"/>
  <c r="G49" i="343" s="1"/>
  <c r="F49" i="343" a="1"/>
  <c r="F49" i="343" s="1"/>
  <c r="E49" i="343" a="1"/>
  <c r="E49" i="343" s="1"/>
  <c r="D49" i="343" a="1"/>
  <c r="D49" i="343" s="1"/>
  <c r="H49" i="343" a="1"/>
  <c r="H49" i="343" s="1"/>
  <c r="H34" i="343" a="1"/>
  <c r="H34" i="343" s="1"/>
  <c r="G34" i="343" a="1"/>
  <c r="G34" i="343" s="1"/>
  <c r="D34" i="343" a="1"/>
  <c r="D34" i="343" s="1"/>
  <c r="F34" i="343" a="1"/>
  <c r="F34" i="343" s="1"/>
  <c r="E34" i="343" a="1"/>
  <c r="E34" i="343" s="1"/>
  <c r="D43" i="343" a="1"/>
  <c r="D43" i="343" s="1"/>
  <c r="H43" i="343" a="1"/>
  <c r="H43" i="343" s="1"/>
  <c r="G43" i="343" a="1"/>
  <c r="G43" i="343" s="1"/>
  <c r="F43" i="343" a="1"/>
  <c r="F43" i="343" s="1"/>
  <c r="E43" i="343" a="1"/>
  <c r="E43" i="343" s="1"/>
  <c r="E39" i="343" a="1"/>
  <c r="E39" i="343" s="1"/>
  <c r="F39" i="343" a="1"/>
  <c r="F39" i="343" s="1"/>
  <c r="D39" i="343" a="1"/>
  <c r="D39" i="343" s="1"/>
  <c r="H39" i="343" a="1"/>
  <c r="H39" i="343" s="1"/>
  <c r="G39" i="343" a="1"/>
  <c r="G39" i="343" s="1"/>
  <c r="F45" i="343" a="1"/>
  <c r="F45" i="343" s="1"/>
  <c r="E45" i="343" a="1"/>
  <c r="E45" i="343" s="1"/>
  <c r="D45" i="343" a="1"/>
  <c r="D45" i="343" s="1"/>
  <c r="H45" i="343" a="1"/>
  <c r="H45" i="343" s="1"/>
  <c r="G45" i="343" a="1"/>
  <c r="G45" i="343" s="1"/>
  <c r="E57" i="343" a="1"/>
  <c r="E57" i="343" s="1"/>
  <c r="D57" i="343" a="1"/>
  <c r="D57" i="343" s="1"/>
  <c r="G57" i="343" a="1"/>
  <c r="G57" i="343" s="1"/>
  <c r="H57" i="343" a="1"/>
  <c r="H57" i="343" s="1"/>
  <c r="F57" i="343" a="1"/>
  <c r="F57" i="343" s="1"/>
  <c r="H37" i="343" a="1"/>
  <c r="H37" i="343" s="1"/>
  <c r="D37" i="343" a="1"/>
  <c r="D37" i="343" s="1"/>
  <c r="G37" i="343" a="1"/>
  <c r="G37" i="343" s="1"/>
  <c r="F37" i="343" a="1"/>
  <c r="F37" i="343" s="1"/>
  <c r="E37" i="343" a="1"/>
  <c r="E37" i="343" s="1"/>
  <c r="G41" i="343" a="1"/>
  <c r="G41" i="343" s="1"/>
  <c r="F41" i="343" a="1"/>
  <c r="F41" i="343" s="1"/>
  <c r="E41" i="343" a="1"/>
  <c r="E41" i="343" s="1"/>
  <c r="D41" i="343" a="1"/>
  <c r="D41" i="343" s="1"/>
  <c r="H41" i="343" a="1"/>
  <c r="H41" i="343" s="1"/>
  <c r="F58" i="343" a="1"/>
  <c r="F58" i="343" s="1"/>
  <c r="G69" i="343" a="1"/>
  <c r="G69" i="343" s="1"/>
  <c r="E69" i="343" a="1"/>
  <c r="E69" i="343" s="1"/>
  <c r="H69" i="343" a="1"/>
  <c r="H69" i="343" s="1"/>
  <c r="H53" i="344" a="1"/>
  <c r="H53" i="344" s="1"/>
  <c r="D53" i="344" a="1"/>
  <c r="D53" i="344" s="1"/>
  <c r="E53" i="344" a="1"/>
  <c r="E53" i="344" s="1"/>
  <c r="G53" i="344" a="1"/>
  <c r="G53" i="344" s="1"/>
  <c r="F53" i="344" a="1"/>
  <c r="F53" i="344" s="1"/>
  <c r="H69" i="344" a="1"/>
  <c r="H69" i="344" s="1"/>
  <c r="D69" i="344" a="1"/>
  <c r="D69" i="344" s="1"/>
  <c r="E69" i="344" a="1"/>
  <c r="E69" i="344" s="1"/>
  <c r="G69" i="344" a="1"/>
  <c r="G69" i="344" s="1"/>
  <c r="F69" i="344" a="1"/>
  <c r="F69" i="344" s="1"/>
  <c r="H44" i="343" a="1"/>
  <c r="H44" i="343" s="1"/>
  <c r="F36" i="343" a="1"/>
  <c r="F36" i="343" s="1"/>
  <c r="E40" i="343" a="1"/>
  <c r="E40" i="343" s="1"/>
  <c r="D44" i="343" a="1"/>
  <c r="D44" i="343" s="1"/>
  <c r="F47" i="343" a="1"/>
  <c r="F47" i="343" s="1"/>
  <c r="E53" i="343" a="1"/>
  <c r="E53" i="343" s="1"/>
  <c r="H53" i="343" a="1"/>
  <c r="H53" i="343" s="1"/>
  <c r="D60" i="343" a="1"/>
  <c r="D60" i="343" s="1"/>
  <c r="F63" i="343" a="1"/>
  <c r="F63" i="343" s="1"/>
  <c r="G63" i="343" a="1"/>
  <c r="G63" i="343" s="1"/>
  <c r="D69" i="343" a="1"/>
  <c r="D69" i="343" s="1"/>
  <c r="G75" i="343" a="1"/>
  <c r="G75" i="343" s="1"/>
  <c r="F75" i="343" a="1"/>
  <c r="F75" i="343" s="1"/>
  <c r="E75" i="343" a="1"/>
  <c r="E75" i="343" s="1"/>
  <c r="D75" i="343" a="1"/>
  <c r="D75" i="343" s="1"/>
  <c r="H75" i="343" a="1"/>
  <c r="H75" i="343" s="1"/>
  <c r="H39" i="344" a="1"/>
  <c r="H39" i="344" s="1"/>
  <c r="D39" i="344" a="1"/>
  <c r="D39" i="344" s="1"/>
  <c r="G39" i="344" a="1"/>
  <c r="G39" i="344" s="1"/>
  <c r="F39" i="344" a="1"/>
  <c r="F39" i="344" s="1"/>
  <c r="E39" i="344" a="1"/>
  <c r="E39" i="344" s="1"/>
  <c r="G46" i="343" a="1"/>
  <c r="G46" i="343" s="1"/>
  <c r="E50" i="343" a="1"/>
  <c r="E50" i="343" s="1"/>
  <c r="H50" i="343" a="1"/>
  <c r="H50" i="343" s="1"/>
  <c r="H52" i="343" a="1"/>
  <c r="H52" i="343" s="1"/>
  <c r="E52" i="343" a="1"/>
  <c r="E52" i="343" s="1"/>
  <c r="E60" i="343" a="1"/>
  <c r="E60" i="343" s="1"/>
  <c r="D63" i="343" a="1"/>
  <c r="D63" i="343" s="1"/>
  <c r="F69" i="343" a="1"/>
  <c r="F69" i="343" s="1"/>
  <c r="H47" i="344" a="1"/>
  <c r="H47" i="344" s="1"/>
  <c r="D47" i="344" a="1"/>
  <c r="D47" i="344" s="1"/>
  <c r="G47" i="344" a="1"/>
  <c r="G47" i="344" s="1"/>
  <c r="F47" i="344" a="1"/>
  <c r="F47" i="344" s="1"/>
  <c r="E47" i="344" a="1"/>
  <c r="E47" i="344" s="1"/>
  <c r="H63" i="344" a="1"/>
  <c r="H63" i="344" s="1"/>
  <c r="D63" i="344" a="1"/>
  <c r="D63" i="344" s="1"/>
  <c r="G63" i="344" a="1"/>
  <c r="G63" i="344" s="1"/>
  <c r="F63" i="344" a="1"/>
  <c r="F63" i="344" s="1"/>
  <c r="E63" i="344" a="1"/>
  <c r="E63" i="344" s="1"/>
  <c r="H35" i="343" a="1"/>
  <c r="H35" i="343" s="1"/>
  <c r="D35" i="343" a="1"/>
  <c r="D35" i="343" s="1"/>
  <c r="G36" i="343" a="1"/>
  <c r="G36" i="343" s="1"/>
  <c r="H42" i="343" a="1"/>
  <c r="H42" i="343" s="1"/>
  <c r="E44" i="343" a="1"/>
  <c r="E44" i="343" s="1"/>
  <c r="H46" i="343" a="1"/>
  <c r="H46" i="343" s="1"/>
  <c r="G59" i="343" a="1"/>
  <c r="G59" i="343" s="1"/>
  <c r="F59" i="343" a="1"/>
  <c r="F59" i="343" s="1"/>
  <c r="D59" i="343" a="1"/>
  <c r="D59" i="343" s="1"/>
  <c r="H59" i="343" a="1"/>
  <c r="H59" i="343" s="1"/>
  <c r="F60" i="343" a="1"/>
  <c r="F60" i="343" s="1"/>
  <c r="E63" i="343" a="1"/>
  <c r="E63" i="343" s="1"/>
  <c r="H55" i="344" a="1"/>
  <c r="H55" i="344" s="1"/>
  <c r="D55" i="344" a="1"/>
  <c r="D55" i="344" s="1"/>
  <c r="G55" i="344" a="1"/>
  <c r="G55" i="344" s="1"/>
  <c r="F55" i="344" a="1"/>
  <c r="F55" i="344" s="1"/>
  <c r="E55" i="344" a="1"/>
  <c r="E55" i="344" s="1"/>
  <c r="F40" i="343" a="1"/>
  <c r="F40" i="343" s="1"/>
  <c r="H55" i="343" a="1"/>
  <c r="H55" i="343" s="1"/>
  <c r="G55" i="343" a="1"/>
  <c r="G55" i="343" s="1"/>
  <c r="E55" i="343" a="1"/>
  <c r="E55" i="343" s="1"/>
  <c r="H60" i="343" a="1"/>
  <c r="H60" i="343" s="1"/>
  <c r="H62" i="343" a="1"/>
  <c r="H62" i="343" s="1"/>
  <c r="G62" i="343" a="1"/>
  <c r="G62" i="343" s="1"/>
  <c r="F62" i="343" a="1"/>
  <c r="F62" i="343" s="1"/>
  <c r="D62" i="343" a="1"/>
  <c r="D62" i="343" s="1"/>
  <c r="H63" i="343" a="1"/>
  <c r="H63" i="343" s="1"/>
  <c r="H41" i="344" a="1"/>
  <c r="H41" i="344" s="1"/>
  <c r="D41" i="344" a="1"/>
  <c r="D41" i="344" s="1"/>
  <c r="G41" i="344" a="1"/>
  <c r="G41" i="344" s="1"/>
  <c r="F41" i="344" a="1"/>
  <c r="F41" i="344" s="1"/>
  <c r="E41" i="344" a="1"/>
  <c r="E41" i="344" s="1"/>
  <c r="H36" i="343" a="1"/>
  <c r="H36" i="343" s="1"/>
  <c r="D42" i="343" a="1"/>
  <c r="D42" i="343" s="1"/>
  <c r="M389" i="19"/>
  <c r="E35" i="343" a="1"/>
  <c r="E35" i="343" s="1"/>
  <c r="D36" i="343" a="1"/>
  <c r="D36" i="343" s="1"/>
  <c r="G40" i="343" a="1"/>
  <c r="G40" i="343" s="1"/>
  <c r="F44" i="343" a="1"/>
  <c r="F44" i="343" s="1"/>
  <c r="D46" i="343" a="1"/>
  <c r="D46" i="343" s="1"/>
  <c r="E51" i="343" a="1"/>
  <c r="E51" i="343" s="1"/>
  <c r="G53" i="343" a="1"/>
  <c r="G53" i="343" s="1"/>
  <c r="D55" i="343" a="1"/>
  <c r="D55" i="343" s="1"/>
  <c r="E59" i="343" a="1"/>
  <c r="E59" i="343" s="1"/>
  <c r="E62" i="343" a="1"/>
  <c r="E62" i="343" s="1"/>
  <c r="F36" i="344" a="1"/>
  <c r="F36" i="344" s="1"/>
  <c r="E36" i="344" a="1"/>
  <c r="E36" i="344" s="1"/>
  <c r="D36" i="344" a="1"/>
  <c r="D36" i="344" s="1"/>
  <c r="H36" i="344" a="1"/>
  <c r="H36" i="344" s="1"/>
  <c r="G36" i="344" a="1"/>
  <c r="G36" i="344" s="1"/>
  <c r="H49" i="344" a="1"/>
  <c r="H49" i="344" s="1"/>
  <c r="D49" i="344" a="1"/>
  <c r="D49" i="344" s="1"/>
  <c r="G49" i="344" a="1"/>
  <c r="G49" i="344" s="1"/>
  <c r="F49" i="344" a="1"/>
  <c r="F49" i="344" s="1"/>
  <c r="E49" i="344" a="1"/>
  <c r="E49" i="344" s="1"/>
  <c r="H65" i="344" a="1"/>
  <c r="H65" i="344" s="1"/>
  <c r="D65" i="344" a="1"/>
  <c r="D65" i="344" s="1"/>
  <c r="G65" i="344" a="1"/>
  <c r="G65" i="344" s="1"/>
  <c r="F65" i="344" a="1"/>
  <c r="F65" i="344" s="1"/>
  <c r="E65" i="344" a="1"/>
  <c r="E65" i="344" s="1"/>
  <c r="H40" i="343" a="1"/>
  <c r="H40" i="343" s="1"/>
  <c r="F55" i="343" a="1"/>
  <c r="F55" i="343" s="1"/>
  <c r="D58" i="343" a="1"/>
  <c r="D58" i="343" s="1"/>
  <c r="G58" i="343" a="1"/>
  <c r="G58" i="343" s="1"/>
  <c r="E58" i="343" a="1"/>
  <c r="E58" i="343" s="1"/>
  <c r="H37" i="344" a="1"/>
  <c r="H37" i="344" s="1"/>
  <c r="D37" i="344" a="1"/>
  <c r="D37" i="344" s="1"/>
  <c r="E37" i="344" a="1"/>
  <c r="E37" i="344" s="1"/>
  <c r="G37" i="344" a="1"/>
  <c r="G37" i="344" s="1"/>
  <c r="F37" i="344" a="1"/>
  <c r="F37" i="344" s="1"/>
  <c r="H57" i="344" a="1"/>
  <c r="H57" i="344" s="1"/>
  <c r="D57" i="344" a="1"/>
  <c r="D57" i="344" s="1"/>
  <c r="G57" i="344" a="1"/>
  <c r="G57" i="344" s="1"/>
  <c r="F57" i="344" a="1"/>
  <c r="F57" i="344" s="1"/>
  <c r="E57" i="344" a="1"/>
  <c r="E57" i="344" s="1"/>
  <c r="F60" i="344" a="1"/>
  <c r="F60" i="344" s="1"/>
  <c r="E60" i="344" a="1"/>
  <c r="E60" i="344" s="1"/>
  <c r="D60" i="344" a="1"/>
  <c r="D60" i="344" s="1"/>
  <c r="H60" i="344" a="1"/>
  <c r="H60" i="344" s="1"/>
  <c r="G60" i="344" a="1"/>
  <c r="G60" i="344" s="1"/>
  <c r="E72" i="344" a="1"/>
  <c r="E72" i="344" s="1"/>
  <c r="F72" i="344" a="1"/>
  <c r="F72" i="344" s="1"/>
  <c r="D72" i="344" a="1"/>
  <c r="D72" i="344" s="1"/>
  <c r="H72" i="344" a="1"/>
  <c r="H72" i="344" s="1"/>
  <c r="G72" i="344" a="1"/>
  <c r="G72" i="344" s="1"/>
  <c r="E46" i="343" a="1"/>
  <c r="E46" i="343" s="1"/>
  <c r="E54" i="343" a="1"/>
  <c r="E54" i="343" s="1"/>
  <c r="D54" i="343" a="1"/>
  <c r="D54" i="343" s="1"/>
  <c r="F54" i="343" a="1"/>
  <c r="F54" i="343" s="1"/>
  <c r="D61" i="343" a="1"/>
  <c r="D61" i="343" s="1"/>
  <c r="F61" i="343" a="1"/>
  <c r="F61" i="343" s="1"/>
  <c r="E61" i="343" a="1"/>
  <c r="E61" i="343" s="1"/>
  <c r="E67" i="343" a="1"/>
  <c r="E67" i="343" s="1"/>
  <c r="H67" i="343" a="1"/>
  <c r="H67" i="343" s="1"/>
  <c r="F67" i="343" a="1"/>
  <c r="F67" i="343" s="1"/>
  <c r="D71" i="343" a="1"/>
  <c r="D71" i="343" s="1"/>
  <c r="H71" i="343" a="1"/>
  <c r="H71" i="343" s="1"/>
  <c r="G71" i="343" a="1"/>
  <c r="G71" i="343" s="1"/>
  <c r="E71" i="343" a="1"/>
  <c r="E71" i="343" s="1"/>
  <c r="F73" i="343" a="1"/>
  <c r="F73" i="343" s="1"/>
  <c r="E73" i="343" a="1"/>
  <c r="E73" i="343" s="1"/>
  <c r="D73" i="343" a="1"/>
  <c r="D73" i="343" s="1"/>
  <c r="H73" i="343" a="1"/>
  <c r="H73" i="343" s="1"/>
  <c r="G73" i="343" a="1"/>
  <c r="G73" i="343" s="1"/>
  <c r="H45" i="344" a="1"/>
  <c r="H45" i="344" s="1"/>
  <c r="D45" i="344" a="1"/>
  <c r="D45" i="344" s="1"/>
  <c r="E45" i="344" a="1"/>
  <c r="E45" i="344" s="1"/>
  <c r="G45" i="344" a="1"/>
  <c r="G45" i="344" s="1"/>
  <c r="F45" i="344" a="1"/>
  <c r="F45" i="344" s="1"/>
  <c r="H61" i="344" a="1"/>
  <c r="H61" i="344" s="1"/>
  <c r="D61" i="344" a="1"/>
  <c r="D61" i="344" s="1"/>
  <c r="E61" i="344" a="1"/>
  <c r="E61" i="344" s="1"/>
  <c r="G61" i="344" a="1"/>
  <c r="G61" i="344" s="1"/>
  <c r="F61" i="344" a="1"/>
  <c r="F61" i="344" s="1"/>
  <c r="D65" i="343" a="1"/>
  <c r="D65" i="343" s="1"/>
  <c r="G66" i="343" a="1"/>
  <c r="G66" i="343" s="1"/>
  <c r="F70" i="343" a="1"/>
  <c r="F70" i="343" s="1"/>
  <c r="E74" i="343" a="1"/>
  <c r="E74" i="343" s="1"/>
  <c r="E77" i="343" a="1"/>
  <c r="E77" i="343" s="1"/>
  <c r="H34" i="344" a="1"/>
  <c r="H34" i="344" s="1"/>
  <c r="D40" i="344" a="1"/>
  <c r="D40" i="344" s="1"/>
  <c r="H42" i="344" a="1"/>
  <c r="H42" i="344" s="1"/>
  <c r="G44" i="344" a="1"/>
  <c r="G44" i="344" s="1"/>
  <c r="D48" i="344" a="1"/>
  <c r="D48" i="344" s="1"/>
  <c r="H50" i="344" a="1"/>
  <c r="H50" i="344" s="1"/>
  <c r="G52" i="344" a="1"/>
  <c r="G52" i="344" s="1"/>
  <c r="D56" i="344" a="1"/>
  <c r="D56" i="344" s="1"/>
  <c r="H58" i="344" a="1"/>
  <c r="H58" i="344" s="1"/>
  <c r="D64" i="344" a="1"/>
  <c r="D64" i="344" s="1"/>
  <c r="H66" i="344" a="1"/>
  <c r="H66" i="344" s="1"/>
  <c r="G68" i="344" a="1"/>
  <c r="G68" i="344" s="1"/>
  <c r="F74" i="344" a="1"/>
  <c r="F74" i="344" s="1"/>
  <c r="H76" i="344" a="1"/>
  <c r="H76" i="344" s="1"/>
  <c r="G76" i="344" a="1"/>
  <c r="G76" i="344" s="1"/>
  <c r="E76" i="344" a="1"/>
  <c r="E76" i="344" s="1"/>
  <c r="D76" i="344" a="1"/>
  <c r="D76" i="344" s="1"/>
  <c r="F49" i="345" a="1"/>
  <c r="F49" i="345" s="1"/>
  <c r="D49" i="345" a="1"/>
  <c r="D49" i="345" s="1"/>
  <c r="H49" i="345" a="1"/>
  <c r="H49" i="345" s="1"/>
  <c r="E49" i="345" a="1"/>
  <c r="E49" i="345" s="1"/>
  <c r="F66" i="345" a="1"/>
  <c r="F66" i="345" s="1"/>
  <c r="E66" i="345" a="1"/>
  <c r="E66" i="345" s="1"/>
  <c r="D66" i="345" a="1"/>
  <c r="D66" i="345" s="1"/>
  <c r="H66" i="345" a="1"/>
  <c r="H66" i="345" s="1"/>
  <c r="G66" i="345" a="1"/>
  <c r="G66" i="345" s="1"/>
  <c r="G72" i="345" a="1"/>
  <c r="G72" i="345" s="1"/>
  <c r="H72" i="345" a="1"/>
  <c r="H72" i="345" s="1"/>
  <c r="E72" i="345" a="1"/>
  <c r="E72" i="345" s="1"/>
  <c r="D72" i="345" a="1"/>
  <c r="D72" i="345" s="1"/>
  <c r="F72" i="345" a="1"/>
  <c r="F72" i="345" s="1"/>
  <c r="H66" i="343" a="1"/>
  <c r="H66" i="343" s="1"/>
  <c r="E68" i="343" a="1"/>
  <c r="E68" i="343" s="1"/>
  <c r="G76" i="343" a="1"/>
  <c r="G76" i="343" s="1"/>
  <c r="F77" i="343" a="1"/>
  <c r="F77" i="343" s="1"/>
  <c r="E40" i="344" a="1"/>
  <c r="E40" i="344" s="1"/>
  <c r="E48" i="344" a="1"/>
  <c r="E48" i="344" s="1"/>
  <c r="E56" i="344" a="1"/>
  <c r="E56" i="344" s="1"/>
  <c r="E64" i="344" a="1"/>
  <c r="E64" i="344" s="1"/>
  <c r="H44" i="345" a="1"/>
  <c r="H44" i="345" s="1"/>
  <c r="D44" i="345" a="1"/>
  <c r="D44" i="345" s="1"/>
  <c r="F44" i="345" a="1"/>
  <c r="F44" i="345" s="1"/>
  <c r="G44" i="345" a="1"/>
  <c r="G44" i="345" s="1"/>
  <c r="F53" i="345" a="1"/>
  <c r="F53" i="345" s="1"/>
  <c r="G53" i="345" a="1"/>
  <c r="G53" i="345" s="1"/>
  <c r="E53" i="345" a="1"/>
  <c r="E53" i="345" s="1"/>
  <c r="D53" i="345" a="1"/>
  <c r="D53" i="345" s="1"/>
  <c r="H53" i="345" a="1"/>
  <c r="H53" i="345" s="1"/>
  <c r="G57" i="345" a="1"/>
  <c r="G57" i="345" s="1"/>
  <c r="F57" i="345" a="1"/>
  <c r="F57" i="345" s="1"/>
  <c r="D57" i="345" a="1"/>
  <c r="D57" i="345" s="1"/>
  <c r="H57" i="345" a="1"/>
  <c r="H57" i="345" s="1"/>
  <c r="E67" i="345" a="1"/>
  <c r="E67" i="345" s="1"/>
  <c r="F67" i="345" a="1"/>
  <c r="F67" i="345" s="1"/>
  <c r="D67" i="345" a="1"/>
  <c r="D67" i="345" s="1"/>
  <c r="H67" i="345" a="1"/>
  <c r="H67" i="345" s="1"/>
  <c r="G67" i="345" a="1"/>
  <c r="G67" i="345" s="1"/>
  <c r="E73" i="345" a="1"/>
  <c r="E73" i="345" s="1"/>
  <c r="D73" i="345" a="1"/>
  <c r="D73" i="345" s="1"/>
  <c r="H73" i="345" a="1"/>
  <c r="H73" i="345" s="1"/>
  <c r="G73" i="345" a="1"/>
  <c r="G73" i="345" s="1"/>
  <c r="F73" i="345" a="1"/>
  <c r="F73" i="345" s="1"/>
  <c r="F74" i="343" a="1"/>
  <c r="F74" i="343" s="1"/>
  <c r="H76" i="343" a="1"/>
  <c r="H76" i="343" s="1"/>
  <c r="H35" i="344" a="1"/>
  <c r="H35" i="344" s="1"/>
  <c r="D35" i="344" a="1"/>
  <c r="D35" i="344" s="1"/>
  <c r="G38" i="344" a="1"/>
  <c r="G38" i="344" s="1"/>
  <c r="H43" i="344" a="1"/>
  <c r="H43" i="344" s="1"/>
  <c r="D43" i="344" a="1"/>
  <c r="D43" i="344" s="1"/>
  <c r="H44" i="344" a="1"/>
  <c r="H44" i="344" s="1"/>
  <c r="G46" i="344" a="1"/>
  <c r="G46" i="344" s="1"/>
  <c r="H51" i="344" a="1"/>
  <c r="H51" i="344" s="1"/>
  <c r="D51" i="344" a="1"/>
  <c r="D51" i="344" s="1"/>
  <c r="H52" i="344" a="1"/>
  <c r="H52" i="344" s="1"/>
  <c r="G54" i="344" a="1"/>
  <c r="G54" i="344" s="1"/>
  <c r="H59" i="344" a="1"/>
  <c r="H59" i="344" s="1"/>
  <c r="D59" i="344" a="1"/>
  <c r="D59" i="344" s="1"/>
  <c r="G62" i="344" a="1"/>
  <c r="G62" i="344" s="1"/>
  <c r="H67" i="344" a="1"/>
  <c r="H67" i="344" s="1"/>
  <c r="D67" i="344" a="1"/>
  <c r="D67" i="344" s="1"/>
  <c r="H68" i="344" a="1"/>
  <c r="H68" i="344" s="1"/>
  <c r="G70" i="344" a="1"/>
  <c r="G70" i="344" s="1"/>
  <c r="H50" i="345" a="1"/>
  <c r="H50" i="345" s="1"/>
  <c r="D50" i="345" a="1"/>
  <c r="D50" i="345" s="1"/>
  <c r="G50" i="345" a="1"/>
  <c r="G50" i="345" s="1"/>
  <c r="F50" i="345" a="1"/>
  <c r="F50" i="345" s="1"/>
  <c r="E50" i="345" a="1"/>
  <c r="E50" i="345" s="1"/>
  <c r="H68" i="345" a="1"/>
  <c r="H68" i="345" s="1"/>
  <c r="E68" i="345" a="1"/>
  <c r="E68" i="345" s="1"/>
  <c r="D68" i="345" a="1"/>
  <c r="D68" i="345" s="1"/>
  <c r="G68" i="345" a="1"/>
  <c r="G68" i="345" s="1"/>
  <c r="F68" i="345" a="1"/>
  <c r="F68" i="345" s="1"/>
  <c r="D74" i="345" a="1"/>
  <c r="D74" i="345" s="1"/>
  <c r="E74" i="345" a="1"/>
  <c r="E74" i="345" s="1"/>
  <c r="H74" i="345" a="1"/>
  <c r="H74" i="345" s="1"/>
  <c r="G74" i="345" a="1"/>
  <c r="G74" i="345" s="1"/>
  <c r="F74" i="345" a="1"/>
  <c r="F74" i="345" s="1"/>
  <c r="H70" i="343" a="1"/>
  <c r="H70" i="343" s="1"/>
  <c r="D76" i="343" a="1"/>
  <c r="D76" i="343" s="1"/>
  <c r="D75" i="344" a="1"/>
  <c r="D75" i="344" s="1"/>
  <c r="H75" i="344" a="1"/>
  <c r="H75" i="344" s="1"/>
  <c r="E75" i="344" a="1"/>
  <c r="E75" i="344" s="1"/>
  <c r="F76" i="344" a="1"/>
  <c r="F76" i="344" s="1"/>
  <c r="E44" i="345" a="1"/>
  <c r="E44" i="345" s="1"/>
  <c r="F47" i="345" a="1"/>
  <c r="F47" i="345" s="1"/>
  <c r="G47" i="345" a="1"/>
  <c r="G47" i="345" s="1"/>
  <c r="D47" i="345" a="1"/>
  <c r="D47" i="345" s="1"/>
  <c r="H47" i="345" a="1"/>
  <c r="H47" i="345" s="1"/>
  <c r="H54" i="345" a="1"/>
  <c r="H54" i="345" s="1"/>
  <c r="D54" i="345" a="1"/>
  <c r="D54" i="345" s="1"/>
  <c r="F54" i="345" a="1"/>
  <c r="F54" i="345" s="1"/>
  <c r="E54" i="345" a="1"/>
  <c r="E54" i="345" s="1"/>
  <c r="G54" i="345" a="1"/>
  <c r="G54" i="345" s="1"/>
  <c r="G64" i="345" a="1"/>
  <c r="G64" i="345" s="1"/>
  <c r="F64" i="345" a="1"/>
  <c r="F64" i="345" s="1"/>
  <c r="E64" i="345" a="1"/>
  <c r="E64" i="345" s="1"/>
  <c r="D64" i="345" a="1"/>
  <c r="D64" i="345" s="1"/>
  <c r="H64" i="345" a="1"/>
  <c r="H64" i="345" s="1"/>
  <c r="E66" i="343" a="1"/>
  <c r="E66" i="343" s="1"/>
  <c r="D70" i="343" a="1"/>
  <c r="D70" i="343" s="1"/>
  <c r="G74" i="343" a="1"/>
  <c r="G74" i="343" s="1"/>
  <c r="H77" i="343" a="1"/>
  <c r="H77" i="343" s="1"/>
  <c r="E35" i="344" a="1"/>
  <c r="E35" i="344" s="1"/>
  <c r="H38" i="344" a="1"/>
  <c r="H38" i="344" s="1"/>
  <c r="G40" i="344" a="1"/>
  <c r="G40" i="344" s="1"/>
  <c r="E43" i="344" a="1"/>
  <c r="E43" i="344" s="1"/>
  <c r="D44" i="344" a="1"/>
  <c r="D44" i="344" s="1"/>
  <c r="H46" i="344" a="1"/>
  <c r="H46" i="344" s="1"/>
  <c r="G48" i="344" a="1"/>
  <c r="G48" i="344" s="1"/>
  <c r="E51" i="344" a="1"/>
  <c r="E51" i="344" s="1"/>
  <c r="D52" i="344" a="1"/>
  <c r="D52" i="344" s="1"/>
  <c r="H54" i="344" a="1"/>
  <c r="H54" i="344" s="1"/>
  <c r="G56" i="344" a="1"/>
  <c r="G56" i="344" s="1"/>
  <c r="E59" i="344" a="1"/>
  <c r="E59" i="344" s="1"/>
  <c r="H62" i="344" a="1"/>
  <c r="H62" i="344" s="1"/>
  <c r="G64" i="344" a="1"/>
  <c r="G64" i="344" s="1"/>
  <c r="E67" i="344" a="1"/>
  <c r="E67" i="344" s="1"/>
  <c r="D68" i="344" a="1"/>
  <c r="D68" i="344" s="1"/>
  <c r="H70" i="344" a="1"/>
  <c r="H70" i="344" s="1"/>
  <c r="F77" i="344" a="1"/>
  <c r="F77" i="344" s="1"/>
  <c r="E77" i="344" a="1"/>
  <c r="E77" i="344" s="1"/>
  <c r="H77" i="344" a="1"/>
  <c r="H77" i="344" s="1"/>
  <c r="G77" i="344" a="1"/>
  <c r="G77" i="344" s="1"/>
  <c r="F51" i="345" a="1"/>
  <c r="F51" i="345" s="1"/>
  <c r="E51" i="345" a="1"/>
  <c r="E51" i="345" s="1"/>
  <c r="H51" i="345" a="1"/>
  <c r="H51" i="345" s="1"/>
  <c r="G51" i="345" a="1"/>
  <c r="G51" i="345" s="1"/>
  <c r="D62" i="345" a="1"/>
  <c r="D62" i="345" s="1"/>
  <c r="H62" i="345" a="1"/>
  <c r="H62" i="345" s="1"/>
  <c r="G62" i="345" a="1"/>
  <c r="G62" i="345" s="1"/>
  <c r="E62" i="345" a="1"/>
  <c r="E62" i="345" s="1"/>
  <c r="G76" i="345" a="1"/>
  <c r="G76" i="345" s="1"/>
  <c r="E76" i="345" a="1"/>
  <c r="E76" i="345" s="1"/>
  <c r="D76" i="345" a="1"/>
  <c r="D76" i="345" s="1"/>
  <c r="H76" i="345" a="1"/>
  <c r="H76" i="345" s="1"/>
  <c r="F76" i="345" a="1"/>
  <c r="F76" i="345" s="1"/>
  <c r="H74" i="343" a="1"/>
  <c r="H74" i="343" s="1"/>
  <c r="E76" i="343" a="1"/>
  <c r="E76" i="343" s="1"/>
  <c r="E74" i="344" a="1"/>
  <c r="E74" i="344" s="1"/>
  <c r="H74" i="344" a="1"/>
  <c r="H74" i="344" s="1"/>
  <c r="F45" i="345" a="1"/>
  <c r="F45" i="345" s="1"/>
  <c r="E45" i="345" a="1"/>
  <c r="E45" i="345" s="1"/>
  <c r="D45" i="345" a="1"/>
  <c r="D45" i="345" s="1"/>
  <c r="G45" i="345" a="1"/>
  <c r="G45" i="345" s="1"/>
  <c r="F55" i="345" a="1"/>
  <c r="F55" i="345" s="1"/>
  <c r="D55" i="345" a="1"/>
  <c r="D55" i="345" s="1"/>
  <c r="H55" i="345" a="1"/>
  <c r="H55" i="345" s="1"/>
  <c r="G55" i="345" a="1"/>
  <c r="G55" i="345" s="1"/>
  <c r="E55" i="345" a="1"/>
  <c r="E55" i="345" s="1"/>
  <c r="E70" i="345" a="1"/>
  <c r="E70" i="345" s="1"/>
  <c r="F70" i="345" a="1"/>
  <c r="F70" i="345" s="1"/>
  <c r="D70" i="345" a="1"/>
  <c r="D70" i="345" s="1"/>
  <c r="H70" i="345" a="1"/>
  <c r="H70" i="345" s="1"/>
  <c r="G70" i="345" a="1"/>
  <c r="G70" i="345" s="1"/>
  <c r="D77" i="343" a="1"/>
  <c r="D77" i="343" s="1"/>
  <c r="G34" i="344" a="1"/>
  <c r="G34" i="344" s="1"/>
  <c r="F35" i="344" a="1"/>
  <c r="F35" i="344" s="1"/>
  <c r="D38" i="344" a="1"/>
  <c r="D38" i="344" s="1"/>
  <c r="H40" i="344" a="1"/>
  <c r="H40" i="344" s="1"/>
  <c r="G42" i="344" a="1"/>
  <c r="G42" i="344" s="1"/>
  <c r="F43" i="344" a="1"/>
  <c r="F43" i="344" s="1"/>
  <c r="D46" i="344" a="1"/>
  <c r="D46" i="344" s="1"/>
  <c r="H48" i="344" a="1"/>
  <c r="H48" i="344" s="1"/>
  <c r="G50" i="344" a="1"/>
  <c r="G50" i="344" s="1"/>
  <c r="F51" i="344" a="1"/>
  <c r="F51" i="344" s="1"/>
  <c r="D54" i="344" a="1"/>
  <c r="D54" i="344" s="1"/>
  <c r="H56" i="344" a="1"/>
  <c r="H56" i="344" s="1"/>
  <c r="G58" i="344" a="1"/>
  <c r="G58" i="344" s="1"/>
  <c r="F59" i="344" a="1"/>
  <c r="F59" i="344" s="1"/>
  <c r="D62" i="344" a="1"/>
  <c r="D62" i="344" s="1"/>
  <c r="H64" i="344" a="1"/>
  <c r="H64" i="344" s="1"/>
  <c r="G66" i="344" a="1"/>
  <c r="G66" i="344" s="1"/>
  <c r="F67" i="344" a="1"/>
  <c r="F67" i="344" s="1"/>
  <c r="D70" i="344" a="1"/>
  <c r="D70" i="344" s="1"/>
  <c r="G71" i="344" a="1"/>
  <c r="G71" i="344" s="1"/>
  <c r="H71" i="344" a="1"/>
  <c r="H71" i="344" s="1"/>
  <c r="D71" i="344" a="1"/>
  <c r="D71" i="344" s="1"/>
  <c r="G73" i="344" a="1"/>
  <c r="G73" i="344" s="1"/>
  <c r="H73" i="344" a="1"/>
  <c r="H73" i="344" s="1"/>
  <c r="D73" i="344" a="1"/>
  <c r="D73" i="344" s="1"/>
  <c r="D74" i="344" a="1"/>
  <c r="D74" i="344" s="1"/>
  <c r="H45" i="345" a="1"/>
  <c r="H45" i="345" s="1"/>
  <c r="H48" i="345" a="1"/>
  <c r="H48" i="345" s="1"/>
  <c r="D48" i="345" a="1"/>
  <c r="D48" i="345" s="1"/>
  <c r="E48" i="345" a="1"/>
  <c r="E48" i="345" s="1"/>
  <c r="G48" i="345" a="1"/>
  <c r="G48" i="345" s="1"/>
  <c r="F48" i="345" a="1"/>
  <c r="F48" i="345" s="1"/>
  <c r="H59" i="345" a="1"/>
  <c r="H59" i="345" s="1"/>
  <c r="E59" i="345" a="1"/>
  <c r="E59" i="345" s="1"/>
  <c r="D59" i="345" a="1"/>
  <c r="D59" i="345" s="1"/>
  <c r="G59" i="345" a="1"/>
  <c r="G59" i="345" s="1"/>
  <c r="F59" i="345" a="1"/>
  <c r="F59" i="345" s="1"/>
  <c r="D65" i="345" a="1"/>
  <c r="D65" i="345" s="1"/>
  <c r="F65" i="345" a="1"/>
  <c r="F65" i="345" s="1"/>
  <c r="E65" i="345" a="1"/>
  <c r="E65" i="345" s="1"/>
  <c r="H65" i="345" a="1"/>
  <c r="H65" i="345" s="1"/>
  <c r="G65" i="345" a="1"/>
  <c r="G65" i="345" s="1"/>
  <c r="G35" i="344" a="1"/>
  <c r="G35" i="344" s="1"/>
  <c r="E38" i="344" a="1"/>
  <c r="E38" i="344" s="1"/>
  <c r="G43" i="344" a="1"/>
  <c r="G43" i="344" s="1"/>
  <c r="E46" i="344" a="1"/>
  <c r="E46" i="344" s="1"/>
  <c r="G51" i="344" a="1"/>
  <c r="G51" i="344" s="1"/>
  <c r="E54" i="344" a="1"/>
  <c r="E54" i="344" s="1"/>
  <c r="G59" i="344" a="1"/>
  <c r="G59" i="344" s="1"/>
  <c r="E62" i="344" a="1"/>
  <c r="E62" i="344" s="1"/>
  <c r="G67" i="344" a="1"/>
  <c r="G67" i="344" s="1"/>
  <c r="E70" i="344" a="1"/>
  <c r="E70" i="344" s="1"/>
  <c r="H52" i="345" a="1"/>
  <c r="H52" i="345" s="1"/>
  <c r="D52" i="345" a="1"/>
  <c r="D52" i="345" s="1"/>
  <c r="F52" i="345" a="1"/>
  <c r="F52" i="345" s="1"/>
  <c r="E52" i="345" a="1"/>
  <c r="E52" i="345" s="1"/>
  <c r="H56" i="345" a="1"/>
  <c r="H56" i="345" s="1"/>
  <c r="D56" i="345" a="1"/>
  <c r="D56" i="345" s="1"/>
  <c r="G56" i="345" a="1"/>
  <c r="G56" i="345" s="1"/>
  <c r="E56" i="345" a="1"/>
  <c r="E56" i="345" s="1"/>
  <c r="G60" i="345" a="1"/>
  <c r="G60" i="345" s="1"/>
  <c r="D60" i="345" a="1"/>
  <c r="D60" i="345" s="1"/>
  <c r="F60" i="345" a="1"/>
  <c r="F60" i="345" s="1"/>
  <c r="E60" i="345" a="1"/>
  <c r="E60" i="345" s="1"/>
  <c r="G58" i="345" a="1"/>
  <c r="G58" i="345" s="1"/>
  <c r="D61" i="345" a="1"/>
  <c r="D61" i="345" s="1"/>
  <c r="H63" i="345" a="1"/>
  <c r="H63" i="345" s="1"/>
  <c r="F71" i="345" a="1"/>
  <c r="F71" i="345" s="1"/>
  <c r="D45" i="346" a="1"/>
  <c r="D45" i="346" s="1"/>
  <c r="F47" i="346" a="1"/>
  <c r="F47" i="346" s="1"/>
  <c r="G47" i="346" a="1"/>
  <c r="G47" i="346" s="1"/>
  <c r="F51" i="346" a="1"/>
  <c r="F51" i="346" s="1"/>
  <c r="H51" i="346" a="1"/>
  <c r="H51" i="346" s="1"/>
  <c r="E51" i="346" a="1"/>
  <c r="E51" i="346" s="1"/>
  <c r="F53" i="346" a="1"/>
  <c r="F53" i="346" s="1"/>
  <c r="D53" i="346" a="1"/>
  <c r="D53" i="346" s="1"/>
  <c r="G53" i="346" a="1"/>
  <c r="G53" i="346" s="1"/>
  <c r="E53" i="346" a="1"/>
  <c r="E53" i="346" s="1"/>
  <c r="E55" i="346" a="1"/>
  <c r="E55" i="346" s="1"/>
  <c r="F71" i="346" a="1"/>
  <c r="F71" i="346" s="1"/>
  <c r="E71" i="346" a="1"/>
  <c r="E71" i="346" s="1"/>
  <c r="D71" i="346" a="1"/>
  <c r="D71" i="346" s="1"/>
  <c r="H71" i="346" a="1"/>
  <c r="H71" i="346" s="1"/>
  <c r="G71" i="346" a="1"/>
  <c r="G71" i="346" s="1"/>
  <c r="E46" i="345" a="1"/>
  <c r="E46" i="345" s="1"/>
  <c r="E61" i="345" a="1"/>
  <c r="E61" i="345" s="1"/>
  <c r="F69" i="345" a="1"/>
  <c r="F69" i="345" s="1"/>
  <c r="G77" i="345" a="1"/>
  <c r="G77" i="345" s="1"/>
  <c r="H44" i="346" a="1"/>
  <c r="H44" i="346" s="1"/>
  <c r="D44" i="346" a="1"/>
  <c r="D44" i="346" s="1"/>
  <c r="E45" i="346" a="1"/>
  <c r="E45" i="346" s="1"/>
  <c r="D47" i="346" a="1"/>
  <c r="D47" i="346" s="1"/>
  <c r="F49" i="346" a="1"/>
  <c r="F49" i="346" s="1"/>
  <c r="H49" i="346" a="1"/>
  <c r="H49" i="346" s="1"/>
  <c r="E49" i="346" a="1"/>
  <c r="E49" i="346" s="1"/>
  <c r="D51" i="346" a="1"/>
  <c r="D51" i="346" s="1"/>
  <c r="H58" i="346" a="1"/>
  <c r="H58" i="346" s="1"/>
  <c r="D58" i="346" a="1"/>
  <c r="D58" i="346" s="1"/>
  <c r="F58" i="346" a="1"/>
  <c r="F58" i="346" s="1"/>
  <c r="E58" i="346" a="1"/>
  <c r="E58" i="346" s="1"/>
  <c r="G58" i="346" a="1"/>
  <c r="G58" i="346" s="1"/>
  <c r="F77" i="346" a="1"/>
  <c r="F77" i="346" s="1"/>
  <c r="E77" i="346" a="1"/>
  <c r="E77" i="346" s="1"/>
  <c r="H77" i="346" a="1"/>
  <c r="H77" i="346" s="1"/>
  <c r="G77" i="346" a="1"/>
  <c r="G77" i="346" s="1"/>
  <c r="D77" i="346" a="1"/>
  <c r="D77" i="346" s="1"/>
  <c r="H58" i="345" a="1"/>
  <c r="H58" i="345" s="1"/>
  <c r="F61" i="345" a="1"/>
  <c r="F61" i="345" s="1"/>
  <c r="D63" i="345" a="1"/>
  <c r="D63" i="345" s="1"/>
  <c r="G69" i="345" a="1"/>
  <c r="G69" i="345" s="1"/>
  <c r="H77" i="345" a="1"/>
  <c r="H77" i="345" s="1"/>
  <c r="E47" i="346" a="1"/>
  <c r="E47" i="346" s="1"/>
  <c r="G51" i="346" a="1"/>
  <c r="G51" i="346" s="1"/>
  <c r="H69" i="345" a="1"/>
  <c r="H69" i="345" s="1"/>
  <c r="E44" i="346" a="1"/>
  <c r="E44" i="346" s="1"/>
  <c r="H53" i="346" a="1"/>
  <c r="H53" i="346" s="1"/>
  <c r="G75" i="345" a="1"/>
  <c r="G75" i="345" s="1"/>
  <c r="H75" i="345" a="1"/>
  <c r="H75" i="345" s="1"/>
  <c r="H46" i="346" a="1"/>
  <c r="H46" i="346" s="1"/>
  <c r="D46" i="346" a="1"/>
  <c r="D46" i="346" s="1"/>
  <c r="G46" i="346" a="1"/>
  <c r="G46" i="346" s="1"/>
  <c r="H47" i="346" a="1"/>
  <c r="H47" i="346" s="1"/>
  <c r="F73" i="346" a="1"/>
  <c r="F73" i="346" s="1"/>
  <c r="G73" i="346" a="1"/>
  <c r="G73" i="346" s="1"/>
  <c r="E73" i="346" a="1"/>
  <c r="E73" i="346" s="1"/>
  <c r="D73" i="346" a="1"/>
  <c r="D73" i="346" s="1"/>
  <c r="H73" i="346" a="1"/>
  <c r="H73" i="346" s="1"/>
  <c r="H71" i="345" a="1"/>
  <c r="H71" i="345" s="1"/>
  <c r="E71" i="345" a="1"/>
  <c r="E71" i="345" s="1"/>
  <c r="D75" i="345" a="1"/>
  <c r="D75" i="345" s="1"/>
  <c r="H48" i="346" a="1"/>
  <c r="H48" i="346" s="1"/>
  <c r="D48" i="346" a="1"/>
  <c r="D48" i="346" s="1"/>
  <c r="F48" i="346" a="1"/>
  <c r="F48" i="346" s="1"/>
  <c r="H50" i="346" a="1"/>
  <c r="H50" i="346" s="1"/>
  <c r="D50" i="346" a="1"/>
  <c r="D50" i="346" s="1"/>
  <c r="G50" i="346" a="1"/>
  <c r="G50" i="346" s="1"/>
  <c r="E50" i="346" a="1"/>
  <c r="E50" i="346" s="1"/>
  <c r="F63" i="346" a="1"/>
  <c r="F63" i="346" s="1"/>
  <c r="H63" i="346" a="1"/>
  <c r="H63" i="346" s="1"/>
  <c r="G63" i="346" a="1"/>
  <c r="G63" i="346" s="1"/>
  <c r="E63" i="346" a="1"/>
  <c r="E63" i="346" s="1"/>
  <c r="D63" i="346" a="1"/>
  <c r="D63" i="346" s="1"/>
  <c r="F69" i="346" a="1"/>
  <c r="F69" i="346" s="1"/>
  <c r="D69" i="346" a="1"/>
  <c r="D69" i="346" s="1"/>
  <c r="H69" i="346" a="1"/>
  <c r="H69" i="346" s="1"/>
  <c r="G69" i="346" a="1"/>
  <c r="G69" i="346" s="1"/>
  <c r="E69" i="346" a="1"/>
  <c r="E69" i="346" s="1"/>
  <c r="D69" i="345" a="1"/>
  <c r="D69" i="345" s="1"/>
  <c r="D71" i="345" a="1"/>
  <c r="D71" i="345" s="1"/>
  <c r="E75" i="345" a="1"/>
  <c r="E75" i="345" s="1"/>
  <c r="E77" i="345" a="1"/>
  <c r="E77" i="345" s="1"/>
  <c r="F46" i="346" a="1"/>
  <c r="F46" i="346" s="1"/>
  <c r="E48" i="346" a="1"/>
  <c r="E48" i="346" s="1"/>
  <c r="F50" i="346" a="1"/>
  <c r="F50" i="346" s="1"/>
  <c r="F75" i="346" a="1"/>
  <c r="F75" i="346" s="1"/>
  <c r="G75" i="346" a="1"/>
  <c r="G75" i="346" s="1"/>
  <c r="E75" i="346" a="1"/>
  <c r="E75" i="346" s="1"/>
  <c r="D75" i="346" a="1"/>
  <c r="D75" i="346" s="1"/>
  <c r="H75" i="346" a="1"/>
  <c r="H75" i="346" s="1"/>
  <c r="H46" i="345" a="1"/>
  <c r="H46" i="345" s="1"/>
  <c r="D46" i="345" a="1"/>
  <c r="D46" i="345" s="1"/>
  <c r="F58" i="345" a="1"/>
  <c r="F58" i="345" s="1"/>
  <c r="F77" i="345" a="1"/>
  <c r="F77" i="345" s="1"/>
  <c r="F45" i="346" a="1"/>
  <c r="F45" i="346" s="1"/>
  <c r="H45" i="346" a="1"/>
  <c r="H45" i="346" s="1"/>
  <c r="F55" i="346" a="1"/>
  <c r="F55" i="346" s="1"/>
  <c r="D55" i="346" a="1"/>
  <c r="D55" i="346" s="1"/>
  <c r="G55" i="346" a="1"/>
  <c r="G55" i="346" s="1"/>
  <c r="F57" i="346" a="1"/>
  <c r="F57" i="346" s="1"/>
  <c r="E57" i="346" a="1"/>
  <c r="E57" i="346" s="1"/>
  <c r="D57" i="346" a="1"/>
  <c r="D57" i="346" s="1"/>
  <c r="H57" i="346" a="1"/>
  <c r="H57" i="346" s="1"/>
  <c r="F67" i="346" a="1"/>
  <c r="F67" i="346" s="1"/>
  <c r="D67" i="346" a="1"/>
  <c r="D67" i="346" s="1"/>
  <c r="H67" i="346" a="1"/>
  <c r="H67" i="346" s="1"/>
  <c r="G67" i="346" a="1"/>
  <c r="G67" i="346" s="1"/>
  <c r="E67" i="346" a="1"/>
  <c r="E67" i="346" s="1"/>
  <c r="H59" i="346" a="1"/>
  <c r="H59" i="346" s="1"/>
  <c r="H64" i="346" a="1"/>
  <c r="H64" i="346" s="1"/>
  <c r="D64" i="346" a="1"/>
  <c r="D64" i="346" s="1"/>
  <c r="D65" i="346" a="1"/>
  <c r="D65" i="346" s="1"/>
  <c r="E66" i="346" a="1"/>
  <c r="E66" i="346" s="1"/>
  <c r="H62" i="346" a="1"/>
  <c r="H62" i="346" s="1"/>
  <c r="D62" i="346" a="1"/>
  <c r="D62" i="346" s="1"/>
  <c r="H60" i="346" a="1"/>
  <c r="H60" i="346" s="1"/>
  <c r="D60" i="346" a="1"/>
  <c r="D60" i="346" s="1"/>
  <c r="D61" i="346" a="1"/>
  <c r="D61" i="346" s="1"/>
  <c r="E62" i="346" a="1"/>
  <c r="E62" i="346" s="1"/>
  <c r="E65" i="346" a="1"/>
  <c r="E65" i="346" s="1"/>
  <c r="F66" i="346" a="1"/>
  <c r="F66" i="346" s="1"/>
  <c r="H76" i="346" a="1"/>
  <c r="H76" i="346" s="1"/>
  <c r="D76" i="346" a="1"/>
  <c r="D76" i="346" s="1"/>
  <c r="G76" i="346" a="1"/>
  <c r="G76" i="346" s="1"/>
  <c r="D59" i="346" a="1"/>
  <c r="D59" i="346" s="1"/>
  <c r="E60" i="346" a="1"/>
  <c r="E60" i="346" s="1"/>
  <c r="H74" i="346" a="1"/>
  <c r="H74" i="346" s="1"/>
  <c r="D74" i="346" a="1"/>
  <c r="D74" i="346" s="1"/>
  <c r="H56" i="346" a="1"/>
  <c r="H56" i="346" s="1"/>
  <c r="D56" i="346" a="1"/>
  <c r="D56" i="346" s="1"/>
  <c r="E61" i="346" a="1"/>
  <c r="E61" i="346" s="1"/>
  <c r="F62" i="346" a="1"/>
  <c r="F62" i="346" s="1"/>
  <c r="H72" i="346" a="1"/>
  <c r="H72" i="346" s="1"/>
  <c r="D72" i="346" a="1"/>
  <c r="D72" i="346" s="1"/>
  <c r="E74" i="346" a="1"/>
  <c r="E74" i="346" s="1"/>
  <c r="H54" i="346" a="1"/>
  <c r="H54" i="346" s="1"/>
  <c r="D54" i="346" a="1"/>
  <c r="D54" i="346" s="1"/>
  <c r="E56" i="346" a="1"/>
  <c r="E56" i="346" s="1"/>
  <c r="E59" i="346" a="1"/>
  <c r="E59" i="346" s="1"/>
  <c r="F60" i="346" a="1"/>
  <c r="F60" i="346" s="1"/>
  <c r="G61" i="346" a="1"/>
  <c r="G61" i="346" s="1"/>
  <c r="H65" i="346" a="1"/>
  <c r="H65" i="346" s="1"/>
  <c r="H70" i="346" a="1"/>
  <c r="H70" i="346" s="1"/>
  <c r="D70" i="346" a="1"/>
  <c r="D70" i="346" s="1"/>
  <c r="E72" i="346" a="1"/>
  <c r="E72" i="346" s="1"/>
  <c r="F76" i="346" a="1"/>
  <c r="F76" i="346" s="1"/>
  <c r="H52" i="346" a="1"/>
  <c r="H52" i="346" s="1"/>
  <c r="D52" i="346" a="1"/>
  <c r="D52" i="346" s="1"/>
  <c r="E54" i="346" a="1"/>
  <c r="E54" i="346" s="1"/>
  <c r="G59" i="346" a="1"/>
  <c r="G59" i="346" s="1"/>
  <c r="H68" i="346" a="1"/>
  <c r="H68" i="346" s="1"/>
  <c r="D68" i="346" a="1"/>
  <c r="D68" i="346" s="1"/>
  <c r="E70" i="346" a="1"/>
  <c r="E70" i="346" s="1"/>
  <c r="F74" i="346" a="1"/>
  <c r="F74" i="346" s="1"/>
  <c r="H66" i="346" a="1"/>
  <c r="H66" i="346" s="1"/>
  <c r="D66" i="346" a="1"/>
  <c r="D66" i="346" s="1"/>
  <c r="M404" i="19"/>
  <c r="Q394" i="19"/>
  <c r="K84" i="16" l="1"/>
  <c r="K75" i="16"/>
  <c r="F346" i="19"/>
  <c r="O346" i="19"/>
  <c r="P346" i="19"/>
  <c r="M346" i="19" s="1"/>
  <c r="C20" i="101" a="1"/>
  <c r="C20" i="101" s="1"/>
  <c r="C21" i="101" a="1"/>
  <c r="C21" i="101" s="1"/>
  <c r="C26" i="211" a="1"/>
  <c r="C26" i="211" s="1"/>
  <c r="C27" i="211" a="1"/>
  <c r="C27" i="211" s="1"/>
  <c r="C98" i="16"/>
  <c r="C96" i="16"/>
  <c r="C90" i="16"/>
  <c r="C87" i="16"/>
  <c r="C86" i="16"/>
  <c r="C84" i="16"/>
  <c r="C83" i="16"/>
  <c r="C82" i="16"/>
  <c r="C81" i="16"/>
  <c r="C80" i="16"/>
  <c r="C79" i="16"/>
  <c r="C78" i="16"/>
  <c r="C74" i="16"/>
  <c r="C70" i="16"/>
  <c r="C60" i="16"/>
  <c r="C56" i="16"/>
  <c r="C65" i="16"/>
  <c r="C52" i="16"/>
  <c r="C51" i="16"/>
  <c r="C50" i="16"/>
  <c r="C49" i="16"/>
  <c r="C48" i="16"/>
  <c r="C46" i="16"/>
  <c r="C44" i="16"/>
  <c r="C38" i="16"/>
  <c r="C32" i="16"/>
  <c r="C30" i="16"/>
  <c r="C26" i="16"/>
  <c r="C24" i="16"/>
  <c r="C22" i="16"/>
  <c r="C20" i="16"/>
  <c r="C16" i="16"/>
  <c r="C8" i="16"/>
  <c r="C6" i="16"/>
  <c r="C4" i="16"/>
  <c r="C2" i="16"/>
  <c r="Q357" i="19"/>
  <c r="Q185" i="19"/>
  <c r="P384" i="19"/>
  <c r="Q384" i="19" s="1"/>
  <c r="P383" i="19"/>
  <c r="Q383" i="19" s="1"/>
  <c r="P382" i="19"/>
  <c r="Q382" i="19" s="1"/>
  <c r="P380" i="19"/>
  <c r="Q380" i="19" s="1"/>
  <c r="P379" i="19"/>
  <c r="Q379" i="19" s="1"/>
  <c r="P377" i="19"/>
  <c r="Q377" i="19" s="1"/>
  <c r="P376" i="19"/>
  <c r="P375" i="19"/>
  <c r="Q375" i="19" s="1"/>
  <c r="P374" i="19"/>
  <c r="P373" i="19"/>
  <c r="Q373" i="19" s="1"/>
  <c r="P372" i="19"/>
  <c r="Q372" i="19" s="1"/>
  <c r="P370" i="19"/>
  <c r="Q370" i="19" s="1"/>
  <c r="P369" i="19"/>
  <c r="Q369" i="19" s="1"/>
  <c r="P368" i="19"/>
  <c r="P367" i="19"/>
  <c r="P366" i="19"/>
  <c r="Q366" i="19" s="1"/>
  <c r="P365" i="19"/>
  <c r="Q365" i="19" s="1"/>
  <c r="P364" i="19"/>
  <c r="Q364" i="19" s="1"/>
  <c r="P363" i="19"/>
  <c r="P362" i="19"/>
  <c r="Q362" i="19" s="1"/>
  <c r="P361" i="19"/>
  <c r="Q361" i="19" s="1"/>
  <c r="P360" i="19"/>
  <c r="Q360" i="19" s="1"/>
  <c r="P359" i="19"/>
  <c r="Q359" i="19" s="1"/>
  <c r="P357" i="19"/>
  <c r="P356" i="19"/>
  <c r="Q356" i="19" s="1"/>
  <c r="P354" i="19"/>
  <c r="Q354" i="19" s="1"/>
  <c r="P353" i="19"/>
  <c r="M354" i="19" s="1"/>
  <c r="P352" i="19"/>
  <c r="Q352" i="19" s="1"/>
  <c r="P351" i="19"/>
  <c r="Q351" i="19" s="1"/>
  <c r="P350" i="19"/>
  <c r="Q350" i="19" s="1"/>
  <c r="P349" i="19"/>
  <c r="Q349" i="19" s="1"/>
  <c r="P348" i="19"/>
  <c r="Q348" i="19" s="1"/>
  <c r="P2" i="19"/>
  <c r="Q2" i="19" s="1"/>
  <c r="P3" i="19"/>
  <c r="P4" i="19"/>
  <c r="Q4" i="19" s="1"/>
  <c r="P5" i="19"/>
  <c r="P6" i="19"/>
  <c r="Q6" i="19" s="1"/>
  <c r="P7" i="19"/>
  <c r="Q7" i="19" s="1"/>
  <c r="P8" i="19"/>
  <c r="P9" i="19"/>
  <c r="Q9" i="19" s="1"/>
  <c r="P10" i="19"/>
  <c r="Q10" i="19" s="1"/>
  <c r="P11" i="19"/>
  <c r="Q11" i="19" s="1"/>
  <c r="P12" i="19"/>
  <c r="M12" i="19" s="1"/>
  <c r="P13" i="19"/>
  <c r="Q13" i="19" s="1"/>
  <c r="P14" i="19"/>
  <c r="Q14" i="19" s="1"/>
  <c r="P15" i="19"/>
  <c r="Q15" i="19" s="1"/>
  <c r="P16" i="19"/>
  <c r="Q16" i="19" s="1"/>
  <c r="P17" i="19"/>
  <c r="Q17" i="19" s="1"/>
  <c r="P18" i="19"/>
  <c r="Q18" i="19" s="1"/>
  <c r="P19" i="19"/>
  <c r="Q19" i="19" s="1"/>
  <c r="P20" i="19"/>
  <c r="Q20" i="19" s="1"/>
  <c r="P21" i="19"/>
  <c r="Q21" i="19" s="1"/>
  <c r="P22" i="19"/>
  <c r="P23" i="19"/>
  <c r="Q23" i="19" s="1"/>
  <c r="P24" i="19"/>
  <c r="P25" i="19"/>
  <c r="Q25" i="19" s="1"/>
  <c r="P26" i="19"/>
  <c r="M26" i="19" s="1"/>
  <c r="P27" i="19"/>
  <c r="Q27" i="19" s="1"/>
  <c r="P28" i="19"/>
  <c r="Q28" i="19" s="1"/>
  <c r="P29" i="19"/>
  <c r="Q29" i="19" s="1"/>
  <c r="P30" i="19"/>
  <c r="P31" i="19"/>
  <c r="Q31" i="19" s="1"/>
  <c r="P32" i="19"/>
  <c r="Q32" i="19" s="1"/>
  <c r="P33" i="19"/>
  <c r="Q33" i="19" s="1"/>
  <c r="P34" i="19"/>
  <c r="Q34" i="19" s="1"/>
  <c r="P35" i="19"/>
  <c r="Q35" i="19" s="1"/>
  <c r="P36" i="19"/>
  <c r="Q36" i="19" s="1"/>
  <c r="P37" i="19"/>
  <c r="Q37" i="19" s="1"/>
  <c r="P38" i="19"/>
  <c r="Q38" i="19" s="1"/>
  <c r="P39" i="19"/>
  <c r="Q39" i="19" s="1"/>
  <c r="P40" i="19"/>
  <c r="P41" i="19"/>
  <c r="Q41" i="19" s="1"/>
  <c r="P42" i="19"/>
  <c r="M42" i="19" s="1"/>
  <c r="P43" i="19"/>
  <c r="P44" i="19"/>
  <c r="Q44" i="19" s="1"/>
  <c r="P45" i="19"/>
  <c r="Q45" i="19" s="1"/>
  <c r="P46" i="19"/>
  <c r="P47" i="19"/>
  <c r="Q47" i="19" s="1"/>
  <c r="P48" i="19"/>
  <c r="Q48" i="19" s="1"/>
  <c r="P49" i="19"/>
  <c r="Q49" i="19" s="1"/>
  <c r="P50" i="19"/>
  <c r="Q50" i="19" s="1"/>
  <c r="P51" i="19"/>
  <c r="Q51" i="19" s="1"/>
  <c r="P52" i="19"/>
  <c r="M52" i="19" s="1"/>
  <c r="P53" i="19"/>
  <c r="Q53" i="19" s="1"/>
  <c r="P54" i="19"/>
  <c r="P55" i="19"/>
  <c r="Q55" i="19" s="1"/>
  <c r="P56" i="19"/>
  <c r="Q56" i="19" s="1"/>
  <c r="P57" i="19"/>
  <c r="Q57" i="19" s="1"/>
  <c r="P58" i="19"/>
  <c r="M58" i="19" s="1"/>
  <c r="P59" i="19"/>
  <c r="M59" i="19" s="1"/>
  <c r="P60" i="19"/>
  <c r="M60" i="19" s="1"/>
  <c r="P61" i="19"/>
  <c r="Q61" i="19" s="1"/>
  <c r="P62" i="19"/>
  <c r="Q62" i="19" s="1"/>
  <c r="P63" i="19"/>
  <c r="Q63" i="19" s="1"/>
  <c r="P64" i="19"/>
  <c r="Q64" i="19" s="1"/>
  <c r="P65" i="19"/>
  <c r="Q65" i="19" s="1"/>
  <c r="P66" i="19"/>
  <c r="Q66" i="19" s="1"/>
  <c r="P67" i="19"/>
  <c r="P68" i="19"/>
  <c r="Q68" i="19" s="1"/>
  <c r="P69" i="19"/>
  <c r="Q69" i="19" s="1"/>
  <c r="P70" i="19"/>
  <c r="P71" i="19"/>
  <c r="Q71" i="19" s="1"/>
  <c r="P72" i="19"/>
  <c r="Q72" i="19" s="1"/>
  <c r="P73" i="19"/>
  <c r="Q73" i="19" s="1"/>
  <c r="P74" i="19"/>
  <c r="Q74" i="19" s="1"/>
  <c r="P75" i="19"/>
  <c r="Q75" i="19" s="1"/>
  <c r="P76" i="19"/>
  <c r="Q76" i="19" s="1"/>
  <c r="P77" i="19"/>
  <c r="Q77" i="19" s="1"/>
  <c r="P78" i="19"/>
  <c r="P79" i="19"/>
  <c r="Q79" i="19" s="1"/>
  <c r="P80" i="19"/>
  <c r="P81" i="19"/>
  <c r="Q81" i="19" s="1"/>
  <c r="P82" i="19"/>
  <c r="Q82" i="19" s="1"/>
  <c r="P83" i="19"/>
  <c r="P84" i="19"/>
  <c r="P85" i="19"/>
  <c r="Q85" i="19" s="1"/>
  <c r="P86" i="19"/>
  <c r="Q86" i="19" s="1"/>
  <c r="P87" i="19"/>
  <c r="Q87" i="19" s="1"/>
  <c r="P88" i="19"/>
  <c r="P89" i="19"/>
  <c r="Q89" i="19" s="1"/>
  <c r="P90" i="19"/>
  <c r="Q90" i="19" s="1"/>
  <c r="P91" i="19"/>
  <c r="P92" i="19"/>
  <c r="P93" i="19"/>
  <c r="Q93" i="19" s="1"/>
  <c r="P94" i="19"/>
  <c r="Q94" i="19" s="1"/>
  <c r="P95" i="19"/>
  <c r="Q95" i="19" s="1"/>
  <c r="P96" i="19"/>
  <c r="P97" i="19"/>
  <c r="Q97" i="19" s="1"/>
  <c r="P98" i="19"/>
  <c r="Q98" i="19" s="1"/>
  <c r="P99" i="19"/>
  <c r="P100" i="19"/>
  <c r="P101" i="19"/>
  <c r="Q101" i="19" s="1"/>
  <c r="P102" i="19"/>
  <c r="Q102" i="19" s="1"/>
  <c r="P103" i="19"/>
  <c r="P104" i="19"/>
  <c r="P105" i="19"/>
  <c r="Q105" i="19" s="1"/>
  <c r="P106" i="19"/>
  <c r="Q106" i="19" s="1"/>
  <c r="P107" i="19"/>
  <c r="M107" i="19" s="1"/>
  <c r="P108" i="19"/>
  <c r="Q108" i="19" s="1"/>
  <c r="P109" i="19"/>
  <c r="Q109" i="19" s="1"/>
  <c r="P110" i="19"/>
  <c r="P111" i="19"/>
  <c r="Q111" i="19" s="1"/>
  <c r="P112" i="19"/>
  <c r="P113" i="19"/>
  <c r="Q113" i="19" s="1"/>
  <c r="P114" i="19"/>
  <c r="Q114" i="19" s="1"/>
  <c r="P115" i="19"/>
  <c r="Q115" i="19" s="1"/>
  <c r="P116" i="19"/>
  <c r="M116" i="19" s="1"/>
  <c r="P117" i="19"/>
  <c r="Q117" i="19" s="1"/>
  <c r="P118" i="19"/>
  <c r="Q118" i="19" s="1"/>
  <c r="P119" i="19"/>
  <c r="Q119" i="19" s="1"/>
  <c r="P120" i="19"/>
  <c r="Q120" i="19" s="1"/>
  <c r="P121" i="19"/>
  <c r="Q121" i="19" s="1"/>
  <c r="P122" i="19"/>
  <c r="Q122" i="19" s="1"/>
  <c r="P123" i="19"/>
  <c r="Q123" i="19" s="1"/>
  <c r="P124" i="19"/>
  <c r="M124" i="19" s="1"/>
  <c r="P125" i="19"/>
  <c r="P126" i="19"/>
  <c r="P127" i="19"/>
  <c r="P128" i="19"/>
  <c r="P129" i="19"/>
  <c r="Q129" i="19" s="1"/>
  <c r="P130" i="19"/>
  <c r="Q130" i="19" s="1"/>
  <c r="P131" i="19"/>
  <c r="Q131" i="19" s="1"/>
  <c r="P132" i="19"/>
  <c r="Q132" i="19" s="1"/>
  <c r="P133" i="19"/>
  <c r="Q133" i="19" s="1"/>
  <c r="P134" i="19"/>
  <c r="P135" i="19"/>
  <c r="Q135" i="19" s="1"/>
  <c r="P136" i="19"/>
  <c r="P137" i="19"/>
  <c r="Q137" i="19" s="1"/>
  <c r="P138" i="19"/>
  <c r="Q138" i="19" s="1"/>
  <c r="P139" i="19"/>
  <c r="Q139" i="19" s="1"/>
  <c r="P140" i="19"/>
  <c r="P141" i="19"/>
  <c r="Q141" i="19" s="1"/>
  <c r="P142" i="19"/>
  <c r="Q142" i="19" s="1"/>
  <c r="P143" i="19"/>
  <c r="Q143" i="19" s="1"/>
  <c r="P144" i="19"/>
  <c r="Q144" i="19" s="1"/>
  <c r="P145" i="19"/>
  <c r="Q145" i="19" s="1"/>
  <c r="P146" i="19"/>
  <c r="Q146" i="19" s="1"/>
  <c r="P147" i="19"/>
  <c r="M147" i="19" s="1"/>
  <c r="P148" i="19"/>
  <c r="Q148" i="19" s="1"/>
  <c r="P149" i="19"/>
  <c r="Q149" i="19" s="1"/>
  <c r="P150" i="19"/>
  <c r="P151" i="19"/>
  <c r="Q151" i="19" s="1"/>
  <c r="P152" i="19"/>
  <c r="Q152" i="19" s="1"/>
  <c r="P153" i="19"/>
  <c r="Q153" i="19" s="1"/>
  <c r="P154" i="19"/>
  <c r="Q154" i="19" s="1"/>
  <c r="P155" i="19"/>
  <c r="Q155" i="19" s="1"/>
  <c r="P156" i="19"/>
  <c r="Q156" i="19" s="1"/>
  <c r="P157" i="19"/>
  <c r="Q157" i="19" s="1"/>
  <c r="P158" i="19"/>
  <c r="P159" i="19"/>
  <c r="Q159" i="19" s="1"/>
  <c r="P160" i="19"/>
  <c r="Q160" i="19" s="1"/>
  <c r="P161" i="19"/>
  <c r="Q161" i="19" s="1"/>
  <c r="P162" i="19"/>
  <c r="P163" i="19"/>
  <c r="Q163" i="19" s="1"/>
  <c r="P164" i="19"/>
  <c r="Q164" i="19" s="1"/>
  <c r="P165" i="19"/>
  <c r="Q165" i="19" s="1"/>
  <c r="P166" i="19"/>
  <c r="Q166" i="19" s="1"/>
  <c r="P167" i="19"/>
  <c r="Q167" i="19" s="1"/>
  <c r="P168" i="19"/>
  <c r="P169" i="19"/>
  <c r="Q169" i="19" s="1"/>
  <c r="P170" i="19"/>
  <c r="Q170" i="19" s="1"/>
  <c r="P171" i="19"/>
  <c r="M171" i="19" s="1"/>
  <c r="P172" i="19"/>
  <c r="Q172" i="19" s="1"/>
  <c r="P173" i="19"/>
  <c r="Q173" i="19" s="1"/>
  <c r="P174" i="19"/>
  <c r="P175" i="19"/>
  <c r="Q175" i="19" s="1"/>
  <c r="P176" i="19"/>
  <c r="Q176" i="19" s="1"/>
  <c r="P177" i="19"/>
  <c r="Q177" i="19" s="1"/>
  <c r="P178" i="19"/>
  <c r="Q178" i="19" s="1"/>
  <c r="P179" i="19"/>
  <c r="Q179" i="19" s="1"/>
  <c r="P180" i="19"/>
  <c r="P181" i="19"/>
  <c r="Q181" i="19" s="1"/>
  <c r="P182" i="19"/>
  <c r="Q182" i="19" s="1"/>
  <c r="P183" i="19"/>
  <c r="Q183" i="19" s="1"/>
  <c r="P184" i="19"/>
  <c r="P185" i="19"/>
  <c r="P186" i="19"/>
  <c r="Q186" i="19" s="1"/>
  <c r="P187" i="19"/>
  <c r="Q187" i="19" s="1"/>
  <c r="P188" i="19"/>
  <c r="Q188" i="19" s="1"/>
  <c r="P189" i="19"/>
  <c r="P190" i="19"/>
  <c r="Q190" i="19" s="1"/>
  <c r="P191" i="19"/>
  <c r="P192" i="19"/>
  <c r="Q192" i="19" s="1"/>
  <c r="P193" i="19"/>
  <c r="Q193" i="19" s="1"/>
  <c r="P194" i="19"/>
  <c r="Q194" i="19" s="1"/>
  <c r="P195" i="19"/>
  <c r="P196" i="19"/>
  <c r="Q196" i="19" s="1"/>
  <c r="P197" i="19"/>
  <c r="P198" i="19"/>
  <c r="Q198" i="19" s="1"/>
  <c r="P199" i="19"/>
  <c r="Q199" i="19" s="1"/>
  <c r="P200" i="19"/>
  <c r="Q200" i="19" s="1"/>
  <c r="P201" i="19"/>
  <c r="Q201" i="19" s="1"/>
  <c r="P202" i="19"/>
  <c r="Q202" i="19" s="1"/>
  <c r="P203" i="19"/>
  <c r="Q203" i="19" s="1"/>
  <c r="P204" i="19"/>
  <c r="Q204" i="19" s="1"/>
  <c r="P205" i="19"/>
  <c r="Q205" i="19" s="1"/>
  <c r="P206" i="19"/>
  <c r="Q206" i="19" s="1"/>
  <c r="P207" i="19"/>
  <c r="Q207" i="19" s="1"/>
  <c r="P208" i="19"/>
  <c r="P209" i="19"/>
  <c r="Q209" i="19" s="1"/>
  <c r="P210" i="19"/>
  <c r="M210" i="19" s="1"/>
  <c r="P211" i="19"/>
  <c r="P212" i="19"/>
  <c r="M212" i="19" s="1"/>
  <c r="P213" i="19"/>
  <c r="Q213" i="19" s="1"/>
  <c r="P214" i="19"/>
  <c r="Q214" i="19" s="1"/>
  <c r="P215" i="19"/>
  <c r="Q215" i="19" s="1"/>
  <c r="P216" i="19"/>
  <c r="Q216" i="19" s="1"/>
  <c r="P217" i="19"/>
  <c r="Q217" i="19" s="1"/>
  <c r="P218" i="19"/>
  <c r="Q218" i="19" s="1"/>
  <c r="P219" i="19"/>
  <c r="P220" i="19"/>
  <c r="M220" i="19" s="1"/>
  <c r="P221" i="19"/>
  <c r="Q221" i="19" s="1"/>
  <c r="P222" i="19"/>
  <c r="P223" i="19"/>
  <c r="Q223" i="19" s="1"/>
  <c r="P224" i="19"/>
  <c r="Q224" i="19" s="1"/>
  <c r="P225" i="19"/>
  <c r="Q225" i="19" s="1"/>
  <c r="P226" i="19"/>
  <c r="Q226" i="19" s="1"/>
  <c r="P227" i="19"/>
  <c r="P228" i="19"/>
  <c r="M228" i="19" s="1"/>
  <c r="P229" i="19"/>
  <c r="Q229" i="19" s="1"/>
  <c r="P230" i="19"/>
  <c r="P231" i="19"/>
  <c r="Q231" i="19" s="1"/>
  <c r="P232" i="19"/>
  <c r="Q232" i="19" s="1"/>
  <c r="P233" i="19"/>
  <c r="Q233" i="19" s="1"/>
  <c r="P234" i="19"/>
  <c r="Q234" i="19" s="1"/>
  <c r="P235" i="19"/>
  <c r="Q235" i="19" s="1"/>
  <c r="P236" i="19"/>
  <c r="P237" i="19"/>
  <c r="Q237" i="19" s="1"/>
  <c r="P238" i="19"/>
  <c r="P239" i="19"/>
  <c r="Q239" i="19" s="1"/>
  <c r="P240" i="19"/>
  <c r="P241" i="19"/>
  <c r="Q241" i="19" s="1"/>
  <c r="P242" i="19"/>
  <c r="Q242" i="19" s="1"/>
  <c r="P243" i="19"/>
  <c r="Q243" i="19" s="1"/>
  <c r="P244" i="19"/>
  <c r="Q244" i="19" s="1"/>
  <c r="P245" i="19"/>
  <c r="P246" i="19"/>
  <c r="Q246" i="19" s="1"/>
  <c r="P247" i="19"/>
  <c r="Q247" i="19" s="1"/>
  <c r="P248" i="19"/>
  <c r="P249" i="19"/>
  <c r="Q249" i="19" s="1"/>
  <c r="P250" i="19"/>
  <c r="Q250" i="19" s="1"/>
  <c r="P251" i="19"/>
  <c r="M251" i="19" s="1"/>
  <c r="P252" i="19"/>
  <c r="Q252" i="19" s="1"/>
  <c r="P253" i="19"/>
  <c r="Q253" i="19" s="1"/>
  <c r="P254" i="19"/>
  <c r="P255" i="19"/>
  <c r="Q255" i="19" s="1"/>
  <c r="P256" i="19"/>
  <c r="P257" i="19"/>
  <c r="Q257" i="19" s="1"/>
  <c r="P258" i="19"/>
  <c r="M258" i="19" s="1"/>
  <c r="P259" i="19"/>
  <c r="Q259" i="19" s="1"/>
  <c r="P260" i="19"/>
  <c r="M260" i="19" s="1"/>
  <c r="P261" i="19"/>
  <c r="P262" i="19"/>
  <c r="P263" i="19"/>
  <c r="Q263" i="19" s="1"/>
  <c r="P264" i="19"/>
  <c r="Q264" i="19" s="1"/>
  <c r="P265" i="19"/>
  <c r="Q265" i="19" s="1"/>
  <c r="P266" i="19"/>
  <c r="Q266" i="19" s="1"/>
  <c r="P267" i="19"/>
  <c r="M267" i="19" s="1"/>
  <c r="P268" i="19"/>
  <c r="Q268" i="19" s="1"/>
  <c r="P269" i="19"/>
  <c r="P270" i="19"/>
  <c r="P271" i="19"/>
  <c r="Q271" i="19" s="1"/>
  <c r="P272" i="19"/>
  <c r="Q272" i="19" s="1"/>
  <c r="P273" i="19"/>
  <c r="Q273" i="19" s="1"/>
  <c r="P274" i="19"/>
  <c r="Q274" i="19" s="1"/>
  <c r="P275" i="19"/>
  <c r="Q275" i="19" s="1"/>
  <c r="P276" i="19"/>
  <c r="M276" i="19" s="1"/>
  <c r="P277" i="19"/>
  <c r="P278" i="19"/>
  <c r="Q278" i="19" s="1"/>
  <c r="P279" i="19"/>
  <c r="M279" i="19" s="1"/>
  <c r="P280" i="19"/>
  <c r="P281" i="19"/>
  <c r="Q281" i="19" s="1"/>
  <c r="P282" i="19"/>
  <c r="Q282" i="19" s="1"/>
  <c r="P283" i="19"/>
  <c r="Q283" i="19" s="1"/>
  <c r="P284" i="19"/>
  <c r="Q284" i="19" s="1"/>
  <c r="P285" i="19"/>
  <c r="P286" i="19"/>
  <c r="P287" i="19"/>
  <c r="Q287" i="19" s="1"/>
  <c r="P288" i="19"/>
  <c r="P289" i="19"/>
  <c r="Q289" i="19" s="1"/>
  <c r="P290" i="19"/>
  <c r="Q290" i="19" s="1"/>
  <c r="P291" i="19"/>
  <c r="Q291" i="19" s="1"/>
  <c r="P292" i="19"/>
  <c r="Q292" i="19" s="1"/>
  <c r="P293" i="19"/>
  <c r="Q293" i="19" s="1"/>
  <c r="P294" i="19"/>
  <c r="P295" i="19"/>
  <c r="Q295" i="19" s="1"/>
  <c r="P296" i="19"/>
  <c r="P297" i="19"/>
  <c r="Q297" i="19" s="1"/>
  <c r="P298" i="19"/>
  <c r="M298" i="19" s="1"/>
  <c r="P299" i="19"/>
  <c r="Q299" i="19" s="1"/>
  <c r="P300" i="19"/>
  <c r="Q300" i="19" s="1"/>
  <c r="P301" i="19"/>
  <c r="Q301" i="19" s="1"/>
  <c r="P302" i="19"/>
  <c r="Q302" i="19" s="1"/>
  <c r="P303" i="19"/>
  <c r="Q303" i="19" s="1"/>
  <c r="P304" i="19"/>
  <c r="P305" i="19"/>
  <c r="Q305" i="19" s="1"/>
  <c r="P306" i="19"/>
  <c r="Q306" i="19" s="1"/>
  <c r="P307" i="19"/>
  <c r="M307" i="19" s="1"/>
  <c r="P308" i="19"/>
  <c r="Q308" i="19" s="1"/>
  <c r="P309" i="19"/>
  <c r="P310" i="19"/>
  <c r="Q310" i="19" s="1"/>
  <c r="P311" i="19"/>
  <c r="Q311" i="19" s="1"/>
  <c r="P312" i="19"/>
  <c r="Q312" i="19" s="1"/>
  <c r="P313" i="19"/>
  <c r="Q313" i="19" s="1"/>
  <c r="P314" i="19"/>
  <c r="M314" i="19" s="1"/>
  <c r="P315" i="19"/>
  <c r="Q315" i="19" s="1"/>
  <c r="P316" i="19"/>
  <c r="Q316" i="19" s="1"/>
  <c r="P317" i="19"/>
  <c r="P318" i="19"/>
  <c r="P319" i="19"/>
  <c r="Q319" i="19" s="1"/>
  <c r="P320" i="19"/>
  <c r="P321" i="19"/>
  <c r="Q321" i="19" s="1"/>
  <c r="P322" i="19"/>
  <c r="Q322" i="19" s="1"/>
  <c r="P323" i="19"/>
  <c r="Q323" i="19" s="1"/>
  <c r="P324" i="19"/>
  <c r="M324" i="19" s="1"/>
  <c r="P325" i="19"/>
  <c r="Q325" i="19" s="1"/>
  <c r="P326" i="19"/>
  <c r="P327" i="19"/>
  <c r="Q327" i="19" s="1"/>
  <c r="P328" i="19"/>
  <c r="P329" i="19"/>
  <c r="Q329" i="19" s="1"/>
  <c r="P330" i="19"/>
  <c r="Q330" i="19" s="1"/>
  <c r="P331" i="19"/>
  <c r="Q331" i="19" s="1"/>
  <c r="P332" i="19"/>
  <c r="Q332" i="19" s="1"/>
  <c r="P333" i="19"/>
  <c r="Q333" i="19" s="1"/>
  <c r="P334" i="19"/>
  <c r="Q334" i="19" s="1"/>
  <c r="P335" i="19"/>
  <c r="Q335" i="19" s="1"/>
  <c r="P336" i="19"/>
  <c r="Q336" i="19" s="1"/>
  <c r="P337" i="19"/>
  <c r="Q337" i="19" s="1"/>
  <c r="P338" i="19"/>
  <c r="Q338" i="19" s="1"/>
  <c r="P339" i="19"/>
  <c r="Q339" i="19" s="1"/>
  <c r="P340" i="19"/>
  <c r="Q340" i="19" s="1"/>
  <c r="P341" i="19"/>
  <c r="Q341" i="19" s="1"/>
  <c r="P342" i="19"/>
  <c r="Q342" i="19" s="1"/>
  <c r="P343" i="19"/>
  <c r="Q343" i="19" s="1"/>
  <c r="P344" i="19"/>
  <c r="Q344" i="19" s="1"/>
  <c r="P345" i="19"/>
  <c r="Q345" i="19" s="1"/>
  <c r="P347" i="19"/>
  <c r="P355" i="19"/>
  <c r="Q355" i="19" s="1"/>
  <c r="P358" i="19"/>
  <c r="Q358" i="19" s="1"/>
  <c r="P371" i="19"/>
  <c r="Q371" i="19" s="1"/>
  <c r="P378" i="19"/>
  <c r="Q378" i="19" s="1"/>
  <c r="P381" i="19"/>
  <c r="Q381" i="19" s="1"/>
  <c r="M274" i="19"/>
  <c r="M249" i="19"/>
  <c r="M239" i="19"/>
  <c r="M186" i="19"/>
  <c r="M105" i="19"/>
  <c r="M50" i="19"/>
  <c r="M18" i="19"/>
  <c r="K99" i="16"/>
  <c r="K97" i="16"/>
  <c r="K95" i="16"/>
  <c r="K94" i="16"/>
  <c r="K93" i="16"/>
  <c r="K92" i="16"/>
  <c r="K91" i="16"/>
  <c r="K89" i="16"/>
  <c r="K88" i="16"/>
  <c r="K85" i="16"/>
  <c r="K77" i="16"/>
  <c r="K76" i="16"/>
  <c r="K73" i="16"/>
  <c r="K72" i="16"/>
  <c r="K71" i="16"/>
  <c r="K69" i="16"/>
  <c r="K68" i="16"/>
  <c r="K67" i="16"/>
  <c r="K66" i="16"/>
  <c r="K65" i="16"/>
  <c r="K64" i="16"/>
  <c r="K63" i="16"/>
  <c r="K62" i="16"/>
  <c r="K61" i="16"/>
  <c r="K59" i="16"/>
  <c r="K58" i="16"/>
  <c r="K57" i="16"/>
  <c r="K55" i="16"/>
  <c r="K54" i="16"/>
  <c r="K53" i="16"/>
  <c r="K51" i="16"/>
  <c r="K47" i="16"/>
  <c r="K45" i="16"/>
  <c r="K43" i="16"/>
  <c r="K42" i="16"/>
  <c r="K41" i="16"/>
  <c r="K40" i="16"/>
  <c r="K39" i="16"/>
  <c r="K38" i="16"/>
  <c r="K37" i="16"/>
  <c r="K36" i="16"/>
  <c r="K35" i="16"/>
  <c r="K34" i="16"/>
  <c r="K33" i="16"/>
  <c r="K31" i="16"/>
  <c r="K29" i="16"/>
  <c r="K27" i="16"/>
  <c r="K28" i="16"/>
  <c r="K25" i="16"/>
  <c r="K23" i="16"/>
  <c r="K21" i="16"/>
  <c r="K19" i="16"/>
  <c r="K18" i="16"/>
  <c r="K17" i="16"/>
  <c r="K15" i="16"/>
  <c r="K14" i="16"/>
  <c r="K13" i="16"/>
  <c r="K11" i="16"/>
  <c r="K10" i="16"/>
  <c r="K9" i="16"/>
  <c r="K7" i="16"/>
  <c r="K5" i="16"/>
  <c r="K3" i="16"/>
  <c r="I3" i="16" a="1"/>
  <c r="I83" i="16" a="1"/>
  <c r="I77" i="16" a="1"/>
  <c r="I49" i="16" a="1"/>
  <c r="I30" i="16" a="1"/>
  <c r="I59" i="16" a="1"/>
  <c r="I60" i="16" a="1"/>
  <c r="I17" i="16" a="1"/>
  <c r="I88" i="16" a="1"/>
  <c r="I84" i="16" a="1"/>
  <c r="I26" i="16" a="1"/>
  <c r="I48" i="16" a="1"/>
  <c r="I8" i="16" a="1"/>
  <c r="I42" i="16" a="1"/>
  <c r="I2" i="16" a="1"/>
  <c r="I33" i="16" a="1"/>
  <c r="I36" i="16" a="1"/>
  <c r="I37" i="16" a="1"/>
  <c r="I14" i="16" a="1"/>
  <c r="I74" i="16" a="1"/>
  <c r="I21" i="16" a="1"/>
  <c r="I72" i="16" a="1"/>
  <c r="I5" i="16" a="1"/>
  <c r="I69" i="16" a="1"/>
  <c r="I27" i="16" a="1"/>
  <c r="I53" i="16" a="1"/>
  <c r="I41" i="16" a="1"/>
  <c r="I16" i="16" a="1"/>
  <c r="I78" i="16" a="1"/>
  <c r="I79" i="16" a="1"/>
  <c r="I56" i="16" a="1"/>
  <c r="I34" i="16" a="1"/>
  <c r="I81" i="16" a="1"/>
  <c r="I44" i="16" a="1"/>
  <c r="I89" i="16" a="1"/>
  <c r="I9" i="16" a="1"/>
  <c r="I93" i="16" a="1"/>
  <c r="I22" i="16" a="1"/>
  <c r="I86" i="16" a="1"/>
  <c r="I10" i="16" a="1"/>
  <c r="I12" i="16" a="1"/>
  <c r="I6" i="16" a="1"/>
  <c r="I63" i="16" a="1"/>
  <c r="I19" i="16" a="1"/>
  <c r="I24" i="16" a="1"/>
  <c r="I29" i="16" a="1"/>
  <c r="I52" i="16" a="1"/>
  <c r="I45" i="16" a="1"/>
  <c r="I46" i="16" a="1"/>
  <c r="I39" i="16" a="1"/>
  <c r="I31" i="16" a="1"/>
  <c r="I35" i="16" a="1"/>
  <c r="I87" i="16" a="1"/>
  <c r="I61" i="16" a="1"/>
  <c r="I71" i="16" a="1"/>
  <c r="I92" i="16" a="1"/>
  <c r="I57" i="16" a="1"/>
  <c r="I96" i="16" a="1"/>
  <c r="I70" i="16" a="1"/>
  <c r="I64" i="16" a="1"/>
  <c r="I25" i="16" a="1"/>
  <c r="I91" i="16" a="1"/>
  <c r="I95" i="16" a="1"/>
  <c r="I97" i="16" a="1"/>
  <c r="I67" i="16" a="1"/>
  <c r="I40" i="16" a="1"/>
  <c r="I32" i="16" a="1"/>
  <c r="I38" i="16" a="1"/>
  <c r="I15" i="16" a="1"/>
  <c r="I13" i="16" a="1"/>
  <c r="I55" i="16" a="1"/>
  <c r="I85" i="16" a="1"/>
  <c r="I50" i="16" a="1"/>
  <c r="I28" i="16" a="1"/>
  <c r="I51" i="16" a="1"/>
  <c r="I62" i="16" a="1"/>
  <c r="I75" i="16" a="1"/>
  <c r="I98" i="16" a="1"/>
  <c r="I66" i="16" a="1"/>
  <c r="I11" i="16" a="1"/>
  <c r="I65" i="16" a="1"/>
  <c r="I82" i="16" a="1"/>
  <c r="I54" i="16" a="1"/>
  <c r="I18" i="16" a="1"/>
  <c r="I73" i="16" a="1"/>
  <c r="I94" i="16" a="1"/>
  <c r="I23" i="16" a="1"/>
  <c r="I80" i="16" a="1"/>
  <c r="I76" i="16" a="1"/>
  <c r="I47" i="16" a="1"/>
  <c r="I90" i="16" a="1"/>
  <c r="I58" i="16" a="1"/>
  <c r="I20" i="16" a="1"/>
  <c r="I99" i="16" a="1"/>
  <c r="I4" i="16" a="1"/>
  <c r="I68" i="16" a="1"/>
  <c r="I43" i="16" a="1"/>
  <c r="I7" i="16" a="1"/>
  <c r="M90" i="19" l="1"/>
  <c r="M282" i="19"/>
  <c r="Q58" i="19"/>
  <c r="M330" i="19"/>
  <c r="M14" i="19"/>
  <c r="M122" i="19"/>
  <c r="M130" i="19"/>
  <c r="M326" i="19"/>
  <c r="M238" i="19"/>
  <c r="M222" i="19"/>
  <c r="M134" i="19"/>
  <c r="M126" i="19"/>
  <c r="M22" i="19"/>
  <c r="M384" i="19"/>
  <c r="M385" i="19"/>
  <c r="Q258" i="19"/>
  <c r="Q346" i="19"/>
  <c r="M51" i="19"/>
  <c r="M177" i="19"/>
  <c r="M315" i="19"/>
  <c r="M62" i="19"/>
  <c r="M322" i="19"/>
  <c r="M39" i="19"/>
  <c r="M85" i="19"/>
  <c r="M206" i="19"/>
  <c r="M7" i="19"/>
  <c r="M86" i="19"/>
  <c r="M235" i="19"/>
  <c r="M191" i="19"/>
  <c r="M369" i="19"/>
  <c r="M290" i="19"/>
  <c r="M291" i="19"/>
  <c r="M289" i="19"/>
  <c r="M97" i="19"/>
  <c r="Q60" i="19"/>
  <c r="M243" i="19"/>
  <c r="M366" i="19"/>
  <c r="M292" i="19"/>
  <c r="M128" i="19"/>
  <c r="Q210" i="19"/>
  <c r="Q107" i="19"/>
  <c r="M131" i="19"/>
  <c r="M20" i="19"/>
  <c r="Q59" i="19"/>
  <c r="M66" i="19"/>
  <c r="M133" i="19"/>
  <c r="M375" i="19"/>
  <c r="M68" i="19"/>
  <c r="M108" i="19"/>
  <c r="M218" i="19"/>
  <c r="M73" i="19"/>
  <c r="M109" i="19"/>
  <c r="M145" i="19"/>
  <c r="M226" i="19"/>
  <c r="M266" i="19"/>
  <c r="M293" i="19"/>
  <c r="Q12" i="19"/>
  <c r="M203" i="19"/>
  <c r="M283" i="19"/>
  <c r="Q267" i="19"/>
  <c r="Q353" i="19"/>
  <c r="M132" i="19"/>
  <c r="Q42" i="19"/>
  <c r="M33" i="19"/>
  <c r="M250" i="19"/>
  <c r="M35" i="19"/>
  <c r="M138" i="19"/>
  <c r="M259" i="19"/>
  <c r="M44" i="19"/>
  <c r="M82" i="19"/>
  <c r="M115" i="19"/>
  <c r="M156" i="19"/>
  <c r="M234" i="19"/>
  <c r="M268" i="19"/>
  <c r="M299" i="19"/>
  <c r="M285" i="19"/>
  <c r="M277" i="19"/>
  <c r="M269" i="19"/>
  <c r="M261" i="19"/>
  <c r="M125" i="19"/>
  <c r="M5" i="19"/>
  <c r="Q314" i="19"/>
  <c r="I5" i="16"/>
  <c r="I9" i="16"/>
  <c r="I13" i="16"/>
  <c r="I17" i="16"/>
  <c r="I21" i="16"/>
  <c r="I25" i="16"/>
  <c r="I99" i="16"/>
  <c r="I90" i="16"/>
  <c r="I94" i="16"/>
  <c r="I98" i="16"/>
  <c r="I32" i="16"/>
  <c r="I36" i="16"/>
  <c r="I40" i="16"/>
  <c r="I44" i="16"/>
  <c r="I48" i="16"/>
  <c r="I52" i="16"/>
  <c r="I56" i="16"/>
  <c r="I60" i="16"/>
  <c r="I64" i="16"/>
  <c r="I68" i="16"/>
  <c r="I72" i="16"/>
  <c r="I76" i="16"/>
  <c r="I80" i="16"/>
  <c r="I84" i="16"/>
  <c r="I2" i="16"/>
  <c r="I6" i="16"/>
  <c r="I10" i="16"/>
  <c r="I14" i="16"/>
  <c r="I18" i="16"/>
  <c r="I22" i="16"/>
  <c r="I26" i="16"/>
  <c r="I87" i="16"/>
  <c r="I91" i="16"/>
  <c r="I95" i="16"/>
  <c r="I29" i="16"/>
  <c r="I33" i="16"/>
  <c r="I37" i="16"/>
  <c r="I41" i="16"/>
  <c r="I45" i="16"/>
  <c r="I49" i="16"/>
  <c r="I53" i="16"/>
  <c r="I57" i="16"/>
  <c r="I61" i="16"/>
  <c r="I65" i="16"/>
  <c r="I69" i="16"/>
  <c r="I73" i="16"/>
  <c r="I77" i="16"/>
  <c r="I81" i="16"/>
  <c r="I85" i="16"/>
  <c r="I3" i="16"/>
  <c r="I7" i="16"/>
  <c r="I11" i="16"/>
  <c r="I15" i="16"/>
  <c r="I19" i="16"/>
  <c r="I23" i="16"/>
  <c r="I27" i="16"/>
  <c r="I88" i="16"/>
  <c r="I92" i="16"/>
  <c r="I96" i="16"/>
  <c r="I30" i="16"/>
  <c r="I34" i="16"/>
  <c r="I38" i="16"/>
  <c r="I42" i="16"/>
  <c r="I46" i="16"/>
  <c r="I50" i="16"/>
  <c r="I54" i="16"/>
  <c r="I58" i="16"/>
  <c r="I62" i="16"/>
  <c r="I66" i="16"/>
  <c r="I70" i="16"/>
  <c r="I74" i="16"/>
  <c r="I78" i="16"/>
  <c r="I82" i="16"/>
  <c r="I86" i="16"/>
  <c r="I4" i="16"/>
  <c r="I8" i="16"/>
  <c r="I12" i="16"/>
  <c r="I16" i="16"/>
  <c r="I20" i="16"/>
  <c r="I24" i="16"/>
  <c r="I28" i="16"/>
  <c r="I89" i="16"/>
  <c r="I93" i="16"/>
  <c r="I97" i="16"/>
  <c r="I31" i="16"/>
  <c r="I35" i="16"/>
  <c r="I39" i="16"/>
  <c r="I43" i="16"/>
  <c r="I47" i="16"/>
  <c r="I51" i="16"/>
  <c r="I55" i="16"/>
  <c r="I59" i="16"/>
  <c r="I63" i="16"/>
  <c r="I67" i="16"/>
  <c r="I71" i="16"/>
  <c r="I75" i="16"/>
  <c r="I79" i="16"/>
  <c r="I83" i="16"/>
  <c r="M159" i="19"/>
  <c r="M231" i="19"/>
  <c r="M71" i="19"/>
  <c r="M31" i="19"/>
  <c r="M166" i="19"/>
  <c r="M38" i="19"/>
  <c r="M149" i="19"/>
  <c r="M264" i="19"/>
  <c r="M311" i="19"/>
  <c r="M361" i="19"/>
  <c r="M379" i="19"/>
  <c r="M296" i="19"/>
  <c r="M280" i="19"/>
  <c r="M256" i="19"/>
  <c r="M248" i="19"/>
  <c r="M240" i="19"/>
  <c r="M184" i="19"/>
  <c r="M80" i="19"/>
  <c r="Q147" i="19"/>
  <c r="Q127" i="19"/>
  <c r="M72" i="19"/>
  <c r="M29" i="19"/>
  <c r="M93" i="19"/>
  <c r="M117" i="19"/>
  <c r="M141" i="19"/>
  <c r="M223" i="19"/>
  <c r="M252" i="19"/>
  <c r="M300" i="19"/>
  <c r="M350" i="19"/>
  <c r="M372" i="19"/>
  <c r="M99" i="19"/>
  <c r="M75" i="19"/>
  <c r="M67" i="19"/>
  <c r="M43" i="19"/>
  <c r="M3" i="19"/>
  <c r="Q116" i="19"/>
  <c r="Q191" i="19"/>
  <c r="Q279" i="19"/>
  <c r="M319" i="19"/>
  <c r="M271" i="19"/>
  <c r="M175" i="19"/>
  <c r="M79" i="19"/>
  <c r="M47" i="19"/>
  <c r="M48" i="19"/>
  <c r="M87" i="19"/>
  <c r="M370" i="19"/>
  <c r="M173" i="19"/>
  <c r="M221" i="19"/>
  <c r="M278" i="19"/>
  <c r="M371" i="19"/>
  <c r="M56" i="19"/>
  <c r="M76" i="19"/>
  <c r="M95" i="19"/>
  <c r="M142" i="19"/>
  <c r="M182" i="19"/>
  <c r="M253" i="19"/>
  <c r="M308" i="19"/>
  <c r="M263" i="19"/>
  <c r="M77" i="19"/>
  <c r="M101" i="19"/>
  <c r="M284" i="19"/>
  <c r="M310" i="19"/>
  <c r="M360" i="19"/>
  <c r="M378" i="19"/>
  <c r="Q99" i="19"/>
  <c r="Q251" i="19"/>
  <c r="Q298" i="19"/>
  <c r="Q328" i="19"/>
  <c r="M328" i="19"/>
  <c r="M241" i="19"/>
  <c r="M215" i="19"/>
  <c r="M180" i="19"/>
  <c r="Q180" i="19"/>
  <c r="M140" i="19"/>
  <c r="Q140" i="19"/>
  <c r="M100" i="19"/>
  <c r="Q100" i="19"/>
  <c r="M92" i="19"/>
  <c r="Q92" i="19"/>
  <c r="M84" i="19"/>
  <c r="Q84" i="19"/>
  <c r="M363" i="19"/>
  <c r="M382" i="19"/>
  <c r="Q5" i="19"/>
  <c r="F27" i="211" s="1" a="1"/>
  <c r="F27" i="211" s="1"/>
  <c r="Q67" i="19"/>
  <c r="Q80" i="19"/>
  <c r="Q96" i="19"/>
  <c r="Q124" i="19"/>
  <c r="Q260" i="19"/>
  <c r="M304" i="19"/>
  <c r="M305" i="19"/>
  <c r="M224" i="19"/>
  <c r="M297" i="19"/>
  <c r="Q254" i="19"/>
  <c r="M254" i="19"/>
  <c r="M225" i="19"/>
  <c r="M255" i="19"/>
  <c r="M81" i="19"/>
  <c r="M96" i="19"/>
  <c r="M193" i="19"/>
  <c r="M216" i="19"/>
  <c r="M230" i="19"/>
  <c r="M244" i="19"/>
  <c r="M272" i="19"/>
  <c r="M302" i="19"/>
  <c r="M348" i="19"/>
  <c r="Q347" i="19"/>
  <c r="Q227" i="19"/>
  <c r="M227" i="19"/>
  <c r="Q219" i="19"/>
  <c r="M219" i="19"/>
  <c r="Q211" i="19"/>
  <c r="M211" i="19"/>
  <c r="Q195" i="19"/>
  <c r="M195" i="19"/>
  <c r="M91" i="19"/>
  <c r="Q91" i="19"/>
  <c r="M83" i="19"/>
  <c r="Q83" i="19"/>
  <c r="M364" i="19"/>
  <c r="M373" i="19"/>
  <c r="M383" i="19"/>
  <c r="Q125" i="19"/>
  <c r="Q171" i="19"/>
  <c r="Q184" i="19"/>
  <c r="Q230" i="19"/>
  <c r="Q248" i="19"/>
  <c r="Q261" i="19"/>
  <c r="Q288" i="19"/>
  <c r="M321" i="19"/>
  <c r="Q320" i="19"/>
  <c r="Q280" i="19"/>
  <c r="M214" i="19"/>
  <c r="M236" i="19"/>
  <c r="Q236" i="19"/>
  <c r="M16" i="19"/>
  <c r="M160" i="19"/>
  <c r="M288" i="19"/>
  <c r="M64" i="19"/>
  <c r="M120" i="19"/>
  <c r="M164" i="19"/>
  <c r="M199" i="19"/>
  <c r="M217" i="19"/>
  <c r="M232" i="19"/>
  <c r="M246" i="19"/>
  <c r="M273" i="19"/>
  <c r="M303" i="19"/>
  <c r="M323" i="19"/>
  <c r="M380" i="19"/>
  <c r="F26" i="211" a="1"/>
  <c r="F26" i="211" s="1"/>
  <c r="M374" i="19"/>
  <c r="Q43" i="19"/>
  <c r="Q30" i="19"/>
  <c r="Q3" i="19"/>
  <c r="H10" i="343" s="1" a="1"/>
  <c r="H10" i="343" s="1"/>
  <c r="Q70" i="19"/>
  <c r="Q126" i="19"/>
  <c r="Q220" i="19"/>
  <c r="Q276" i="19"/>
  <c r="Q307" i="19"/>
  <c r="Q363" i="19"/>
  <c r="M265" i="19"/>
  <c r="M121" i="19"/>
  <c r="M201" i="19"/>
  <c r="M233" i="19"/>
  <c r="M325" i="19"/>
  <c r="M381" i="19"/>
  <c r="Q174" i="19"/>
  <c r="Q277" i="19"/>
  <c r="Q324" i="19"/>
  <c r="Q256" i="19"/>
  <c r="M257" i="19"/>
  <c r="Q208" i="19"/>
  <c r="M209" i="19"/>
  <c r="M208" i="19"/>
  <c r="Q168" i="19"/>
  <c r="M168" i="19"/>
  <c r="Q136" i="19"/>
  <c r="M137" i="19"/>
  <c r="M136" i="19"/>
  <c r="Q128" i="19"/>
  <c r="M129" i="19"/>
  <c r="M113" i="19"/>
  <c r="Q112" i="19"/>
  <c r="M112" i="19"/>
  <c r="Q104" i="19"/>
  <c r="M104" i="19"/>
  <c r="M89" i="19"/>
  <c r="M88" i="19"/>
  <c r="Q40" i="19"/>
  <c r="M40" i="19"/>
  <c r="Q24" i="19"/>
  <c r="M24" i="19"/>
  <c r="Q8" i="19"/>
  <c r="M9" i="19"/>
  <c r="M367" i="19"/>
  <c r="Q367" i="19"/>
  <c r="Q376" i="19"/>
  <c r="M376" i="19"/>
  <c r="M377" i="19"/>
  <c r="Q88" i="19"/>
  <c r="Q222" i="19"/>
  <c r="Q296" i="19"/>
  <c r="M281" i="19"/>
  <c r="M313" i="19"/>
  <c r="Q326" i="19"/>
  <c r="M327" i="19"/>
  <c r="Q294" i="19"/>
  <c r="M294" i="19"/>
  <c r="Q270" i="19"/>
  <c r="M270" i="19"/>
  <c r="M158" i="19"/>
  <c r="Q158" i="19"/>
  <c r="Q150" i="19"/>
  <c r="M151" i="19"/>
  <c r="Q110" i="19"/>
  <c r="M111" i="19"/>
  <c r="Q54" i="19"/>
  <c r="M54" i="19"/>
  <c r="Q46" i="19"/>
  <c r="M46" i="19"/>
  <c r="Q22" i="19"/>
  <c r="Q78" i="19"/>
  <c r="Q134" i="19"/>
  <c r="Q212" i="19"/>
  <c r="Q238" i="19"/>
  <c r="Q269" i="19"/>
  <c r="Q318" i="19"/>
  <c r="M318" i="19"/>
  <c r="Q286" i="19"/>
  <c r="M286" i="19"/>
  <c r="Q262" i="19"/>
  <c r="M262" i="19"/>
  <c r="Q317" i="19"/>
  <c r="M317" i="19"/>
  <c r="M309" i="19"/>
  <c r="Q309" i="19"/>
  <c r="M245" i="19"/>
  <c r="Q245" i="19"/>
  <c r="M237" i="19"/>
  <c r="M229" i="19"/>
  <c r="M197" i="19"/>
  <c r="Q197" i="19"/>
  <c r="Q189" i="19"/>
  <c r="M189" i="19"/>
  <c r="M352" i="19"/>
  <c r="Q52" i="19"/>
  <c r="Q228" i="19"/>
  <c r="Q240" i="19"/>
  <c r="Q285" i="19"/>
  <c r="Q304" i="19"/>
  <c r="Q162" i="19"/>
  <c r="M162" i="19"/>
  <c r="Q374" i="19"/>
  <c r="M55" i="19"/>
  <c r="M154" i="19"/>
  <c r="M295" i="19"/>
  <c r="M287" i="19"/>
  <c r="Q103" i="19"/>
  <c r="M103" i="19"/>
  <c r="M63" i="19"/>
  <c r="Q368" i="19"/>
  <c r="M368" i="19"/>
  <c r="Q26" i="19"/>
  <c r="C81" i="342" a="1"/>
  <c r="C81" i="342" s="1"/>
  <c r="C80" i="342" a="1"/>
  <c r="C80" i="342" s="1"/>
  <c r="C79" i="342" a="1"/>
  <c r="C79" i="342" s="1"/>
  <c r="D79" i="342" s="1" a="1"/>
  <c r="D79" i="342" s="1"/>
  <c r="C78" i="342" a="1"/>
  <c r="C78" i="342" s="1"/>
  <c r="E78" i="342" s="1" a="1"/>
  <c r="C77" i="342" a="1"/>
  <c r="C77" i="342" s="1"/>
  <c r="E77" i="342" s="1" a="1"/>
  <c r="C76" i="342" a="1"/>
  <c r="C76" i="342" s="1"/>
  <c r="C75" i="342" a="1"/>
  <c r="C75" i="342" s="1"/>
  <c r="D75" i="342" s="1" a="1"/>
  <c r="D75" i="342" s="1"/>
  <c r="C74" i="342" a="1"/>
  <c r="C74" i="342" s="1"/>
  <c r="E74" i="342" s="1" a="1"/>
  <c r="C73" i="342" a="1"/>
  <c r="C73" i="342" s="1"/>
  <c r="C72" i="342" a="1"/>
  <c r="C72" i="342" s="1"/>
  <c r="H72" i="342" s="1" a="1"/>
  <c r="C71" i="342" a="1"/>
  <c r="C71" i="342" s="1"/>
  <c r="D71" i="342" s="1" a="1"/>
  <c r="D71" i="342" s="1"/>
  <c r="C70" i="342" a="1"/>
  <c r="C70" i="342" s="1"/>
  <c r="F70" i="342" s="1" a="1"/>
  <c r="C69" i="342" a="1"/>
  <c r="C69" i="342" s="1"/>
  <c r="E69" i="342" s="1" a="1"/>
  <c r="C68" i="342" a="1"/>
  <c r="C68" i="342" s="1"/>
  <c r="C67" i="342" a="1"/>
  <c r="C67" i="342" s="1"/>
  <c r="D67" i="342" s="1" a="1"/>
  <c r="D67" i="342" s="1"/>
  <c r="C66" i="342" a="1"/>
  <c r="C66" i="342" s="1"/>
  <c r="E66" i="342" s="1" a="1"/>
  <c r="C65" i="342" a="1"/>
  <c r="C65" i="342" s="1"/>
  <c r="D65" i="342" s="1" a="1"/>
  <c r="D65" i="342" s="1"/>
  <c r="C64" i="342" a="1"/>
  <c r="C64" i="342" s="1"/>
  <c r="H64" i="342" s="1" a="1"/>
  <c r="C63" i="342" a="1"/>
  <c r="C63" i="342" s="1"/>
  <c r="D63" i="342" s="1" a="1"/>
  <c r="D63" i="342" s="1"/>
  <c r="C62" i="342" a="1"/>
  <c r="C62" i="342" s="1"/>
  <c r="F62" i="342" s="1" a="1"/>
  <c r="C61" i="342" a="1"/>
  <c r="C61" i="342" s="1"/>
  <c r="E61" i="342" s="1" a="1"/>
  <c r="C60" i="342" a="1"/>
  <c r="C60" i="342" s="1"/>
  <c r="C59" i="342" a="1"/>
  <c r="C59" i="342" s="1"/>
  <c r="D59" i="342" s="1" a="1"/>
  <c r="D59" i="342" s="1"/>
  <c r="C58" i="342" a="1"/>
  <c r="C58" i="342" s="1"/>
  <c r="E58" i="342" s="1" a="1"/>
  <c r="C57" i="342" a="1"/>
  <c r="C57" i="342" s="1"/>
  <c r="D57" i="342" s="1" a="1"/>
  <c r="D57" i="342" s="1"/>
  <c r="C56" i="342" a="1"/>
  <c r="C56" i="342" s="1"/>
  <c r="H56" i="342" s="1" a="1"/>
  <c r="C55" i="342" a="1"/>
  <c r="C55" i="342" s="1"/>
  <c r="D55" i="342" s="1" a="1"/>
  <c r="D55" i="342" s="1"/>
  <c r="C54" i="342" a="1"/>
  <c r="C54" i="342" s="1"/>
  <c r="F54" i="342" s="1" a="1"/>
  <c r="C53" i="342" a="1"/>
  <c r="C53" i="342" s="1"/>
  <c r="E53" i="342" s="1" a="1"/>
  <c r="C52" i="342" a="1"/>
  <c r="C52" i="342" s="1"/>
  <c r="H52" i="342" s="1" a="1"/>
  <c r="C51" i="342" a="1"/>
  <c r="C51" i="342" s="1"/>
  <c r="G51" i="342" s="1" a="1"/>
  <c r="C50" i="342" a="1"/>
  <c r="C50" i="342" s="1"/>
  <c r="E50" i="342" s="1" a="1"/>
  <c r="C49" i="342" a="1"/>
  <c r="C49" i="342" s="1"/>
  <c r="D49" i="342" s="1" a="1"/>
  <c r="D49" i="342" s="1"/>
  <c r="C48" i="342" a="1"/>
  <c r="C48" i="342" s="1"/>
  <c r="H48" i="342" s="1" a="1"/>
  <c r="C47" i="342" a="1"/>
  <c r="C47" i="342" s="1"/>
  <c r="C46" i="342" a="1"/>
  <c r="C46" i="342" s="1"/>
  <c r="C45" i="342" a="1"/>
  <c r="C45" i="342" s="1"/>
  <c r="G45" i="342" s="1" a="1"/>
  <c r="G45" i="342" s="1"/>
  <c r="C44" i="342" a="1"/>
  <c r="C44" i="342" s="1"/>
  <c r="C43" i="342" a="1"/>
  <c r="C43" i="342" s="1"/>
  <c r="C42" i="342" a="1"/>
  <c r="C42" i="342" s="1"/>
  <c r="C41" i="342" a="1"/>
  <c r="C41" i="342" s="1"/>
  <c r="E41" i="342" s="1" a="1"/>
  <c r="E41" i="342" s="1"/>
  <c r="C40" i="342" a="1"/>
  <c r="C40" i="342" s="1"/>
  <c r="C39" i="342" a="1"/>
  <c r="C39" i="342" s="1"/>
  <c r="C38" i="342" a="1"/>
  <c r="C38" i="342" s="1"/>
  <c r="C37" i="342" a="1"/>
  <c r="C37" i="342" s="1"/>
  <c r="C36" i="342" a="1"/>
  <c r="C36" i="342" s="1"/>
  <c r="H36" i="342" s="1" a="1"/>
  <c r="C35" i="342" a="1"/>
  <c r="C35" i="342" s="1"/>
  <c r="F35" i="342" s="1" a="1"/>
  <c r="C34" i="342" a="1"/>
  <c r="C34" i="342" s="1"/>
  <c r="C33" i="342" a="1"/>
  <c r="C33" i="342" s="1"/>
  <c r="C32" i="342" a="1"/>
  <c r="C32" i="342" s="1"/>
  <c r="C83" i="341" a="1"/>
  <c r="C83" i="341" s="1"/>
  <c r="C82" i="341" a="1"/>
  <c r="C82" i="341" s="1"/>
  <c r="C81" i="341" a="1"/>
  <c r="C81" i="341" s="1"/>
  <c r="C80" i="341" a="1"/>
  <c r="C80" i="341" s="1"/>
  <c r="C79" i="341" a="1"/>
  <c r="C79" i="341" s="1"/>
  <c r="C78" i="341" a="1"/>
  <c r="C78" i="341" s="1"/>
  <c r="C77" i="341" a="1"/>
  <c r="C77" i="341" s="1"/>
  <c r="C76" i="341" a="1"/>
  <c r="C76" i="341" s="1"/>
  <c r="G76" i="341" s="1" a="1"/>
  <c r="G76" i="341" s="1"/>
  <c r="C75" i="341" a="1"/>
  <c r="C75" i="341" s="1"/>
  <c r="C74" i="341" a="1"/>
  <c r="C74" i="341" s="1"/>
  <c r="C73" i="341" a="1"/>
  <c r="C73" i="341" s="1"/>
  <c r="C72" i="341" a="1"/>
  <c r="C72" i="341" s="1"/>
  <c r="G72" i="341" s="1" a="1"/>
  <c r="G72" i="341" s="1"/>
  <c r="C71" i="341" a="1"/>
  <c r="C71" i="341" s="1"/>
  <c r="C70" i="341" a="1"/>
  <c r="C70" i="341" s="1"/>
  <c r="C69" i="341" a="1"/>
  <c r="C69" i="341" s="1"/>
  <c r="C68" i="341" a="1"/>
  <c r="C68" i="341" s="1"/>
  <c r="C67" i="341" a="1"/>
  <c r="C67" i="341" s="1"/>
  <c r="C66" i="341" a="1"/>
  <c r="C66" i="341" s="1"/>
  <c r="C65" i="341" a="1"/>
  <c r="C65" i="341" s="1"/>
  <c r="C64" i="341" a="1"/>
  <c r="C64" i="341" s="1"/>
  <c r="C63" i="341" a="1"/>
  <c r="C63" i="341" s="1"/>
  <c r="C62" i="341" a="1"/>
  <c r="C62" i="341" s="1"/>
  <c r="C61" i="341" a="1"/>
  <c r="C61" i="341" s="1"/>
  <c r="C60" i="341" a="1"/>
  <c r="C60" i="341" s="1"/>
  <c r="G60" i="341" s="1" a="1"/>
  <c r="G60" i="341" s="1"/>
  <c r="C59" i="341" a="1"/>
  <c r="C59" i="341" s="1"/>
  <c r="C58" i="341" a="1"/>
  <c r="C58" i="341" s="1"/>
  <c r="C57" i="341" a="1"/>
  <c r="C57" i="341" s="1"/>
  <c r="C56" i="341" a="1"/>
  <c r="C56" i="341" s="1"/>
  <c r="C55" i="341" a="1"/>
  <c r="C55" i="341" s="1"/>
  <c r="C54" i="341" a="1"/>
  <c r="C54" i="341" s="1"/>
  <c r="C53" i="341" a="1"/>
  <c r="C53" i="341" s="1"/>
  <c r="C52" i="341" a="1"/>
  <c r="C52" i="341" s="1"/>
  <c r="C51" i="341" a="1"/>
  <c r="C51" i="341" s="1"/>
  <c r="C50" i="341" a="1"/>
  <c r="C50" i="341" s="1"/>
  <c r="C49" i="341" a="1"/>
  <c r="C49" i="341" s="1"/>
  <c r="C48" i="341" a="1"/>
  <c r="C48" i="341" s="1"/>
  <c r="C47" i="341" a="1"/>
  <c r="C47" i="341" s="1"/>
  <c r="H47" i="341" s="1" a="1"/>
  <c r="C46" i="341" a="1"/>
  <c r="C46" i="341" s="1"/>
  <c r="F46" i="341" s="1" a="1"/>
  <c r="C45" i="341" a="1"/>
  <c r="C45" i="341" s="1"/>
  <c r="C44" i="341" a="1"/>
  <c r="C44" i="341" s="1"/>
  <c r="G44" i="341" s="1" a="1"/>
  <c r="G44" i="341" s="1"/>
  <c r="C43" i="341" a="1"/>
  <c r="C43" i="341" s="1"/>
  <c r="C42" i="341" a="1"/>
  <c r="C42" i="341" s="1"/>
  <c r="C41" i="341" a="1"/>
  <c r="C41" i="341" s="1"/>
  <c r="C40" i="341" a="1"/>
  <c r="C40" i="341" s="1"/>
  <c r="C39" i="341" a="1"/>
  <c r="C39" i="341" s="1"/>
  <c r="C38" i="341" a="1"/>
  <c r="C38" i="341" s="1"/>
  <c r="C37" i="341" a="1"/>
  <c r="C37" i="341" s="1"/>
  <c r="C36" i="341" a="1"/>
  <c r="C36" i="341" s="1"/>
  <c r="C35" i="341" a="1"/>
  <c r="C35" i="341" s="1"/>
  <c r="C34" i="341" a="1"/>
  <c r="C34" i="341" s="1"/>
  <c r="C87" i="340" a="1"/>
  <c r="C87" i="340" s="1"/>
  <c r="C86" i="340" a="1"/>
  <c r="C86" i="340" s="1"/>
  <c r="C85" i="340" a="1"/>
  <c r="C85" i="340" s="1"/>
  <c r="C84" i="340" a="1"/>
  <c r="C84" i="340" s="1"/>
  <c r="G84" i="340" s="1" a="1"/>
  <c r="G84" i="340" s="1"/>
  <c r="C83" i="340" a="1"/>
  <c r="C83" i="340" s="1"/>
  <c r="C82" i="340" a="1"/>
  <c r="C82" i="340" s="1"/>
  <c r="C81" i="340" a="1"/>
  <c r="C81" i="340" s="1"/>
  <c r="C80" i="340" a="1"/>
  <c r="C80" i="340" s="1"/>
  <c r="C79" i="340" a="1"/>
  <c r="C79" i="340" s="1"/>
  <c r="H79" i="340" s="1" a="1"/>
  <c r="H79" i="340" s="1"/>
  <c r="C78" i="340" a="1"/>
  <c r="C78" i="340" s="1"/>
  <c r="C77" i="340" a="1"/>
  <c r="C77" i="340" s="1"/>
  <c r="D77" i="340" s="1" a="1"/>
  <c r="D77" i="340" s="1"/>
  <c r="C76" i="340" a="1"/>
  <c r="C76" i="340" s="1"/>
  <c r="G76" i="340" s="1" a="1"/>
  <c r="G76" i="340" s="1"/>
  <c r="C75" i="340" a="1"/>
  <c r="C75" i="340" s="1"/>
  <c r="C74" i="340" a="1"/>
  <c r="C74" i="340" s="1"/>
  <c r="C73" i="340" a="1"/>
  <c r="C73" i="340" s="1"/>
  <c r="F73" i="340" s="1" a="1"/>
  <c r="F73" i="340" s="1"/>
  <c r="C72" i="340" a="1"/>
  <c r="C72" i="340" s="1"/>
  <c r="C71" i="340" a="1"/>
  <c r="C71" i="340" s="1"/>
  <c r="G71" i="340" s="1" a="1"/>
  <c r="G71" i="340" s="1"/>
  <c r="C70" i="340" a="1"/>
  <c r="C70" i="340" s="1"/>
  <c r="H70" i="340" s="1" a="1"/>
  <c r="H70" i="340" s="1"/>
  <c r="C69" i="340" a="1"/>
  <c r="C69" i="340" s="1"/>
  <c r="C68" i="340" a="1"/>
  <c r="C68" i="340" s="1"/>
  <c r="G68" i="340" s="1" a="1"/>
  <c r="G68" i="340" s="1"/>
  <c r="C67" i="340" a="1"/>
  <c r="C67" i="340" s="1"/>
  <c r="C66" i="340" a="1"/>
  <c r="C66" i="340" s="1"/>
  <c r="C65" i="340" a="1"/>
  <c r="C65" i="340" s="1"/>
  <c r="C64" i="340" a="1"/>
  <c r="C64" i="340" s="1"/>
  <c r="C63" i="340" a="1"/>
  <c r="C63" i="340" s="1"/>
  <c r="G63" i="340" s="1" a="1"/>
  <c r="G63" i="340" s="1"/>
  <c r="C62" i="340" a="1"/>
  <c r="C62" i="340" s="1"/>
  <c r="E62" i="340" s="1" a="1"/>
  <c r="E62" i="340" s="1"/>
  <c r="C61" i="340" a="1"/>
  <c r="C61" i="340" s="1"/>
  <c r="D61" i="340" s="1" a="1"/>
  <c r="D61" i="340" s="1"/>
  <c r="C60" i="340" a="1"/>
  <c r="C60" i="340" s="1"/>
  <c r="G60" i="340" s="1" a="1"/>
  <c r="G60" i="340" s="1"/>
  <c r="C59" i="340" a="1"/>
  <c r="C59" i="340" s="1"/>
  <c r="E59" i="340" s="1" a="1"/>
  <c r="E59" i="340" s="1"/>
  <c r="C58" i="340" a="1"/>
  <c r="C58" i="340" s="1"/>
  <c r="E58" i="340" s="1" a="1"/>
  <c r="E58" i="340" s="1"/>
  <c r="C57" i="340" a="1"/>
  <c r="C57" i="340" s="1"/>
  <c r="C56" i="340" a="1"/>
  <c r="C56" i="340" s="1"/>
  <c r="D56" i="340" s="1" a="1"/>
  <c r="D56" i="340" s="1"/>
  <c r="C55" i="340" a="1"/>
  <c r="C55" i="340" s="1"/>
  <c r="C54" i="340" a="1"/>
  <c r="C54" i="340" s="1"/>
  <c r="H54" i="340" s="1" a="1"/>
  <c r="H54" i="340" s="1"/>
  <c r="C53" i="340" a="1"/>
  <c r="C53" i="340" s="1"/>
  <c r="C52" i="340" a="1"/>
  <c r="C52" i="340" s="1"/>
  <c r="E52" i="340" s="1" a="1"/>
  <c r="E52" i="340" s="1"/>
  <c r="C51" i="340" a="1"/>
  <c r="C51" i="340" s="1"/>
  <c r="F51" i="340" s="1" a="1"/>
  <c r="F51" i="340" s="1"/>
  <c r="C50" i="340" a="1"/>
  <c r="C50" i="340" s="1"/>
  <c r="C49" i="340" a="1"/>
  <c r="C49" i="340" s="1"/>
  <c r="C48" i="340" a="1"/>
  <c r="C48" i="340" s="1"/>
  <c r="C47" i="340" a="1"/>
  <c r="C47" i="340" s="1"/>
  <c r="G47" i="340" s="1" a="1"/>
  <c r="G47" i="340" s="1"/>
  <c r="C46" i="340" a="1"/>
  <c r="C46" i="340" s="1"/>
  <c r="C45" i="340" a="1"/>
  <c r="C45" i="340" s="1"/>
  <c r="G45" i="340" s="1" a="1"/>
  <c r="G45" i="340" s="1"/>
  <c r="C44" i="340" a="1"/>
  <c r="C44" i="340" s="1"/>
  <c r="D44" i="340" s="1" a="1"/>
  <c r="D44" i="340" s="1"/>
  <c r="C43" i="340" a="1"/>
  <c r="C43" i="340" s="1"/>
  <c r="H43" i="340" s="1" a="1"/>
  <c r="H43" i="340" s="1"/>
  <c r="C42" i="340" a="1"/>
  <c r="C42" i="340" s="1"/>
  <c r="G42" i="340" s="1" a="1"/>
  <c r="G42" i="340" s="1"/>
  <c r="C41" i="340" a="1"/>
  <c r="C41" i="340" s="1"/>
  <c r="C40" i="340" a="1"/>
  <c r="C40" i="340" s="1"/>
  <c r="E40" i="340" s="1" a="1"/>
  <c r="E40" i="340" s="1"/>
  <c r="C39" i="340" a="1"/>
  <c r="C39" i="340" s="1"/>
  <c r="F39" i="340" s="1" a="1"/>
  <c r="F39" i="340" s="1"/>
  <c r="C38" i="340" a="1"/>
  <c r="C38" i="340" s="1"/>
  <c r="F32" i="342" a="1"/>
  <c r="F32" i="342" s="1"/>
  <c r="H32" i="342" a="1"/>
  <c r="H32" i="342" s="1"/>
  <c r="F40" i="342" a="1"/>
  <c r="F40" i="342" s="1"/>
  <c r="H40" i="342" a="1"/>
  <c r="H40" i="342" s="1"/>
  <c r="D40" i="342" a="1"/>
  <c r="D40" i="342" s="1"/>
  <c r="E45" i="342" a="1"/>
  <c r="E45" i="342" s="1"/>
  <c r="F50" i="342" a="1"/>
  <c r="F50" i="342" s="1"/>
  <c r="E50" i="342"/>
  <c r="H50" i="342" a="1"/>
  <c r="H50" i="342" s="1"/>
  <c r="D50" i="342" a="1"/>
  <c r="D50" i="342" s="1"/>
  <c r="G50" i="342" a="1"/>
  <c r="G50" i="342" s="1"/>
  <c r="F58" i="342" a="1"/>
  <c r="F58" i="342" s="1"/>
  <c r="E58" i="342"/>
  <c r="H58" i="342" a="1"/>
  <c r="H58" i="342" s="1"/>
  <c r="D58" i="342" a="1"/>
  <c r="D58" i="342" s="1"/>
  <c r="G58" i="342" a="1"/>
  <c r="G58" i="342" s="1"/>
  <c r="F66" i="342" a="1"/>
  <c r="F66" i="342" s="1"/>
  <c r="E66" i="342"/>
  <c r="H66" i="342" a="1"/>
  <c r="H66" i="342" s="1"/>
  <c r="D66" i="342" a="1"/>
  <c r="D66" i="342" s="1"/>
  <c r="G66" i="342" a="1"/>
  <c r="G66" i="342" s="1"/>
  <c r="F74" i="342" a="1"/>
  <c r="F74" i="342" s="1"/>
  <c r="E74" i="342"/>
  <c r="H74" i="342" a="1"/>
  <c r="H74" i="342" s="1"/>
  <c r="D74" i="342" a="1"/>
  <c r="D74" i="342" s="1"/>
  <c r="G74" i="342" a="1"/>
  <c r="G74" i="342" s="1"/>
  <c r="E32" i="342" a="1"/>
  <c r="E32" i="342" s="1"/>
  <c r="H51" i="342" a="1"/>
  <c r="H51" i="342" s="1"/>
  <c r="D51" i="342" a="1"/>
  <c r="D51" i="342" s="1"/>
  <c r="G51" i="342"/>
  <c r="F51" i="342" a="1"/>
  <c r="F51" i="342" s="1"/>
  <c r="E51" i="342" a="1"/>
  <c r="E51" i="342" s="1"/>
  <c r="H59" i="342" a="1"/>
  <c r="H59" i="342" s="1"/>
  <c r="G59" i="342" a="1"/>
  <c r="G59" i="342" s="1"/>
  <c r="F59" i="342" a="1"/>
  <c r="F59" i="342" s="1"/>
  <c r="E59" i="342" a="1"/>
  <c r="E59" i="342" s="1"/>
  <c r="H67" i="342" a="1"/>
  <c r="H67" i="342" s="1"/>
  <c r="G67" i="342" a="1"/>
  <c r="G67" i="342" s="1"/>
  <c r="F67" i="342" a="1"/>
  <c r="F67" i="342" s="1"/>
  <c r="E67" i="342" a="1"/>
  <c r="E67" i="342" s="1"/>
  <c r="H75" i="342" a="1"/>
  <c r="H75" i="342" s="1"/>
  <c r="G75" i="342" a="1"/>
  <c r="G75" i="342" s="1"/>
  <c r="F75" i="342" a="1"/>
  <c r="F75" i="342" s="1"/>
  <c r="E75" i="342" a="1"/>
  <c r="E75" i="342" s="1"/>
  <c r="H35" i="342" a="1"/>
  <c r="H35" i="342" s="1"/>
  <c r="F35" i="342"/>
  <c r="E40" i="342" a="1"/>
  <c r="E40" i="342" s="1"/>
  <c r="E35" i="342" a="1"/>
  <c r="E35" i="342" s="1"/>
  <c r="F38" i="342" a="1"/>
  <c r="F38" i="342" s="1"/>
  <c r="D38" i="342" a="1"/>
  <c r="D38" i="342" s="1"/>
  <c r="G40" i="342" a="1"/>
  <c r="G40" i="342" s="1"/>
  <c r="F46" i="342" a="1"/>
  <c r="F46" i="342" s="1"/>
  <c r="D46" i="342" a="1"/>
  <c r="D46" i="342" s="1"/>
  <c r="G46" i="342" a="1"/>
  <c r="G46" i="342" s="1"/>
  <c r="F52" i="342" a="1"/>
  <c r="F52" i="342" s="1"/>
  <c r="E52" i="342" a="1"/>
  <c r="E52" i="342" s="1"/>
  <c r="H52" i="342"/>
  <c r="D52" i="342" a="1"/>
  <c r="D52" i="342" s="1"/>
  <c r="G52" i="342" a="1"/>
  <c r="G52" i="342" s="1"/>
  <c r="F60" i="342" a="1"/>
  <c r="F60" i="342" s="1"/>
  <c r="E60" i="342" a="1"/>
  <c r="E60" i="342" s="1"/>
  <c r="H60" i="342" a="1"/>
  <c r="H60" i="342" s="1"/>
  <c r="D60" i="342" a="1"/>
  <c r="D60" i="342" s="1"/>
  <c r="G60" i="342" a="1"/>
  <c r="G60" i="342" s="1"/>
  <c r="F68" i="342" a="1"/>
  <c r="F68" i="342" s="1"/>
  <c r="E68" i="342" a="1"/>
  <c r="E68" i="342" s="1"/>
  <c r="H68" i="342" a="1"/>
  <c r="H68" i="342" s="1"/>
  <c r="D68" i="342" a="1"/>
  <c r="D68" i="342" s="1"/>
  <c r="G68" i="342" a="1"/>
  <c r="G68" i="342" s="1"/>
  <c r="F76" i="342" a="1"/>
  <c r="F76" i="342" s="1"/>
  <c r="E76" i="342" a="1"/>
  <c r="E76" i="342" s="1"/>
  <c r="H76" i="342" a="1"/>
  <c r="H76" i="342" s="1"/>
  <c r="D76" i="342" a="1"/>
  <c r="D76" i="342" s="1"/>
  <c r="G76" i="342" a="1"/>
  <c r="G76" i="342" s="1"/>
  <c r="H33" i="342" a="1"/>
  <c r="H33" i="342" s="1"/>
  <c r="E38" i="342" a="1"/>
  <c r="E38" i="342" s="1"/>
  <c r="H41" i="342" a="1"/>
  <c r="H41" i="342" s="1"/>
  <c r="D41" i="342" a="1"/>
  <c r="D41" i="342" s="1"/>
  <c r="F41" i="342" a="1"/>
  <c r="F41" i="342" s="1"/>
  <c r="G53" i="342" a="1"/>
  <c r="G53" i="342" s="1"/>
  <c r="H53" i="342" a="1"/>
  <c r="H53" i="342" s="1"/>
  <c r="D53" i="342" a="1"/>
  <c r="D53" i="342" s="1"/>
  <c r="F53" i="342" a="1"/>
  <c r="F53" i="342" s="1"/>
  <c r="E53" i="342"/>
  <c r="G61" i="342" a="1"/>
  <c r="G61" i="342" s="1"/>
  <c r="H61" i="342" a="1"/>
  <c r="H61" i="342" s="1"/>
  <c r="D61" i="342" a="1"/>
  <c r="D61" i="342" s="1"/>
  <c r="F61" i="342" a="1"/>
  <c r="F61" i="342" s="1"/>
  <c r="E61" i="342"/>
  <c r="G69" i="342" a="1"/>
  <c r="G69" i="342" s="1"/>
  <c r="H69" i="342" a="1"/>
  <c r="H69" i="342" s="1"/>
  <c r="D69" i="342" a="1"/>
  <c r="D69" i="342" s="1"/>
  <c r="F69" i="342" a="1"/>
  <c r="F69" i="342" s="1"/>
  <c r="E69" i="342"/>
  <c r="H77" i="342" a="1"/>
  <c r="H77" i="342" s="1"/>
  <c r="D77" i="342" a="1"/>
  <c r="D77" i="342" s="1"/>
  <c r="G77" i="342" a="1"/>
  <c r="G77" i="342" s="1"/>
  <c r="F77" i="342" a="1"/>
  <c r="F77" i="342" s="1"/>
  <c r="E77" i="342"/>
  <c r="H47" i="342" a="1"/>
  <c r="H47" i="342" s="1"/>
  <c r="D47" i="342" a="1"/>
  <c r="D47" i="342" s="1"/>
  <c r="F47" i="342" a="1"/>
  <c r="F47" i="342" s="1"/>
  <c r="E47" i="342" a="1"/>
  <c r="E47" i="342" s="1"/>
  <c r="E54" i="342" a="1"/>
  <c r="E54" i="342" s="1"/>
  <c r="F54" i="342"/>
  <c r="H54" i="342" a="1"/>
  <c r="H54" i="342" s="1"/>
  <c r="D54" i="342" a="1"/>
  <c r="D54" i="342" s="1"/>
  <c r="G54" i="342" a="1"/>
  <c r="G54" i="342" s="1"/>
  <c r="E62" i="342" a="1"/>
  <c r="E62" i="342" s="1"/>
  <c r="F62" i="342"/>
  <c r="H62" i="342" a="1"/>
  <c r="H62" i="342" s="1"/>
  <c r="D62" i="342" a="1"/>
  <c r="D62" i="342" s="1"/>
  <c r="G62" i="342" a="1"/>
  <c r="G62" i="342" s="1"/>
  <c r="E70" i="342" a="1"/>
  <c r="E70" i="342" s="1"/>
  <c r="F70" i="342"/>
  <c r="H70" i="342" a="1"/>
  <c r="H70" i="342" s="1"/>
  <c r="D70" i="342" a="1"/>
  <c r="D70" i="342" s="1"/>
  <c r="G70" i="342" a="1"/>
  <c r="G70" i="342" s="1"/>
  <c r="F78" i="342" a="1"/>
  <c r="F78" i="342" s="1"/>
  <c r="E78" i="342"/>
  <c r="H78" i="342" a="1"/>
  <c r="H78" i="342" s="1"/>
  <c r="D78" i="342" a="1"/>
  <c r="D78" i="342" s="1"/>
  <c r="G78" i="342" a="1"/>
  <c r="G78" i="342" s="1"/>
  <c r="F36" i="342" a="1"/>
  <c r="F36" i="342" s="1"/>
  <c r="H36" i="342"/>
  <c r="D36" i="342" a="1"/>
  <c r="D36" i="342" s="1"/>
  <c r="E36" i="342" a="1"/>
  <c r="E36" i="342" s="1"/>
  <c r="H39" i="342" a="1"/>
  <c r="H39" i="342" s="1"/>
  <c r="D39" i="342" a="1"/>
  <c r="D39" i="342" s="1"/>
  <c r="G41" i="342" a="1"/>
  <c r="G41" i="342" s="1"/>
  <c r="G47" i="342" a="1"/>
  <c r="G47" i="342" s="1"/>
  <c r="H55" i="342" a="1"/>
  <c r="H55" i="342" s="1"/>
  <c r="G55" i="342" a="1"/>
  <c r="G55" i="342" s="1"/>
  <c r="F55" i="342" a="1"/>
  <c r="F55" i="342"/>
  <c r="E55" i="342" a="1"/>
  <c r="E55" i="342" s="1"/>
  <c r="H63" i="342" a="1"/>
  <c r="H63" i="342" s="1"/>
  <c r="G63" i="342" a="1"/>
  <c r="G63" i="342" s="1"/>
  <c r="F63" i="342" a="1"/>
  <c r="F63" i="342" s="1"/>
  <c r="E63" i="342" a="1"/>
  <c r="E63" i="342" s="1"/>
  <c r="H71" i="342" a="1"/>
  <c r="H71" i="342" s="1"/>
  <c r="G71" i="342" a="1"/>
  <c r="G71" i="342" s="1"/>
  <c r="F71" i="342" a="1"/>
  <c r="F71" i="342" s="1"/>
  <c r="E71" i="342" a="1"/>
  <c r="E71" i="342" s="1"/>
  <c r="H79" i="342" a="1"/>
  <c r="H79" i="342" s="1"/>
  <c r="G79" i="342" a="1"/>
  <c r="G79" i="342" s="1"/>
  <c r="F79" i="342" a="1"/>
  <c r="F79" i="342"/>
  <c r="E79" i="342" a="1"/>
  <c r="E79" i="342" s="1"/>
  <c r="F34" i="342" a="1"/>
  <c r="F34" i="342" s="1"/>
  <c r="G36" i="342" a="1"/>
  <c r="G36" i="342" s="1"/>
  <c r="E39" i="342" a="1"/>
  <c r="E39" i="342" s="1"/>
  <c r="F48" i="342" a="1"/>
  <c r="F48" i="342" s="1"/>
  <c r="E48" i="342" a="1"/>
  <c r="E48" i="342" s="1"/>
  <c r="G48" i="342" a="1"/>
  <c r="G48" i="342" s="1"/>
  <c r="H48" i="342"/>
  <c r="D48" i="342" a="1"/>
  <c r="D48" i="342" s="1"/>
  <c r="F56" i="342" a="1"/>
  <c r="F56" i="342" s="1"/>
  <c r="E56" i="342" a="1"/>
  <c r="E56" i="342" s="1"/>
  <c r="G56" i="342" a="1"/>
  <c r="G56" i="342" s="1"/>
  <c r="H56" i="342"/>
  <c r="D56" i="342" a="1"/>
  <c r="D56" i="342" s="1"/>
  <c r="F64" i="342" a="1"/>
  <c r="F64" i="342"/>
  <c r="E64" i="342" a="1"/>
  <c r="E64" i="342" s="1"/>
  <c r="G64" i="342" a="1"/>
  <c r="G64" i="342" s="1"/>
  <c r="H64" i="342"/>
  <c r="D64" i="342" a="1"/>
  <c r="D64" i="342" s="1"/>
  <c r="F72" i="342" a="1"/>
  <c r="F72" i="342" s="1"/>
  <c r="E72" i="342" a="1"/>
  <c r="E72" i="342" s="1"/>
  <c r="G72" i="342" a="1"/>
  <c r="G72" i="342" s="1"/>
  <c r="H72" i="342"/>
  <c r="D72" i="342" a="1"/>
  <c r="D72" i="342" s="1"/>
  <c r="F80" i="342" a="1"/>
  <c r="F80" i="342" s="1"/>
  <c r="E80" i="342" a="1"/>
  <c r="E80" i="342" s="1"/>
  <c r="H80" i="342" a="1"/>
  <c r="H80" i="342" s="1"/>
  <c r="D80" i="342" a="1"/>
  <c r="D80" i="342" s="1"/>
  <c r="G80" i="342" a="1"/>
  <c r="G80" i="342" s="1"/>
  <c r="H45" i="342" a="1"/>
  <c r="H45" i="342" s="1"/>
  <c r="D45" i="342" a="1"/>
  <c r="D45" i="342" s="1"/>
  <c r="F45" i="342" a="1"/>
  <c r="F45" i="342" s="1"/>
  <c r="H49" i="342" a="1"/>
  <c r="H49" i="342" s="1"/>
  <c r="G49" i="342" a="1"/>
  <c r="G49" i="342" s="1"/>
  <c r="E49" i="342" a="1"/>
  <c r="E49" i="342" s="1"/>
  <c r="F49" i="342" a="1"/>
  <c r="F49" i="342" s="1"/>
  <c r="H57" i="342" a="1"/>
  <c r="H57" i="342" s="1"/>
  <c r="G57" i="342" a="1"/>
  <c r="G57" i="342" s="1"/>
  <c r="E57" i="342" a="1"/>
  <c r="E57" i="342" s="1"/>
  <c r="F57" i="342" a="1"/>
  <c r="F57" i="342" s="1"/>
  <c r="H65" i="342" a="1"/>
  <c r="H65" i="342" s="1"/>
  <c r="G65" i="342" a="1"/>
  <c r="G65" i="342" s="1"/>
  <c r="E65" i="342" a="1"/>
  <c r="E65" i="342" s="1"/>
  <c r="F65" i="342" a="1"/>
  <c r="F65" i="342" s="1"/>
  <c r="H73" i="342" a="1"/>
  <c r="H73" i="342" s="1"/>
  <c r="D73" i="342" a="1"/>
  <c r="D73" i="342" s="1"/>
  <c r="G73" i="342" a="1"/>
  <c r="G73" i="342" s="1"/>
  <c r="E73" i="342" a="1"/>
  <c r="E73" i="342" s="1"/>
  <c r="F73" i="342" a="1"/>
  <c r="F73" i="342" s="1"/>
  <c r="H81" i="342" a="1"/>
  <c r="H81" i="342" s="1"/>
  <c r="D81" i="342" a="1"/>
  <c r="D81" i="342" s="1"/>
  <c r="G81" i="342" a="1"/>
  <c r="G81" i="342" s="1"/>
  <c r="F81" i="342" a="1"/>
  <c r="F81" i="342" s="1"/>
  <c r="E81" i="342" a="1"/>
  <c r="E81" i="342" s="1"/>
  <c r="F63" i="341" a="1"/>
  <c r="F63" i="341" s="1"/>
  <c r="H63" i="341" a="1"/>
  <c r="H63" i="341" s="1"/>
  <c r="G63" i="341" a="1"/>
  <c r="G63" i="341" s="1"/>
  <c r="E63" i="341" a="1"/>
  <c r="E63" i="341" s="1"/>
  <c r="D63" i="341" a="1"/>
  <c r="D63" i="341" s="1"/>
  <c r="H77" i="341" a="1"/>
  <c r="H77" i="341" s="1"/>
  <c r="F77" i="341" a="1"/>
  <c r="F77" i="341" s="1"/>
  <c r="G77" i="341" a="1"/>
  <c r="G77" i="341" s="1"/>
  <c r="E77" i="341" a="1"/>
  <c r="E77" i="341" s="1"/>
  <c r="D77" i="341" a="1"/>
  <c r="D77" i="341" s="1"/>
  <c r="F47" i="341" a="1"/>
  <c r="F47" i="341" s="1"/>
  <c r="H47" i="341"/>
  <c r="G47" i="341" a="1"/>
  <c r="G47" i="341" s="1"/>
  <c r="E47" i="341" a="1"/>
  <c r="E47" i="341" s="1"/>
  <c r="D47" i="341" a="1"/>
  <c r="D47" i="341" s="1"/>
  <c r="F73" i="341" a="1"/>
  <c r="F73" i="341" s="1"/>
  <c r="G73" i="341" a="1"/>
  <c r="G73" i="341" s="1"/>
  <c r="E73" i="341" a="1"/>
  <c r="E73" i="341" s="1"/>
  <c r="D73" i="341" a="1"/>
  <c r="D73" i="341" s="1"/>
  <c r="H73" i="341" a="1"/>
  <c r="H73" i="341" s="1"/>
  <c r="H81" i="341" a="1"/>
  <c r="H81" i="341" s="1"/>
  <c r="D81" i="341" a="1"/>
  <c r="D81" i="341" s="1"/>
  <c r="F81" i="341" a="1"/>
  <c r="F81" i="341" s="1"/>
  <c r="E81" i="341" a="1"/>
  <c r="E81" i="341" s="1"/>
  <c r="G81" i="341" a="1"/>
  <c r="G81" i="341" s="1"/>
  <c r="F45" i="341" a="1"/>
  <c r="F45" i="341" s="1"/>
  <c r="E45" i="341" a="1"/>
  <c r="E45" i="341" s="1"/>
  <c r="D45" i="341" a="1"/>
  <c r="D45" i="341" s="1"/>
  <c r="H45" i="341" a="1"/>
  <c r="H45" i="341" s="1"/>
  <c r="G45" i="341" a="1"/>
  <c r="G45" i="341" s="1"/>
  <c r="F61" i="341" a="1"/>
  <c r="F61" i="341" s="1"/>
  <c r="G61" i="341" a="1"/>
  <c r="G61" i="341" s="1"/>
  <c r="E61" i="341" a="1"/>
  <c r="E61" i="341" s="1"/>
  <c r="D61" i="341" a="1"/>
  <c r="D61" i="341" s="1"/>
  <c r="H61" i="341" a="1"/>
  <c r="H61" i="341" s="1"/>
  <c r="E44" i="341" a="1"/>
  <c r="E44" i="341" s="1"/>
  <c r="H34" i="341" a="1"/>
  <c r="H34" i="341" s="1"/>
  <c r="F44" i="341" a="1"/>
  <c r="F44" i="341" s="1"/>
  <c r="F60" i="341" a="1"/>
  <c r="F60" i="341" s="1"/>
  <c r="F72" i="341" a="1"/>
  <c r="F72" i="341" s="1"/>
  <c r="F76" i="341" a="1"/>
  <c r="F76" i="341" s="1"/>
  <c r="F78" i="341" a="1"/>
  <c r="F78" i="341" s="1"/>
  <c r="H78" i="341" a="1"/>
  <c r="H78" i="341" s="1"/>
  <c r="D78" i="341" a="1"/>
  <c r="D78" i="341" s="1"/>
  <c r="E78" i="341" a="1"/>
  <c r="E78" i="341" s="1"/>
  <c r="F80" i="341" a="1"/>
  <c r="F80" i="341" s="1"/>
  <c r="H80" i="341" a="1"/>
  <c r="H80" i="341" s="1"/>
  <c r="D80" i="341" a="1"/>
  <c r="D80" i="341" s="1"/>
  <c r="D46" i="341" a="1"/>
  <c r="D46" i="341" s="1"/>
  <c r="H46" i="341" a="1"/>
  <c r="H46" i="341" s="1"/>
  <c r="H62" i="341" a="1"/>
  <c r="H62" i="341" s="1"/>
  <c r="D62" i="341" a="1"/>
  <c r="D62" i="341" s="1"/>
  <c r="E46" i="341" a="1"/>
  <c r="E46" i="341" s="1"/>
  <c r="E80" i="341" a="1"/>
  <c r="E80" i="341" s="1"/>
  <c r="F82" i="341" a="1"/>
  <c r="F82" i="341" s="1"/>
  <c r="H82" i="341" a="1"/>
  <c r="H82" i="341" s="1"/>
  <c r="D82" i="341" a="1"/>
  <c r="D82" i="341" s="1"/>
  <c r="G82" i="341" a="1"/>
  <c r="G82" i="341" s="1"/>
  <c r="E62" i="341" a="1"/>
  <c r="E62" i="341" s="1"/>
  <c r="E37" i="341" a="1"/>
  <c r="E37" i="341" s="1"/>
  <c r="G78" i="341" a="1"/>
  <c r="G78" i="341" s="1"/>
  <c r="E82" i="341" a="1"/>
  <c r="E82" i="341" s="1"/>
  <c r="D37" i="341" a="1"/>
  <c r="D37" i="341" s="1"/>
  <c r="F37" i="341" a="1"/>
  <c r="F37" i="341" s="1"/>
  <c r="F46" i="341"/>
  <c r="F62" i="341" a="1"/>
  <c r="F62" i="341" s="1"/>
  <c r="G80" i="341" a="1"/>
  <c r="G80" i="341" s="1"/>
  <c r="H44" i="341" a="1"/>
  <c r="H44" i="341" s="1"/>
  <c r="D44" i="341" a="1"/>
  <c r="D44" i="341" s="1"/>
  <c r="G46" i="341" a="1"/>
  <c r="G46" i="341" s="1"/>
  <c r="H60" i="341" a="1"/>
  <c r="H60" i="341" s="1"/>
  <c r="D60" i="341" a="1"/>
  <c r="D60" i="341" s="1"/>
  <c r="G62" i="341" a="1"/>
  <c r="G62" i="341" s="1"/>
  <c r="H72" i="341" a="1"/>
  <c r="H72" i="341" s="1"/>
  <c r="D72" i="341" a="1"/>
  <c r="D72" i="341" s="1"/>
  <c r="H76" i="341" a="1"/>
  <c r="H76" i="341" s="1"/>
  <c r="D76" i="341" a="1"/>
  <c r="D76" i="341" s="1"/>
  <c r="H79" i="341" a="1"/>
  <c r="H79" i="341" s="1"/>
  <c r="D79" i="341" a="1"/>
  <c r="D79" i="341" s="1"/>
  <c r="F79" i="341" a="1"/>
  <c r="F79" i="341" s="1"/>
  <c r="E76" i="341" a="1"/>
  <c r="E76" i="341" s="1"/>
  <c r="E79" i="341" a="1"/>
  <c r="E79" i="341" s="1"/>
  <c r="H83" i="341" a="1"/>
  <c r="H83" i="341" s="1"/>
  <c r="D83" i="341" a="1"/>
  <c r="D83" i="341" s="1"/>
  <c r="G83" i="341" a="1"/>
  <c r="G83" i="341" s="1"/>
  <c r="F83" i="341" a="1"/>
  <c r="F83" i="341" s="1"/>
  <c r="E83" i="341" a="1"/>
  <c r="E83" i="341" s="1"/>
  <c r="E60" i="341" a="1"/>
  <c r="E60" i="341" s="1"/>
  <c r="E72" i="341" a="1"/>
  <c r="E72" i="341" s="1"/>
  <c r="G79" i="341" a="1"/>
  <c r="G79" i="341" s="1"/>
  <c r="G59" i="340" a="1"/>
  <c r="G59" i="340" s="1"/>
  <c r="G73" i="340" a="1"/>
  <c r="G73" i="340" s="1"/>
  <c r="D73" i="340" a="1"/>
  <c r="D73" i="340" s="1"/>
  <c r="F69" i="340" a="1"/>
  <c r="F69" i="340" s="1"/>
  <c r="G69" i="340" a="1"/>
  <c r="G69" i="340" s="1"/>
  <c r="E69" i="340" a="1"/>
  <c r="E69" i="340" s="1"/>
  <c r="D69" i="340" a="1"/>
  <c r="D69" i="340" s="1"/>
  <c r="H69" i="340" a="1"/>
  <c r="H69" i="340" s="1"/>
  <c r="F77" i="340" a="1"/>
  <c r="F77" i="340" s="1"/>
  <c r="G77" i="340" a="1"/>
  <c r="G77" i="340" s="1"/>
  <c r="F63" i="340" a="1"/>
  <c r="F63" i="340" s="1"/>
  <c r="E63" i="340" a="1"/>
  <c r="E63" i="340" s="1"/>
  <c r="D63" i="340" a="1"/>
  <c r="D63" i="340" s="1"/>
  <c r="F71" i="340" a="1"/>
  <c r="F71" i="340" s="1"/>
  <c r="E71" i="340" a="1"/>
  <c r="E71" i="340" s="1"/>
  <c r="F79" i="340" a="1"/>
  <c r="F79" i="340" s="1"/>
  <c r="E79" i="340" a="1"/>
  <c r="E79" i="340" s="1"/>
  <c r="D47" i="340" a="1"/>
  <c r="D47" i="340" s="1"/>
  <c r="D59" i="340" a="1"/>
  <c r="D59" i="340" s="1"/>
  <c r="F59" i="340" a="1"/>
  <c r="F59" i="340" s="1"/>
  <c r="F68" i="340" a="1"/>
  <c r="F68" i="340" s="1"/>
  <c r="F76" i="340" a="1"/>
  <c r="F76" i="340" s="1"/>
  <c r="D70" i="340" a="1"/>
  <c r="D70" i="340" s="1"/>
  <c r="H78" i="340" a="1"/>
  <c r="H78" i="340" s="1"/>
  <c r="D78" i="340" a="1"/>
  <c r="D78" i="340" s="1"/>
  <c r="H84" i="340" a="1"/>
  <c r="H84" i="340" s="1"/>
  <c r="D84" i="340" a="1"/>
  <c r="D84" i="340" s="1"/>
  <c r="D62" i="340" a="1"/>
  <c r="D62" i="340" s="1"/>
  <c r="G58" i="340" a="1"/>
  <c r="G58" i="340" s="1"/>
  <c r="E78" i="340" a="1"/>
  <c r="E78" i="340" s="1"/>
  <c r="E70" i="340" a="1"/>
  <c r="E70" i="340" s="1"/>
  <c r="G56" i="340" a="1"/>
  <c r="G56" i="340" s="1"/>
  <c r="H58" i="340" a="1"/>
  <c r="H58" i="340" s="1"/>
  <c r="H59" i="340" a="1"/>
  <c r="H59" i="340" s="1"/>
  <c r="F70" i="340" a="1"/>
  <c r="F70" i="340" s="1"/>
  <c r="F78" i="340" a="1"/>
  <c r="F78" i="340" s="1"/>
  <c r="H68" i="340" a="1"/>
  <c r="H68" i="340" s="1"/>
  <c r="D68" i="340" a="1"/>
  <c r="D68" i="340" s="1"/>
  <c r="H76" i="340" a="1"/>
  <c r="H76" i="340" s="1"/>
  <c r="D76" i="340" a="1"/>
  <c r="D76" i="340" s="1"/>
  <c r="G78" i="340" a="1"/>
  <c r="G78" i="340" s="1"/>
  <c r="E76" i="340" a="1"/>
  <c r="E76" i="340" s="1"/>
  <c r="E80" i="340" a="1"/>
  <c r="E80" i="340" s="1"/>
  <c r="E68" i="340" a="1"/>
  <c r="E68" i="340" s="1"/>
  <c r="K50" i="16"/>
  <c r="O101" i="19"/>
  <c r="F101" i="19"/>
  <c r="O100" i="19"/>
  <c r="F100" i="19"/>
  <c r="O99" i="19"/>
  <c r="F99" i="19"/>
  <c r="O98" i="19"/>
  <c r="F98" i="19"/>
  <c r="O77" i="19"/>
  <c r="F77" i="19"/>
  <c r="O76" i="19"/>
  <c r="F76" i="19"/>
  <c r="O75" i="19"/>
  <c r="F75" i="19"/>
  <c r="O74" i="19"/>
  <c r="F74" i="19"/>
  <c r="O60" i="19"/>
  <c r="F60" i="19"/>
  <c r="O59" i="19"/>
  <c r="F59" i="19"/>
  <c r="O58" i="19"/>
  <c r="F58" i="19"/>
  <c r="O57" i="19"/>
  <c r="F57" i="19"/>
  <c r="O44" i="19"/>
  <c r="F44" i="19"/>
  <c r="O43" i="19"/>
  <c r="F43" i="19"/>
  <c r="O42" i="19"/>
  <c r="F42" i="19"/>
  <c r="O41" i="19"/>
  <c r="F41" i="19"/>
  <c r="O142" i="19"/>
  <c r="F142" i="19"/>
  <c r="O141" i="19"/>
  <c r="F141" i="19"/>
  <c r="O140" i="19"/>
  <c r="F140" i="19"/>
  <c r="O139" i="19"/>
  <c r="F139" i="19"/>
  <c r="O130" i="19"/>
  <c r="F130" i="19"/>
  <c r="O129" i="19"/>
  <c r="F129" i="19"/>
  <c r="O128" i="19"/>
  <c r="F128" i="19"/>
  <c r="O127" i="19"/>
  <c r="F127" i="19"/>
  <c r="O68" i="19"/>
  <c r="F68" i="19"/>
  <c r="O67" i="19"/>
  <c r="F67" i="19"/>
  <c r="O66" i="19"/>
  <c r="F66" i="19"/>
  <c r="O65" i="19"/>
  <c r="F65" i="19"/>
  <c r="O52" i="19"/>
  <c r="F52" i="19"/>
  <c r="O51" i="19"/>
  <c r="F51" i="19"/>
  <c r="O50" i="19"/>
  <c r="F50" i="19"/>
  <c r="O49" i="19"/>
  <c r="F49" i="19"/>
  <c r="O117" i="19"/>
  <c r="F117" i="19"/>
  <c r="O116" i="19"/>
  <c r="F116" i="19"/>
  <c r="O115" i="19"/>
  <c r="F115" i="19"/>
  <c r="O114" i="19"/>
  <c r="F114" i="19"/>
  <c r="O93" i="19"/>
  <c r="F93" i="19"/>
  <c r="O92" i="19"/>
  <c r="F92" i="19"/>
  <c r="O91" i="19"/>
  <c r="F91" i="19"/>
  <c r="O90" i="19"/>
  <c r="F90" i="19"/>
  <c r="O238" i="19"/>
  <c r="F238" i="19"/>
  <c r="O237" i="19"/>
  <c r="F237" i="19"/>
  <c r="O236" i="19"/>
  <c r="F236" i="19"/>
  <c r="O235" i="19"/>
  <c r="F235" i="19"/>
  <c r="O234" i="19"/>
  <c r="F234" i="19"/>
  <c r="O233" i="19"/>
  <c r="F233" i="19"/>
  <c r="O2" i="19"/>
  <c r="O3" i="19"/>
  <c r="O4" i="19"/>
  <c r="O5" i="19"/>
  <c r="O6" i="19"/>
  <c r="O7" i="19"/>
  <c r="O8" i="19"/>
  <c r="O9" i="19"/>
  <c r="O11" i="19"/>
  <c r="O12" i="19"/>
  <c r="O13" i="19"/>
  <c r="O14" i="19"/>
  <c r="O15" i="19"/>
  <c r="O16" i="19"/>
  <c r="O17" i="19"/>
  <c r="O18" i="19"/>
  <c r="O19" i="19"/>
  <c r="O20" i="19"/>
  <c r="O21" i="19"/>
  <c r="O22" i="19"/>
  <c r="O23" i="19"/>
  <c r="O24" i="19"/>
  <c r="O25" i="19"/>
  <c r="O26" i="19"/>
  <c r="O28" i="19"/>
  <c r="O29" i="19"/>
  <c r="O30" i="19"/>
  <c r="O31" i="19"/>
  <c r="O32" i="19"/>
  <c r="O33" i="19"/>
  <c r="O34" i="19"/>
  <c r="O35" i="19"/>
  <c r="O36" i="19"/>
  <c r="O37" i="19"/>
  <c r="O38" i="19"/>
  <c r="O39" i="19"/>
  <c r="O40" i="19"/>
  <c r="O45" i="19"/>
  <c r="O46" i="19"/>
  <c r="O47" i="19"/>
  <c r="O48" i="19"/>
  <c r="O53" i="19"/>
  <c r="O54" i="19"/>
  <c r="O55" i="19"/>
  <c r="O56" i="19"/>
  <c r="O61" i="19"/>
  <c r="O62" i="19"/>
  <c r="O63" i="19"/>
  <c r="O64" i="19"/>
  <c r="O69" i="19"/>
  <c r="O70" i="19"/>
  <c r="O71" i="19"/>
  <c r="O72" i="19"/>
  <c r="O73" i="19"/>
  <c r="O78" i="19"/>
  <c r="O79" i="19"/>
  <c r="O80" i="19"/>
  <c r="O81" i="19"/>
  <c r="O82" i="19"/>
  <c r="O83" i="19"/>
  <c r="O84" i="19"/>
  <c r="O85" i="19"/>
  <c r="O86" i="19"/>
  <c r="O87" i="19"/>
  <c r="O88" i="19"/>
  <c r="O89" i="19"/>
  <c r="O94" i="19"/>
  <c r="O95" i="19"/>
  <c r="O96" i="19"/>
  <c r="O97" i="19"/>
  <c r="O102" i="19"/>
  <c r="O103" i="19"/>
  <c r="O104" i="19"/>
  <c r="O105" i="19"/>
  <c r="O106" i="19"/>
  <c r="O107" i="19"/>
  <c r="O108" i="19"/>
  <c r="O109" i="19"/>
  <c r="O110" i="19"/>
  <c r="O111" i="19"/>
  <c r="O112" i="19"/>
  <c r="O113" i="19"/>
  <c r="O118" i="19"/>
  <c r="O119" i="19"/>
  <c r="O120" i="19"/>
  <c r="O121" i="19"/>
  <c r="O122" i="19"/>
  <c r="O123" i="19"/>
  <c r="O124" i="19"/>
  <c r="O125" i="19"/>
  <c r="O126" i="19"/>
  <c r="O131" i="19"/>
  <c r="O132" i="19"/>
  <c r="O133" i="19"/>
  <c r="O134" i="19"/>
  <c r="O135" i="19"/>
  <c r="O136" i="19"/>
  <c r="O137" i="19"/>
  <c r="O138"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5"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2" i="19"/>
  <c r="O373" i="19"/>
  <c r="O374" i="19"/>
  <c r="O375" i="19"/>
  <c r="O376" i="19"/>
  <c r="O377" i="19"/>
  <c r="O379" i="19"/>
  <c r="O380" i="19"/>
  <c r="O382" i="19"/>
  <c r="O383" i="19"/>
  <c r="F225" i="19"/>
  <c r="F224" i="19"/>
  <c r="F223" i="19"/>
  <c r="F222" i="19"/>
  <c r="F221" i="19"/>
  <c r="F220" i="19"/>
  <c r="F339" i="19"/>
  <c r="F335" i="19"/>
  <c r="F336" i="19"/>
  <c r="F334" i="19"/>
  <c r="F331" i="19"/>
  <c r="F338" i="19"/>
  <c r="M337" i="19"/>
  <c r="F337" i="19"/>
  <c r="F333" i="19"/>
  <c r="F332" i="19"/>
  <c r="F330" i="19"/>
  <c r="M329" i="19"/>
  <c r="F329" i="19"/>
  <c r="M332" i="19"/>
  <c r="M336" i="19"/>
  <c r="M334" i="19"/>
  <c r="M339" i="19"/>
  <c r="M335" i="19"/>
  <c r="M338" i="19"/>
  <c r="M331" i="19"/>
  <c r="M333" i="19"/>
  <c r="K86" i="16"/>
  <c r="K87" i="16"/>
  <c r="K82" i="16"/>
  <c r="K83" i="16"/>
  <c r="K79" i="16"/>
  <c r="K80" i="16"/>
  <c r="K81" i="16"/>
  <c r="H80" i="16"/>
  <c r="H79" i="16"/>
  <c r="K26" i="16"/>
  <c r="K30" i="16"/>
  <c r="K32" i="16"/>
  <c r="K70" i="16"/>
  <c r="K78" i="16"/>
  <c r="H78" i="16"/>
  <c r="F384" i="19"/>
  <c r="F381" i="19"/>
  <c r="F378" i="19"/>
  <c r="F371" i="19"/>
  <c r="M358" i="19"/>
  <c r="F358" i="19"/>
  <c r="M355" i="19"/>
  <c r="F355" i="19"/>
  <c r="M344" i="19"/>
  <c r="O344" i="19" s="1" a="1"/>
  <c r="O344" i="19" s="1"/>
  <c r="F344" i="19"/>
  <c r="M342" i="19"/>
  <c r="F342" i="19"/>
  <c r="F340" i="19"/>
  <c r="F320" i="19"/>
  <c r="F311" i="19"/>
  <c r="F290" i="19"/>
  <c r="F279" i="19"/>
  <c r="F262" i="19"/>
  <c r="F253" i="19"/>
  <c r="F251" i="19"/>
  <c r="F249" i="19"/>
  <c r="F247" i="19"/>
  <c r="F245" i="19"/>
  <c r="F242" i="19"/>
  <c r="F239" i="19"/>
  <c r="F226" i="19"/>
  <c r="M213" i="19"/>
  <c r="F213" i="19"/>
  <c r="M204" i="19"/>
  <c r="F204" i="19"/>
  <c r="F187" i="19"/>
  <c r="F178" i="19"/>
  <c r="M169" i="19"/>
  <c r="F169" i="19"/>
  <c r="F152" i="19"/>
  <c r="F118" i="19"/>
  <c r="F69" i="19"/>
  <c r="M36" i="19"/>
  <c r="F36" i="19"/>
  <c r="F27" i="19"/>
  <c r="M143" i="19"/>
  <c r="F143" i="19"/>
  <c r="M178" i="19"/>
  <c r="M320" i="19"/>
  <c r="M69" i="19"/>
  <c r="M242" i="19"/>
  <c r="M247" i="19"/>
  <c r="M118" i="19"/>
  <c r="M152" i="19"/>
  <c r="M187" i="19"/>
  <c r="M340" i="19"/>
  <c r="F26" i="19"/>
  <c r="F25" i="19"/>
  <c r="F18" i="19"/>
  <c r="F17" i="19"/>
  <c r="C75" i="332" a="1"/>
  <c r="C75" i="332" s="1"/>
  <c r="F75" i="332" s="1" a="1"/>
  <c r="F75" i="332" s="1"/>
  <c r="C74" i="332" a="1"/>
  <c r="C74" i="332" s="1"/>
  <c r="E74" i="332" s="1" a="1"/>
  <c r="E74" i="332" s="1"/>
  <c r="C73" i="332" a="1"/>
  <c r="C73" i="332" s="1"/>
  <c r="C72" i="332" a="1"/>
  <c r="C72" i="332" s="1"/>
  <c r="C71" i="332" a="1"/>
  <c r="C71" i="332" s="1"/>
  <c r="F71" i="332" s="1" a="1"/>
  <c r="C70" i="332" a="1"/>
  <c r="C70" i="332" s="1"/>
  <c r="C69" i="332" a="1"/>
  <c r="C69" i="332" s="1"/>
  <c r="C68" i="332" a="1"/>
  <c r="C68" i="332" s="1"/>
  <c r="C67" i="332" a="1"/>
  <c r="C67" i="332" s="1"/>
  <c r="C66" i="332" a="1"/>
  <c r="C66" i="332" s="1"/>
  <c r="C65" i="332" a="1"/>
  <c r="C65" i="332" s="1"/>
  <c r="G65" i="332" s="1" a="1"/>
  <c r="G65" i="332" s="1"/>
  <c r="C64" i="332" a="1"/>
  <c r="C64" i="332" s="1"/>
  <c r="C63" i="332" a="1"/>
  <c r="C63" i="332" s="1"/>
  <c r="C62" i="332" a="1"/>
  <c r="C62" i="332" s="1"/>
  <c r="C61" i="332" a="1"/>
  <c r="C61" i="332" s="1"/>
  <c r="C60" i="332" a="1"/>
  <c r="C60" i="332" s="1"/>
  <c r="C59" i="332" a="1"/>
  <c r="C59" i="332" s="1"/>
  <c r="D59" i="332" s="1" a="1"/>
  <c r="D59" i="332" s="1"/>
  <c r="C58" i="332" a="1"/>
  <c r="C58" i="332" s="1"/>
  <c r="C57" i="332" a="1"/>
  <c r="C57" i="332" s="1"/>
  <c r="C56" i="332" a="1"/>
  <c r="C56" i="332" s="1"/>
  <c r="C55" i="332" a="1"/>
  <c r="C55" i="332" s="1"/>
  <c r="C54" i="332" a="1"/>
  <c r="C54" i="332" s="1"/>
  <c r="C53" i="332" a="1"/>
  <c r="C53" i="332" s="1"/>
  <c r="C52" i="332" a="1"/>
  <c r="C52" i="332" s="1"/>
  <c r="C51" i="332" a="1"/>
  <c r="C51" i="332" s="1"/>
  <c r="F51" i="332" s="1" a="1"/>
  <c r="C50" i="332" a="1"/>
  <c r="C50" i="332" s="1"/>
  <c r="C49" i="332" a="1"/>
  <c r="C49" i="332" s="1"/>
  <c r="G49" i="332" s="1" a="1"/>
  <c r="G49" i="332" s="1"/>
  <c r="C48" i="332" a="1"/>
  <c r="C48" i="332" s="1"/>
  <c r="C47" i="332" a="1"/>
  <c r="C47" i="332" s="1"/>
  <c r="C46" i="332" a="1"/>
  <c r="C46" i="332" s="1"/>
  <c r="G46" i="332" s="1" a="1"/>
  <c r="G46" i="332" s="1"/>
  <c r="C45" i="332" a="1"/>
  <c r="C45" i="332" s="1"/>
  <c r="C44" i="332" a="1"/>
  <c r="C44" i="332" s="1"/>
  <c r="E44" i="332" s="1" a="1"/>
  <c r="E44" i="332" s="1"/>
  <c r="C43" i="332" a="1"/>
  <c r="C43" i="332" s="1"/>
  <c r="C42" i="332" a="1"/>
  <c r="C42" i="332" s="1"/>
  <c r="C41" i="332" a="1"/>
  <c r="C41" i="332" s="1"/>
  <c r="G41" i="332" s="1" a="1"/>
  <c r="G41" i="332" s="1"/>
  <c r="C40" i="332" a="1"/>
  <c r="C40" i="332" s="1"/>
  <c r="C39" i="332" a="1"/>
  <c r="C39" i="332" s="1"/>
  <c r="C38" i="332" a="1"/>
  <c r="C38" i="332" s="1"/>
  <c r="C37" i="332" a="1"/>
  <c r="C37" i="332" s="1"/>
  <c r="C36" i="332" a="1"/>
  <c r="C36" i="332" s="1"/>
  <c r="G36" i="332" s="1" a="1"/>
  <c r="G36" i="332" s="1"/>
  <c r="C35" i="332" a="1"/>
  <c r="C35" i="332" s="1"/>
  <c r="C34" i="332" a="1"/>
  <c r="C34" i="332" s="1"/>
  <c r="C33" i="332" a="1"/>
  <c r="C33" i="332" s="1"/>
  <c r="G33" i="332" s="1" a="1"/>
  <c r="G33" i="332" s="1"/>
  <c r="C32" i="332" a="1"/>
  <c r="C32" i="332" s="1"/>
  <c r="C31" i="332" a="1"/>
  <c r="C31" i="332" s="1"/>
  <c r="C30" i="332" a="1"/>
  <c r="C30" i="332" s="1"/>
  <c r="G30" i="332" s="1" a="1"/>
  <c r="G30" i="332" s="1"/>
  <c r="C29" i="332" a="1"/>
  <c r="C29" i="332" s="1"/>
  <c r="E29" i="332" s="1" a="1"/>
  <c r="E29" i="332" s="1"/>
  <c r="C28" i="332" a="1"/>
  <c r="C28" i="332" s="1"/>
  <c r="C27" i="332" a="1"/>
  <c r="C27" i="332" s="1"/>
  <c r="C26" i="332" a="1"/>
  <c r="C26" i="332" s="1"/>
  <c r="F383" i="19"/>
  <c r="F382" i="19"/>
  <c r="H99" i="16"/>
  <c r="H98" i="16"/>
  <c r="C73" i="331" a="1"/>
  <c r="C73" i="331" s="1"/>
  <c r="C72" i="331" a="1"/>
  <c r="C72" i="331" s="1"/>
  <c r="C71" i="331" a="1"/>
  <c r="C71" i="331" s="1"/>
  <c r="C70" i="331" a="1"/>
  <c r="C70" i="331" s="1"/>
  <c r="C69" i="331" a="1"/>
  <c r="C69" i="331" s="1"/>
  <c r="C68" i="331" a="1"/>
  <c r="C68" i="331" s="1"/>
  <c r="E68" i="331" s="1" a="1"/>
  <c r="E68" i="331" s="1"/>
  <c r="C67" i="331" a="1"/>
  <c r="C67" i="331" s="1"/>
  <c r="C66" i="331" a="1"/>
  <c r="C66" i="331" s="1"/>
  <c r="C65" i="331" a="1"/>
  <c r="C65" i="331" s="1"/>
  <c r="C64" i="331" a="1"/>
  <c r="C64" i="331" s="1"/>
  <c r="F64" i="331" s="1" a="1"/>
  <c r="C63" i="331" a="1"/>
  <c r="C63" i="331" s="1"/>
  <c r="C62" i="331" a="1"/>
  <c r="C62" i="331" s="1"/>
  <c r="C61" i="331" a="1"/>
  <c r="C61" i="331" s="1"/>
  <c r="C60" i="331" a="1"/>
  <c r="C60" i="331" s="1"/>
  <c r="C59" i="331" a="1"/>
  <c r="C59" i="331" s="1"/>
  <c r="C58" i="331" a="1"/>
  <c r="C58" i="331" s="1"/>
  <c r="C57" i="331" a="1"/>
  <c r="C57" i="331" s="1"/>
  <c r="C56" i="331" a="1"/>
  <c r="C56" i="331" s="1"/>
  <c r="C55" i="331" a="1"/>
  <c r="C55" i="331" s="1"/>
  <c r="C54" i="331" a="1"/>
  <c r="C54" i="331" s="1"/>
  <c r="C53" i="331" a="1"/>
  <c r="C53" i="331" s="1"/>
  <c r="C52" i="331" a="1"/>
  <c r="C52" i="331" s="1"/>
  <c r="C51" i="331" a="1"/>
  <c r="C51" i="331" s="1"/>
  <c r="C50" i="331" a="1"/>
  <c r="C50" i="331" s="1"/>
  <c r="C49" i="331" a="1"/>
  <c r="C49" i="331" s="1"/>
  <c r="C48" i="331" a="1"/>
  <c r="C48" i="331" s="1"/>
  <c r="C47" i="331" a="1"/>
  <c r="C47" i="331" s="1"/>
  <c r="C46" i="331" a="1"/>
  <c r="C46" i="331" s="1"/>
  <c r="C45" i="331" a="1"/>
  <c r="C45" i="331" s="1"/>
  <c r="C44" i="331" a="1"/>
  <c r="C44" i="331" s="1"/>
  <c r="C43" i="331" a="1"/>
  <c r="C43" i="331" s="1"/>
  <c r="C42" i="331" a="1"/>
  <c r="C42" i="331" s="1"/>
  <c r="E42" i="331" s="1" a="1"/>
  <c r="E42" i="331" s="1"/>
  <c r="C41" i="331" a="1"/>
  <c r="C41" i="331" s="1"/>
  <c r="C40" i="331" a="1"/>
  <c r="C40" i="331" s="1"/>
  <c r="C39" i="331" a="1"/>
  <c r="C39" i="331" s="1"/>
  <c r="G39" i="331" s="1" a="1"/>
  <c r="G39" i="331" s="1"/>
  <c r="C38" i="331" a="1"/>
  <c r="C38" i="331" s="1"/>
  <c r="E38" i="331" s="1" a="1"/>
  <c r="E38" i="331" s="1"/>
  <c r="C37" i="331" a="1"/>
  <c r="C37" i="331" s="1"/>
  <c r="E37" i="331" s="1" a="1"/>
  <c r="E37" i="331" s="1"/>
  <c r="C36" i="331" a="1"/>
  <c r="C36" i="331" s="1"/>
  <c r="G36" i="331" s="1" a="1"/>
  <c r="G36" i="331" s="1"/>
  <c r="C35" i="331" a="1"/>
  <c r="C35" i="331" s="1"/>
  <c r="C34" i="331" a="1"/>
  <c r="C34" i="331" s="1"/>
  <c r="C33" i="331" a="1"/>
  <c r="C33" i="331" s="1"/>
  <c r="C32" i="331" a="1"/>
  <c r="C32" i="331" s="1"/>
  <c r="C31" i="331" a="1"/>
  <c r="C31" i="331" s="1"/>
  <c r="G31" i="331" s="1" a="1"/>
  <c r="G31" i="331" s="1"/>
  <c r="C30" i="331" a="1"/>
  <c r="C30" i="331" s="1"/>
  <c r="E30" i="331" s="1" a="1"/>
  <c r="E30" i="331" s="1"/>
  <c r="C29" i="331" a="1"/>
  <c r="C29" i="331" s="1"/>
  <c r="C28" i="331" a="1"/>
  <c r="C28" i="331" s="1"/>
  <c r="E28" i="331" s="1" a="1"/>
  <c r="E28" i="331" s="1"/>
  <c r="C27" i="331" a="1"/>
  <c r="C27" i="331" s="1"/>
  <c r="C26" i="331" a="1"/>
  <c r="C26" i="331" s="1"/>
  <c r="C25" i="331" a="1"/>
  <c r="C25" i="331" s="1"/>
  <c r="C24" i="331" a="1"/>
  <c r="C24" i="331" s="1"/>
  <c r="F380" i="19"/>
  <c r="F379" i="19"/>
  <c r="H97" i="16"/>
  <c r="K96" i="16"/>
  <c r="H96" i="16"/>
  <c r="C73" i="330" a="1"/>
  <c r="C73" i="330" s="1"/>
  <c r="C72" i="330" a="1"/>
  <c r="C72" i="330" s="1"/>
  <c r="C71" i="330" a="1"/>
  <c r="C71" i="330" s="1"/>
  <c r="C70" i="330" a="1"/>
  <c r="C70" i="330" s="1"/>
  <c r="C69" i="330" a="1"/>
  <c r="C69" i="330" s="1"/>
  <c r="E69" i="330" s="1" a="1"/>
  <c r="E69" i="330" s="1"/>
  <c r="C68" i="330" a="1"/>
  <c r="C68" i="330" s="1"/>
  <c r="C67" i="330" a="1"/>
  <c r="C67" i="330" s="1"/>
  <c r="F67" i="330" s="1" a="1"/>
  <c r="F67" i="330" s="1"/>
  <c r="C66" i="330" a="1"/>
  <c r="C66" i="330" s="1"/>
  <c r="D66" i="330" s="1" a="1"/>
  <c r="D66" i="330" s="1"/>
  <c r="C65" i="330" a="1"/>
  <c r="C65" i="330" s="1"/>
  <c r="F65" i="330" s="1" a="1"/>
  <c r="F65" i="330" s="1"/>
  <c r="C64" i="330" a="1"/>
  <c r="C64" i="330" s="1"/>
  <c r="F64" i="330" s="1" a="1"/>
  <c r="F64" i="330" s="1"/>
  <c r="C63" i="330" a="1"/>
  <c r="C63" i="330" s="1"/>
  <c r="G63" i="330" s="1" a="1"/>
  <c r="G63" i="330" s="1"/>
  <c r="C62" i="330" a="1"/>
  <c r="C62" i="330" s="1"/>
  <c r="F62" i="330" s="1" a="1"/>
  <c r="F62" i="330" s="1"/>
  <c r="C61" i="330" a="1"/>
  <c r="C61" i="330" s="1"/>
  <c r="C60" i="330" a="1"/>
  <c r="C60" i="330" s="1"/>
  <c r="F60" i="330" s="1" a="1"/>
  <c r="F60" i="330" s="1"/>
  <c r="C59" i="330" a="1"/>
  <c r="C59" i="330" s="1"/>
  <c r="E59" i="330" s="1" a="1"/>
  <c r="E59" i="330" s="1"/>
  <c r="C58" i="330" a="1"/>
  <c r="C58" i="330" s="1"/>
  <c r="F58" i="330" s="1" a="1"/>
  <c r="F58" i="330" s="1"/>
  <c r="C57" i="330" a="1"/>
  <c r="C57" i="330" s="1"/>
  <c r="H57" i="330" s="1" a="1"/>
  <c r="H57" i="330" s="1"/>
  <c r="C56" i="330" a="1"/>
  <c r="C56" i="330" s="1"/>
  <c r="F56" i="330" s="1" a="1"/>
  <c r="F56" i="330" s="1"/>
  <c r="C55" i="330" a="1"/>
  <c r="C55" i="330" s="1"/>
  <c r="D55" i="330" s="1" a="1"/>
  <c r="D55" i="330" s="1"/>
  <c r="C54" i="330" a="1"/>
  <c r="C54" i="330" s="1"/>
  <c r="H54" i="330" s="1" a="1"/>
  <c r="H54" i="330" s="1"/>
  <c r="C53" i="330" a="1"/>
  <c r="C53" i="330" s="1"/>
  <c r="H53" i="330" s="1" a="1"/>
  <c r="H53" i="330" s="1"/>
  <c r="C52" i="330" a="1"/>
  <c r="C52" i="330" s="1"/>
  <c r="F52" i="330" s="1" a="1"/>
  <c r="F52" i="330" s="1"/>
  <c r="C51" i="330" a="1"/>
  <c r="C51" i="330" s="1"/>
  <c r="D51" i="330" s="1" a="1"/>
  <c r="D51" i="330" s="1"/>
  <c r="C50" i="330" a="1"/>
  <c r="C50" i="330" s="1"/>
  <c r="H50" i="330" s="1" a="1"/>
  <c r="H50" i="330" s="1"/>
  <c r="C49" i="330" a="1"/>
  <c r="C49" i="330" s="1"/>
  <c r="H49" i="330" s="1" a="1"/>
  <c r="H49" i="330" s="1"/>
  <c r="C48" i="330" a="1"/>
  <c r="C48" i="330" s="1"/>
  <c r="F48" i="330" s="1" a="1"/>
  <c r="F48" i="330" s="1"/>
  <c r="C47" i="330" a="1"/>
  <c r="C47" i="330" s="1"/>
  <c r="D47" i="330" s="1" a="1"/>
  <c r="D47" i="330" s="1"/>
  <c r="C46" i="330" a="1"/>
  <c r="C46" i="330" s="1"/>
  <c r="C45" i="330" a="1"/>
  <c r="C45" i="330" s="1"/>
  <c r="C44" i="330" a="1"/>
  <c r="C44" i="330" s="1"/>
  <c r="C43" i="330" a="1"/>
  <c r="C43" i="330" s="1"/>
  <c r="D43" i="330" s="1" a="1"/>
  <c r="D43" i="330" s="1"/>
  <c r="C42" i="330" a="1"/>
  <c r="C42" i="330" s="1"/>
  <c r="H42" i="330" s="1" a="1"/>
  <c r="H42" i="330" s="1"/>
  <c r="C41" i="330" a="1"/>
  <c r="C41" i="330" s="1"/>
  <c r="H41" i="330" s="1" a="1"/>
  <c r="H41" i="330" s="1"/>
  <c r="C40" i="330" a="1"/>
  <c r="C40" i="330" s="1"/>
  <c r="F40" i="330" s="1" a="1"/>
  <c r="F40" i="330" s="1"/>
  <c r="C39" i="330" a="1"/>
  <c r="C39" i="330" s="1"/>
  <c r="D39" i="330" s="1" a="1"/>
  <c r="D39" i="330" s="1"/>
  <c r="C38" i="330" a="1"/>
  <c r="C38" i="330" s="1"/>
  <c r="G38" i="330" s="1" a="1"/>
  <c r="G38" i="330" s="1"/>
  <c r="C37" i="330" a="1"/>
  <c r="C37" i="330" s="1"/>
  <c r="H37" i="330" s="1" a="1"/>
  <c r="H37" i="330" s="1"/>
  <c r="C36" i="330" a="1"/>
  <c r="C36" i="330" s="1"/>
  <c r="F36" i="330" s="1" a="1"/>
  <c r="F36" i="330" s="1"/>
  <c r="C35" i="330" a="1"/>
  <c r="C35" i="330" s="1"/>
  <c r="D35" i="330" s="1" a="1"/>
  <c r="D35" i="330" s="1"/>
  <c r="C34" i="330" a="1"/>
  <c r="C34" i="330" s="1"/>
  <c r="D34" i="330" s="1" a="1"/>
  <c r="D34" i="330" s="1"/>
  <c r="C33" i="330" a="1"/>
  <c r="C33" i="330" s="1"/>
  <c r="H33" i="330" s="1" a="1"/>
  <c r="H33" i="330" s="1"/>
  <c r="C32" i="330" a="1"/>
  <c r="C32" i="330" s="1"/>
  <c r="F32" i="330" s="1" a="1"/>
  <c r="F32" i="330" s="1"/>
  <c r="C31" i="330" a="1"/>
  <c r="C31" i="330" s="1"/>
  <c r="D31" i="330" s="1" a="1"/>
  <c r="D31" i="330" s="1"/>
  <c r="C30" i="330" a="1"/>
  <c r="C30" i="330" s="1"/>
  <c r="H30" i="330" s="1" a="1"/>
  <c r="H30" i="330" s="1"/>
  <c r="C29" i="330" a="1"/>
  <c r="C29" i="330" s="1"/>
  <c r="C28" i="330" a="1"/>
  <c r="C28" i="330" s="1"/>
  <c r="F28" i="330" s="1" a="1"/>
  <c r="F28" i="330" s="1"/>
  <c r="C27" i="330" a="1"/>
  <c r="C27" i="330" s="1"/>
  <c r="C26" i="330" a="1"/>
  <c r="C26" i="330" s="1"/>
  <c r="F26" i="330" s="1" a="1"/>
  <c r="F26" i="330" s="1"/>
  <c r="C25" i="330" a="1"/>
  <c r="C25" i="330" s="1"/>
  <c r="H25" i="330" s="1" a="1"/>
  <c r="H25" i="330" s="1"/>
  <c r="C24" i="330" a="1"/>
  <c r="C24" i="330" s="1"/>
  <c r="C73" i="329" a="1"/>
  <c r="C73" i="329" s="1"/>
  <c r="D73" i="329" s="1" a="1"/>
  <c r="D73" i="329" s="1"/>
  <c r="C72" i="329" a="1"/>
  <c r="C72" i="329" s="1"/>
  <c r="H72" i="329" s="1" a="1"/>
  <c r="H72" i="329" s="1"/>
  <c r="C71" i="329" a="1"/>
  <c r="C71" i="329" s="1"/>
  <c r="C70" i="329" a="1"/>
  <c r="C70" i="329" s="1"/>
  <c r="F70" i="329" s="1" a="1"/>
  <c r="F70" i="329" s="1"/>
  <c r="C69" i="329" a="1"/>
  <c r="C69" i="329" s="1"/>
  <c r="D69" i="329" s="1" a="1"/>
  <c r="D69" i="329" s="1"/>
  <c r="C68" i="329" a="1"/>
  <c r="C68" i="329" s="1"/>
  <c r="C67" i="329" a="1"/>
  <c r="C67" i="329" s="1"/>
  <c r="C66" i="329" a="1"/>
  <c r="C66" i="329" s="1"/>
  <c r="C65" i="329" a="1"/>
  <c r="C65" i="329" s="1"/>
  <c r="C64" i="329" a="1"/>
  <c r="C64" i="329" s="1"/>
  <c r="E64" i="329" s="1" a="1"/>
  <c r="E64" i="329" s="1"/>
  <c r="C63" i="329" a="1"/>
  <c r="C63" i="329" s="1"/>
  <c r="C62" i="329" a="1"/>
  <c r="C62" i="329" s="1"/>
  <c r="E62" i="329" s="1" a="1"/>
  <c r="E62" i="329" s="1"/>
  <c r="C61" i="329" a="1"/>
  <c r="C61" i="329" s="1"/>
  <c r="D61" i="329" s="1" a="1"/>
  <c r="D61" i="329" s="1"/>
  <c r="C60" i="329" a="1"/>
  <c r="C60" i="329" s="1"/>
  <c r="C59" i="329" a="1"/>
  <c r="C59" i="329" s="1"/>
  <c r="C58" i="329" a="1"/>
  <c r="C58" i="329" s="1"/>
  <c r="F58" i="329" s="1" a="1"/>
  <c r="F58" i="329" s="1"/>
  <c r="C57" i="329" a="1"/>
  <c r="C57" i="329" s="1"/>
  <c r="G57" i="329" s="1" a="1"/>
  <c r="G57" i="329" s="1"/>
  <c r="C56" i="329" a="1"/>
  <c r="C56" i="329" s="1"/>
  <c r="C55" i="329" a="1"/>
  <c r="C55" i="329" s="1"/>
  <c r="C54" i="329" a="1"/>
  <c r="C54" i="329" s="1"/>
  <c r="C53" i="329" a="1"/>
  <c r="C53" i="329" s="1"/>
  <c r="D53" i="329" s="1" a="1"/>
  <c r="D53" i="329" s="1"/>
  <c r="C52" i="329" a="1"/>
  <c r="C52" i="329" s="1"/>
  <c r="C51" i="329" a="1"/>
  <c r="C51" i="329" s="1"/>
  <c r="C50" i="329" a="1"/>
  <c r="C50" i="329" s="1"/>
  <c r="H50" i="329" s="1" a="1"/>
  <c r="H50" i="329" s="1"/>
  <c r="C49" i="329" a="1"/>
  <c r="C49" i="329" s="1"/>
  <c r="C48" i="329" a="1"/>
  <c r="C48" i="329" s="1"/>
  <c r="C47" i="329" a="1"/>
  <c r="C47" i="329" s="1"/>
  <c r="C46" i="329" a="1"/>
  <c r="C46" i="329" s="1"/>
  <c r="E46" i="329" s="1" a="1"/>
  <c r="E46" i="329" s="1"/>
  <c r="C45" i="329" a="1"/>
  <c r="C45" i="329" s="1"/>
  <c r="C44" i="329" a="1"/>
  <c r="C44" i="329" s="1"/>
  <c r="C43" i="329" a="1"/>
  <c r="C43" i="329" s="1"/>
  <c r="F43" i="329" s="1" a="1"/>
  <c r="F43" i="329" s="1"/>
  <c r="C42" i="329" a="1"/>
  <c r="C42" i="329" s="1"/>
  <c r="C41" i="329" a="1"/>
  <c r="C41" i="329" s="1"/>
  <c r="C40" i="329" a="1"/>
  <c r="C40" i="329" s="1"/>
  <c r="C39" i="329" a="1"/>
  <c r="C39" i="329" s="1"/>
  <c r="C38" i="329" a="1"/>
  <c r="C38" i="329" s="1"/>
  <c r="C37" i="329" a="1"/>
  <c r="C37" i="329" s="1"/>
  <c r="C36" i="329" a="1"/>
  <c r="C36" i="329" s="1"/>
  <c r="G36" i="329" s="1" a="1"/>
  <c r="G36" i="329" s="1"/>
  <c r="C35" i="329" a="1"/>
  <c r="C35" i="329" s="1"/>
  <c r="C34" i="329" a="1"/>
  <c r="C34" i="329" s="1"/>
  <c r="C33" i="329" a="1"/>
  <c r="C33" i="329" s="1"/>
  <c r="G33" i="329" s="1" a="1"/>
  <c r="G33" i="329" s="1"/>
  <c r="C32" i="329" a="1"/>
  <c r="C32" i="329" s="1"/>
  <c r="C31" i="329" a="1"/>
  <c r="C31" i="329" s="1"/>
  <c r="C30" i="329" a="1"/>
  <c r="C30" i="329" s="1"/>
  <c r="C29" i="329" a="1"/>
  <c r="C29" i="329" s="1"/>
  <c r="C28" i="329" a="1"/>
  <c r="C28" i="329" s="1"/>
  <c r="C27" i="329" a="1"/>
  <c r="C27" i="329" s="1"/>
  <c r="G27" i="329" s="1" a="1"/>
  <c r="G27" i="329" s="1"/>
  <c r="C26" i="329" a="1"/>
  <c r="C26" i="329" s="1"/>
  <c r="G26" i="329" s="1" a="1"/>
  <c r="G26" i="329" s="1"/>
  <c r="C25" i="329" a="1"/>
  <c r="C25" i="329" s="1"/>
  <c r="C24" i="329" a="1"/>
  <c r="C24" i="329" s="1"/>
  <c r="C73" i="328" a="1"/>
  <c r="C73" i="328" s="1"/>
  <c r="F73" i="328" s="1" a="1"/>
  <c r="F73" i="328" s="1"/>
  <c r="C72" i="328" a="1"/>
  <c r="C72" i="328" s="1"/>
  <c r="C71" i="328" a="1"/>
  <c r="C71" i="328" s="1"/>
  <c r="H71" i="328" s="1" a="1"/>
  <c r="H71" i="328" s="1"/>
  <c r="C70" i="328" a="1"/>
  <c r="C70" i="328" s="1"/>
  <c r="C69" i="328" a="1"/>
  <c r="C69" i="328" s="1"/>
  <c r="C68" i="328" a="1"/>
  <c r="C68" i="328" s="1"/>
  <c r="D68" i="328" s="1" a="1"/>
  <c r="D68" i="328" s="1"/>
  <c r="C67" i="328" a="1"/>
  <c r="C67" i="328" s="1"/>
  <c r="E67" i="328" s="1" a="1"/>
  <c r="E67" i="328" s="1"/>
  <c r="C66" i="328" a="1"/>
  <c r="C66" i="328" s="1"/>
  <c r="C65" i="328" a="1"/>
  <c r="C65" i="328" s="1"/>
  <c r="C64" i="328" a="1"/>
  <c r="C64" i="328" s="1"/>
  <c r="E64" i="328" s="1" a="1"/>
  <c r="E64" i="328" s="1"/>
  <c r="C63" i="328" a="1"/>
  <c r="C63" i="328" s="1"/>
  <c r="E63" i="328" s="1" a="1"/>
  <c r="E63" i="328" s="1"/>
  <c r="C62" i="328" a="1"/>
  <c r="C62" i="328" s="1"/>
  <c r="H62" i="328" s="1" a="1"/>
  <c r="H62" i="328" s="1"/>
  <c r="C61" i="328" a="1"/>
  <c r="C61" i="328" s="1"/>
  <c r="C60" i="328" a="1"/>
  <c r="C60" i="328" s="1"/>
  <c r="C59" i="328" a="1"/>
  <c r="C59" i="328" s="1"/>
  <c r="C58" i="328" a="1"/>
  <c r="C58" i="328" s="1"/>
  <c r="C57" i="328" a="1"/>
  <c r="C57" i="328" s="1"/>
  <c r="E57" i="328" s="1" a="1"/>
  <c r="E57" i="328" s="1"/>
  <c r="C56" i="328" a="1"/>
  <c r="C56" i="328" s="1"/>
  <c r="C55" i="328" a="1"/>
  <c r="C55" i="328" s="1"/>
  <c r="H55" i="328" s="1" a="1"/>
  <c r="H55" i="328" s="1"/>
  <c r="C54" i="328" a="1"/>
  <c r="C54" i="328" s="1"/>
  <c r="F54" i="328" s="1" a="1"/>
  <c r="F54" i="328" s="1"/>
  <c r="C53" i="328" a="1"/>
  <c r="C53" i="328" s="1"/>
  <c r="C52" i="328" a="1"/>
  <c r="C52" i="328" s="1"/>
  <c r="D52" i="328" s="1" a="1"/>
  <c r="D52" i="328" s="1"/>
  <c r="C51" i="328" a="1"/>
  <c r="C51" i="328" s="1"/>
  <c r="C50" i="328" a="1"/>
  <c r="C50" i="328" s="1"/>
  <c r="G50" i="328" s="1" a="1"/>
  <c r="G50" i="328" s="1"/>
  <c r="C49" i="328" a="1"/>
  <c r="C49" i="328" s="1"/>
  <c r="H49" i="328" s="1" a="1"/>
  <c r="H49" i="328" s="1"/>
  <c r="C48" i="328" a="1"/>
  <c r="C48" i="328" s="1"/>
  <c r="C47" i="328" a="1"/>
  <c r="C47" i="328" s="1"/>
  <c r="E47" i="328" s="1" a="1"/>
  <c r="E47" i="328" s="1"/>
  <c r="C46" i="328" a="1"/>
  <c r="C46" i="328" s="1"/>
  <c r="C45" i="328" a="1"/>
  <c r="C45" i="328" s="1"/>
  <c r="D45" i="328" s="1" a="1"/>
  <c r="D45" i="328" s="1"/>
  <c r="C44" i="328" a="1"/>
  <c r="C44" i="328" s="1"/>
  <c r="C43" i="328" a="1"/>
  <c r="C43" i="328" s="1"/>
  <c r="C42" i="328" a="1"/>
  <c r="C42" i="328" s="1"/>
  <c r="E42" i="328" s="1" a="1"/>
  <c r="E42" i="328" s="1"/>
  <c r="C41" i="328" a="1"/>
  <c r="C41" i="328" s="1"/>
  <c r="C40" i="328" a="1"/>
  <c r="C40" i="328" s="1"/>
  <c r="C39" i="328" a="1"/>
  <c r="C39" i="328" s="1"/>
  <c r="C38" i="328" a="1"/>
  <c r="C38" i="328" s="1"/>
  <c r="C37" i="328" a="1"/>
  <c r="C37" i="328" s="1"/>
  <c r="C36" i="328" a="1"/>
  <c r="C36" i="328" s="1"/>
  <c r="C35" i="328" a="1"/>
  <c r="C35" i="328" s="1"/>
  <c r="F35" i="328" s="1" a="1"/>
  <c r="F35" i="328" s="1"/>
  <c r="C34" i="328" a="1"/>
  <c r="C34" i="328" s="1"/>
  <c r="F34" i="328" s="1" a="1"/>
  <c r="F34" i="328" s="1"/>
  <c r="C33" i="328" a="1"/>
  <c r="C33" i="328" s="1"/>
  <c r="C32" i="328" a="1"/>
  <c r="C32" i="328" s="1"/>
  <c r="H32" i="328" s="1" a="1"/>
  <c r="H32" i="328" s="1"/>
  <c r="C31" i="328" a="1"/>
  <c r="C31" i="328" s="1"/>
  <c r="G31" i="328" s="1" a="1"/>
  <c r="G31" i="328" s="1"/>
  <c r="C30" i="328" a="1"/>
  <c r="C30" i="328" s="1"/>
  <c r="C29" i="328" a="1"/>
  <c r="C29" i="328" s="1"/>
  <c r="C28" i="328" a="1"/>
  <c r="C28" i="328" s="1"/>
  <c r="G28" i="328" s="1" a="1"/>
  <c r="G28" i="328" s="1"/>
  <c r="C27" i="328" a="1"/>
  <c r="C27" i="328" s="1"/>
  <c r="C26" i="328" a="1"/>
  <c r="C26" i="328" s="1"/>
  <c r="C25" i="328" a="1"/>
  <c r="C25" i="328" s="1"/>
  <c r="C24" i="328" a="1"/>
  <c r="C24" i="328" s="1"/>
  <c r="C71" i="327" a="1"/>
  <c r="C71" i="327" s="1"/>
  <c r="C70" i="327" a="1"/>
  <c r="C70" i="327" s="1"/>
  <c r="C69" i="327" a="1"/>
  <c r="C69" i="327" s="1"/>
  <c r="C68" i="327" a="1"/>
  <c r="C68" i="327" s="1"/>
  <c r="C67" i="327" a="1"/>
  <c r="C67" i="327" s="1"/>
  <c r="C66" i="327" a="1"/>
  <c r="C66" i="327" s="1"/>
  <c r="C65" i="327" a="1"/>
  <c r="C65" i="327" s="1"/>
  <c r="G65" i="327" s="1" a="1"/>
  <c r="C64" i="327" a="1"/>
  <c r="C64" i="327" s="1"/>
  <c r="C63" i="327" a="1"/>
  <c r="C63" i="327" s="1"/>
  <c r="C62" i="327" a="1"/>
  <c r="C62" i="327" s="1"/>
  <c r="C61" i="327" a="1"/>
  <c r="C61" i="327" s="1"/>
  <c r="E61" i="327" s="1" a="1"/>
  <c r="E61" i="327" s="1"/>
  <c r="C60" i="327" a="1"/>
  <c r="C60" i="327" s="1"/>
  <c r="C59" i="327" a="1"/>
  <c r="C59" i="327" s="1"/>
  <c r="C58" i="327" a="1"/>
  <c r="C58" i="327" s="1"/>
  <c r="C57" i="327" a="1"/>
  <c r="C57" i="327" s="1"/>
  <c r="C56" i="327" a="1"/>
  <c r="C56" i="327" s="1"/>
  <c r="G56" i="327" s="1" a="1"/>
  <c r="G56" i="327" s="1"/>
  <c r="C55" i="327" a="1"/>
  <c r="C55" i="327" s="1"/>
  <c r="C54" i="327" a="1"/>
  <c r="C54" i="327" s="1"/>
  <c r="C53" i="327" a="1"/>
  <c r="C53" i="327" s="1"/>
  <c r="G53" i="327" s="1" a="1"/>
  <c r="G53" i="327" s="1"/>
  <c r="C52" i="327" a="1"/>
  <c r="C52" i="327" s="1"/>
  <c r="G52" i="327" s="1" a="1"/>
  <c r="G52" i="327" s="1"/>
  <c r="C51" i="327" a="1"/>
  <c r="C51" i="327" s="1"/>
  <c r="C50" i="327" a="1"/>
  <c r="C50" i="327" s="1"/>
  <c r="C49" i="327" a="1"/>
  <c r="C49" i="327" s="1"/>
  <c r="E49" i="327" s="1" a="1"/>
  <c r="E49" i="327" s="1"/>
  <c r="C48" i="327" a="1"/>
  <c r="C48" i="327" s="1"/>
  <c r="C47" i="327" a="1"/>
  <c r="C47" i="327" s="1"/>
  <c r="C46" i="327" a="1"/>
  <c r="C46" i="327" s="1"/>
  <c r="C45" i="327" a="1"/>
  <c r="C45" i="327" s="1"/>
  <c r="E45" i="327" s="1" a="1"/>
  <c r="E45" i="327" s="1"/>
  <c r="C44" i="327" a="1"/>
  <c r="C44" i="327" s="1"/>
  <c r="C43" i="327" a="1"/>
  <c r="C43" i="327" s="1"/>
  <c r="C42" i="327" a="1"/>
  <c r="C42" i="327" s="1"/>
  <c r="C41" i="327" a="1"/>
  <c r="C41" i="327" s="1"/>
  <c r="C40" i="327" a="1"/>
  <c r="C40" i="327" s="1"/>
  <c r="C39" i="327" a="1"/>
  <c r="C39" i="327" s="1"/>
  <c r="C38" i="327" a="1"/>
  <c r="C38" i="327" s="1"/>
  <c r="C37" i="327" a="1"/>
  <c r="C37" i="327" s="1"/>
  <c r="G37" i="327" s="1" a="1"/>
  <c r="G37" i="327" s="1"/>
  <c r="C36" i="327" a="1"/>
  <c r="C36" i="327" s="1"/>
  <c r="E36" i="327" s="1" a="1"/>
  <c r="E36" i="327" s="1"/>
  <c r="C35" i="327" a="1"/>
  <c r="C35" i="327" s="1"/>
  <c r="C34" i="327" a="1"/>
  <c r="C34" i="327" s="1"/>
  <c r="E34" i="327" s="1" a="1"/>
  <c r="E34" i="327" s="1"/>
  <c r="C33" i="327" a="1"/>
  <c r="C33" i="327" s="1"/>
  <c r="C32" i="327" a="1"/>
  <c r="C32" i="327" s="1"/>
  <c r="C31" i="327" a="1"/>
  <c r="C31" i="327" s="1"/>
  <c r="C30" i="327" a="1"/>
  <c r="C30" i="327" s="1"/>
  <c r="C29" i="327" a="1"/>
  <c r="C29" i="327" s="1"/>
  <c r="E29" i="327" s="1" a="1"/>
  <c r="E29" i="327" s="1"/>
  <c r="C28" i="327" a="1"/>
  <c r="C28" i="327" s="1"/>
  <c r="C27" i="327" a="1"/>
  <c r="C27" i="327" s="1"/>
  <c r="C26" i="327" a="1"/>
  <c r="C26" i="327" s="1"/>
  <c r="C25" i="327" a="1"/>
  <c r="C25" i="327" s="1"/>
  <c r="C24" i="327" a="1"/>
  <c r="C24" i="327" s="1"/>
  <c r="G24" i="327" s="1" a="1"/>
  <c r="G24" i="327" s="1"/>
  <c r="C23" i="327" a="1"/>
  <c r="C23" i="327" s="1"/>
  <c r="C22" i="327" a="1"/>
  <c r="C22" i="327" s="1"/>
  <c r="F377" i="19"/>
  <c r="F376" i="19"/>
  <c r="F375" i="19"/>
  <c r="F374" i="19"/>
  <c r="F373" i="19"/>
  <c r="F372" i="19"/>
  <c r="H95" i="16"/>
  <c r="H94" i="16"/>
  <c r="H93" i="16"/>
  <c r="H92" i="16"/>
  <c r="H91" i="16"/>
  <c r="K90" i="16"/>
  <c r="H90" i="16"/>
  <c r="C77" i="326" a="1"/>
  <c r="C77" i="326" s="1"/>
  <c r="C76" i="326" a="1"/>
  <c r="C76" i="326" s="1"/>
  <c r="C75" i="326" a="1"/>
  <c r="C75" i="326" s="1"/>
  <c r="C74" i="326" a="1"/>
  <c r="C74" i="326" s="1"/>
  <c r="C73" i="326" a="1"/>
  <c r="C73" i="326" s="1"/>
  <c r="C72" i="326" a="1"/>
  <c r="C72" i="326" s="1"/>
  <c r="C71" i="326" a="1"/>
  <c r="C71" i="326" s="1"/>
  <c r="C70" i="326" a="1"/>
  <c r="C70" i="326" s="1"/>
  <c r="C69" i="326" a="1"/>
  <c r="C69" i="326" s="1"/>
  <c r="C68" i="326" a="1"/>
  <c r="C68" i="326" s="1"/>
  <c r="C67" i="326" a="1"/>
  <c r="C67" i="326" s="1"/>
  <c r="C66" i="326" a="1"/>
  <c r="C66" i="326" s="1"/>
  <c r="C65" i="326" a="1"/>
  <c r="C65" i="326" s="1"/>
  <c r="C64" i="326" a="1"/>
  <c r="C64" i="326" s="1"/>
  <c r="C63" i="326" a="1"/>
  <c r="C63" i="326" s="1"/>
  <c r="C62" i="326" a="1"/>
  <c r="C62" i="326" s="1"/>
  <c r="C61" i="326" a="1"/>
  <c r="C61" i="326" s="1"/>
  <c r="C60" i="326" a="1"/>
  <c r="C60" i="326" s="1"/>
  <c r="C59" i="326" a="1"/>
  <c r="C59" i="326" s="1"/>
  <c r="C58" i="326" a="1"/>
  <c r="C58" i="326" s="1"/>
  <c r="C57" i="326" a="1"/>
  <c r="C57" i="326" s="1"/>
  <c r="C56" i="326" a="1"/>
  <c r="C56" i="326" s="1"/>
  <c r="C55" i="326" a="1"/>
  <c r="C55" i="326" s="1"/>
  <c r="C54" i="326" a="1"/>
  <c r="C54" i="326" s="1"/>
  <c r="C53" i="326" a="1"/>
  <c r="C53" i="326" s="1"/>
  <c r="C52" i="326" a="1"/>
  <c r="C52" i="326" s="1"/>
  <c r="C51" i="326" a="1"/>
  <c r="C51" i="326" s="1"/>
  <c r="C50" i="326" a="1"/>
  <c r="C50" i="326" s="1"/>
  <c r="C49" i="326" a="1"/>
  <c r="C49" i="326" s="1"/>
  <c r="C48" i="326" a="1"/>
  <c r="C48" i="326" s="1"/>
  <c r="C47" i="326" a="1"/>
  <c r="C47" i="326" s="1"/>
  <c r="C46" i="326" a="1"/>
  <c r="C46" i="326" s="1"/>
  <c r="C45" i="326" a="1"/>
  <c r="C45" i="326" s="1"/>
  <c r="C44" i="326" a="1"/>
  <c r="C44" i="326" s="1"/>
  <c r="C43" i="326" a="1"/>
  <c r="C43" i="326" s="1"/>
  <c r="C42" i="326" a="1"/>
  <c r="C42" i="326" s="1"/>
  <c r="G42" i="326" s="1" a="1"/>
  <c r="G42" i="326" s="1"/>
  <c r="C41" i="326" a="1"/>
  <c r="C41" i="326" s="1"/>
  <c r="E41" i="326" s="1" a="1"/>
  <c r="E41" i="326" s="1"/>
  <c r="C40" i="326" a="1"/>
  <c r="C40" i="326" s="1"/>
  <c r="E40" i="326" s="1" a="1"/>
  <c r="E40" i="326" s="1"/>
  <c r="C39" i="326" a="1"/>
  <c r="C39" i="326" s="1"/>
  <c r="C38" i="326" a="1"/>
  <c r="C38" i="326" s="1"/>
  <c r="G38" i="326" s="1" a="1"/>
  <c r="G38" i="326" s="1"/>
  <c r="C37" i="326" a="1"/>
  <c r="C37" i="326" s="1"/>
  <c r="E37" i="326" s="1" a="1"/>
  <c r="E37" i="326" s="1"/>
  <c r="C36" i="326" a="1"/>
  <c r="C36" i="326" s="1"/>
  <c r="C35" i="326" a="1"/>
  <c r="C35" i="326" s="1"/>
  <c r="C34" i="326" a="1"/>
  <c r="C34" i="326" s="1"/>
  <c r="G34" i="326" s="1" a="1"/>
  <c r="G34" i="326" s="1"/>
  <c r="C33" i="326" a="1"/>
  <c r="C33" i="326" s="1"/>
  <c r="E33" i="326" s="1" a="1"/>
  <c r="E33" i="326" s="1"/>
  <c r="C32" i="326" a="1"/>
  <c r="C32" i="326" s="1"/>
  <c r="C31" i="326" a="1"/>
  <c r="C31" i="326" s="1"/>
  <c r="E31" i="326" s="1" a="1"/>
  <c r="E31" i="326" s="1"/>
  <c r="C30" i="326" a="1"/>
  <c r="C30" i="326" s="1"/>
  <c r="C29" i="326" a="1"/>
  <c r="C29" i="326" s="1"/>
  <c r="C28" i="326" a="1"/>
  <c r="C28" i="326" s="1"/>
  <c r="C77" i="325" a="1"/>
  <c r="C77" i="325" s="1"/>
  <c r="C76" i="325" a="1"/>
  <c r="C76" i="325" s="1"/>
  <c r="C75" i="325" a="1"/>
  <c r="C75" i="325" s="1"/>
  <c r="C74" i="325" a="1"/>
  <c r="C74" i="325" s="1"/>
  <c r="C73" i="325" a="1"/>
  <c r="C73" i="325" s="1"/>
  <c r="C72" i="325" a="1"/>
  <c r="C72" i="325" s="1"/>
  <c r="C71" i="325" a="1"/>
  <c r="C71" i="325" s="1"/>
  <c r="E71" i="325" s="1" a="1"/>
  <c r="E71" i="325" s="1"/>
  <c r="C70" i="325" a="1"/>
  <c r="C70" i="325" s="1"/>
  <c r="F70" i="325" s="1" a="1"/>
  <c r="F70" i="325" s="1"/>
  <c r="C69" i="325" a="1"/>
  <c r="C69" i="325" s="1"/>
  <c r="G69" i="325" s="1" a="1"/>
  <c r="G69" i="325" s="1"/>
  <c r="C68" i="325" a="1"/>
  <c r="C68" i="325" s="1"/>
  <c r="F68" i="325" s="1" a="1"/>
  <c r="F68" i="325" s="1"/>
  <c r="C67" i="325" a="1"/>
  <c r="C67" i="325" s="1"/>
  <c r="C66" i="325" a="1"/>
  <c r="C66" i="325" s="1"/>
  <c r="F66" i="325" s="1" a="1"/>
  <c r="F66" i="325" s="1"/>
  <c r="C65" i="325" a="1"/>
  <c r="C65" i="325" s="1"/>
  <c r="C64" i="325" a="1"/>
  <c r="C64" i="325" s="1"/>
  <c r="F64" i="325" s="1" a="1"/>
  <c r="F64" i="325" s="1"/>
  <c r="C63" i="325" a="1"/>
  <c r="C63" i="325" s="1"/>
  <c r="C62" i="325" a="1"/>
  <c r="C62" i="325" s="1"/>
  <c r="F62" i="325" s="1" a="1"/>
  <c r="F62" i="325" s="1"/>
  <c r="C61" i="325" a="1"/>
  <c r="C61" i="325" s="1"/>
  <c r="G61" i="325" s="1" a="1"/>
  <c r="G61" i="325" s="1"/>
  <c r="C60" i="325" a="1"/>
  <c r="C60" i="325" s="1"/>
  <c r="F60" i="325" s="1" a="1"/>
  <c r="F60" i="325" s="1"/>
  <c r="C59" i="325" a="1"/>
  <c r="C59" i="325" s="1"/>
  <c r="G59" i="325" s="1" a="1"/>
  <c r="G59" i="325" s="1"/>
  <c r="C58" i="325" a="1"/>
  <c r="C58" i="325" s="1"/>
  <c r="F58" i="325" s="1" a="1"/>
  <c r="F58" i="325" s="1"/>
  <c r="C57" i="325" a="1"/>
  <c r="C57" i="325" s="1"/>
  <c r="G57" i="325" s="1" a="1"/>
  <c r="G57" i="325" s="1"/>
  <c r="C56" i="325" a="1"/>
  <c r="C56" i="325" s="1"/>
  <c r="F56" i="325" s="1" a="1"/>
  <c r="F56" i="325" s="1"/>
  <c r="C55" i="325" a="1"/>
  <c r="C55" i="325" s="1"/>
  <c r="F55" i="325" s="1" a="1"/>
  <c r="F55" i="325" s="1"/>
  <c r="C54" i="325" a="1"/>
  <c r="C54" i="325" s="1"/>
  <c r="F54" i="325" s="1" a="1"/>
  <c r="F54" i="325" s="1"/>
  <c r="C53" i="325" a="1"/>
  <c r="C53" i="325" s="1"/>
  <c r="G53" i="325" s="1" a="1"/>
  <c r="G53" i="325" s="1"/>
  <c r="C52" i="325" a="1"/>
  <c r="C52" i="325" s="1"/>
  <c r="F52" i="325" s="1" a="1"/>
  <c r="F52" i="325" s="1"/>
  <c r="C51" i="325" a="1"/>
  <c r="C51" i="325" s="1"/>
  <c r="C50" i="325" a="1"/>
  <c r="C50" i="325" s="1"/>
  <c r="F50" i="325" s="1" a="1"/>
  <c r="F50" i="325" s="1"/>
  <c r="C49" i="325" a="1"/>
  <c r="C49" i="325" s="1"/>
  <c r="C48" i="325" a="1"/>
  <c r="C48" i="325" s="1"/>
  <c r="F48" i="325" s="1" a="1"/>
  <c r="F48" i="325" s="1"/>
  <c r="C47" i="325" a="1"/>
  <c r="C47" i="325" s="1"/>
  <c r="E47" i="325" s="1" a="1"/>
  <c r="E47" i="325" s="1"/>
  <c r="C46" i="325" a="1"/>
  <c r="C46" i="325" s="1"/>
  <c r="F46" i="325" s="1" a="1"/>
  <c r="F46" i="325" s="1"/>
  <c r="C45" i="325" a="1"/>
  <c r="C45" i="325" s="1"/>
  <c r="G45" i="325" s="1" a="1"/>
  <c r="G45" i="325" s="1"/>
  <c r="C44" i="325" a="1"/>
  <c r="C44" i="325" s="1"/>
  <c r="F44" i="325" s="1" a="1"/>
  <c r="F44" i="325" s="1"/>
  <c r="C43" i="325" a="1"/>
  <c r="C43" i="325" s="1"/>
  <c r="G43" i="325" s="1" a="1"/>
  <c r="G43" i="325" s="1"/>
  <c r="C42" i="325" a="1"/>
  <c r="C42" i="325" s="1"/>
  <c r="F42" i="325" s="1" a="1"/>
  <c r="F42" i="325" s="1"/>
  <c r="C41" i="325" a="1"/>
  <c r="C41" i="325" s="1"/>
  <c r="G41" i="325" s="1" a="1"/>
  <c r="G41" i="325" s="1"/>
  <c r="C40" i="325" a="1"/>
  <c r="C40" i="325" s="1"/>
  <c r="F40" i="325" s="1" a="1"/>
  <c r="F40" i="325" s="1"/>
  <c r="C39" i="325" a="1"/>
  <c r="C39" i="325" s="1"/>
  <c r="F39" i="325" s="1" a="1"/>
  <c r="F39" i="325" s="1"/>
  <c r="C38" i="325" a="1"/>
  <c r="C38" i="325" s="1"/>
  <c r="F38" i="325" s="1" a="1"/>
  <c r="F38" i="325" s="1"/>
  <c r="C37" i="325" a="1"/>
  <c r="C37" i="325" s="1"/>
  <c r="G37" i="325" s="1" a="1"/>
  <c r="G37" i="325" s="1"/>
  <c r="C36" i="325" a="1"/>
  <c r="C36" i="325" s="1"/>
  <c r="F36" i="325" s="1" a="1"/>
  <c r="F36" i="325" s="1"/>
  <c r="C35" i="325" a="1"/>
  <c r="C35" i="325" s="1"/>
  <c r="C34" i="325" a="1"/>
  <c r="C34" i="325" s="1"/>
  <c r="F34" i="325" s="1" a="1"/>
  <c r="F34" i="325" s="1"/>
  <c r="C33" i="325" a="1"/>
  <c r="C33" i="325" s="1"/>
  <c r="C32" i="325" a="1"/>
  <c r="C32" i="325" s="1"/>
  <c r="F32" i="325" s="1" a="1"/>
  <c r="F32" i="325" s="1"/>
  <c r="C31" i="325" a="1"/>
  <c r="C31" i="325" s="1"/>
  <c r="C30" i="325" a="1"/>
  <c r="C30" i="325" s="1"/>
  <c r="F30" i="325" s="1" a="1"/>
  <c r="F30" i="325" s="1"/>
  <c r="C29" i="325" a="1"/>
  <c r="C29" i="325" s="1"/>
  <c r="C28" i="325" a="1"/>
  <c r="C28" i="325" s="1"/>
  <c r="F370" i="19"/>
  <c r="F369" i="19"/>
  <c r="F368" i="19"/>
  <c r="F367" i="19"/>
  <c r="F366" i="19"/>
  <c r="F365" i="19"/>
  <c r="F364" i="19"/>
  <c r="F363" i="19"/>
  <c r="F362" i="19"/>
  <c r="F361" i="19"/>
  <c r="F360" i="19"/>
  <c r="F359" i="19"/>
  <c r="H89" i="16"/>
  <c r="H88" i="16"/>
  <c r="H87" i="16"/>
  <c r="F357" i="19"/>
  <c r="F356" i="19"/>
  <c r="C73" i="324" a="1"/>
  <c r="C73" i="324" s="1"/>
  <c r="C72" i="324" a="1"/>
  <c r="C72" i="324" s="1"/>
  <c r="C71" i="324" a="1"/>
  <c r="C71" i="324" s="1"/>
  <c r="C70" i="324" a="1"/>
  <c r="C70" i="324" s="1"/>
  <c r="C69" i="324" a="1"/>
  <c r="C69" i="324" s="1"/>
  <c r="C68" i="324" a="1"/>
  <c r="C68" i="324" s="1"/>
  <c r="C67" i="324" a="1"/>
  <c r="C67" i="324" s="1"/>
  <c r="C66" i="324" a="1"/>
  <c r="C66" i="324" s="1"/>
  <c r="C65" i="324" a="1"/>
  <c r="C65" i="324" s="1"/>
  <c r="C64" i="324" a="1"/>
  <c r="C64" i="324" s="1"/>
  <c r="C63" i="324" a="1"/>
  <c r="C63" i="324" s="1"/>
  <c r="C62" i="324" a="1"/>
  <c r="C62" i="324" s="1"/>
  <c r="C61" i="324" a="1"/>
  <c r="C61" i="324" s="1"/>
  <c r="C60" i="324" a="1"/>
  <c r="C60" i="324" s="1"/>
  <c r="C59" i="324" a="1"/>
  <c r="C59" i="324" s="1"/>
  <c r="C58" i="324" a="1"/>
  <c r="C58" i="324" s="1"/>
  <c r="C57" i="324" a="1"/>
  <c r="C57" i="324" s="1"/>
  <c r="C56" i="324" a="1"/>
  <c r="C56" i="324" s="1"/>
  <c r="C55" i="324" a="1"/>
  <c r="C55" i="324" s="1"/>
  <c r="C54" i="324" a="1"/>
  <c r="C54" i="324" s="1"/>
  <c r="C53" i="324" a="1"/>
  <c r="C53" i="324" s="1"/>
  <c r="C52" i="324" a="1"/>
  <c r="C52" i="324" s="1"/>
  <c r="C51" i="324" a="1"/>
  <c r="C51" i="324" s="1"/>
  <c r="C50" i="324" a="1"/>
  <c r="C50" i="324" s="1"/>
  <c r="C49" i="324" a="1"/>
  <c r="C49" i="324" s="1"/>
  <c r="C48" i="324" a="1"/>
  <c r="C48" i="324" s="1"/>
  <c r="C47" i="324" a="1"/>
  <c r="C47" i="324" s="1"/>
  <c r="C46" i="324" a="1"/>
  <c r="C46" i="324" s="1"/>
  <c r="C45" i="324" a="1"/>
  <c r="C45" i="324" s="1"/>
  <c r="C44" i="324" a="1"/>
  <c r="C44" i="324" s="1"/>
  <c r="C43" i="324" a="1"/>
  <c r="C43" i="324" s="1"/>
  <c r="C42" i="324" a="1"/>
  <c r="C42" i="324" s="1"/>
  <c r="C41" i="324" a="1"/>
  <c r="C41" i="324" s="1"/>
  <c r="C40" i="324" a="1"/>
  <c r="C40" i="324" s="1"/>
  <c r="C39" i="324" a="1"/>
  <c r="C39" i="324" s="1"/>
  <c r="C38" i="324" a="1"/>
  <c r="C38" i="324" s="1"/>
  <c r="C37" i="324" a="1"/>
  <c r="C37" i="324" s="1"/>
  <c r="C36" i="324" a="1"/>
  <c r="C36" i="324" s="1"/>
  <c r="C35" i="324" a="1"/>
  <c r="C35" i="324" s="1"/>
  <c r="G35" i="324" s="1" a="1"/>
  <c r="G35" i="324" s="1"/>
  <c r="C34" i="324" a="1"/>
  <c r="C34" i="324" s="1"/>
  <c r="E34" i="324" s="1" a="1"/>
  <c r="E34" i="324" s="1"/>
  <c r="C33" i="324" a="1"/>
  <c r="C33" i="324" s="1"/>
  <c r="C32" i="324" a="1"/>
  <c r="C32" i="324" s="1"/>
  <c r="G32" i="324" s="1" a="1"/>
  <c r="G32" i="324" s="1"/>
  <c r="C31" i="324" a="1"/>
  <c r="C31" i="324" s="1"/>
  <c r="C30" i="324" a="1"/>
  <c r="C30" i="324" s="1"/>
  <c r="C29" i="324" a="1"/>
  <c r="C29" i="324" s="1"/>
  <c r="C28" i="324" a="1"/>
  <c r="C28" i="324" s="1"/>
  <c r="C27" i="324" a="1"/>
  <c r="C27" i="324" s="1"/>
  <c r="E27" i="324" s="1" a="1"/>
  <c r="E27" i="324" s="1"/>
  <c r="C26" i="324" a="1"/>
  <c r="C26" i="324" s="1"/>
  <c r="E26" i="324" s="1" a="1"/>
  <c r="E26" i="324" s="1"/>
  <c r="C25" i="324" a="1"/>
  <c r="C25" i="324" s="1"/>
  <c r="C24" i="324" a="1"/>
  <c r="C24" i="324" s="1"/>
  <c r="C73" i="323" a="1"/>
  <c r="C73" i="323" s="1"/>
  <c r="C72" i="323" a="1"/>
  <c r="C72" i="323" s="1"/>
  <c r="C71" i="323" a="1"/>
  <c r="C71" i="323" s="1"/>
  <c r="C70" i="323" a="1"/>
  <c r="C70" i="323" s="1"/>
  <c r="C69" i="323" a="1"/>
  <c r="C69" i="323" s="1"/>
  <c r="C68" i="323" a="1"/>
  <c r="C68" i="323" s="1"/>
  <c r="C67" i="323" a="1"/>
  <c r="C67" i="323" s="1"/>
  <c r="C66" i="323" a="1"/>
  <c r="C66" i="323" s="1"/>
  <c r="C65" i="323" a="1"/>
  <c r="C65" i="323" s="1"/>
  <c r="C64" i="323" a="1"/>
  <c r="C64" i="323" s="1"/>
  <c r="C63" i="323" a="1"/>
  <c r="C63" i="323" s="1"/>
  <c r="C62" i="323" a="1"/>
  <c r="C62" i="323" s="1"/>
  <c r="C61" i="323" a="1"/>
  <c r="C61" i="323" s="1"/>
  <c r="C60" i="323" a="1"/>
  <c r="C60" i="323" s="1"/>
  <c r="C59" i="323" a="1"/>
  <c r="C59" i="323" s="1"/>
  <c r="C58" i="323" a="1"/>
  <c r="C58" i="323" s="1"/>
  <c r="C57" i="323" a="1"/>
  <c r="C57" i="323" s="1"/>
  <c r="C56" i="323" a="1"/>
  <c r="C56" i="323" s="1"/>
  <c r="C55" i="323" a="1"/>
  <c r="C55" i="323" s="1"/>
  <c r="C54" i="323" a="1"/>
  <c r="C54" i="323" s="1"/>
  <c r="C53" i="323" a="1"/>
  <c r="C53" i="323" s="1"/>
  <c r="E53" i="323" s="1" a="1"/>
  <c r="E53" i="323" s="1"/>
  <c r="C52" i="323" a="1"/>
  <c r="C52" i="323" s="1"/>
  <c r="G52" i="323" s="1" a="1"/>
  <c r="G52" i="323" s="1"/>
  <c r="C51" i="323" a="1"/>
  <c r="C51" i="323" s="1"/>
  <c r="C50" i="323" a="1"/>
  <c r="C50" i="323" s="1"/>
  <c r="G50" i="323" s="1" a="1"/>
  <c r="G50" i="323" s="1"/>
  <c r="C49" i="323" a="1"/>
  <c r="C49" i="323" s="1"/>
  <c r="G49" i="323" s="1" a="1"/>
  <c r="G49" i="323" s="1"/>
  <c r="C48" i="323" a="1"/>
  <c r="C48" i="323" s="1"/>
  <c r="C47" i="323" a="1"/>
  <c r="C47" i="323" s="1"/>
  <c r="C46" i="323" a="1"/>
  <c r="C46" i="323" s="1"/>
  <c r="G46" i="323" s="1" a="1"/>
  <c r="G46" i="323" s="1"/>
  <c r="C45" i="323" a="1"/>
  <c r="C45" i="323" s="1"/>
  <c r="C44" i="323" a="1"/>
  <c r="C44" i="323" s="1"/>
  <c r="C43" i="323" a="1"/>
  <c r="C43" i="323" s="1"/>
  <c r="C42" i="323" a="1"/>
  <c r="C42" i="323" s="1"/>
  <c r="C41" i="323" a="1"/>
  <c r="C41" i="323" s="1"/>
  <c r="G41" i="323" s="1" a="1"/>
  <c r="G41" i="323" s="1"/>
  <c r="C40" i="323" a="1"/>
  <c r="C40" i="323" s="1"/>
  <c r="C39" i="323" a="1"/>
  <c r="C39" i="323" s="1"/>
  <c r="C38" i="323" a="1"/>
  <c r="C38" i="323" s="1"/>
  <c r="G38" i="323" s="1" a="1"/>
  <c r="G38" i="323" s="1"/>
  <c r="C37" i="323" a="1"/>
  <c r="C37" i="323" s="1"/>
  <c r="C36" i="323" a="1"/>
  <c r="C36" i="323" s="1"/>
  <c r="C35" i="323" a="1"/>
  <c r="C35" i="323" s="1"/>
  <c r="G35" i="323" s="1" a="1"/>
  <c r="G35" i="323" s="1"/>
  <c r="C34" i="323" a="1"/>
  <c r="C34" i="323" s="1"/>
  <c r="C33" i="323" a="1"/>
  <c r="C33" i="323" s="1"/>
  <c r="G33" i="323" s="1" a="1"/>
  <c r="G33" i="323" s="1"/>
  <c r="C32" i="323" a="1"/>
  <c r="C32" i="323" s="1"/>
  <c r="C31" i="323" a="1"/>
  <c r="C31" i="323" s="1"/>
  <c r="C30" i="323" a="1"/>
  <c r="C30" i="323" s="1"/>
  <c r="G30" i="323" s="1" a="1"/>
  <c r="G30" i="323" s="1"/>
  <c r="C29" i="323" a="1"/>
  <c r="C29" i="323" s="1"/>
  <c r="C28" i="323" a="1"/>
  <c r="C28" i="323" s="1"/>
  <c r="F28" i="323" s="1" a="1"/>
  <c r="F28" i="323" s="1"/>
  <c r="C27" i="323" a="1"/>
  <c r="C27" i="323" s="1"/>
  <c r="G27" i="323" s="1" a="1"/>
  <c r="G27" i="323" s="1"/>
  <c r="C26" i="323" a="1"/>
  <c r="C26" i="323" s="1"/>
  <c r="E26" i="323" s="1" a="1"/>
  <c r="E26" i="323" s="1"/>
  <c r="C25" i="323" a="1"/>
  <c r="C25" i="323" s="1"/>
  <c r="C24" i="323" a="1"/>
  <c r="C24" i="323" s="1"/>
  <c r="H86" i="16"/>
  <c r="C81" i="320" a="1"/>
  <c r="C81" i="320" s="1"/>
  <c r="C80" i="320" a="1"/>
  <c r="C80" i="320" s="1"/>
  <c r="C79" i="320" a="1"/>
  <c r="C79" i="320" s="1"/>
  <c r="C78" i="320" a="1"/>
  <c r="C78" i="320" s="1"/>
  <c r="C77" i="320" a="1"/>
  <c r="C77" i="320" s="1"/>
  <c r="G77" i="320" s="1" a="1"/>
  <c r="G77" i="320" s="1"/>
  <c r="C76" i="320" a="1"/>
  <c r="C76" i="320" s="1"/>
  <c r="C75" i="320" a="1"/>
  <c r="C75" i="320" s="1"/>
  <c r="C74" i="320" a="1"/>
  <c r="C74" i="320" s="1"/>
  <c r="F74" i="320" s="1" a="1"/>
  <c r="F74" i="320" s="1"/>
  <c r="C73" i="320" a="1"/>
  <c r="C73" i="320" s="1"/>
  <c r="F73" i="320" s="1" a="1"/>
  <c r="F73" i="320" s="1"/>
  <c r="C72" i="320" a="1"/>
  <c r="C72" i="320" s="1"/>
  <c r="C71" i="320" a="1"/>
  <c r="C71" i="320" s="1"/>
  <c r="F71" i="320" s="1" a="1"/>
  <c r="F71" i="320" s="1"/>
  <c r="C70" i="320" a="1"/>
  <c r="C70" i="320" s="1"/>
  <c r="C69" i="320" a="1"/>
  <c r="C69" i="320" s="1"/>
  <c r="F69" i="320" s="1" a="1"/>
  <c r="F69" i="320" s="1"/>
  <c r="C68" i="320" a="1"/>
  <c r="C68" i="320" s="1"/>
  <c r="G68" i="320" s="1" a="1"/>
  <c r="G68" i="320" s="1"/>
  <c r="C67" i="320" a="1"/>
  <c r="C67" i="320" s="1"/>
  <c r="C66" i="320" a="1"/>
  <c r="C66" i="320" s="1"/>
  <c r="C65" i="320" a="1"/>
  <c r="C65" i="320" s="1"/>
  <c r="F65" i="320" s="1" a="1"/>
  <c r="F65" i="320" s="1"/>
  <c r="C64" i="320" a="1"/>
  <c r="C64" i="320" s="1"/>
  <c r="F64" i="320" s="1" a="1"/>
  <c r="F64" i="320" s="1"/>
  <c r="C63" i="320" a="1"/>
  <c r="C63" i="320" s="1"/>
  <c r="F63" i="320" s="1" a="1"/>
  <c r="F63" i="320" s="1"/>
  <c r="C62" i="320" a="1"/>
  <c r="C62" i="320" s="1"/>
  <c r="C61" i="320" a="1"/>
  <c r="C61" i="320" s="1"/>
  <c r="F61" i="320" s="1" a="1"/>
  <c r="F61" i="320" s="1"/>
  <c r="C60" i="320" a="1"/>
  <c r="C60" i="320" s="1"/>
  <c r="G60" i="320" s="1" a="1"/>
  <c r="G60" i="320" s="1"/>
  <c r="C59" i="320" a="1"/>
  <c r="C59" i="320" s="1"/>
  <c r="C58" i="320" a="1"/>
  <c r="C58" i="320" s="1"/>
  <c r="C57" i="320" a="1"/>
  <c r="C57" i="320" s="1"/>
  <c r="F57" i="320" s="1" a="1"/>
  <c r="F57" i="320" s="1"/>
  <c r="C56" i="320" a="1"/>
  <c r="C56" i="320" s="1"/>
  <c r="C55" i="320" a="1"/>
  <c r="C55" i="320" s="1"/>
  <c r="F55" i="320" s="1" a="1"/>
  <c r="F55" i="320" s="1"/>
  <c r="C54" i="320" a="1"/>
  <c r="C54" i="320" s="1"/>
  <c r="C53" i="320" a="1"/>
  <c r="C53" i="320" s="1"/>
  <c r="F53" i="320" s="1" a="1"/>
  <c r="F53" i="320" s="1"/>
  <c r="C52" i="320" a="1"/>
  <c r="C52" i="320" s="1"/>
  <c r="E52" i="320" s="1" a="1"/>
  <c r="E52" i="320" s="1"/>
  <c r="C51" i="320" a="1"/>
  <c r="C51" i="320" s="1"/>
  <c r="F51" i="320" s="1" a="1"/>
  <c r="F51" i="320" s="1"/>
  <c r="C50" i="320" a="1"/>
  <c r="C50" i="320" s="1"/>
  <c r="C49" i="320" a="1"/>
  <c r="C49" i="320" s="1"/>
  <c r="F49" i="320" s="1" a="1"/>
  <c r="F49" i="320" s="1"/>
  <c r="C48" i="320" a="1"/>
  <c r="C48" i="320" s="1"/>
  <c r="F48" i="320" s="1" a="1"/>
  <c r="F48" i="320" s="1"/>
  <c r="C47" i="320" a="1"/>
  <c r="C47" i="320" s="1"/>
  <c r="F47" i="320" s="1" a="1"/>
  <c r="F47" i="320" s="1"/>
  <c r="C46" i="320" a="1"/>
  <c r="C46" i="320" s="1"/>
  <c r="C45" i="320" a="1"/>
  <c r="C45" i="320" s="1"/>
  <c r="F45" i="320" s="1" a="1"/>
  <c r="F45" i="320" s="1"/>
  <c r="C44" i="320" a="1"/>
  <c r="C44" i="320" s="1"/>
  <c r="G44" i="320" s="1" a="1"/>
  <c r="G44" i="320" s="1"/>
  <c r="C43" i="320" a="1"/>
  <c r="C43" i="320" s="1"/>
  <c r="F43" i="320" s="1" a="1"/>
  <c r="F43" i="320" s="1"/>
  <c r="C42" i="320" a="1"/>
  <c r="C42" i="320" s="1"/>
  <c r="C41" i="320" a="1"/>
  <c r="C41" i="320" s="1"/>
  <c r="C40" i="320" a="1"/>
  <c r="C40" i="320" s="1"/>
  <c r="C39" i="320" a="1"/>
  <c r="C39" i="320" s="1"/>
  <c r="F39" i="320" s="1" a="1"/>
  <c r="F39" i="320" s="1"/>
  <c r="C38" i="320" a="1"/>
  <c r="C38" i="320" s="1"/>
  <c r="C37" i="320" a="1"/>
  <c r="C37" i="320" s="1"/>
  <c r="F37" i="320" s="1" a="1"/>
  <c r="F37" i="320" s="1"/>
  <c r="C36" i="320" a="1"/>
  <c r="C36" i="320" s="1"/>
  <c r="F36" i="320" s="1" a="1"/>
  <c r="F36" i="320" s="1"/>
  <c r="C35" i="320" a="1"/>
  <c r="C35" i="320" s="1"/>
  <c r="C34" i="320" a="1"/>
  <c r="C34" i="320" s="1"/>
  <c r="C33" i="320" a="1"/>
  <c r="C33" i="320" s="1"/>
  <c r="C32" i="320" a="1"/>
  <c r="C32" i="320" s="1"/>
  <c r="C101" i="319" a="1"/>
  <c r="C101" i="319" s="1"/>
  <c r="C100" i="319" a="1"/>
  <c r="C100" i="319" s="1"/>
  <c r="G100" i="319" s="1" a="1"/>
  <c r="G100" i="319" s="1"/>
  <c r="C99" i="319" a="1"/>
  <c r="C99" i="319" s="1"/>
  <c r="C98" i="319" a="1"/>
  <c r="C98" i="319" s="1"/>
  <c r="C97" i="319" a="1"/>
  <c r="C97" i="319" s="1"/>
  <c r="C96" i="319" a="1"/>
  <c r="C96" i="319" s="1"/>
  <c r="G96" i="319" s="1" a="1"/>
  <c r="G96" i="319" s="1"/>
  <c r="C95" i="319" a="1"/>
  <c r="C95" i="319" s="1"/>
  <c r="C94" i="319" a="1"/>
  <c r="C94" i="319" s="1"/>
  <c r="G94" i="319" s="1" a="1"/>
  <c r="G94" i="319" s="1"/>
  <c r="C93" i="319" a="1"/>
  <c r="C93" i="319" s="1"/>
  <c r="C92" i="319" a="1"/>
  <c r="C92" i="319" s="1"/>
  <c r="G92" i="319" s="1" a="1"/>
  <c r="G92" i="319" s="1"/>
  <c r="C91" i="319" a="1"/>
  <c r="C91" i="319" s="1"/>
  <c r="C90" i="319" a="1"/>
  <c r="C90" i="319" s="1"/>
  <c r="G90" i="319" s="1" a="1"/>
  <c r="G90" i="319" s="1"/>
  <c r="C89" i="319" a="1"/>
  <c r="C89" i="319" s="1"/>
  <c r="C88" i="319" a="1"/>
  <c r="C88" i="319" s="1"/>
  <c r="C87" i="319" a="1"/>
  <c r="C87" i="319" s="1"/>
  <c r="C86" i="319" a="1"/>
  <c r="C86" i="319" s="1"/>
  <c r="G86" i="319" s="1" a="1"/>
  <c r="G86" i="319" s="1"/>
  <c r="C85" i="319" a="1"/>
  <c r="C85" i="319" s="1"/>
  <c r="E85" i="319" s="1" a="1"/>
  <c r="E85" i="319" s="1"/>
  <c r="C84" i="319" a="1"/>
  <c r="C84" i="319" s="1"/>
  <c r="G84" i="319" s="1" a="1"/>
  <c r="G84" i="319" s="1"/>
  <c r="C83" i="319" a="1"/>
  <c r="C83" i="319" s="1"/>
  <c r="G83" i="319" s="1" a="1"/>
  <c r="G83" i="319" s="1"/>
  <c r="C82" i="319" a="1"/>
  <c r="C82" i="319" s="1"/>
  <c r="G82" i="319" s="1" a="1"/>
  <c r="G82" i="319" s="1"/>
  <c r="C81" i="319" a="1"/>
  <c r="C81" i="319" s="1"/>
  <c r="G81" i="319" s="1" a="1"/>
  <c r="G81" i="319" s="1"/>
  <c r="C80" i="319" a="1"/>
  <c r="C80" i="319" s="1"/>
  <c r="E80" i="319" s="1" a="1"/>
  <c r="E80" i="319" s="1"/>
  <c r="C79" i="319" a="1"/>
  <c r="C79" i="319" s="1"/>
  <c r="G79" i="319" s="1" a="1"/>
  <c r="G79" i="319" s="1"/>
  <c r="C78" i="319" a="1"/>
  <c r="C78" i="319" s="1"/>
  <c r="G78" i="319" s="1" a="1"/>
  <c r="G78" i="319" s="1"/>
  <c r="C77" i="319" a="1"/>
  <c r="C77" i="319" s="1"/>
  <c r="H77" i="319" s="1" a="1"/>
  <c r="H77" i="319" s="1"/>
  <c r="C76" i="319" a="1"/>
  <c r="C76" i="319" s="1"/>
  <c r="F76" i="319" s="1" a="1"/>
  <c r="F76" i="319" s="1"/>
  <c r="C75" i="319" a="1"/>
  <c r="C75" i="319" s="1"/>
  <c r="C74" i="319" a="1"/>
  <c r="C74" i="319" s="1"/>
  <c r="F74" i="319" s="1" a="1"/>
  <c r="F74" i="319" s="1"/>
  <c r="C73" i="319" a="1"/>
  <c r="C73" i="319" s="1"/>
  <c r="C72" i="319" a="1"/>
  <c r="C72" i="319" s="1"/>
  <c r="F72" i="319" s="1" a="1"/>
  <c r="F72" i="319" s="1"/>
  <c r="C71" i="319" a="1"/>
  <c r="C71" i="319" s="1"/>
  <c r="F71" i="319" s="1" a="1"/>
  <c r="F71" i="319" s="1"/>
  <c r="C70" i="319" a="1"/>
  <c r="C70" i="319" s="1"/>
  <c r="C69" i="319" a="1"/>
  <c r="C69" i="319" s="1"/>
  <c r="D69" i="319" s="1" a="1"/>
  <c r="D69" i="319" s="1"/>
  <c r="C68" i="319" a="1"/>
  <c r="C68" i="319" s="1"/>
  <c r="H68" i="319" s="1" a="1"/>
  <c r="H68" i="319" s="1"/>
  <c r="C67" i="319" a="1"/>
  <c r="C67" i="319" s="1"/>
  <c r="C66" i="319" a="1"/>
  <c r="C66" i="319" s="1"/>
  <c r="G66" i="319" s="1" a="1"/>
  <c r="G66" i="319" s="1"/>
  <c r="C65" i="319" a="1"/>
  <c r="C65" i="319" s="1"/>
  <c r="C64" i="319" a="1"/>
  <c r="C64" i="319" s="1"/>
  <c r="F64" i="319" s="1" a="1"/>
  <c r="F64" i="319" s="1"/>
  <c r="C63" i="319" a="1"/>
  <c r="C63" i="319" s="1"/>
  <c r="F63" i="319" s="1" a="1"/>
  <c r="F63" i="319" s="1"/>
  <c r="C62" i="319" a="1"/>
  <c r="C62" i="319" s="1"/>
  <c r="G62" i="319" s="1" a="1"/>
  <c r="G62" i="319" s="1"/>
  <c r="C61" i="319" a="1"/>
  <c r="C61" i="319" s="1"/>
  <c r="E61" i="319" s="1" a="1"/>
  <c r="E61" i="319" s="1"/>
  <c r="C60" i="319" a="1"/>
  <c r="C60" i="319" s="1"/>
  <c r="F60" i="319" s="1" a="1"/>
  <c r="F60" i="319" s="1"/>
  <c r="C59" i="319" a="1"/>
  <c r="C59" i="319" s="1"/>
  <c r="C58" i="319" a="1"/>
  <c r="C58" i="319" s="1"/>
  <c r="E58" i="319" s="1" a="1"/>
  <c r="E58" i="319" s="1"/>
  <c r="C57" i="319" a="1"/>
  <c r="C57" i="319" s="1"/>
  <c r="C56" i="319" a="1"/>
  <c r="C56" i="319" s="1"/>
  <c r="H56" i="319" s="1" a="1"/>
  <c r="H56" i="319" s="1"/>
  <c r="C55" i="319" a="1"/>
  <c r="C55" i="319" s="1"/>
  <c r="D55" i="319" s="1" a="1"/>
  <c r="D55" i="319" s="1"/>
  <c r="C54" i="319" a="1"/>
  <c r="C54" i="319" s="1"/>
  <c r="D54" i="319" s="1" a="1"/>
  <c r="D54" i="319" s="1"/>
  <c r="C53" i="319" a="1"/>
  <c r="C53" i="319" s="1"/>
  <c r="D53" i="319" s="1" a="1"/>
  <c r="D53" i="319" s="1"/>
  <c r="C52" i="319" a="1"/>
  <c r="C52" i="319" s="1"/>
  <c r="C51" i="319" a="1"/>
  <c r="C51" i="319" s="1"/>
  <c r="H51" i="319" s="1" a="1"/>
  <c r="H51" i="319" s="1"/>
  <c r="C50" i="319" a="1"/>
  <c r="C50" i="319" s="1"/>
  <c r="H50" i="319" s="1" a="1"/>
  <c r="H50" i="319" s="1"/>
  <c r="C49" i="319" a="1"/>
  <c r="C49" i="319" s="1"/>
  <c r="C48" i="319" a="1"/>
  <c r="C48" i="319" s="1"/>
  <c r="F48" i="319" s="1" a="1"/>
  <c r="F48" i="319" s="1"/>
  <c r="C47" i="319" a="1"/>
  <c r="C47" i="319" s="1"/>
  <c r="C46" i="319" a="1"/>
  <c r="C46" i="319" s="1"/>
  <c r="E46" i="319" s="1" a="1"/>
  <c r="E46" i="319" s="1"/>
  <c r="C45" i="319" a="1"/>
  <c r="C45" i="319" s="1"/>
  <c r="C44" i="319" a="1"/>
  <c r="C44" i="319" s="1"/>
  <c r="E44" i="319" s="1" a="1"/>
  <c r="E44" i="319" s="1"/>
  <c r="C43" i="319" a="1"/>
  <c r="C43" i="319" s="1"/>
  <c r="C42" i="319" a="1"/>
  <c r="C42" i="319" s="1"/>
  <c r="F42" i="319" s="1" a="1"/>
  <c r="F42" i="319" s="1"/>
  <c r="C41" i="319" a="1"/>
  <c r="C41" i="319" s="1"/>
  <c r="C40" i="319" a="1"/>
  <c r="C40" i="319" s="1"/>
  <c r="G40" i="319" s="1" a="1"/>
  <c r="G40" i="319" s="1"/>
  <c r="C39" i="319" a="1"/>
  <c r="C39" i="319" s="1"/>
  <c r="C38" i="319" a="1"/>
  <c r="C38" i="319" s="1"/>
  <c r="G38" i="319" s="1" a="1"/>
  <c r="G38" i="319" s="1"/>
  <c r="C37" i="319" a="1"/>
  <c r="C37" i="319" s="1"/>
  <c r="C36" i="319" a="1"/>
  <c r="C36" i="319" s="1"/>
  <c r="F36" i="319" s="1" a="1"/>
  <c r="F36" i="319" s="1"/>
  <c r="C35" i="319" a="1"/>
  <c r="C35" i="319" s="1"/>
  <c r="C34" i="319" a="1"/>
  <c r="C34" i="319" s="1"/>
  <c r="C33" i="319" a="1"/>
  <c r="C33" i="319" s="1"/>
  <c r="C32" i="319" a="1"/>
  <c r="C32" i="319" s="1"/>
  <c r="C76" i="318" a="1"/>
  <c r="C76" i="318" s="1"/>
  <c r="E76" i="318" s="1" a="1"/>
  <c r="E76" i="318" s="1"/>
  <c r="C75" i="318" a="1"/>
  <c r="C75" i="318" s="1"/>
  <c r="C74" i="318" a="1"/>
  <c r="C74" i="318" s="1"/>
  <c r="C73" i="318" a="1"/>
  <c r="C73" i="318" s="1"/>
  <c r="C72" i="318" a="1"/>
  <c r="C72" i="318" s="1"/>
  <c r="E72" i="318" s="1" a="1"/>
  <c r="E72" i="318" s="1"/>
  <c r="C71" i="318" a="1"/>
  <c r="C71" i="318" s="1"/>
  <c r="G71" i="318" s="1" a="1"/>
  <c r="G71" i="318" s="1"/>
  <c r="C70" i="318" a="1"/>
  <c r="C70" i="318" s="1"/>
  <c r="E70" i="318" s="1" a="1"/>
  <c r="E70" i="318" s="1"/>
  <c r="C69" i="318" a="1"/>
  <c r="C69" i="318" s="1"/>
  <c r="C68" i="318" a="1"/>
  <c r="C68" i="318" s="1"/>
  <c r="G68" i="318" s="1" a="1"/>
  <c r="G68" i="318" s="1"/>
  <c r="C67" i="318" a="1"/>
  <c r="C67" i="318" s="1"/>
  <c r="C66" i="318" a="1"/>
  <c r="C66" i="318" s="1"/>
  <c r="C65" i="318" a="1"/>
  <c r="C65" i="318" s="1"/>
  <c r="C64" i="318" a="1"/>
  <c r="C64" i="318" s="1"/>
  <c r="E64" i="318" s="1" a="1"/>
  <c r="E64" i="318" s="1"/>
  <c r="C63" i="318" a="1"/>
  <c r="C63" i="318" s="1"/>
  <c r="G63" i="318" s="1" a="1"/>
  <c r="G63" i="318" s="1"/>
  <c r="C62" i="318" a="1"/>
  <c r="C62" i="318" s="1"/>
  <c r="E62" i="318" s="1" a="1"/>
  <c r="E62" i="318" s="1"/>
  <c r="C61" i="318" a="1"/>
  <c r="C61" i="318" s="1"/>
  <c r="C60" i="318" a="1"/>
  <c r="C60" i="318" s="1"/>
  <c r="G60" i="318" s="1" a="1"/>
  <c r="G60" i="318" s="1"/>
  <c r="C59" i="318" a="1"/>
  <c r="C59" i="318" s="1"/>
  <c r="C58" i="318" a="1"/>
  <c r="C58" i="318" s="1"/>
  <c r="C57" i="318" a="1"/>
  <c r="C57" i="318" s="1"/>
  <c r="H57" i="318" s="1" a="1"/>
  <c r="H57" i="318" s="1"/>
  <c r="C56" i="318" a="1"/>
  <c r="C56" i="318" s="1"/>
  <c r="E56" i="318" s="1" a="1"/>
  <c r="E56" i="318" s="1"/>
  <c r="C55" i="318" a="1"/>
  <c r="C55" i="318" s="1"/>
  <c r="G55" i="318" s="1" a="1"/>
  <c r="G55" i="318" s="1"/>
  <c r="C54" i="318" a="1"/>
  <c r="C54" i="318" s="1"/>
  <c r="E54" i="318" s="1" a="1"/>
  <c r="E54" i="318" s="1"/>
  <c r="C53" i="318" a="1"/>
  <c r="C53" i="318" s="1"/>
  <c r="C52" i="318" a="1"/>
  <c r="C52" i="318" s="1"/>
  <c r="C51" i="318" a="1"/>
  <c r="C51" i="318" s="1"/>
  <c r="C50" i="318" a="1"/>
  <c r="C50" i="318" s="1"/>
  <c r="C49" i="318" a="1"/>
  <c r="C49" i="318" s="1"/>
  <c r="G49" i="318" s="1" a="1"/>
  <c r="G49" i="318" s="1"/>
  <c r="C48" i="318" a="1"/>
  <c r="C48" i="318" s="1"/>
  <c r="E48" i="318" s="1" a="1"/>
  <c r="E48" i="318" s="1"/>
  <c r="C47" i="318" a="1"/>
  <c r="C47" i="318" s="1"/>
  <c r="C46" i="318" a="1"/>
  <c r="C46" i="318" s="1"/>
  <c r="D46" i="318" s="1" a="1"/>
  <c r="D46" i="318" s="1"/>
  <c r="C45" i="318" a="1"/>
  <c r="C45" i="318" s="1"/>
  <c r="E45" i="318" s="1" a="1"/>
  <c r="E45" i="318" s="1"/>
  <c r="C44" i="318" a="1"/>
  <c r="C44" i="318" s="1"/>
  <c r="H44" i="318" s="1" a="1"/>
  <c r="H44" i="318" s="1"/>
  <c r="C43" i="318" a="1"/>
  <c r="C43" i="318" s="1"/>
  <c r="F43" i="318" s="1" a="1"/>
  <c r="F43" i="318" s="1"/>
  <c r="C42" i="318" a="1"/>
  <c r="C42" i="318" s="1"/>
  <c r="D42" i="318" s="1" a="1"/>
  <c r="D42" i="318" s="1"/>
  <c r="C41" i="318" a="1"/>
  <c r="C41" i="318" s="1"/>
  <c r="H41" i="318" s="1" a="1"/>
  <c r="H41" i="318" s="1"/>
  <c r="C40" i="318" a="1"/>
  <c r="C40" i="318" s="1"/>
  <c r="H40" i="318" s="1" a="1"/>
  <c r="H40" i="318" s="1"/>
  <c r="C39" i="318" a="1"/>
  <c r="C39" i="318" s="1"/>
  <c r="F39" i="318" s="1" a="1"/>
  <c r="F39" i="318" s="1"/>
  <c r="C38" i="318" a="1"/>
  <c r="C38" i="318" s="1"/>
  <c r="D38" i="318" s="1" a="1"/>
  <c r="D38" i="318" s="1"/>
  <c r="C37" i="318" a="1"/>
  <c r="C37" i="318" s="1"/>
  <c r="G37" i="318" s="1" a="1"/>
  <c r="G37" i="318" s="1"/>
  <c r="C36" i="318" a="1"/>
  <c r="C36" i="318" s="1"/>
  <c r="H36" i="318" s="1" a="1"/>
  <c r="H36" i="318" s="1"/>
  <c r="C35" i="318" a="1"/>
  <c r="C35" i="318" s="1"/>
  <c r="F35" i="318" s="1" a="1"/>
  <c r="F35" i="318" s="1"/>
  <c r="C34" i="318" a="1"/>
  <c r="C34" i="318" s="1"/>
  <c r="D34" i="318" s="1" a="1"/>
  <c r="D34" i="318" s="1"/>
  <c r="C33" i="318" a="1"/>
  <c r="C33" i="318" s="1"/>
  <c r="D33" i="318" s="1" a="1"/>
  <c r="D33" i="318" s="1"/>
  <c r="C32" i="318" a="1"/>
  <c r="C32" i="318" s="1"/>
  <c r="H32" i="318" s="1" a="1"/>
  <c r="H32" i="318" s="1"/>
  <c r="C31" i="318" a="1"/>
  <c r="C31" i="318" s="1"/>
  <c r="F31" i="318" s="1" a="1"/>
  <c r="F31" i="318" s="1"/>
  <c r="C30" i="318" a="1"/>
  <c r="C30" i="318" s="1"/>
  <c r="D30" i="318" s="1" a="1"/>
  <c r="D30" i="318" s="1"/>
  <c r="C29" i="318" a="1"/>
  <c r="C29" i="318" s="1"/>
  <c r="G29" i="318" s="1" a="1"/>
  <c r="G29" i="318" s="1"/>
  <c r="C28" i="318" a="1"/>
  <c r="C28" i="318" s="1"/>
  <c r="C27" i="318" a="1"/>
  <c r="C27" i="318" s="1"/>
  <c r="C76" i="317" a="1"/>
  <c r="C76" i="317" s="1"/>
  <c r="D76" i="317" s="1" a="1"/>
  <c r="D76" i="317" s="1"/>
  <c r="C75" i="317" a="1"/>
  <c r="C75" i="317" s="1"/>
  <c r="E75" i="317" s="1" a="1"/>
  <c r="E75" i="317" s="1"/>
  <c r="C74" i="317" a="1"/>
  <c r="C74" i="317" s="1"/>
  <c r="H74" i="317" s="1" a="1"/>
  <c r="H74" i="317" s="1"/>
  <c r="C73" i="317" a="1"/>
  <c r="C73" i="317" s="1"/>
  <c r="F73" i="317" s="1" a="1"/>
  <c r="F73" i="317" s="1"/>
  <c r="C72" i="317" a="1"/>
  <c r="C72" i="317" s="1"/>
  <c r="D72" i="317" s="1" a="1"/>
  <c r="D72" i="317" s="1"/>
  <c r="C71" i="317" a="1"/>
  <c r="C71" i="317" s="1"/>
  <c r="G71" i="317" s="1" a="1"/>
  <c r="G71" i="317" s="1"/>
  <c r="C70" i="317" a="1"/>
  <c r="C70" i="317" s="1"/>
  <c r="F70" i="317" s="1" a="1"/>
  <c r="F70" i="317" s="1"/>
  <c r="C69" i="317" a="1"/>
  <c r="C69" i="317" s="1"/>
  <c r="H69" i="317" s="1" a="1"/>
  <c r="H69" i="317" s="1"/>
  <c r="C68" i="317" a="1"/>
  <c r="C68" i="317" s="1"/>
  <c r="E68" i="317" s="1" a="1"/>
  <c r="E68" i="317" s="1"/>
  <c r="C67" i="317" a="1"/>
  <c r="C67" i="317" s="1"/>
  <c r="E67" i="317" s="1" a="1"/>
  <c r="E67" i="317" s="1"/>
  <c r="C66" i="317" a="1"/>
  <c r="C66" i="317" s="1"/>
  <c r="G66" i="317" s="1" a="1"/>
  <c r="G66" i="317" s="1"/>
  <c r="C65" i="317" a="1"/>
  <c r="C65" i="317" s="1"/>
  <c r="C64" i="317" a="1"/>
  <c r="C64" i="317" s="1"/>
  <c r="C63" i="317" a="1"/>
  <c r="C63" i="317" s="1"/>
  <c r="G63" i="317" s="1" a="1"/>
  <c r="G63" i="317" s="1"/>
  <c r="C62" i="317" a="1"/>
  <c r="C62" i="317" s="1"/>
  <c r="D62" i="317" s="1" a="1"/>
  <c r="D62" i="317" s="1"/>
  <c r="C61" i="317" a="1"/>
  <c r="C61" i="317" s="1"/>
  <c r="G61" i="317" s="1" a="1"/>
  <c r="G61" i="317" s="1"/>
  <c r="C60" i="317" a="1"/>
  <c r="C60" i="317" s="1"/>
  <c r="D60" i="317" s="1" a="1"/>
  <c r="D60" i="317" s="1"/>
  <c r="C59" i="317" a="1"/>
  <c r="C59" i="317" s="1"/>
  <c r="G59" i="317" s="1" a="1"/>
  <c r="G59" i="317" s="1"/>
  <c r="C58" i="317" a="1"/>
  <c r="C58" i="317" s="1"/>
  <c r="H58" i="317" s="1" a="1"/>
  <c r="H58" i="317" s="1"/>
  <c r="C57" i="317" a="1"/>
  <c r="C57" i="317" s="1"/>
  <c r="H57" i="317" s="1" a="1"/>
  <c r="H57" i="317" s="1"/>
  <c r="C56" i="317" a="1"/>
  <c r="C56" i="317" s="1"/>
  <c r="C55" i="317" a="1"/>
  <c r="C55" i="317" s="1"/>
  <c r="G55" i="317" s="1" a="1"/>
  <c r="G55" i="317" s="1"/>
  <c r="C54" i="317" a="1"/>
  <c r="C54" i="317" s="1"/>
  <c r="D54" i="317" s="1" a="1"/>
  <c r="D54" i="317" s="1"/>
  <c r="C53" i="317" a="1"/>
  <c r="C53" i="317" s="1"/>
  <c r="C52" i="317" a="1"/>
  <c r="C52" i="317" s="1"/>
  <c r="C51" i="317" a="1"/>
  <c r="C51" i="317" s="1"/>
  <c r="H51" i="317" s="1" a="1"/>
  <c r="H51" i="317" s="1"/>
  <c r="C50" i="317" a="1"/>
  <c r="C50" i="317" s="1"/>
  <c r="H50" i="317" s="1" a="1"/>
  <c r="H50" i="317" s="1"/>
  <c r="C49" i="317" a="1"/>
  <c r="C49" i="317" s="1"/>
  <c r="H49" i="317" s="1" a="1"/>
  <c r="H49" i="317" s="1"/>
  <c r="C48" i="317" a="1"/>
  <c r="C48" i="317" s="1"/>
  <c r="C47" i="317" a="1"/>
  <c r="C47" i="317" s="1"/>
  <c r="C46" i="317" a="1"/>
  <c r="C46" i="317" s="1"/>
  <c r="H46" i="317" s="1" a="1"/>
  <c r="H46" i="317" s="1"/>
  <c r="C45" i="317" a="1"/>
  <c r="C45" i="317" s="1"/>
  <c r="C44" i="317" a="1"/>
  <c r="C44" i="317" s="1"/>
  <c r="C43" i="317" a="1"/>
  <c r="C43" i="317" s="1"/>
  <c r="D43" i="317" s="1" a="1"/>
  <c r="D43" i="317" s="1"/>
  <c r="C42" i="317" a="1"/>
  <c r="C42" i="317" s="1"/>
  <c r="H42" i="317" s="1" a="1"/>
  <c r="H42" i="317" s="1"/>
  <c r="C41" i="317" a="1"/>
  <c r="C41" i="317" s="1"/>
  <c r="C40" i="317" a="1"/>
  <c r="C40" i="317" s="1"/>
  <c r="C39" i="317" a="1"/>
  <c r="C39" i="317" s="1"/>
  <c r="D39" i="317" s="1" a="1"/>
  <c r="D39" i="317" s="1"/>
  <c r="C38" i="317" a="1"/>
  <c r="C38" i="317" s="1"/>
  <c r="H38" i="317" s="1" a="1"/>
  <c r="H38" i="317" s="1"/>
  <c r="C37" i="317" a="1"/>
  <c r="C37" i="317" s="1"/>
  <c r="C36" i="317" a="1"/>
  <c r="C36" i="317" s="1"/>
  <c r="F36" i="317" s="1" a="1"/>
  <c r="F36" i="317" s="1"/>
  <c r="C35" i="317" a="1"/>
  <c r="C35" i="317" s="1"/>
  <c r="D35" i="317" s="1" a="1"/>
  <c r="D35" i="317" s="1"/>
  <c r="C34" i="317" a="1"/>
  <c r="C34" i="317" s="1"/>
  <c r="E34" i="317" s="1" a="1"/>
  <c r="E34" i="317" s="1"/>
  <c r="C33" i="317" a="1"/>
  <c r="C33" i="317" s="1"/>
  <c r="C32" i="317" a="1"/>
  <c r="C32" i="317" s="1"/>
  <c r="C31" i="317" a="1"/>
  <c r="C31" i="317" s="1"/>
  <c r="F31" i="317" s="1" a="1"/>
  <c r="F31" i="317" s="1"/>
  <c r="C30" i="317" a="1"/>
  <c r="C30" i="317" s="1"/>
  <c r="F30" i="317" s="1" a="1"/>
  <c r="F30" i="317" s="1"/>
  <c r="C29" i="317" a="1"/>
  <c r="C29" i="317" s="1"/>
  <c r="E29" i="317" s="1" a="1"/>
  <c r="E29" i="317" s="1"/>
  <c r="C28" i="317" a="1"/>
  <c r="C28" i="317" s="1"/>
  <c r="C27" i="317" a="1"/>
  <c r="C27" i="317" s="1"/>
  <c r="C55" i="316" a="1"/>
  <c r="C55" i="316" s="1"/>
  <c r="F55" i="316" s="1" a="1"/>
  <c r="F55" i="316" s="1"/>
  <c r="C54" i="316" a="1"/>
  <c r="C54" i="316" s="1"/>
  <c r="G54" i="316" s="1" a="1"/>
  <c r="G54" i="316" s="1"/>
  <c r="C53" i="316" a="1"/>
  <c r="C53" i="316" s="1"/>
  <c r="C52" i="316" a="1"/>
  <c r="C52" i="316" s="1"/>
  <c r="F52" i="316" s="1" a="1"/>
  <c r="F52" i="316" s="1"/>
  <c r="C51" i="316" a="1"/>
  <c r="C51" i="316" s="1"/>
  <c r="H51" i="316" s="1" a="1"/>
  <c r="H51" i="316" s="1"/>
  <c r="C50" i="316" a="1"/>
  <c r="C50" i="316" s="1"/>
  <c r="E50" i="316" s="1" a="1"/>
  <c r="E50" i="316" s="1"/>
  <c r="C49" i="316" a="1"/>
  <c r="C49" i="316" s="1"/>
  <c r="D49" i="316" s="1" a="1"/>
  <c r="D49" i="316" s="1"/>
  <c r="C48" i="316" a="1"/>
  <c r="C48" i="316" s="1"/>
  <c r="E48" i="316" s="1" a="1"/>
  <c r="E48" i="316" s="1"/>
  <c r="C47" i="316" a="1"/>
  <c r="C47" i="316" s="1"/>
  <c r="E47" i="316" s="1" a="1"/>
  <c r="E47" i="316" s="1"/>
  <c r="C46" i="316" a="1"/>
  <c r="C46" i="316" s="1"/>
  <c r="C45" i="316" a="1"/>
  <c r="C45" i="316" s="1"/>
  <c r="E45" i="316" s="1" a="1"/>
  <c r="E45" i="316" s="1"/>
  <c r="C44" i="316" a="1"/>
  <c r="C44" i="316" s="1"/>
  <c r="G44" i="316" s="1" a="1"/>
  <c r="G44" i="316" s="1"/>
  <c r="C43" i="316" a="1"/>
  <c r="C43" i="316" s="1"/>
  <c r="F43" i="316" s="1" a="1"/>
  <c r="F43" i="316" s="1"/>
  <c r="C42" i="316" a="1"/>
  <c r="C42" i="316" s="1"/>
  <c r="C41" i="316" a="1"/>
  <c r="C41" i="316" s="1"/>
  <c r="G41" i="316" s="1" a="1"/>
  <c r="G41" i="316" s="1"/>
  <c r="C40" i="316" a="1"/>
  <c r="C40" i="316" s="1"/>
  <c r="G40" i="316" s="1" a="1"/>
  <c r="G40" i="316" s="1"/>
  <c r="C39" i="316" a="1"/>
  <c r="C39" i="316" s="1"/>
  <c r="G39" i="316" s="1" a="1"/>
  <c r="G39" i="316" s="1"/>
  <c r="C38" i="316" a="1"/>
  <c r="C38" i="316" s="1"/>
  <c r="C37" i="316" a="1"/>
  <c r="C37" i="316" s="1"/>
  <c r="G37" i="316" s="1" a="1"/>
  <c r="G37" i="316" s="1"/>
  <c r="C36" i="316" a="1"/>
  <c r="C36" i="316" s="1"/>
  <c r="G36" i="316" s="1" a="1"/>
  <c r="G36" i="316" s="1"/>
  <c r="C35" i="316" a="1"/>
  <c r="C35" i="316" s="1"/>
  <c r="F35" i="316" s="1" a="1"/>
  <c r="F35" i="316" s="1"/>
  <c r="C34" i="316" a="1"/>
  <c r="C34" i="316" s="1"/>
  <c r="F34" i="316" s="1" a="1"/>
  <c r="F34" i="316" s="1"/>
  <c r="C33" i="316" a="1"/>
  <c r="C33" i="316" s="1"/>
  <c r="D33" i="316" s="1" a="1"/>
  <c r="D33" i="316" s="1"/>
  <c r="C32" i="316" a="1"/>
  <c r="C32" i="316" s="1"/>
  <c r="C31" i="316" a="1"/>
  <c r="C31" i="316" s="1"/>
  <c r="F31" i="316" s="1" a="1"/>
  <c r="F31" i="316" s="1"/>
  <c r="C30" i="316" a="1"/>
  <c r="C30" i="316" s="1"/>
  <c r="E30" i="316" s="1" a="1"/>
  <c r="E30" i="316" s="1"/>
  <c r="C29" i="316" a="1"/>
  <c r="C29" i="316" s="1"/>
  <c r="C28" i="316" a="1"/>
  <c r="C28" i="316" s="1"/>
  <c r="C27" i="316" a="1"/>
  <c r="C27" i="316" s="1"/>
  <c r="C26" i="316" a="1"/>
  <c r="C26" i="316" s="1"/>
  <c r="C55" i="315" a="1"/>
  <c r="C55" i="315" s="1"/>
  <c r="F55" i="315" s="1" a="1"/>
  <c r="F55" i="315" s="1"/>
  <c r="C54" i="315" a="1"/>
  <c r="C54" i="315" s="1"/>
  <c r="G54" i="315" s="1" a="1"/>
  <c r="G54" i="315" s="1"/>
  <c r="C53" i="315" a="1"/>
  <c r="C53" i="315" s="1"/>
  <c r="D53" i="315" s="1" a="1"/>
  <c r="D53" i="315" s="1"/>
  <c r="C52" i="315" a="1"/>
  <c r="C52" i="315" s="1"/>
  <c r="C51" i="315" a="1"/>
  <c r="C51" i="315" s="1"/>
  <c r="H51" i="315" s="1" a="1"/>
  <c r="H51" i="315" s="1"/>
  <c r="C50" i="315" a="1"/>
  <c r="C50" i="315" s="1"/>
  <c r="G50" i="315" s="1" a="1"/>
  <c r="G50" i="315" s="1"/>
  <c r="C49" i="315" a="1"/>
  <c r="C49" i="315" s="1"/>
  <c r="F49" i="315" s="1" a="1"/>
  <c r="F49" i="315" s="1"/>
  <c r="C48" i="315" a="1"/>
  <c r="C48" i="315" s="1"/>
  <c r="C47" i="315" a="1"/>
  <c r="C47" i="315" s="1"/>
  <c r="H47" i="315" s="1" a="1"/>
  <c r="H47" i="315" s="1"/>
  <c r="C46" i="315" a="1"/>
  <c r="C46" i="315" s="1"/>
  <c r="E46" i="315" s="1" a="1"/>
  <c r="E46" i="315" s="1"/>
  <c r="C45" i="315" a="1"/>
  <c r="C45" i="315" s="1"/>
  <c r="G45" i="315" s="1" a="1"/>
  <c r="G45" i="315" s="1"/>
  <c r="C44" i="315" a="1"/>
  <c r="C44" i="315" s="1"/>
  <c r="F44" i="315" s="1" a="1"/>
  <c r="F44" i="315" s="1"/>
  <c r="C43" i="315" a="1"/>
  <c r="C43" i="315" s="1"/>
  <c r="G43" i="315" s="1" a="1"/>
  <c r="G43" i="315" s="1"/>
  <c r="C42" i="315" a="1"/>
  <c r="C42" i="315" s="1"/>
  <c r="H42" i="315" s="1" a="1"/>
  <c r="H42" i="315" s="1"/>
  <c r="C41" i="315" a="1"/>
  <c r="C41" i="315" s="1"/>
  <c r="E41" i="315" s="1" a="1"/>
  <c r="E41" i="315" s="1"/>
  <c r="C40" i="315" a="1"/>
  <c r="C40" i="315" s="1"/>
  <c r="C39" i="315" a="1"/>
  <c r="C39" i="315" s="1"/>
  <c r="F39" i="315" s="1" a="1"/>
  <c r="F39" i="315" s="1"/>
  <c r="C38" i="315" a="1"/>
  <c r="C38" i="315" s="1"/>
  <c r="E38" i="315" s="1" a="1"/>
  <c r="E38" i="315" s="1"/>
  <c r="C37" i="315" a="1"/>
  <c r="C37" i="315" s="1"/>
  <c r="D37" i="315" s="1" a="1"/>
  <c r="D37" i="315" s="1"/>
  <c r="C36" i="315" a="1"/>
  <c r="C36" i="315" s="1"/>
  <c r="D36" i="315" s="1" a="1"/>
  <c r="D36" i="315" s="1"/>
  <c r="C35" i="315" a="1"/>
  <c r="C35" i="315" s="1"/>
  <c r="C34" i="315" a="1"/>
  <c r="C34" i="315" s="1"/>
  <c r="E34" i="315" s="1" a="1"/>
  <c r="E34" i="315" s="1"/>
  <c r="C33" i="315" a="1"/>
  <c r="C33" i="315" s="1"/>
  <c r="E33" i="315" s="1" a="1"/>
  <c r="E33" i="315" s="1"/>
  <c r="C32" i="315" a="1"/>
  <c r="C32" i="315" s="1"/>
  <c r="F32" i="315" s="1" a="1"/>
  <c r="F32" i="315" s="1"/>
  <c r="C31" i="315" a="1"/>
  <c r="C31" i="315" s="1"/>
  <c r="G31" i="315" s="1" a="1"/>
  <c r="G31" i="315" s="1"/>
  <c r="C30" i="315" a="1"/>
  <c r="C30" i="315" s="1"/>
  <c r="E30" i="315" s="1" a="1"/>
  <c r="E30" i="315" s="1"/>
  <c r="C29" i="315" a="1"/>
  <c r="C29" i="315" s="1"/>
  <c r="G29" i="315" s="1" a="1"/>
  <c r="G29" i="315" s="1"/>
  <c r="C28" i="315" a="1"/>
  <c r="C28" i="315" s="1"/>
  <c r="H28" i="315" s="1" a="1"/>
  <c r="H28" i="315" s="1"/>
  <c r="C27" i="315" a="1"/>
  <c r="C27" i="315" s="1"/>
  <c r="C26" i="315" a="1"/>
  <c r="C26" i="315" s="1"/>
  <c r="F354" i="19"/>
  <c r="F353" i="19"/>
  <c r="F352" i="19"/>
  <c r="F351" i="19"/>
  <c r="F350" i="19"/>
  <c r="F349" i="19"/>
  <c r="F348" i="19"/>
  <c r="F347" i="19"/>
  <c r="H85" i="16"/>
  <c r="H84" i="16"/>
  <c r="G55" i="328" a="1"/>
  <c r="G55" i="328" s="1"/>
  <c r="D36" i="328" a="1"/>
  <c r="D36" i="328" s="1"/>
  <c r="H36" i="328" a="1"/>
  <c r="H36" i="328" s="1"/>
  <c r="E55" i="328" a="1"/>
  <c r="E55" i="328" s="1"/>
  <c r="E64" i="327" a="1"/>
  <c r="E64" i="327" s="1"/>
  <c r="F64" i="327" a="1"/>
  <c r="F64" i="327" s="1"/>
  <c r="D36" i="327" a="1"/>
  <c r="D36" i="327" s="1"/>
  <c r="G45" i="332" a="1"/>
  <c r="G45" i="332" s="1"/>
  <c r="D67" i="328" a="1"/>
  <c r="D67" i="328" s="1"/>
  <c r="E71" i="328" a="1"/>
  <c r="E71" i="328" s="1"/>
  <c r="H39" i="330" a="1"/>
  <c r="H39" i="330" s="1"/>
  <c r="D57" i="328" a="1"/>
  <c r="D57" i="328" s="1"/>
  <c r="G71" i="328" a="1"/>
  <c r="G71" i="328" s="1"/>
  <c r="E35" i="330" a="1"/>
  <c r="E35" i="330" s="1"/>
  <c r="F47" i="328" a="1"/>
  <c r="F47" i="328" s="1"/>
  <c r="G57" i="328" a="1"/>
  <c r="G57" i="328" s="1"/>
  <c r="G63" i="328" a="1"/>
  <c r="G63" i="328" s="1"/>
  <c r="E31" i="330" a="1"/>
  <c r="E31" i="330" s="1"/>
  <c r="H35" i="330" a="1"/>
  <c r="H35" i="330" s="1"/>
  <c r="D40" i="330" a="1"/>
  <c r="D40" i="330" s="1"/>
  <c r="F51" i="330" a="1"/>
  <c r="F51" i="330" s="1"/>
  <c r="D58" i="330" a="1"/>
  <c r="D58" i="330" s="1"/>
  <c r="F31" i="330" a="1"/>
  <c r="F31" i="330" s="1"/>
  <c r="E40" i="330" a="1"/>
  <c r="E40" i="330" s="1"/>
  <c r="G58" i="330" a="1"/>
  <c r="G58" i="330" s="1"/>
  <c r="F64" i="328" a="1"/>
  <c r="F64" i="328" s="1"/>
  <c r="H28" i="330" a="1"/>
  <c r="H28" i="330" s="1"/>
  <c r="D36" i="330" a="1"/>
  <c r="D36" i="330" s="1"/>
  <c r="H40" i="330" a="1"/>
  <c r="H40" i="330" s="1"/>
  <c r="H46" i="330" a="1"/>
  <c r="H46" i="330" s="1"/>
  <c r="H58" i="330" a="1"/>
  <c r="H58" i="330" s="1"/>
  <c r="E46" i="323" a="1"/>
  <c r="E46" i="323" s="1"/>
  <c r="D71" i="328" a="1"/>
  <c r="D71" i="328" s="1"/>
  <c r="E29" i="330" a="1"/>
  <c r="E29" i="330" s="1"/>
  <c r="D33" i="330" a="1"/>
  <c r="D33" i="330" s="1"/>
  <c r="F28" i="332" a="1"/>
  <c r="F28" i="332" s="1"/>
  <c r="H28" i="332" a="1"/>
  <c r="H28" i="332" s="1"/>
  <c r="D28" i="332" a="1"/>
  <c r="D28" i="332" s="1"/>
  <c r="E33" i="332" a="1"/>
  <c r="E33" i="332" s="1"/>
  <c r="F36" i="332" a="1"/>
  <c r="F36" i="332" s="1"/>
  <c r="H36" i="332" a="1"/>
  <c r="H36" i="332" s="1"/>
  <c r="D36" i="332" a="1"/>
  <c r="D36" i="332" s="1"/>
  <c r="E41" i="332" a="1"/>
  <c r="E41" i="332" s="1"/>
  <c r="F44" i="332" a="1"/>
  <c r="F44" i="332" s="1"/>
  <c r="H44" i="332" a="1"/>
  <c r="H44" i="332" s="1"/>
  <c r="D44" i="332" a="1"/>
  <c r="D44" i="332" s="1"/>
  <c r="E49" i="332" a="1"/>
  <c r="E49" i="332" s="1"/>
  <c r="F52" i="332" a="1"/>
  <c r="F52" i="332" s="1"/>
  <c r="E52" i="332" a="1"/>
  <c r="E52" i="332" s="1"/>
  <c r="H52" i="332" a="1"/>
  <c r="H52" i="332" s="1"/>
  <c r="D52" i="332" a="1"/>
  <c r="D52" i="332" s="1"/>
  <c r="G52" i="332" a="1"/>
  <c r="G52" i="332" s="1"/>
  <c r="F60" i="332" a="1"/>
  <c r="F60" i="332" s="1"/>
  <c r="E60" i="332" a="1"/>
  <c r="E60" i="332" s="1"/>
  <c r="H60" i="332" a="1"/>
  <c r="H60" i="332" s="1"/>
  <c r="D60" i="332" a="1"/>
  <c r="D60" i="332" s="1"/>
  <c r="G60" i="332" a="1"/>
  <c r="G60" i="332" s="1"/>
  <c r="F68" i="332" a="1"/>
  <c r="F68" i="332" s="1"/>
  <c r="E68" i="332" a="1"/>
  <c r="E68" i="332" s="1"/>
  <c r="H68" i="332" a="1"/>
  <c r="H68" i="332" s="1"/>
  <c r="D68" i="332" a="1"/>
  <c r="D68" i="332" s="1"/>
  <c r="G68" i="332" a="1"/>
  <c r="G68" i="332" s="1"/>
  <c r="H31" i="332" a="1"/>
  <c r="H31" i="332" s="1"/>
  <c r="D31" i="332" a="1"/>
  <c r="D31" i="332" s="1"/>
  <c r="F31" i="332" a="1"/>
  <c r="F31" i="332" s="1"/>
  <c r="E36" i="332" a="1"/>
  <c r="E36" i="332" s="1"/>
  <c r="H39" i="332" a="1"/>
  <c r="H39" i="332" s="1"/>
  <c r="D39" i="332" a="1"/>
  <c r="D39" i="332" s="1"/>
  <c r="F39" i="332" a="1"/>
  <c r="F39" i="332" s="1"/>
  <c r="H47" i="332" a="1"/>
  <c r="H47" i="332" s="1"/>
  <c r="D47" i="332" a="1"/>
  <c r="D47" i="332" s="1"/>
  <c r="F47" i="332" a="1"/>
  <c r="F47" i="332" s="1"/>
  <c r="H53" i="332" a="1"/>
  <c r="H53" i="332" s="1"/>
  <c r="D53" i="332" a="1"/>
  <c r="D53" i="332" s="1"/>
  <c r="G53" i="332" a="1"/>
  <c r="G53" i="332" s="1"/>
  <c r="F53" i="332" a="1"/>
  <c r="F53" i="332" s="1"/>
  <c r="E53" i="332" a="1"/>
  <c r="E53" i="332" s="1"/>
  <c r="H61" i="332" a="1"/>
  <c r="H61" i="332" s="1"/>
  <c r="D61" i="332" a="1"/>
  <c r="D61" i="332" s="1"/>
  <c r="F61" i="332" a="1"/>
  <c r="F61" i="332" s="1"/>
  <c r="H69" i="332" a="1"/>
  <c r="H69" i="332" s="1"/>
  <c r="D69" i="332" a="1"/>
  <c r="D69" i="332" s="1"/>
  <c r="G69" i="332" a="1"/>
  <c r="G69" i="332" s="1"/>
  <c r="F69" i="332" a="1"/>
  <c r="F69" i="332" s="1"/>
  <c r="E69" i="332" a="1"/>
  <c r="E69" i="332" s="1"/>
  <c r="G28" i="332" a="1"/>
  <c r="G28" i="332" s="1"/>
  <c r="E31" i="332" a="1"/>
  <c r="E31" i="332" s="1"/>
  <c r="F34" i="332" a="1"/>
  <c r="F34" i="332" s="1"/>
  <c r="H34" i="332" a="1"/>
  <c r="H34" i="332" s="1"/>
  <c r="D34" i="332" a="1"/>
  <c r="D34" i="332" s="1"/>
  <c r="E39" i="332" a="1"/>
  <c r="E39" i="332" s="1"/>
  <c r="F42" i="332" a="1"/>
  <c r="F42" i="332" s="1"/>
  <c r="H42" i="332" a="1"/>
  <c r="H42" i="332" s="1"/>
  <c r="D42" i="332" a="1"/>
  <c r="D42" i="332" s="1"/>
  <c r="G44" i="332" a="1"/>
  <c r="G44" i="332" s="1"/>
  <c r="E47" i="332" a="1"/>
  <c r="E47" i="332" s="1"/>
  <c r="F50" i="332" a="1"/>
  <c r="F50" i="332" s="1"/>
  <c r="H50" i="332" a="1"/>
  <c r="H50" i="332" s="1"/>
  <c r="D50" i="332" a="1"/>
  <c r="D50" i="332" s="1"/>
  <c r="F54" i="332" a="1"/>
  <c r="F54" i="332" s="1"/>
  <c r="E54" i="332" a="1"/>
  <c r="E54" i="332" s="1"/>
  <c r="H54" i="332" a="1"/>
  <c r="H54" i="332" s="1"/>
  <c r="D54" i="332" a="1"/>
  <c r="D54" i="332" s="1"/>
  <c r="G54" i="332" a="1"/>
  <c r="G54" i="332" s="1"/>
  <c r="F62" i="332" a="1"/>
  <c r="F62" i="332" s="1"/>
  <c r="E62" i="332" a="1"/>
  <c r="E62" i="332" s="1"/>
  <c r="H62" i="332" a="1"/>
  <c r="H62" i="332" s="1"/>
  <c r="D62" i="332" a="1"/>
  <c r="D62" i="332" s="1"/>
  <c r="G62" i="332" a="1"/>
  <c r="G62" i="332" s="1"/>
  <c r="F70" i="332" a="1"/>
  <c r="F70" i="332" s="1"/>
  <c r="E70" i="332" a="1"/>
  <c r="E70" i="332" s="1"/>
  <c r="H70" i="332" a="1"/>
  <c r="H70" i="332" s="1"/>
  <c r="D70" i="332" a="1"/>
  <c r="D70" i="332" s="1"/>
  <c r="G70" i="332" a="1"/>
  <c r="G70" i="332" s="1"/>
  <c r="E28" i="332" a="1"/>
  <c r="E28" i="332" s="1"/>
  <c r="H29" i="332" a="1"/>
  <c r="H29" i="332" s="1"/>
  <c r="D29" i="332" a="1"/>
  <c r="D29" i="332" s="1"/>
  <c r="F29" i="332" a="1"/>
  <c r="F29" i="332" s="1"/>
  <c r="G31" i="332" a="1"/>
  <c r="G31" i="332" s="1"/>
  <c r="E34" i="332" a="1"/>
  <c r="E34" i="332" s="1"/>
  <c r="G39" i="332" a="1"/>
  <c r="G39" i="332" s="1"/>
  <c r="E42" i="332" a="1"/>
  <c r="E42" i="332" s="1"/>
  <c r="D45" i="332" a="1"/>
  <c r="D45" i="332" s="1"/>
  <c r="F45" i="332" a="1"/>
  <c r="F45" i="332" s="1"/>
  <c r="G47" i="332" a="1"/>
  <c r="G47" i="332" s="1"/>
  <c r="E50" i="332" a="1"/>
  <c r="E50" i="332" s="1"/>
  <c r="H55" i="332" a="1"/>
  <c r="H55" i="332" s="1"/>
  <c r="D55" i="332" a="1"/>
  <c r="D55" i="332" s="1"/>
  <c r="G55" i="332" a="1"/>
  <c r="G55" i="332" s="1"/>
  <c r="F55" i="332" a="1"/>
  <c r="F55" i="332" s="1"/>
  <c r="E55" i="332" a="1"/>
  <c r="E55" i="332" s="1"/>
  <c r="H63" i="332" a="1"/>
  <c r="H63" i="332" s="1"/>
  <c r="D63" i="332" a="1"/>
  <c r="D63" i="332" s="1"/>
  <c r="G63" i="332" a="1"/>
  <c r="G63" i="332" s="1"/>
  <c r="F63" i="332" a="1"/>
  <c r="F63" i="332" s="1"/>
  <c r="E63" i="332" a="1"/>
  <c r="E63" i="332" s="1"/>
  <c r="H71" i="332" a="1"/>
  <c r="H71" i="332" s="1"/>
  <c r="D71" i="332" a="1"/>
  <c r="D71" i="332" s="1"/>
  <c r="G71" i="332" a="1"/>
  <c r="G71" i="332" s="1"/>
  <c r="F71" i="332"/>
  <c r="E71" i="332" a="1"/>
  <c r="E71" i="332" s="1"/>
  <c r="F32" i="332" a="1"/>
  <c r="F32" i="332" s="1"/>
  <c r="H32" i="332" a="1"/>
  <c r="H32" i="332" s="1"/>
  <c r="D32" i="332" a="1"/>
  <c r="D32" i="332" s="1"/>
  <c r="G34" i="332" a="1"/>
  <c r="G34" i="332" s="1"/>
  <c r="F40" i="332" a="1"/>
  <c r="F40" i="332" s="1"/>
  <c r="H40" i="332" a="1"/>
  <c r="H40" i="332" s="1"/>
  <c r="D40" i="332" a="1"/>
  <c r="D40" i="332" s="1"/>
  <c r="G42" i="332" a="1"/>
  <c r="G42" i="332" s="1"/>
  <c r="F48" i="332" a="1"/>
  <c r="F48" i="332" s="1"/>
  <c r="H48" i="332" a="1"/>
  <c r="H48" i="332" s="1"/>
  <c r="D48" i="332" a="1"/>
  <c r="D48" i="332" s="1"/>
  <c r="G50" i="332" a="1"/>
  <c r="G50" i="332" s="1"/>
  <c r="F56" i="332" a="1"/>
  <c r="F56" i="332" s="1"/>
  <c r="E56" i="332" a="1"/>
  <c r="E56" i="332" s="1"/>
  <c r="G56" i="332" a="1"/>
  <c r="G56" i="332" s="1"/>
  <c r="H56" i="332" a="1"/>
  <c r="H56" i="332" s="1"/>
  <c r="D56" i="332" a="1"/>
  <c r="D56" i="332" s="1"/>
  <c r="F64" i="332" a="1"/>
  <c r="F64" i="332" s="1"/>
  <c r="E64" i="332" a="1"/>
  <c r="E64" i="332" s="1"/>
  <c r="G64" i="332" a="1"/>
  <c r="G64" i="332" s="1"/>
  <c r="H64" i="332" a="1"/>
  <c r="H64" i="332" s="1"/>
  <c r="D64" i="332" a="1"/>
  <c r="D64" i="332" s="1"/>
  <c r="F72" i="332" a="1"/>
  <c r="F72" i="332" s="1"/>
  <c r="E72" i="332" a="1"/>
  <c r="E72" i="332" s="1"/>
  <c r="H72" i="332" a="1"/>
  <c r="H72" i="332" s="1"/>
  <c r="D72" i="332" a="1"/>
  <c r="D72" i="332" s="1"/>
  <c r="G72" i="332" a="1"/>
  <c r="G72" i="332" s="1"/>
  <c r="H35" i="332" a="1"/>
  <c r="H35" i="332" s="1"/>
  <c r="F35" i="332" a="1"/>
  <c r="F35" i="332" s="1"/>
  <c r="E40" i="332" a="1"/>
  <c r="E40" i="332" s="1"/>
  <c r="H43" i="332" a="1"/>
  <c r="H43" i="332" s="1"/>
  <c r="D43" i="332" a="1"/>
  <c r="D43" i="332" s="1"/>
  <c r="F43" i="332" a="1"/>
  <c r="F43" i="332" s="1"/>
  <c r="H51" i="332" a="1"/>
  <c r="H51" i="332" s="1"/>
  <c r="D51" i="332" a="1"/>
  <c r="D51" i="332" s="1"/>
  <c r="F51" i="332"/>
  <c r="G57" i="332" a="1"/>
  <c r="G57" i="332" s="1"/>
  <c r="H57" i="332" a="1"/>
  <c r="H57" i="332" s="1"/>
  <c r="D57" i="332" a="1"/>
  <c r="D57" i="332" s="1"/>
  <c r="E57" i="332" a="1"/>
  <c r="E57" i="332" s="1"/>
  <c r="F57" i="332" a="1"/>
  <c r="F57" i="332" s="1"/>
  <c r="H65" i="332" a="1"/>
  <c r="H65" i="332" s="1"/>
  <c r="D65" i="332" a="1"/>
  <c r="D65" i="332" s="1"/>
  <c r="E65" i="332" a="1"/>
  <c r="E65" i="332" s="1"/>
  <c r="F65" i="332" a="1"/>
  <c r="F65" i="332" s="1"/>
  <c r="H73" i="332" a="1"/>
  <c r="H73" i="332" s="1"/>
  <c r="D73" i="332" a="1"/>
  <c r="D73" i="332" s="1"/>
  <c r="G73" i="332" a="1"/>
  <c r="G73" i="332" s="1"/>
  <c r="F73" i="332" a="1"/>
  <c r="F73" i="332" s="1"/>
  <c r="E73" i="332" a="1"/>
  <c r="E73" i="332" s="1"/>
  <c r="F30" i="332" a="1"/>
  <c r="F30" i="332" s="1"/>
  <c r="H30" i="332" a="1"/>
  <c r="H30" i="332" s="1"/>
  <c r="D30" i="332" a="1"/>
  <c r="D30" i="332" s="1"/>
  <c r="G32" i="332" a="1"/>
  <c r="G32" i="332" s="1"/>
  <c r="F38" i="332" a="1"/>
  <c r="F38" i="332" s="1"/>
  <c r="H38" i="332" a="1"/>
  <c r="H38" i="332" s="1"/>
  <c r="G40" i="332" a="1"/>
  <c r="G40" i="332" s="1"/>
  <c r="E43" i="332" a="1"/>
  <c r="E43" i="332" s="1"/>
  <c r="F46" i="332" a="1"/>
  <c r="F46" i="332" s="1"/>
  <c r="H46" i="332" a="1"/>
  <c r="H46" i="332" s="1"/>
  <c r="D46" i="332" a="1"/>
  <c r="D46" i="332" s="1"/>
  <c r="E51" i="332" a="1"/>
  <c r="E51" i="332" s="1"/>
  <c r="E58" i="332" a="1"/>
  <c r="E58" i="332" s="1"/>
  <c r="F58" i="332" a="1"/>
  <c r="F58" i="332" s="1"/>
  <c r="H58" i="332" a="1"/>
  <c r="H58" i="332" s="1"/>
  <c r="D58" i="332" a="1"/>
  <c r="D58" i="332" s="1"/>
  <c r="G58" i="332" a="1"/>
  <c r="G58" i="332" s="1"/>
  <c r="E66" i="332" a="1"/>
  <c r="E66" i="332" s="1"/>
  <c r="F66" i="332" a="1"/>
  <c r="F66" i="332" s="1"/>
  <c r="H66" i="332" a="1"/>
  <c r="H66" i="332" s="1"/>
  <c r="D66" i="332" a="1"/>
  <c r="D66" i="332" s="1"/>
  <c r="G66" i="332" a="1"/>
  <c r="G66" i="332" s="1"/>
  <c r="F74" i="332" a="1"/>
  <c r="F74" i="332" s="1"/>
  <c r="H74" i="332" a="1"/>
  <c r="H74" i="332" s="1"/>
  <c r="D74" i="332" a="1"/>
  <c r="D74" i="332" s="1"/>
  <c r="G74" i="332" a="1"/>
  <c r="G74" i="332" s="1"/>
  <c r="H27" i="332" a="1"/>
  <c r="H27" i="332" s="1"/>
  <c r="D27" i="332" a="1"/>
  <c r="D27" i="332" s="1"/>
  <c r="F27" i="332" a="1"/>
  <c r="F27" i="332" s="1"/>
  <c r="G29" i="332" a="1"/>
  <c r="G29" i="332" s="1"/>
  <c r="E32" i="332" a="1"/>
  <c r="E32" i="332" s="1"/>
  <c r="E27" i="332" a="1"/>
  <c r="E27" i="332" s="1"/>
  <c r="G27" i="332" a="1"/>
  <c r="G27" i="332" s="1"/>
  <c r="E30" i="332" a="1"/>
  <c r="E30" i="332" s="1"/>
  <c r="H33" i="332" a="1"/>
  <c r="H33" i="332" s="1"/>
  <c r="D33" i="332" a="1"/>
  <c r="D33" i="332" s="1"/>
  <c r="F33" i="332" a="1"/>
  <c r="F33" i="332" s="1"/>
  <c r="G35" i="332" a="1"/>
  <c r="G35" i="332" s="1"/>
  <c r="E38" i="332" a="1"/>
  <c r="E38" i="332" s="1"/>
  <c r="H41" i="332" a="1"/>
  <c r="H41" i="332" s="1"/>
  <c r="D41" i="332" a="1"/>
  <c r="D41" i="332" s="1"/>
  <c r="F41" i="332" a="1"/>
  <c r="F41" i="332" s="1"/>
  <c r="G43" i="332" a="1"/>
  <c r="G43" i="332" s="1"/>
  <c r="E46" i="332" a="1"/>
  <c r="E46" i="332" s="1"/>
  <c r="H49" i="332" a="1"/>
  <c r="H49" i="332" s="1"/>
  <c r="D49" i="332" a="1"/>
  <c r="D49" i="332" s="1"/>
  <c r="F49" i="332" a="1"/>
  <c r="F49" i="332" s="1"/>
  <c r="G51" i="332" a="1"/>
  <c r="G51" i="332" s="1"/>
  <c r="H59" i="332" a="1"/>
  <c r="H59" i="332" s="1"/>
  <c r="G59" i="332" a="1"/>
  <c r="G59" i="332" s="1"/>
  <c r="F59" i="332" a="1"/>
  <c r="F59" i="332" s="1"/>
  <c r="E59" i="332" a="1"/>
  <c r="E59" i="332" s="1"/>
  <c r="H67" i="332" a="1"/>
  <c r="H67" i="332" s="1"/>
  <c r="D67" i="332" a="1"/>
  <c r="D67" i="332" s="1"/>
  <c r="G67" i="332" a="1"/>
  <c r="G67" i="332" s="1"/>
  <c r="F67" i="332" a="1"/>
  <c r="F67" i="332" s="1"/>
  <c r="E67" i="332" a="1"/>
  <c r="E67" i="332" s="1"/>
  <c r="H75" i="332" a="1"/>
  <c r="H75" i="332" s="1"/>
  <c r="D75" i="332" a="1"/>
  <c r="D75" i="332" s="1"/>
  <c r="G75" i="332" a="1"/>
  <c r="G75" i="332" s="1"/>
  <c r="E75" i="332" a="1"/>
  <c r="E75" i="332" s="1"/>
  <c r="H65" i="329" a="1"/>
  <c r="H65" i="329" s="1"/>
  <c r="E65" i="329" a="1"/>
  <c r="E65" i="329" s="1"/>
  <c r="D65" i="329" a="1"/>
  <c r="D65" i="329" s="1"/>
  <c r="G65" i="329" a="1"/>
  <c r="G65" i="329" s="1"/>
  <c r="E48" i="327" a="1"/>
  <c r="E48" i="327" s="1"/>
  <c r="F48" i="327" a="1"/>
  <c r="F48" i="327" s="1"/>
  <c r="E40" i="329" a="1"/>
  <c r="E40" i="329" s="1"/>
  <c r="H40" i="329" a="1"/>
  <c r="H40" i="329" s="1"/>
  <c r="F40" i="329" a="1"/>
  <c r="F40" i="329" s="1"/>
  <c r="D40" i="329" a="1"/>
  <c r="D40" i="329" s="1"/>
  <c r="D49" i="327" a="1"/>
  <c r="D49" i="327" s="1"/>
  <c r="G49" i="327" a="1"/>
  <c r="G49" i="327" s="1"/>
  <c r="D62" i="328" a="1"/>
  <c r="D62" i="328" s="1"/>
  <c r="E34" i="329" a="1"/>
  <c r="E34" i="329" s="1"/>
  <c r="D34" i="329" a="1"/>
  <c r="D34" i="329" s="1"/>
  <c r="H49" i="329" a="1"/>
  <c r="H49" i="329" s="1"/>
  <c r="E49" i="329" a="1"/>
  <c r="E49" i="329" s="1"/>
  <c r="D49" i="329" a="1"/>
  <c r="D49" i="329" s="1"/>
  <c r="G49" i="329" a="1"/>
  <c r="G49" i="329" s="1"/>
  <c r="D52" i="327" a="1"/>
  <c r="D52" i="327" s="1"/>
  <c r="E52" i="327" a="1"/>
  <c r="E52" i="327" s="1"/>
  <c r="D60" i="327" a="1"/>
  <c r="D60" i="327" s="1"/>
  <c r="G60" i="327" a="1"/>
  <c r="G60" i="327" s="1"/>
  <c r="F60" i="327" a="1"/>
  <c r="F60" i="327" s="1"/>
  <c r="E60" i="327" a="1"/>
  <c r="E60" i="327" s="1"/>
  <c r="D65" i="327" a="1"/>
  <c r="D65" i="327" s="1"/>
  <c r="G65" i="327"/>
  <c r="H52" i="329" a="1"/>
  <c r="H52" i="329" s="1"/>
  <c r="D52" i="329" a="1"/>
  <c r="D52" i="329" s="1"/>
  <c r="G52" i="329" a="1"/>
  <c r="G52" i="329" s="1"/>
  <c r="D33" i="327" a="1"/>
  <c r="D33" i="327" s="1"/>
  <c r="G33" i="327" a="1"/>
  <c r="G33" i="327" s="1"/>
  <c r="E34" i="328" a="1"/>
  <c r="E34" i="328" s="1"/>
  <c r="G34" i="328" a="1"/>
  <c r="G34" i="328" s="1"/>
  <c r="F45" i="329" a="1"/>
  <c r="F45" i="329" s="1"/>
  <c r="H45" i="329" a="1"/>
  <c r="H45" i="329" s="1"/>
  <c r="F25" i="330" a="1"/>
  <c r="F25" i="330" s="1"/>
  <c r="G28" i="330" a="1"/>
  <c r="G28" i="330" s="1"/>
  <c r="H36" i="330" a="1"/>
  <c r="H36" i="330" s="1"/>
  <c r="F39" i="330" a="1"/>
  <c r="F39" i="330" s="1"/>
  <c r="E48" i="330" a="1"/>
  <c r="E48" i="330" s="1"/>
  <c r="F54" i="330" a="1"/>
  <c r="F54" i="330" s="1"/>
  <c r="G65" i="330" a="1"/>
  <c r="G65" i="330" s="1"/>
  <c r="E36" i="331" a="1"/>
  <c r="E36" i="331" s="1"/>
  <c r="G36" i="327" a="1"/>
  <c r="G36" i="327" s="1"/>
  <c r="D42" i="328" a="1"/>
  <c r="D42" i="328" s="1"/>
  <c r="G47" i="328" a="1"/>
  <c r="G47" i="328" s="1"/>
  <c r="F67" i="328" a="1"/>
  <c r="F67" i="328" s="1"/>
  <c r="F72" i="329" a="1"/>
  <c r="F72" i="329" s="1"/>
  <c r="G26" i="330" a="1"/>
  <c r="G26" i="330" s="1"/>
  <c r="G31" i="330" a="1"/>
  <c r="G31" i="330" s="1"/>
  <c r="E33" i="330" a="1"/>
  <c r="E33" i="330" s="1"/>
  <c r="F35" i="330" a="1"/>
  <c r="F35" i="330" s="1"/>
  <c r="E37" i="330" a="1"/>
  <c r="E37" i="330" s="1"/>
  <c r="E43" i="330" a="1"/>
  <c r="E43" i="330" s="1"/>
  <c r="H55" i="330" a="1"/>
  <c r="H55" i="330" s="1"/>
  <c r="F63" i="330" a="1"/>
  <c r="F63" i="330" s="1"/>
  <c r="E45" i="328" a="1"/>
  <c r="E45" i="328" s="1"/>
  <c r="D55" i="328" a="1"/>
  <c r="D55" i="328" s="1"/>
  <c r="F57" i="328" a="1"/>
  <c r="F57" i="328" s="1"/>
  <c r="H26" i="330" a="1"/>
  <c r="H26" i="330" s="1"/>
  <c r="D29" i="330" a="1"/>
  <c r="D29" i="330" s="1"/>
  <c r="H31" i="330" a="1"/>
  <c r="H31" i="330" s="1"/>
  <c r="G33" i="330" a="1"/>
  <c r="G33" i="330" s="1"/>
  <c r="G35" i="330" a="1"/>
  <c r="G35" i="330" s="1"/>
  <c r="G37" i="330" a="1"/>
  <c r="G37" i="330" s="1"/>
  <c r="F43" i="330" a="1"/>
  <c r="F43" i="330" s="1"/>
  <c r="G43" i="330" a="1"/>
  <c r="G43" i="330" s="1"/>
  <c r="D35" i="328" a="1"/>
  <c r="D35" i="328" s="1"/>
  <c r="D43" i="328" a="1"/>
  <c r="D43" i="328" s="1"/>
  <c r="D49" i="328" a="1"/>
  <c r="D49" i="328" s="1"/>
  <c r="F27" i="329" a="1"/>
  <c r="F27" i="329" s="1"/>
  <c r="H36" i="329" a="1"/>
  <c r="H36" i="329" s="1"/>
  <c r="F61" i="329" a="1"/>
  <c r="F61" i="329" s="1"/>
  <c r="D32" i="330" a="1"/>
  <c r="D32" i="330" s="1"/>
  <c r="E34" i="330" a="1"/>
  <c r="E34" i="330" s="1"/>
  <c r="H38" i="330" a="1"/>
  <c r="H38" i="330" s="1"/>
  <c r="H43" i="330" a="1"/>
  <c r="H43" i="330" s="1"/>
  <c r="F47" i="330" a="1"/>
  <c r="F47" i="330" s="1"/>
  <c r="D57" i="330" a="1"/>
  <c r="D57" i="330" s="1"/>
  <c r="D46" i="329" a="1"/>
  <c r="D46" i="329" s="1"/>
  <c r="F69" i="329" a="1"/>
  <c r="F69" i="329" s="1"/>
  <c r="D25" i="330" a="1"/>
  <c r="D25" i="330" s="1"/>
  <c r="D28" i="330" a="1"/>
  <c r="D28" i="330" s="1"/>
  <c r="E32" i="330" a="1"/>
  <c r="E32" i="330" s="1"/>
  <c r="G34" i="330" a="1"/>
  <c r="G34" i="330" s="1"/>
  <c r="H47" i="330" a="1"/>
  <c r="H47" i="330" s="1"/>
  <c r="E57" i="330" a="1"/>
  <c r="E57" i="330" s="1"/>
  <c r="E65" i="330" a="1"/>
  <c r="E65" i="330" s="1"/>
  <c r="F63" i="328" a="1"/>
  <c r="F63" i="328" s="1"/>
  <c r="E25" i="330" a="1"/>
  <c r="E25" i="330" s="1"/>
  <c r="E28" i="330" a="1"/>
  <c r="E28" i="330" s="1"/>
  <c r="H32" i="330" a="1"/>
  <c r="H32" i="330" s="1"/>
  <c r="H34" i="330" a="1"/>
  <c r="H34" i="330" s="1"/>
  <c r="E36" i="330" a="1"/>
  <c r="E36" i="330" s="1"/>
  <c r="E39" i="330" a="1"/>
  <c r="E39" i="330" s="1"/>
  <c r="E41" i="330" a="1"/>
  <c r="E41" i="330" s="1"/>
  <c r="F57" i="330" a="1"/>
  <c r="F57" i="330" s="1"/>
  <c r="F26" i="331" a="1"/>
  <c r="F26" i="331" s="1"/>
  <c r="H26" i="331" a="1"/>
  <c r="H26" i="331" s="1"/>
  <c r="D26" i="331" a="1"/>
  <c r="D26" i="331" s="1"/>
  <c r="G28" i="331" a="1"/>
  <c r="G28" i="331" s="1"/>
  <c r="E31" i="331" a="1"/>
  <c r="E31" i="331" s="1"/>
  <c r="F34" i="331" a="1"/>
  <c r="F34" i="331" s="1"/>
  <c r="H34" i="331" a="1"/>
  <c r="H34" i="331" s="1"/>
  <c r="D34" i="331" a="1"/>
  <c r="D34" i="331" s="1"/>
  <c r="E39" i="331" a="1"/>
  <c r="E39" i="331" s="1"/>
  <c r="E50" i="331" a="1"/>
  <c r="E50" i="331" s="1"/>
  <c r="F50" i="331" a="1"/>
  <c r="F50" i="331" s="1"/>
  <c r="H50" i="331" a="1"/>
  <c r="H50" i="331" s="1"/>
  <c r="D50" i="331" a="1"/>
  <c r="D50" i="331" s="1"/>
  <c r="G50" i="331" a="1"/>
  <c r="G50" i="331" s="1"/>
  <c r="F58" i="331" a="1"/>
  <c r="F58" i="331" s="1"/>
  <c r="E58" i="331" a="1"/>
  <c r="E58" i="331" s="1"/>
  <c r="H58" i="331" a="1"/>
  <c r="H58" i="331" s="1"/>
  <c r="D58" i="331" a="1"/>
  <c r="D58" i="331" s="1"/>
  <c r="G58" i="331" a="1"/>
  <c r="G58" i="331" s="1"/>
  <c r="F66" i="331" a="1"/>
  <c r="F66" i="331" s="1"/>
  <c r="E66" i="331" a="1"/>
  <c r="E66" i="331" s="1"/>
  <c r="H66" i="331" a="1"/>
  <c r="H66" i="331" s="1"/>
  <c r="D66" i="331" a="1"/>
  <c r="D66" i="331" s="1"/>
  <c r="G66" i="331" a="1"/>
  <c r="G66" i="331" s="1"/>
  <c r="H25" i="331" a="1"/>
  <c r="H25" i="331" s="1"/>
  <c r="D25" i="331" a="1"/>
  <c r="D25" i="331" s="1"/>
  <c r="F25" i="331" a="1"/>
  <c r="F25" i="331" s="1"/>
  <c r="E25" i="331" a="1"/>
  <c r="E25" i="331" s="1"/>
  <c r="G25" i="331" a="1"/>
  <c r="G25" i="331" s="1"/>
  <c r="E26" i="331" a="1"/>
  <c r="E26" i="331" s="1"/>
  <c r="E34" i="331" a="1"/>
  <c r="E34" i="331" s="1"/>
  <c r="H37" i="331" a="1"/>
  <c r="H37" i="331" s="1"/>
  <c r="D37" i="331" a="1"/>
  <c r="D37" i="331" s="1"/>
  <c r="F37" i="331" a="1"/>
  <c r="F37" i="331" s="1"/>
  <c r="H43" i="331" a="1"/>
  <c r="H43" i="331" s="1"/>
  <c r="D43" i="331" a="1"/>
  <c r="D43" i="331" s="1"/>
  <c r="G43" i="331" a="1"/>
  <c r="G43" i="331" s="1"/>
  <c r="F43" i="331" a="1"/>
  <c r="F43" i="331" s="1"/>
  <c r="E43" i="331" a="1"/>
  <c r="E43" i="331" s="1"/>
  <c r="H51" i="331" a="1"/>
  <c r="H51" i="331" s="1"/>
  <c r="D51" i="331" a="1"/>
  <c r="D51" i="331" s="1"/>
  <c r="G51" i="331" a="1"/>
  <c r="G51" i="331" s="1"/>
  <c r="F51" i="331" a="1"/>
  <c r="F51" i="331" s="1"/>
  <c r="E51" i="331" a="1"/>
  <c r="E51" i="331" s="1"/>
  <c r="H59" i="331" a="1"/>
  <c r="H59" i="331" s="1"/>
  <c r="D59" i="331" a="1"/>
  <c r="D59" i="331" s="1"/>
  <c r="G59" i="331" a="1"/>
  <c r="G59" i="331" s="1"/>
  <c r="F59" i="331" a="1"/>
  <c r="F59" i="331" s="1"/>
  <c r="E59" i="331" a="1"/>
  <c r="E59" i="331" s="1"/>
  <c r="H67" i="331" a="1"/>
  <c r="H67" i="331" s="1"/>
  <c r="D67" i="331" a="1"/>
  <c r="D67" i="331" s="1"/>
  <c r="G67" i="331" a="1"/>
  <c r="G67" i="331" s="1"/>
  <c r="F67" i="331" a="1"/>
  <c r="F67" i="331" s="1"/>
  <c r="E67" i="331" a="1"/>
  <c r="E67" i="331" s="1"/>
  <c r="F32" i="331" a="1"/>
  <c r="F32" i="331" s="1"/>
  <c r="H32" i="331" a="1"/>
  <c r="H32" i="331" s="1"/>
  <c r="D32" i="331" a="1"/>
  <c r="D32" i="331" s="1"/>
  <c r="G34" i="331" a="1"/>
  <c r="G34" i="331" s="1"/>
  <c r="F40" i="331" a="1"/>
  <c r="F40" i="331" s="1"/>
  <c r="H40" i="331" a="1"/>
  <c r="H40" i="331" s="1"/>
  <c r="D40" i="331" a="1"/>
  <c r="D40" i="331" s="1"/>
  <c r="F44" i="331" a="1"/>
  <c r="F44" i="331" s="1"/>
  <c r="E44" i="331" a="1"/>
  <c r="E44" i="331" s="1"/>
  <c r="H44" i="331" a="1"/>
  <c r="H44" i="331" s="1"/>
  <c r="D44" i="331" a="1"/>
  <c r="D44" i="331" s="1"/>
  <c r="G44" i="331" a="1"/>
  <c r="G44" i="331" s="1"/>
  <c r="F52" i="331" a="1"/>
  <c r="F52" i="331" s="1"/>
  <c r="E52" i="331" a="1"/>
  <c r="E52" i="331" s="1"/>
  <c r="H52" i="331" a="1"/>
  <c r="H52" i="331" s="1"/>
  <c r="D52" i="331" a="1"/>
  <c r="D52" i="331" s="1"/>
  <c r="G52" i="331" a="1"/>
  <c r="G52" i="331" s="1"/>
  <c r="F60" i="331" a="1"/>
  <c r="F60" i="331" s="1"/>
  <c r="E60" i="331" a="1"/>
  <c r="E60" i="331" s="1"/>
  <c r="H60" i="331" a="1"/>
  <c r="H60" i="331" s="1"/>
  <c r="D60" i="331" a="1"/>
  <c r="D60" i="331" s="1"/>
  <c r="G60" i="331" a="1"/>
  <c r="G60" i="331" s="1"/>
  <c r="F68" i="331" a="1"/>
  <c r="F68" i="331" s="1"/>
  <c r="H68" i="331" a="1"/>
  <c r="H68" i="331" s="1"/>
  <c r="D68" i="331" a="1"/>
  <c r="D68" i="331" s="1"/>
  <c r="G68" i="331" a="1"/>
  <c r="G68" i="331" s="1"/>
  <c r="E32" i="331" a="1"/>
  <c r="E32" i="331" s="1"/>
  <c r="H35" i="331" a="1"/>
  <c r="H35" i="331" s="1"/>
  <c r="D35" i="331" a="1"/>
  <c r="D35" i="331" s="1"/>
  <c r="F35" i="331" a="1"/>
  <c r="F35" i="331" s="1"/>
  <c r="G37" i="331" a="1"/>
  <c r="G37" i="331" s="1"/>
  <c r="E40" i="331" a="1"/>
  <c r="E40" i="331" s="1"/>
  <c r="H45" i="331" a="1"/>
  <c r="H45" i="331" s="1"/>
  <c r="D45" i="331" a="1"/>
  <c r="D45" i="331" s="1"/>
  <c r="G45" i="331" a="1"/>
  <c r="G45" i="331" s="1"/>
  <c r="F45" i="331" a="1"/>
  <c r="F45" i="331" s="1"/>
  <c r="E45" i="331" a="1"/>
  <c r="E45" i="331" s="1"/>
  <c r="G53" i="331" a="1"/>
  <c r="G53" i="331" s="1"/>
  <c r="H53" i="331" a="1"/>
  <c r="H53" i="331" s="1"/>
  <c r="D53" i="331" a="1"/>
  <c r="D53" i="331" s="1"/>
  <c r="F53" i="331" a="1"/>
  <c r="F53" i="331" s="1"/>
  <c r="E53" i="331" a="1"/>
  <c r="E53" i="331" s="1"/>
  <c r="G61" i="331" a="1"/>
  <c r="G61" i="331" s="1"/>
  <c r="H61" i="331" a="1"/>
  <c r="H61" i="331" s="1"/>
  <c r="D61" i="331" a="1"/>
  <c r="D61" i="331" s="1"/>
  <c r="F61" i="331" a="1"/>
  <c r="F61" i="331" s="1"/>
  <c r="E61" i="331" a="1"/>
  <c r="E61" i="331" s="1"/>
  <c r="H69" i="331" a="1"/>
  <c r="H69" i="331" s="1"/>
  <c r="D69" i="331" a="1"/>
  <c r="D69" i="331" s="1"/>
  <c r="G69" i="331" a="1"/>
  <c r="G69" i="331" s="1"/>
  <c r="F69" i="331" a="1"/>
  <c r="F69" i="331" s="1"/>
  <c r="E69" i="331" a="1"/>
  <c r="E69" i="331" s="1"/>
  <c r="F30" i="331" a="1"/>
  <c r="F30" i="331" s="1"/>
  <c r="H30" i="331" a="1"/>
  <c r="H30" i="331" s="1"/>
  <c r="D30" i="331" a="1"/>
  <c r="D30" i="331" s="1"/>
  <c r="G32" i="331" a="1"/>
  <c r="G32" i="331" s="1"/>
  <c r="E35" i="331" a="1"/>
  <c r="E35" i="331" s="1"/>
  <c r="F38" i="331" a="1"/>
  <c r="F38" i="331" s="1"/>
  <c r="H38" i="331" a="1"/>
  <c r="H38" i="331" s="1"/>
  <c r="D38" i="331" a="1"/>
  <c r="D38" i="331" s="1"/>
  <c r="G40" i="331" a="1"/>
  <c r="G40" i="331" s="1"/>
  <c r="F46" i="331" a="1"/>
  <c r="F46" i="331" s="1"/>
  <c r="E46" i="331" a="1"/>
  <c r="E46" i="331" s="1"/>
  <c r="H46" i="331" a="1"/>
  <c r="H46" i="331" s="1"/>
  <c r="D46" i="331" a="1"/>
  <c r="D46" i="331" s="1"/>
  <c r="G46" i="331" a="1"/>
  <c r="G46" i="331" s="1"/>
  <c r="E54" i="331" a="1"/>
  <c r="E54" i="331" s="1"/>
  <c r="F54" i="331" a="1"/>
  <c r="F54" i="331" s="1"/>
  <c r="H54" i="331" a="1"/>
  <c r="H54" i="331" s="1"/>
  <c r="D54" i="331" a="1"/>
  <c r="D54" i="331" s="1"/>
  <c r="G54" i="331" a="1"/>
  <c r="G54" i="331" s="1"/>
  <c r="E62" i="331" a="1"/>
  <c r="E62" i="331" s="1"/>
  <c r="F62" i="331" a="1"/>
  <c r="F62" i="331" s="1"/>
  <c r="H62" i="331" a="1"/>
  <c r="H62" i="331" s="1"/>
  <c r="D62" i="331" a="1"/>
  <c r="D62" i="331" s="1"/>
  <c r="G62" i="331" a="1"/>
  <c r="G62" i="331" s="1"/>
  <c r="F70" i="331" a="1"/>
  <c r="F70" i="331" s="1"/>
  <c r="E70" i="331" a="1"/>
  <c r="E70" i="331" s="1"/>
  <c r="G70" i="331" a="1"/>
  <c r="G70" i="331" s="1"/>
  <c r="H70" i="331" a="1"/>
  <c r="H70" i="331" s="1"/>
  <c r="D70" i="331" a="1"/>
  <c r="D70" i="331" s="1"/>
  <c r="H33" i="331" a="1"/>
  <c r="H33" i="331" s="1"/>
  <c r="D33" i="331" a="1"/>
  <c r="D33" i="331" s="1"/>
  <c r="F33" i="331" a="1"/>
  <c r="F33" i="331" s="1"/>
  <c r="G35" i="331" a="1"/>
  <c r="G35" i="331" s="1"/>
  <c r="H41" i="331" a="1"/>
  <c r="H41" i="331" s="1"/>
  <c r="D41" i="331" a="1"/>
  <c r="D41" i="331" s="1"/>
  <c r="F41" i="331" a="1"/>
  <c r="F41" i="331" s="1"/>
  <c r="E41" i="331" a="1"/>
  <c r="E41" i="331" s="1"/>
  <c r="H47" i="331" a="1"/>
  <c r="H47" i="331" s="1"/>
  <c r="D47" i="331" a="1"/>
  <c r="D47" i="331" s="1"/>
  <c r="G47" i="331" a="1"/>
  <c r="G47" i="331" s="1"/>
  <c r="F47" i="331" a="1"/>
  <c r="F47" i="331" s="1"/>
  <c r="E47" i="331" a="1"/>
  <c r="E47" i="331" s="1"/>
  <c r="H55" i="331" a="1"/>
  <c r="H55" i="331" s="1"/>
  <c r="D55" i="331" a="1"/>
  <c r="D55" i="331" s="1"/>
  <c r="G55" i="331" a="1"/>
  <c r="G55" i="331" s="1"/>
  <c r="F55" i="331" a="1"/>
  <c r="F55" i="331" s="1"/>
  <c r="E55" i="331" a="1"/>
  <c r="E55" i="331" s="1"/>
  <c r="H63" i="331" a="1"/>
  <c r="H63" i="331" s="1"/>
  <c r="D63" i="331" a="1"/>
  <c r="D63" i="331" s="1"/>
  <c r="G63" i="331" a="1"/>
  <c r="G63" i="331" s="1"/>
  <c r="F63" i="331" a="1"/>
  <c r="F63" i="331" s="1"/>
  <c r="E63" i="331" a="1"/>
  <c r="E63" i="331" s="1"/>
  <c r="H71" i="331" a="1"/>
  <c r="H71" i="331" s="1"/>
  <c r="D71" i="331" a="1"/>
  <c r="D71" i="331" s="1"/>
  <c r="G71" i="331" a="1"/>
  <c r="G71" i="331" s="1"/>
  <c r="E71" i="331" a="1"/>
  <c r="E71" i="331" s="1"/>
  <c r="F71" i="331" a="1"/>
  <c r="F71" i="331" s="1"/>
  <c r="G26" i="331" a="1"/>
  <c r="G26" i="331" s="1"/>
  <c r="F28" i="331" a="1"/>
  <c r="F28" i="331" s="1"/>
  <c r="H28" i="331" a="1"/>
  <c r="H28" i="331" s="1"/>
  <c r="D28" i="331" a="1"/>
  <c r="D28" i="331" s="1"/>
  <c r="G30" i="331" a="1"/>
  <c r="G30" i="331" s="1"/>
  <c r="E33" i="331" a="1"/>
  <c r="E33" i="331" s="1"/>
  <c r="F36" i="331" a="1"/>
  <c r="F36" i="331" s="1"/>
  <c r="H36" i="331" a="1"/>
  <c r="H36" i="331" s="1"/>
  <c r="D36" i="331" a="1"/>
  <c r="D36" i="331" s="1"/>
  <c r="G38" i="331" a="1"/>
  <c r="G38" i="331" s="1"/>
  <c r="G41" i="331" a="1"/>
  <c r="G41" i="331" s="1"/>
  <c r="F48" i="331" a="1"/>
  <c r="F48" i="331" s="1"/>
  <c r="E48" i="331" a="1"/>
  <c r="E48" i="331" s="1"/>
  <c r="G48" i="331" a="1"/>
  <c r="G48" i="331" s="1"/>
  <c r="H48" i="331" a="1"/>
  <c r="H48" i="331" s="1"/>
  <c r="D48" i="331" a="1"/>
  <c r="D48" i="331" s="1"/>
  <c r="F56" i="331" a="1"/>
  <c r="F56" i="331" s="1"/>
  <c r="E56" i="331" a="1"/>
  <c r="E56" i="331" s="1"/>
  <c r="G56" i="331" a="1"/>
  <c r="G56" i="331" s="1"/>
  <c r="H56" i="331" a="1"/>
  <c r="H56" i="331" s="1"/>
  <c r="D56" i="331" a="1"/>
  <c r="D56" i="331" s="1"/>
  <c r="F64" i="331"/>
  <c r="E64" i="331" a="1"/>
  <c r="E64" i="331" s="1"/>
  <c r="G64" i="331" a="1"/>
  <c r="G64" i="331" s="1"/>
  <c r="H64" i="331" a="1"/>
  <c r="H64" i="331" s="1"/>
  <c r="D64" i="331" a="1"/>
  <c r="D64" i="331" s="1"/>
  <c r="F72" i="331" a="1"/>
  <c r="F72" i="331" s="1"/>
  <c r="E72" i="331" a="1"/>
  <c r="E72" i="331" s="1"/>
  <c r="G72" i="331" a="1"/>
  <c r="G72" i="331" s="1"/>
  <c r="H72" i="331" a="1"/>
  <c r="H72" i="331" s="1"/>
  <c r="D72" i="331" a="1"/>
  <c r="D72" i="331" s="1"/>
  <c r="H31" i="331" a="1"/>
  <c r="H31" i="331" s="1"/>
  <c r="D31" i="331" a="1"/>
  <c r="D31" i="331" s="1"/>
  <c r="F31" i="331" a="1"/>
  <c r="F31" i="331" s="1"/>
  <c r="G33" i="331" a="1"/>
  <c r="G33" i="331" s="1"/>
  <c r="H39" i="331" a="1"/>
  <c r="H39" i="331" s="1"/>
  <c r="D39" i="331" a="1"/>
  <c r="D39" i="331" s="1"/>
  <c r="F39" i="331" a="1"/>
  <c r="F39" i="331" s="1"/>
  <c r="F42" i="331" a="1"/>
  <c r="F42" i="331" s="1"/>
  <c r="H42" i="331" a="1"/>
  <c r="H42" i="331" s="1"/>
  <c r="D42" i="331" a="1"/>
  <c r="D42" i="331" s="1"/>
  <c r="G42" i="331" a="1"/>
  <c r="G42" i="331" s="1"/>
  <c r="G49" i="331" a="1"/>
  <c r="G49" i="331" s="1"/>
  <c r="H49" i="331" a="1"/>
  <c r="H49" i="331" s="1"/>
  <c r="D49" i="331" a="1"/>
  <c r="D49" i="331" s="1"/>
  <c r="E49" i="331" a="1"/>
  <c r="E49" i="331" s="1"/>
  <c r="F49" i="331" a="1"/>
  <c r="F49" i="331" s="1"/>
  <c r="H57" i="331" a="1"/>
  <c r="H57" i="331" s="1"/>
  <c r="D57" i="331" a="1"/>
  <c r="D57" i="331" s="1"/>
  <c r="G57" i="331" a="1"/>
  <c r="G57" i="331" s="1"/>
  <c r="E57" i="331" a="1"/>
  <c r="E57" i="331" s="1"/>
  <c r="F57" i="331" a="1"/>
  <c r="F57" i="331" s="1"/>
  <c r="H65" i="331" a="1"/>
  <c r="H65" i="331" s="1"/>
  <c r="D65" i="331" a="1"/>
  <c r="D65" i="331" s="1"/>
  <c r="G65" i="331" a="1"/>
  <c r="G65" i="331" s="1"/>
  <c r="E65" i="331" a="1"/>
  <c r="E65" i="331" s="1"/>
  <c r="F65" i="331" a="1"/>
  <c r="F65" i="331" s="1"/>
  <c r="H73" i="331" a="1"/>
  <c r="H73" i="331" s="1"/>
  <c r="D73" i="331" a="1"/>
  <c r="D73" i="331" s="1"/>
  <c r="G73" i="331" a="1"/>
  <c r="G73" i="331" s="1"/>
  <c r="F73" i="331" a="1"/>
  <c r="F73" i="331" s="1"/>
  <c r="E73" i="331" a="1"/>
  <c r="E73" i="331" s="1"/>
  <c r="H30" i="327" a="1"/>
  <c r="H30" i="327" s="1"/>
  <c r="G30" i="327" a="1"/>
  <c r="G30" i="327" s="1"/>
  <c r="F30" i="327" a="1"/>
  <c r="F30" i="327" s="1"/>
  <c r="E30" i="327" a="1"/>
  <c r="E30" i="327" s="1"/>
  <c r="D30" i="327" a="1"/>
  <c r="D30" i="327" s="1"/>
  <c r="G34" i="327" a="1"/>
  <c r="G34" i="327" s="1"/>
  <c r="F34" i="327" a="1"/>
  <c r="F34" i="327" s="1"/>
  <c r="D34" i="327" a="1"/>
  <c r="D34" i="327" s="1"/>
  <c r="H34" i="327" a="1"/>
  <c r="H34" i="327" s="1"/>
  <c r="F38" i="327" a="1"/>
  <c r="F38" i="327" s="1"/>
  <c r="E38" i="327" a="1"/>
  <c r="E38" i="327" s="1"/>
  <c r="D38" i="327" a="1"/>
  <c r="D38" i="327" s="1"/>
  <c r="H38" i="327" a="1"/>
  <c r="H38" i="327" s="1"/>
  <c r="G38" i="327" a="1"/>
  <c r="G38" i="327" s="1"/>
  <c r="H59" i="327" a="1"/>
  <c r="H59" i="327" s="1"/>
  <c r="G59" i="327" a="1"/>
  <c r="G59" i="327" s="1"/>
  <c r="F59" i="327" a="1"/>
  <c r="F59" i="327" s="1"/>
  <c r="E59" i="327" a="1"/>
  <c r="E59" i="327" s="1"/>
  <c r="D59" i="327" a="1"/>
  <c r="D59" i="327" s="1"/>
  <c r="H62" i="327" a="1"/>
  <c r="H62" i="327" s="1"/>
  <c r="G62" i="327" a="1"/>
  <c r="G62" i="327" s="1"/>
  <c r="F62" i="327" a="1"/>
  <c r="F62" i="327" s="1"/>
  <c r="E62" i="327" a="1"/>
  <c r="E62" i="327" s="1"/>
  <c r="D62" i="327" a="1"/>
  <c r="D62" i="327" s="1"/>
  <c r="G66" i="327" a="1"/>
  <c r="G66" i="327" s="1"/>
  <c r="F66" i="327" a="1"/>
  <c r="F66" i="327" s="1"/>
  <c r="E66" i="327" a="1"/>
  <c r="E66" i="327" s="1"/>
  <c r="D66" i="327" a="1"/>
  <c r="D66" i="327" s="1"/>
  <c r="H66" i="327" a="1"/>
  <c r="H66" i="327"/>
  <c r="H26" i="328" a="1"/>
  <c r="H26" i="328" s="1"/>
  <c r="E26" i="328" a="1"/>
  <c r="E26" i="328" s="1"/>
  <c r="G26" i="328" a="1"/>
  <c r="G26" i="328" s="1"/>
  <c r="E58" i="327" a="1"/>
  <c r="E58" i="327" s="1"/>
  <c r="D58" i="327" a="1"/>
  <c r="D58" i="327" s="1"/>
  <c r="H58" i="327" a="1"/>
  <c r="H58" i="327" s="1"/>
  <c r="G58" i="327" a="1"/>
  <c r="G58" i="327" s="1"/>
  <c r="F58" i="327" a="1"/>
  <c r="F58" i="327" s="1"/>
  <c r="G31" i="327" a="1"/>
  <c r="G31" i="327" s="1"/>
  <c r="F31" i="327" a="1"/>
  <c r="F31" i="327" s="1"/>
  <c r="E31" i="327" a="1"/>
  <c r="E31" i="327" s="1"/>
  <c r="D31" i="327" a="1"/>
  <c r="D31" i="327" s="1"/>
  <c r="H31" i="327" a="1"/>
  <c r="H31" i="327" s="1"/>
  <c r="E35" i="327" a="1"/>
  <c r="E35" i="327" s="1"/>
  <c r="D35" i="327" a="1"/>
  <c r="D35" i="327" s="1"/>
  <c r="H35" i="327" a="1"/>
  <c r="H35" i="327" s="1"/>
  <c r="G35" i="327" a="1"/>
  <c r="G35" i="327" s="1"/>
  <c r="F35" i="327" a="1"/>
  <c r="F35" i="327" s="1"/>
  <c r="D39" i="327" a="1"/>
  <c r="D39" i="327" s="1"/>
  <c r="H39" i="327" a="1"/>
  <c r="H39" i="327" s="1"/>
  <c r="G39" i="327" a="1"/>
  <c r="G39" i="327" s="1"/>
  <c r="F39" i="327" a="1"/>
  <c r="F39" i="327" s="1"/>
  <c r="E39" i="327" a="1"/>
  <c r="E39" i="327" s="1"/>
  <c r="G63" i="327" a="1"/>
  <c r="G63" i="327" s="1"/>
  <c r="F63" i="327" a="1"/>
  <c r="F63" i="327" s="1"/>
  <c r="E63" i="327" a="1"/>
  <c r="E63" i="327" s="1"/>
  <c r="D63" i="327" a="1"/>
  <c r="D63" i="327" s="1"/>
  <c r="H63" i="327" a="1"/>
  <c r="H63" i="327" s="1"/>
  <c r="F67" i="327" a="1"/>
  <c r="F67" i="327" s="1"/>
  <c r="E67" i="327" a="1"/>
  <c r="E67" i="327" s="1"/>
  <c r="D67" i="327" a="1"/>
  <c r="D67" i="327" s="1"/>
  <c r="H67" i="327" a="1"/>
  <c r="H67" i="327" s="1"/>
  <c r="G67" i="327" a="1"/>
  <c r="G67" i="327" s="1"/>
  <c r="F27" i="328" a="1"/>
  <c r="F27" i="328" s="1"/>
  <c r="E27" i="328" a="1"/>
  <c r="E27" i="328" s="1"/>
  <c r="D27" i="328" a="1"/>
  <c r="D27" i="328" s="1"/>
  <c r="H27" i="328" a="1"/>
  <c r="H27" i="328" s="1"/>
  <c r="G27" i="328" a="1"/>
  <c r="G27" i="328" s="1"/>
  <c r="F25" i="327" a="1"/>
  <c r="F25" i="327" s="1"/>
  <c r="E25" i="327" a="1"/>
  <c r="E25" i="327" s="1"/>
  <c r="G25" i="327" a="1"/>
  <c r="G25" i="327" s="1"/>
  <c r="H46" i="327" a="1"/>
  <c r="H46" i="327" s="1"/>
  <c r="G46" i="327" a="1"/>
  <c r="G46" i="327" s="1"/>
  <c r="F46" i="327" a="1"/>
  <c r="F46" i="327" s="1"/>
  <c r="E46" i="327" a="1"/>
  <c r="E46" i="327" s="1"/>
  <c r="D46" i="327" a="1"/>
  <c r="D46" i="327" s="1"/>
  <c r="G50" i="327" a="1"/>
  <c r="G50" i="327" s="1"/>
  <c r="F50" i="327" a="1"/>
  <c r="F50" i="327" s="1"/>
  <c r="E50" i="327" a="1"/>
  <c r="E50" i="327" s="1"/>
  <c r="D50" i="327" a="1"/>
  <c r="D50" i="327" s="1"/>
  <c r="H50" i="327" a="1"/>
  <c r="H50" i="327" s="1"/>
  <c r="F54" i="327" a="1"/>
  <c r="F54" i="327" s="1"/>
  <c r="E54" i="327" a="1"/>
  <c r="E54" i="327" s="1"/>
  <c r="D54" i="327" a="1"/>
  <c r="D54" i="327" s="1"/>
  <c r="H54" i="327" a="1"/>
  <c r="H54" i="327" s="1"/>
  <c r="G54" i="327" a="1"/>
  <c r="G54" i="327" s="1"/>
  <c r="H68" i="327" a="1"/>
  <c r="H68" i="327" s="1"/>
  <c r="D68" i="327" a="1"/>
  <c r="D68" i="327" s="1"/>
  <c r="E68" i="327" a="1"/>
  <c r="E68" i="327" s="1"/>
  <c r="G68" i="327" a="1"/>
  <c r="G68" i="327" s="1"/>
  <c r="F68" i="327" a="1"/>
  <c r="F68" i="327" s="1"/>
  <c r="H28" i="328" a="1"/>
  <c r="H28" i="328" s="1"/>
  <c r="D28" i="328" a="1"/>
  <c r="D28" i="328" s="1"/>
  <c r="E28" i="328" a="1"/>
  <c r="E28" i="328" s="1"/>
  <c r="F28" i="328" a="1"/>
  <c r="F28" i="328" s="1"/>
  <c r="G56" i="328" a="1"/>
  <c r="G56" i="328" s="1"/>
  <c r="F56" i="328" a="1"/>
  <c r="F56" i="328" s="1"/>
  <c r="E56" i="328" a="1"/>
  <c r="E56" i="328" s="1"/>
  <c r="D56" i="328" a="1"/>
  <c r="D56" i="328" s="1"/>
  <c r="H56" i="328" a="1"/>
  <c r="H56" i="328" s="1"/>
  <c r="D23" i="327" a="1"/>
  <c r="D23" i="327" s="1"/>
  <c r="H23" i="327" a="1"/>
  <c r="H23" i="327" s="1"/>
  <c r="G23" i="327" a="1"/>
  <c r="G23" i="327" s="1"/>
  <c r="F23" i="327" a="1"/>
  <c r="F23" i="327" s="1"/>
  <c r="E23" i="327" a="1"/>
  <c r="E23" i="327" s="1"/>
  <c r="F44" i="327" a="1"/>
  <c r="F44" i="327" s="1"/>
  <c r="E44" i="327" a="1"/>
  <c r="E44" i="327" s="1"/>
  <c r="D44" i="327" a="1"/>
  <c r="D44" i="327" s="1"/>
  <c r="H44" i="327" a="1"/>
  <c r="H44" i="327" s="1"/>
  <c r="G44" i="327" a="1"/>
  <c r="G44" i="327" s="1"/>
  <c r="F33" i="328" a="1"/>
  <c r="F33" i="328" s="1"/>
  <c r="G33" i="328" a="1"/>
  <c r="G33" i="328" s="1"/>
  <c r="E33" i="328" a="1"/>
  <c r="E33" i="328" s="1"/>
  <c r="D33" i="328" a="1"/>
  <c r="D33" i="328" s="1"/>
  <c r="H33" i="328" a="1"/>
  <c r="H33" i="328" s="1"/>
  <c r="E26" i="327" a="1"/>
  <c r="E26" i="327" s="1"/>
  <c r="D26" i="327" a="1"/>
  <c r="D26" i="327" s="1"/>
  <c r="H26" i="327" a="1"/>
  <c r="H26" i="327" s="1"/>
  <c r="G26" i="327" a="1"/>
  <c r="G26" i="327" s="1"/>
  <c r="F26" i="327" a="1"/>
  <c r="F26" i="327" s="1"/>
  <c r="E51" i="327" a="1"/>
  <c r="E51" i="327" s="1"/>
  <c r="G51" i="327" a="1"/>
  <c r="G51" i="327" s="1"/>
  <c r="F51" i="327" a="1"/>
  <c r="F51" i="327" s="1"/>
  <c r="D55" i="327" a="1"/>
  <c r="D55" i="327" s="1"/>
  <c r="H55" i="327" a="1"/>
  <c r="H55" i="327" s="1"/>
  <c r="G55" i="327" a="1"/>
  <c r="G55" i="327" s="1"/>
  <c r="F55" i="327" a="1"/>
  <c r="F55" i="327" s="1"/>
  <c r="E55" i="327" a="1"/>
  <c r="E55" i="327" s="1"/>
  <c r="F69" i="327" a="1"/>
  <c r="F69" i="327" s="1"/>
  <c r="D69" i="327" a="1"/>
  <c r="D69" i="327" s="1"/>
  <c r="H69" i="327" a="1"/>
  <c r="H69" i="327" s="1"/>
  <c r="G69" i="327" a="1"/>
  <c r="G69" i="327" s="1"/>
  <c r="E69" i="327" a="1"/>
  <c r="E69" i="327" s="1"/>
  <c r="F29" i="328" a="1"/>
  <c r="F29" i="328" s="1"/>
  <c r="D29" i="328" a="1"/>
  <c r="D29" i="328" s="1"/>
  <c r="H29" i="328" a="1"/>
  <c r="H29" i="328" s="1"/>
  <c r="G29" i="328" a="1"/>
  <c r="G29" i="328" s="1"/>
  <c r="E29" i="328" a="1"/>
  <c r="E29" i="328" s="1"/>
  <c r="H27" i="327" a="1"/>
  <c r="H27" i="327" s="1"/>
  <c r="F27" i="327" a="1"/>
  <c r="F27" i="327" s="1"/>
  <c r="F41" i="327" a="1"/>
  <c r="F41" i="327" s="1"/>
  <c r="E41" i="327" a="1"/>
  <c r="E41" i="327" s="1"/>
  <c r="D41" i="327" a="1"/>
  <c r="D41" i="327" s="1"/>
  <c r="H41" i="327" a="1"/>
  <c r="H41" i="327" s="1"/>
  <c r="G41" i="327" a="1"/>
  <c r="G41" i="327" s="1"/>
  <c r="H70" i="327" a="1"/>
  <c r="H70" i="327" s="1"/>
  <c r="D70" i="327" a="1"/>
  <c r="D70" i="327" s="1"/>
  <c r="G70" i="327" a="1"/>
  <c r="G70" i="327" s="1"/>
  <c r="F70" i="327" a="1"/>
  <c r="F70" i="327" s="1"/>
  <c r="E70" i="327" a="1"/>
  <c r="E70" i="327" s="1"/>
  <c r="H30" i="328" a="1"/>
  <c r="H30" i="328" s="1"/>
  <c r="D30" i="328" a="1"/>
  <c r="D30" i="328" s="1"/>
  <c r="G30" i="328" a="1"/>
  <c r="G30" i="328" s="1"/>
  <c r="F30" i="328" a="1"/>
  <c r="F30" i="328" s="1"/>
  <c r="E30" i="328" a="1"/>
  <c r="E30" i="328" s="1"/>
  <c r="F28" i="327" a="1"/>
  <c r="F28" i="327" s="1"/>
  <c r="E28" i="327" a="1"/>
  <c r="E28" i="327" s="1"/>
  <c r="D28" i="327" a="1"/>
  <c r="D28" i="327" s="1"/>
  <c r="H28" i="327" a="1"/>
  <c r="H28" i="327" s="1"/>
  <c r="G28" i="327" a="1"/>
  <c r="G28" i="327" s="1"/>
  <c r="E42" i="327" a="1"/>
  <c r="E42" i="327" s="1"/>
  <c r="D42" i="327" a="1"/>
  <c r="D42" i="327" s="1"/>
  <c r="H42" i="327" a="1"/>
  <c r="H42" i="327" s="1"/>
  <c r="G42" i="327" a="1"/>
  <c r="G42" i="327" s="1"/>
  <c r="F42" i="327" a="1"/>
  <c r="F42" i="327" s="1"/>
  <c r="F71" i="327" a="1"/>
  <c r="F71" i="327" s="1"/>
  <c r="H71" i="327" a="1"/>
  <c r="H71" i="327" s="1"/>
  <c r="G71" i="327" a="1"/>
  <c r="G71" i="327" s="1"/>
  <c r="E71" i="327" a="1"/>
  <c r="E71" i="327" s="1"/>
  <c r="D71" i="327" a="1"/>
  <c r="D71" i="327" s="1"/>
  <c r="F31" i="328" a="1"/>
  <c r="F31" i="328" s="1"/>
  <c r="H31" i="328" a="1"/>
  <c r="H31" i="328"/>
  <c r="E31" i="328" a="1"/>
  <c r="E31" i="328" s="1"/>
  <c r="D31" i="328" a="1"/>
  <c r="D31" i="328" s="1"/>
  <c r="H40" i="328" a="1"/>
  <c r="H40" i="328" s="1"/>
  <c r="G40" i="328" a="1"/>
  <c r="G40" i="328" s="1"/>
  <c r="F40" i="328" a="1"/>
  <c r="F40" i="328" s="1"/>
  <c r="H43" i="327" a="1"/>
  <c r="H43" i="327" s="1"/>
  <c r="G43" i="327" a="1"/>
  <c r="G43" i="327" s="1"/>
  <c r="F43" i="327" a="1"/>
  <c r="F43" i="327" s="1"/>
  <c r="E43" i="327" a="1"/>
  <c r="E43" i="327" s="1"/>
  <c r="D43" i="327" a="1"/>
  <c r="D43" i="327" s="1"/>
  <c r="F57" i="327" a="1"/>
  <c r="F57" i="327" s="1"/>
  <c r="E57" i="327" a="1"/>
  <c r="E57" i="327" s="1"/>
  <c r="D57" i="327" a="1"/>
  <c r="D57" i="327" s="1"/>
  <c r="H57" i="327" a="1"/>
  <c r="H57" i="327" s="1"/>
  <c r="G57" i="327" a="1"/>
  <c r="G57" i="327" s="1"/>
  <c r="D32" i="328" a="1"/>
  <c r="D32" i="328" s="1"/>
  <c r="G32" i="328" a="1"/>
  <c r="G32" i="328" s="1"/>
  <c r="F32" i="328" a="1"/>
  <c r="F32" i="328" s="1"/>
  <c r="E32" i="328" a="1"/>
  <c r="E32" i="328" s="1"/>
  <c r="H24" i="327" a="1"/>
  <c r="H24" i="327" s="1"/>
  <c r="H37" i="327" a="1"/>
  <c r="H37" i="327" s="1"/>
  <c r="H40" i="327" a="1"/>
  <c r="H40" i="327" s="1"/>
  <c r="H53" i="327" a="1"/>
  <c r="H53" i="327" s="1"/>
  <c r="H56" i="327" a="1"/>
  <c r="H56" i="327" s="1"/>
  <c r="F37" i="328" a="1"/>
  <c r="F37" i="328" s="1"/>
  <c r="E37" i="328" a="1"/>
  <c r="E37" i="328" s="1"/>
  <c r="E44" i="328" a="1"/>
  <c r="E44" i="328" s="1"/>
  <c r="D44" i="328" a="1"/>
  <c r="D44" i="328" s="1"/>
  <c r="F50" i="328" a="1"/>
  <c r="F50" i="328" s="1"/>
  <c r="E50" i="328" a="1"/>
  <c r="E50" i="328" s="1"/>
  <c r="D50" i="328" a="1"/>
  <c r="D50" i="328" s="1"/>
  <c r="H50" i="328" a="1"/>
  <c r="H50" i="328" s="1"/>
  <c r="H52" i="328" a="1"/>
  <c r="H52" i="328" s="1"/>
  <c r="G52" i="328" a="1"/>
  <c r="G52" i="328" s="1"/>
  <c r="F52" i="328" a="1"/>
  <c r="F52" i="328" s="1"/>
  <c r="E52" i="328" a="1"/>
  <c r="E52" i="328" s="1"/>
  <c r="F60" i="328" a="1"/>
  <c r="F60" i="328" s="1"/>
  <c r="E60" i="328" a="1"/>
  <c r="E60" i="328" s="1"/>
  <c r="D60" i="328" a="1"/>
  <c r="D60" i="328" s="1"/>
  <c r="H60" i="328" a="1"/>
  <c r="H60" i="328" s="1"/>
  <c r="E41" i="325" a="1"/>
  <c r="E41" i="325" s="1"/>
  <c r="D24" i="327" a="1"/>
  <c r="D24" i="327" s="1"/>
  <c r="F29" i="327" a="1"/>
  <c r="F29" i="327" s="1"/>
  <c r="E33" i="327" a="1"/>
  <c r="E33" i="327" s="1"/>
  <c r="D37" i="327" a="1"/>
  <c r="D37" i="327" s="1"/>
  <c r="F45" i="327" a="1"/>
  <c r="F45" i="327" s="1"/>
  <c r="D53" i="327" a="1"/>
  <c r="D53" i="327" s="1"/>
  <c r="D56" i="327" a="1"/>
  <c r="D56" i="327" s="1"/>
  <c r="F61" i="327" a="1"/>
  <c r="F61" i="327" s="1"/>
  <c r="E65" i="327" a="1"/>
  <c r="E65" i="327" s="1"/>
  <c r="G46" i="328" a="1"/>
  <c r="G46" i="328" s="1"/>
  <c r="F46" i="328" a="1"/>
  <c r="F46" i="328" s="1"/>
  <c r="E46" i="328" a="1"/>
  <c r="E46" i="328" s="1"/>
  <c r="D48" i="328" a="1"/>
  <c r="D48" i="328" s="1"/>
  <c r="H48" i="328" a="1"/>
  <c r="H48" i="328" s="1"/>
  <c r="G48" i="328" a="1"/>
  <c r="G48" i="328" s="1"/>
  <c r="D58" i="328" a="1"/>
  <c r="D58" i="328" s="1"/>
  <c r="H58" i="328" a="1"/>
  <c r="H58" i="328" s="1"/>
  <c r="G58" i="328" a="1"/>
  <c r="G58" i="328" s="1"/>
  <c r="F58" i="328" a="1"/>
  <c r="F58" i="328" s="1"/>
  <c r="H69" i="328" a="1"/>
  <c r="H69" i="328" s="1"/>
  <c r="F69" i="328" a="1"/>
  <c r="F69" i="328" s="1"/>
  <c r="E69" i="328" a="1"/>
  <c r="E69" i="328" s="1"/>
  <c r="D69" i="328" a="1"/>
  <c r="D69" i="328" s="1"/>
  <c r="F28" i="329" a="1"/>
  <c r="F28" i="329" s="1"/>
  <c r="E28" i="329" a="1"/>
  <c r="E28" i="329" s="1"/>
  <c r="G28" i="329" a="1"/>
  <c r="G28" i="329" s="1"/>
  <c r="H28" i="329" a="1"/>
  <c r="H28" i="329" s="1"/>
  <c r="D28" i="329" a="1"/>
  <c r="D28" i="329" s="1"/>
  <c r="H33" i="329" a="1"/>
  <c r="H33" i="329" s="1"/>
  <c r="D33" i="329" a="1"/>
  <c r="D33" i="329" s="1"/>
  <c r="F33" i="329" a="1"/>
  <c r="F33" i="329" s="1"/>
  <c r="E33" i="329" a="1"/>
  <c r="E33" i="329" s="1"/>
  <c r="E76" i="317" a="1"/>
  <c r="E76" i="317" s="1"/>
  <c r="E48" i="325" a="1"/>
  <c r="E48" i="325" s="1"/>
  <c r="E24" i="327" a="1"/>
  <c r="E24" i="327" s="1"/>
  <c r="G29" i="327" a="1"/>
  <c r="G29" i="327" s="1"/>
  <c r="F36" i="327" a="1"/>
  <c r="F36" i="327" s="1"/>
  <c r="E40" i="327" a="1"/>
  <c r="E40" i="327" s="1"/>
  <c r="G45" i="327" a="1"/>
  <c r="G45" i="327" s="1"/>
  <c r="G48" i="327" a="1"/>
  <c r="G48" i="327" s="1"/>
  <c r="F52" i="327" a="1"/>
  <c r="F52" i="327" s="1"/>
  <c r="E56" i="327" a="1"/>
  <c r="E56" i="327" s="1"/>
  <c r="H60" i="327" a="1"/>
  <c r="H60" i="327" s="1"/>
  <c r="G61" i="327" a="1"/>
  <c r="G61" i="327" s="1"/>
  <c r="G64" i="327" a="1"/>
  <c r="G64" i="327" s="1"/>
  <c r="H35" i="328" a="1"/>
  <c r="H35" i="328" s="1"/>
  <c r="G35" i="328" a="1"/>
  <c r="G35" i="328" s="1"/>
  <c r="F36" i="328" a="1"/>
  <c r="F36" i="328" s="1"/>
  <c r="E36" i="328" a="1"/>
  <c r="E36" i="328" s="1"/>
  <c r="D46" i="328" a="1"/>
  <c r="D46" i="328" s="1"/>
  <c r="E48" i="328" a="1"/>
  <c r="E48" i="328" s="1"/>
  <c r="G60" i="328" a="1"/>
  <c r="G60" i="328" s="1"/>
  <c r="G69" i="328" a="1"/>
  <c r="G69" i="328" s="1"/>
  <c r="F37" i="329" a="1"/>
  <c r="F37" i="329" s="1"/>
  <c r="E37" i="329" a="1"/>
  <c r="E37" i="329" s="1"/>
  <c r="D37" i="329" a="1"/>
  <c r="D37" i="329" s="1"/>
  <c r="G37" i="329" a="1"/>
  <c r="G37" i="329" s="1"/>
  <c r="H37" i="329" a="1"/>
  <c r="H37" i="329" s="1"/>
  <c r="F33" i="327" a="1"/>
  <c r="F33" i="327" s="1"/>
  <c r="E37" i="327" a="1"/>
  <c r="E37" i="327" s="1"/>
  <c r="F49" i="327" a="1"/>
  <c r="F49" i="327" s="1"/>
  <c r="E53" i="327" a="1"/>
  <c r="E53" i="327" s="1"/>
  <c r="F65" i="327" a="1"/>
  <c r="F65" i="327" s="1"/>
  <c r="H34" i="328" a="1"/>
  <c r="H34" i="328" s="1"/>
  <c r="D34" i="328" a="1"/>
  <c r="D34" i="328" s="1"/>
  <c r="G37" i="328" a="1"/>
  <c r="G37" i="328" s="1"/>
  <c r="G44" i="328" a="1"/>
  <c r="G44" i="328" s="1"/>
  <c r="H46" i="328" a="1"/>
  <c r="H46" i="328" s="1"/>
  <c r="F48" i="328" a="1"/>
  <c r="F48" i="328" s="1"/>
  <c r="E58" i="328" a="1"/>
  <c r="E58" i="328" s="1"/>
  <c r="E70" i="328" a="1"/>
  <c r="E70" i="328" s="1"/>
  <c r="D70" i="328" a="1"/>
  <c r="D70" i="328" s="1"/>
  <c r="H70" i="328" a="1"/>
  <c r="H70" i="328" s="1"/>
  <c r="G70" i="328" a="1"/>
  <c r="G70" i="328" s="1"/>
  <c r="F72" i="328" a="1"/>
  <c r="F72" i="328" s="1"/>
  <c r="D72" i="328" a="1"/>
  <c r="D72" i="328" s="1"/>
  <c r="H72" i="328" a="1"/>
  <c r="H72" i="328" s="1"/>
  <c r="G72" i="328" a="1"/>
  <c r="G72" i="328" s="1"/>
  <c r="E72" i="328" a="1"/>
  <c r="E72" i="328" s="1"/>
  <c r="H25" i="329" a="1"/>
  <c r="H25" i="329" s="1"/>
  <c r="D25" i="329" a="1"/>
  <c r="D25" i="329" s="1"/>
  <c r="E25" i="329" a="1"/>
  <c r="E25" i="329" s="1"/>
  <c r="G25" i="329" a="1"/>
  <c r="G25" i="329" s="1"/>
  <c r="F25" i="329" a="1"/>
  <c r="F25" i="329" s="1"/>
  <c r="F24" i="327" a="1"/>
  <c r="F24" i="327" s="1"/>
  <c r="H29" i="327" a="1"/>
  <c r="H29" i="327" s="1"/>
  <c r="H45" i="327" a="1"/>
  <c r="H45" i="327" s="1"/>
  <c r="H48" i="327" a="1"/>
  <c r="H48" i="327" s="1"/>
  <c r="F56" i="327" a="1"/>
  <c r="F56" i="327" s="1"/>
  <c r="H61" i="327" a="1"/>
  <c r="H61" i="327" s="1"/>
  <c r="H64" i="327" a="1"/>
  <c r="H64" i="327" s="1"/>
  <c r="F53" i="328" a="1"/>
  <c r="F53" i="328" s="1"/>
  <c r="E53" i="328" a="1"/>
  <c r="E53" i="328" s="1"/>
  <c r="D53" i="328" a="1"/>
  <c r="D53" i="328" s="1"/>
  <c r="G59" i="328" a="1"/>
  <c r="G59" i="328" s="1"/>
  <c r="F59" i="328" a="1"/>
  <c r="F59" i="328" s="1"/>
  <c r="E59" i="328" a="1"/>
  <c r="E59" i="328" s="1"/>
  <c r="F70" i="328" a="1"/>
  <c r="F70" i="328" s="1"/>
  <c r="H44" i="325" a="1"/>
  <c r="H44" i="325" s="1"/>
  <c r="E57" i="325" a="1"/>
  <c r="E57" i="325" s="1"/>
  <c r="D29" i="327" a="1"/>
  <c r="D29" i="327" s="1"/>
  <c r="F37" i="327" a="1"/>
  <c r="F37" i="327" s="1"/>
  <c r="D45" i="327" a="1"/>
  <c r="D45" i="327" s="1"/>
  <c r="D48" i="327" a="1"/>
  <c r="D48" i="327" s="1"/>
  <c r="F53" i="327" a="1"/>
  <c r="F53" i="327" s="1"/>
  <c r="D61" i="327" a="1"/>
  <c r="D61" i="327" s="1"/>
  <c r="D64" i="327" a="1"/>
  <c r="D64" i="327" s="1"/>
  <c r="E35" i="328" a="1"/>
  <c r="E35" i="328" s="1"/>
  <c r="G36" i="328" a="1"/>
  <c r="G36" i="328" s="1"/>
  <c r="H38" i="328" a="1"/>
  <c r="H38" i="328" s="1"/>
  <c r="G38" i="328" a="1"/>
  <c r="G38" i="328" s="1"/>
  <c r="G43" i="328" a="1"/>
  <c r="G43" i="328" s="1"/>
  <c r="G53" i="328" a="1"/>
  <c r="G53" i="328" s="1"/>
  <c r="D59" i="328" a="1"/>
  <c r="D59" i="328" s="1"/>
  <c r="H68" i="328" a="1"/>
  <c r="H68" i="328" s="1"/>
  <c r="G68" i="328" a="1"/>
  <c r="G68" i="328" s="1"/>
  <c r="F68" i="328" a="1"/>
  <c r="F68" i="328" s="1"/>
  <c r="E68" i="328" a="1"/>
  <c r="E68" i="328" s="1"/>
  <c r="H33" i="327" a="1"/>
  <c r="H33" i="327" s="1"/>
  <c r="H36" i="327" a="1"/>
  <c r="H36" i="327" s="1"/>
  <c r="H49" i="327" a="1"/>
  <c r="H49" i="327" s="1"/>
  <c r="H52" i="327" a="1"/>
  <c r="H52" i="327" s="1"/>
  <c r="H65" i="327" a="1"/>
  <c r="H65" i="327" s="1"/>
  <c r="H42" i="328" a="1"/>
  <c r="H42" i="328" s="1"/>
  <c r="G42" i="328" a="1"/>
  <c r="G42" i="328" s="1"/>
  <c r="F42" i="328" a="1"/>
  <c r="F42" i="328" s="1"/>
  <c r="H53" i="328" a="1"/>
  <c r="H53" i="328" s="1"/>
  <c r="H59" i="328" a="1"/>
  <c r="H59" i="328" s="1"/>
  <c r="F66" i="328" a="1"/>
  <c r="F66" i="328" s="1"/>
  <c r="E66" i="328" a="1"/>
  <c r="E66" i="328" s="1"/>
  <c r="D66" i="328" a="1"/>
  <c r="D66" i="328" s="1"/>
  <c r="H66" i="328" a="1"/>
  <c r="H66" i="328" s="1"/>
  <c r="F30" i="329" a="1"/>
  <c r="F30" i="329" s="1"/>
  <c r="G30" i="329" a="1"/>
  <c r="G30" i="329" s="1"/>
  <c r="D30" i="329" a="1"/>
  <c r="D30" i="329" s="1"/>
  <c r="H30" i="329" a="1"/>
  <c r="H30" i="329" s="1"/>
  <c r="E30" i="329" a="1"/>
  <c r="E30" i="329" s="1"/>
  <c r="E35" i="329" a="1"/>
  <c r="E35" i="329" s="1"/>
  <c r="H35" i="329" a="1"/>
  <c r="H35" i="329" s="1"/>
  <c r="D35" i="329" a="1"/>
  <c r="D35" i="329" s="1"/>
  <c r="G35" i="329" a="1"/>
  <c r="G35" i="329" s="1"/>
  <c r="F35" i="329" a="1"/>
  <c r="F35" i="329" s="1"/>
  <c r="E54" i="328" a="1"/>
  <c r="E54" i="328" s="1"/>
  <c r="D54" i="328" a="1"/>
  <c r="D54" i="328" s="1"/>
  <c r="H54" i="328" a="1"/>
  <c r="H54" i="328" s="1"/>
  <c r="G54" i="328" a="1"/>
  <c r="G54" i="328" s="1"/>
  <c r="G62" i="328" a="1"/>
  <c r="G62" i="328" s="1"/>
  <c r="F62" i="328" a="1"/>
  <c r="F62" i="328" s="1"/>
  <c r="E62" i="328" a="1"/>
  <c r="E62" i="328" s="1"/>
  <c r="D64" i="328" a="1"/>
  <c r="D64" i="328" s="1"/>
  <c r="H64" i="328" a="1"/>
  <c r="H64" i="328" s="1"/>
  <c r="G64" i="328" a="1"/>
  <c r="G64" i="328" s="1"/>
  <c r="G66" i="328" a="1"/>
  <c r="G66" i="328" s="1"/>
  <c r="H31" i="329" a="1"/>
  <c r="H31" i="329" s="1"/>
  <c r="D31" i="329" a="1"/>
  <c r="D31" i="329" s="1"/>
  <c r="G31" i="329" a="1"/>
  <c r="G31" i="329" s="1"/>
  <c r="F31" i="329" a="1"/>
  <c r="F31" i="329" s="1"/>
  <c r="E31" i="329" a="1"/>
  <c r="E31" i="329" s="1"/>
  <c r="F45" i="328" a="1"/>
  <c r="F45" i="328" s="1"/>
  <c r="H47" i="328" a="1"/>
  <c r="H47" i="328" s="1"/>
  <c r="E49" i="328" a="1"/>
  <c r="E49" i="328" s="1"/>
  <c r="H63" i="328" a="1"/>
  <c r="H63" i="328" s="1"/>
  <c r="H73" i="328" a="1"/>
  <c r="H73" i="328" s="1"/>
  <c r="D73" i="328" a="1"/>
  <c r="D73" i="328" s="1"/>
  <c r="E73" i="328" a="1"/>
  <c r="E73" i="328" s="1"/>
  <c r="D26" i="329" a="1"/>
  <c r="D26" i="329" s="1"/>
  <c r="E41" i="329" a="1"/>
  <c r="E41" i="329" s="1"/>
  <c r="D41" i="329" a="1"/>
  <c r="D41" i="329" s="1"/>
  <c r="H41" i="329" a="1"/>
  <c r="H41" i="329" s="1"/>
  <c r="F41" i="329" a="1"/>
  <c r="F41" i="329" s="1"/>
  <c r="G41" i="329" a="1"/>
  <c r="G41" i="329" s="1"/>
  <c r="G56" i="329" a="1"/>
  <c r="G56" i="329" s="1"/>
  <c r="F56" i="329" a="1"/>
  <c r="F56" i="329" s="1"/>
  <c r="E56" i="329" a="1"/>
  <c r="E56" i="329" s="1"/>
  <c r="H56" i="329" a="1"/>
  <c r="H56" i="329" s="1"/>
  <c r="D56" i="329" a="1"/>
  <c r="D56" i="329" s="1"/>
  <c r="H68" i="329" a="1"/>
  <c r="H68" i="329" s="1"/>
  <c r="G68" i="329" a="1"/>
  <c r="G68" i="329" s="1"/>
  <c r="F68" i="329" a="1"/>
  <c r="F68" i="329" s="1"/>
  <c r="E68" i="329" a="1"/>
  <c r="E68" i="329" s="1"/>
  <c r="D68" i="329" a="1"/>
  <c r="D68" i="329" s="1"/>
  <c r="D47" i="328" a="1"/>
  <c r="D47" i="328" s="1"/>
  <c r="G51" i="328" a="1"/>
  <c r="G51" i="328" s="1"/>
  <c r="F55" i="328" a="1"/>
  <c r="F55" i="328" s="1"/>
  <c r="H57" i="328" a="1"/>
  <c r="H57" i="328" s="1"/>
  <c r="D63" i="328" a="1"/>
  <c r="D63" i="328" s="1"/>
  <c r="G67" i="328" a="1"/>
  <c r="G67" i="328" s="1"/>
  <c r="F71" i="328" a="1"/>
  <c r="F71" i="328" s="1"/>
  <c r="E27" i="329" a="1"/>
  <c r="E27" i="329" s="1"/>
  <c r="E48" i="329" a="1"/>
  <c r="E48" i="329" s="1"/>
  <c r="D48" i="329" a="1"/>
  <c r="D48" i="329" s="1"/>
  <c r="G48" i="329" a="1"/>
  <c r="G48" i="329" s="1"/>
  <c r="F48" i="329" a="1"/>
  <c r="F48" i="329" s="1"/>
  <c r="H48" i="329" a="1"/>
  <c r="H48" i="329" s="1"/>
  <c r="F50" i="329" a="1"/>
  <c r="F50" i="329" s="1"/>
  <c r="E50" i="329" a="1"/>
  <c r="E50" i="329" s="1"/>
  <c r="D50" i="329" a="1"/>
  <c r="D50" i="329" s="1"/>
  <c r="G50" i="329" a="1"/>
  <c r="G50" i="329" s="1"/>
  <c r="E57" i="329" a="1"/>
  <c r="E57" i="329" s="1"/>
  <c r="D57" i="329" a="1"/>
  <c r="D57" i="329" s="1"/>
  <c r="H57" i="329" a="1"/>
  <c r="H57" i="329" s="1"/>
  <c r="F57" i="329" a="1"/>
  <c r="F57" i="329" s="1"/>
  <c r="G45" i="328" a="1"/>
  <c r="G45" i="328" s="1"/>
  <c r="F49" i="328" a="1"/>
  <c r="F49" i="328" s="1"/>
  <c r="H67" i="328" a="1"/>
  <c r="H67" i="328" s="1"/>
  <c r="E38" i="329" a="1"/>
  <c r="E38" i="329" s="1"/>
  <c r="H38" i="329" a="1"/>
  <c r="H38" i="329" s="1"/>
  <c r="D38" i="329" a="1"/>
  <c r="D38" i="329" s="1"/>
  <c r="D44" i="329" a="1"/>
  <c r="D44" i="329" s="1"/>
  <c r="H44" i="329" a="1"/>
  <c r="H44" i="329" s="1"/>
  <c r="G44" i="329" a="1"/>
  <c r="G44" i="329" s="1"/>
  <c r="E44" i="329" a="1"/>
  <c r="E44" i="329" s="1"/>
  <c r="H45" i="328" a="1"/>
  <c r="H45" i="328" s="1"/>
  <c r="H42" i="329" a="1"/>
  <c r="H42" i="329" s="1"/>
  <c r="G42" i="329" a="1"/>
  <c r="G42" i="329" s="1"/>
  <c r="E42" i="329" a="1"/>
  <c r="E42" i="329" s="1"/>
  <c r="D42" i="329" a="1"/>
  <c r="D42" i="329" s="1"/>
  <c r="F44" i="329" a="1"/>
  <c r="F44" i="329" s="1"/>
  <c r="E51" i="329" a="1"/>
  <c r="E51" i="329" s="1"/>
  <c r="H51" i="329" a="1"/>
  <c r="H51" i="329" s="1"/>
  <c r="F51" i="329" a="1"/>
  <c r="F51" i="329" s="1"/>
  <c r="D51" i="329" a="1"/>
  <c r="D51" i="329" s="1"/>
  <c r="G49" i="328" a="1"/>
  <c r="G49" i="328" s="1"/>
  <c r="F38" i="329" a="1"/>
  <c r="F38" i="329" s="1"/>
  <c r="G51" i="329" a="1"/>
  <c r="G51" i="329" s="1"/>
  <c r="G73" i="328" a="1"/>
  <c r="G73" i="328" s="1"/>
  <c r="G38" i="329" a="1"/>
  <c r="G38" i="329" s="1"/>
  <c r="F42" i="329" a="1"/>
  <c r="F42" i="329" s="1"/>
  <c r="E54" i="329" a="1"/>
  <c r="E54" i="329" s="1"/>
  <c r="H54" i="329" a="1"/>
  <c r="H54" i="329" s="1"/>
  <c r="F54" i="329" a="1"/>
  <c r="F54" i="329" s="1"/>
  <c r="D54" i="329" a="1"/>
  <c r="D54" i="329" s="1"/>
  <c r="G59" i="329" a="1"/>
  <c r="G59" i="329" s="1"/>
  <c r="F59" i="329" a="1"/>
  <c r="F59" i="329" s="1"/>
  <c r="E59" i="329" a="1"/>
  <c r="E59" i="329" s="1"/>
  <c r="D59" i="329" a="1"/>
  <c r="D59" i="329" s="1"/>
  <c r="H59" i="329" a="1"/>
  <c r="H59" i="329" s="1"/>
  <c r="D36" i="329" a="1"/>
  <c r="D36" i="329" s="1"/>
  <c r="F36" i="329" a="1"/>
  <c r="F36" i="329" s="1"/>
  <c r="H39" i="329" a="1"/>
  <c r="H39" i="329" s="1"/>
  <c r="G39" i="329" a="1"/>
  <c r="G39" i="329" s="1"/>
  <c r="F39" i="329" a="1"/>
  <c r="F39" i="329" s="1"/>
  <c r="E39" i="329" a="1"/>
  <c r="E39" i="329" s="1"/>
  <c r="G43" i="329" a="1"/>
  <c r="G43" i="329" s="1"/>
  <c r="E43" i="329" a="1"/>
  <c r="E43" i="329" s="1"/>
  <c r="H43" i="329" a="1"/>
  <c r="H43" i="329" s="1"/>
  <c r="D43" i="329" a="1"/>
  <c r="D43" i="329" s="1"/>
  <c r="F47" i="329" a="1"/>
  <c r="F47" i="329" s="1"/>
  <c r="D47" i="329" a="1"/>
  <c r="D47" i="329" s="1"/>
  <c r="G47" i="329" a="1"/>
  <c r="G47" i="329" s="1"/>
  <c r="E47" i="329" a="1"/>
  <c r="E47" i="329" s="1"/>
  <c r="G54" i="329" a="1"/>
  <c r="G54" i="329" s="1"/>
  <c r="F60" i="329" a="1"/>
  <c r="F60" i="329" s="1"/>
  <c r="E60" i="329" a="1"/>
  <c r="E60" i="329" s="1"/>
  <c r="D60" i="329" a="1"/>
  <c r="D60" i="329" s="1"/>
  <c r="H60" i="329" a="1"/>
  <c r="H60" i="329" s="1"/>
  <c r="G60" i="329" a="1"/>
  <c r="G60" i="329" s="1"/>
  <c r="F66" i="329" a="1"/>
  <c r="F66" i="329" s="1"/>
  <c r="E66" i="329" a="1"/>
  <c r="E66" i="329" s="1"/>
  <c r="D66" i="329" a="1"/>
  <c r="D66" i="329" s="1"/>
  <c r="G66" i="329" a="1"/>
  <c r="G66" i="329" s="1"/>
  <c r="H66" i="329" a="1"/>
  <c r="H66" i="329" s="1"/>
  <c r="F26" i="329" a="1"/>
  <c r="F26" i="329" s="1"/>
  <c r="H26" i="329" a="1"/>
  <c r="H26" i="329" s="1"/>
  <c r="E26" i="329" a="1"/>
  <c r="E26" i="329" s="1"/>
  <c r="H27" i="329" a="1"/>
  <c r="H27" i="329" s="1"/>
  <c r="D27" i="329" a="1"/>
  <c r="D27" i="329" s="1"/>
  <c r="G34" i="329" a="1"/>
  <c r="G34" i="329" s="1"/>
  <c r="F34" i="329" a="1"/>
  <c r="F34" i="329" s="1"/>
  <c r="H34" i="329" a="1"/>
  <c r="H34" i="329" s="1"/>
  <c r="E36" i="329" a="1"/>
  <c r="E36" i="329" s="1"/>
  <c r="D39" i="329" a="1"/>
  <c r="D39" i="329" s="1"/>
  <c r="H47" i="329" a="1"/>
  <c r="H47" i="329" s="1"/>
  <c r="D55" i="329" a="1"/>
  <c r="D55" i="329" s="1"/>
  <c r="H55" i="329" a="1"/>
  <c r="H55" i="329" s="1"/>
  <c r="G55" i="329" a="1"/>
  <c r="G55" i="329" s="1"/>
  <c r="F55" i="329" a="1"/>
  <c r="F55" i="329" s="1"/>
  <c r="E55" i="329" a="1"/>
  <c r="E55" i="329" s="1"/>
  <c r="G53" i="329" a="1"/>
  <c r="G53" i="329" s="1"/>
  <c r="F53" i="329" a="1"/>
  <c r="F53" i="329" s="1"/>
  <c r="E53" i="329" a="1"/>
  <c r="E53" i="329" s="1"/>
  <c r="H53" i="329" a="1"/>
  <c r="H53" i="329" s="1"/>
  <c r="F63" i="329" a="1"/>
  <c r="F63" i="329" s="1"/>
  <c r="E63" i="329" a="1"/>
  <c r="E63" i="329" s="1"/>
  <c r="D63" i="329" a="1"/>
  <c r="D63" i="329" s="1"/>
  <c r="G63" i="329" a="1"/>
  <c r="G63" i="329" s="1"/>
  <c r="G46" i="329" a="1"/>
  <c r="G46" i="329" s="1"/>
  <c r="F46" i="329" a="1"/>
  <c r="F46" i="329" s="1"/>
  <c r="H46" i="329" a="1"/>
  <c r="H46" i="329" s="1"/>
  <c r="H63" i="329" a="1"/>
  <c r="H63" i="329" s="1"/>
  <c r="G40" i="329" a="1"/>
  <c r="G40" i="329" s="1"/>
  <c r="D45" i="329" a="1"/>
  <c r="D45" i="329" s="1"/>
  <c r="G45" i="329" a="1"/>
  <c r="G45" i="329" s="1"/>
  <c r="E45" i="329" a="1"/>
  <c r="E45" i="329" s="1"/>
  <c r="D58" i="329" a="1"/>
  <c r="D58" i="329" s="1"/>
  <c r="H58" i="329" a="1"/>
  <c r="H58" i="329" s="1"/>
  <c r="G58" i="329" a="1"/>
  <c r="G58" i="329" s="1"/>
  <c r="E58" i="329" a="1"/>
  <c r="E58" i="329" s="1"/>
  <c r="G62" i="329" a="1"/>
  <c r="G62" i="329" s="1"/>
  <c r="F62" i="329" a="1"/>
  <c r="F62" i="329" s="1"/>
  <c r="D62" i="329" a="1"/>
  <c r="D62" i="329" s="1"/>
  <c r="H62" i="329" a="1"/>
  <c r="H62" i="329" s="1"/>
  <c r="H67" i="329" a="1"/>
  <c r="H67" i="329" s="1"/>
  <c r="E67" i="329" a="1"/>
  <c r="E67" i="329" s="1"/>
  <c r="D67" i="329" a="1"/>
  <c r="D67" i="329" s="1"/>
  <c r="G67" i="329" a="1"/>
  <c r="G67" i="329" s="1"/>
  <c r="F67" i="329" a="1"/>
  <c r="F67" i="329" s="1"/>
  <c r="E61" i="329" a="1"/>
  <c r="E61" i="329" s="1"/>
  <c r="G70" i="329" a="1"/>
  <c r="G70" i="329" s="1"/>
  <c r="D72" i="329" a="1"/>
  <c r="D72" i="329" s="1"/>
  <c r="G73" i="329" a="1"/>
  <c r="G73" i="329" s="1"/>
  <c r="F46" i="330" a="1"/>
  <c r="F46" i="330" s="1"/>
  <c r="F49" i="330" a="1"/>
  <c r="F49" i="330" s="1"/>
  <c r="G52" i="330" a="1"/>
  <c r="G52" i="330" s="1"/>
  <c r="D54" i="330" a="1"/>
  <c r="D54" i="330" s="1"/>
  <c r="G55" i="330" a="1"/>
  <c r="G55" i="330" s="1"/>
  <c r="H61" i="330" a="1"/>
  <c r="H61" i="330" s="1"/>
  <c r="D61" i="330" a="1"/>
  <c r="D61" i="330" s="1"/>
  <c r="F61" i="330" a="1"/>
  <c r="F61" i="330" s="1"/>
  <c r="E61" i="330" a="1"/>
  <c r="E61" i="330" s="1"/>
  <c r="F68" i="330" a="1"/>
  <c r="F68" i="330" s="1"/>
  <c r="H68" i="330" a="1"/>
  <c r="H68" i="330" s="1"/>
  <c r="G68" i="330" a="1"/>
  <c r="G68" i="330" s="1"/>
  <c r="E68" i="330" a="1"/>
  <c r="E68" i="330" s="1"/>
  <c r="E52" i="329" a="1"/>
  <c r="E52" i="329" s="1"/>
  <c r="F64" i="329" a="1"/>
  <c r="F64" i="329" s="1"/>
  <c r="E69" i="329" a="1"/>
  <c r="E69" i="329" s="1"/>
  <c r="H70" i="329" a="1"/>
  <c r="H70" i="329" s="1"/>
  <c r="E72" i="329" a="1"/>
  <c r="E72" i="329" s="1"/>
  <c r="H73" i="329" a="1"/>
  <c r="H73" i="329" s="1"/>
  <c r="F34" i="330" a="1"/>
  <c r="F34" i="330" s="1"/>
  <c r="F37" i="330" a="1"/>
  <c r="F37" i="330" s="1"/>
  <c r="G40" i="330" a="1"/>
  <c r="G40" i="330" s="1"/>
  <c r="D42" i="330" a="1"/>
  <c r="D42" i="330" s="1"/>
  <c r="D45" i="330" a="1"/>
  <c r="D45" i="330" s="1"/>
  <c r="G46" i="330" a="1"/>
  <c r="G46" i="330" s="1"/>
  <c r="D48" i="330" a="1"/>
  <c r="D48" i="330" s="1"/>
  <c r="G49" i="330" a="1"/>
  <c r="G49" i="330" s="1"/>
  <c r="E51" i="330" a="1"/>
  <c r="E51" i="330" s="1"/>
  <c r="H52" i="330" a="1"/>
  <c r="H52" i="330" s="1"/>
  <c r="E54" i="330" a="1"/>
  <c r="E54" i="330" s="1"/>
  <c r="H59" i="330" a="1"/>
  <c r="H59" i="330" s="1"/>
  <c r="D59" i="330" a="1"/>
  <c r="D59" i="330" s="1"/>
  <c r="G59" i="330" a="1"/>
  <c r="G59" i="330" s="1"/>
  <c r="F59" i="330" a="1"/>
  <c r="F59" i="330" s="1"/>
  <c r="G61" i="330" a="1"/>
  <c r="G61" i="330" s="1"/>
  <c r="D68" i="330" a="1"/>
  <c r="D68" i="330" s="1"/>
  <c r="D30" i="330" a="1"/>
  <c r="D30" i="330" s="1"/>
  <c r="E42" i="330" a="1"/>
  <c r="E42" i="330" s="1"/>
  <c r="H64" i="330" a="1"/>
  <c r="H64" i="330" s="1"/>
  <c r="F66" i="330" a="1"/>
  <c r="F66" i="330" s="1"/>
  <c r="H66" i="330" a="1"/>
  <c r="H66" i="330" s="1"/>
  <c r="G66" i="330" a="1"/>
  <c r="G66" i="330" s="1"/>
  <c r="H69" i="330" a="1"/>
  <c r="H69" i="330" s="1"/>
  <c r="D69" i="330" a="1"/>
  <c r="D69" i="330" s="1"/>
  <c r="F69" i="330" a="1"/>
  <c r="F69" i="330" s="1"/>
  <c r="G69" i="330" a="1"/>
  <c r="G69" i="330" s="1"/>
  <c r="F52" i="329" a="1"/>
  <c r="F52" i="329" s="1"/>
  <c r="G61" i="329" a="1"/>
  <c r="G61" i="329" s="1"/>
  <c r="G64" i="329" a="1"/>
  <c r="G64" i="329" s="1"/>
  <c r="G69" i="329" a="1"/>
  <c r="G69" i="329" s="1"/>
  <c r="D71" i="329" a="1"/>
  <c r="D71" i="329" s="1"/>
  <c r="G72" i="329" a="1"/>
  <c r="G72" i="329" s="1"/>
  <c r="G25" i="330" a="1"/>
  <c r="G25" i="330" s="1"/>
  <c r="E27" i="330" a="1"/>
  <c r="E27" i="330" s="1"/>
  <c r="E30" i="330" a="1"/>
  <c r="E30" i="330" s="1"/>
  <c r="F42" i="330" a="1"/>
  <c r="F42" i="330" s="1"/>
  <c r="F45" i="330" a="1"/>
  <c r="F45" i="330" s="1"/>
  <c r="G48" i="330" a="1"/>
  <c r="G48" i="330" s="1"/>
  <c r="D50" i="330" a="1"/>
  <c r="D50" i="330" s="1"/>
  <c r="G51" i="330" a="1"/>
  <c r="G51" i="330" s="1"/>
  <c r="D53" i="330" a="1"/>
  <c r="D53" i="330" s="1"/>
  <c r="G54" i="330" a="1"/>
  <c r="G54" i="330" s="1"/>
  <c r="D56" i="330" a="1"/>
  <c r="D56" i="330" s="1"/>
  <c r="G57" i="330" a="1"/>
  <c r="G57" i="330" s="1"/>
  <c r="D62" i="330" a="1"/>
  <c r="D62" i="330" s="1"/>
  <c r="D64" i="330" a="1"/>
  <c r="D64" i="330" s="1"/>
  <c r="F49" i="329" a="1"/>
  <c r="F49" i="329" s="1"/>
  <c r="F65" i="329" a="1"/>
  <c r="F65" i="329" s="1"/>
  <c r="H69" i="329" a="1"/>
  <c r="H69" i="329" s="1"/>
  <c r="E71" i="329" a="1"/>
  <c r="E71" i="329" s="1"/>
  <c r="F27" i="330" a="1"/>
  <c r="F27" i="330" s="1"/>
  <c r="F30" i="330" a="1"/>
  <c r="F30" i="330" s="1"/>
  <c r="F33" i="330" a="1"/>
  <c r="F33" i="330" s="1"/>
  <c r="G36" i="330" a="1"/>
  <c r="G36" i="330" s="1"/>
  <c r="D38" i="330" a="1"/>
  <c r="D38" i="330" s="1"/>
  <c r="G39" i="330" a="1"/>
  <c r="G39" i="330" s="1"/>
  <c r="D41" i="330" a="1"/>
  <c r="D41" i="330" s="1"/>
  <c r="G42" i="330" a="1"/>
  <c r="G42" i="330" s="1"/>
  <c r="D44" i="330" a="1"/>
  <c r="D44" i="330" s="1"/>
  <c r="G45" i="330" a="1"/>
  <c r="G45" i="330" s="1"/>
  <c r="E47" i="330" a="1"/>
  <c r="E47" i="330" s="1"/>
  <c r="H48" i="330" a="1"/>
  <c r="H48" i="330" s="1"/>
  <c r="E50" i="330" a="1"/>
  <c r="E50" i="330" s="1"/>
  <c r="H51" i="330" a="1"/>
  <c r="H51" i="330" s="1"/>
  <c r="E53" i="330" a="1"/>
  <c r="E53" i="330" s="1"/>
  <c r="E56" i="330" a="1"/>
  <c r="E56" i="330" s="1"/>
  <c r="D60" i="330" a="1"/>
  <c r="D60" i="330" s="1"/>
  <c r="E62" i="330" a="1"/>
  <c r="E62" i="330" s="1"/>
  <c r="E64" i="330" a="1"/>
  <c r="E64" i="330" s="1"/>
  <c r="E66" i="330" a="1"/>
  <c r="E66" i="330" s="1"/>
  <c r="F70" i="330" a="1"/>
  <c r="F70" i="330" s="1"/>
  <c r="H70" i="330" a="1"/>
  <c r="H70" i="330" s="1"/>
  <c r="G70" i="330" a="1"/>
  <c r="G70" i="330" s="1"/>
  <c r="E70" i="330" a="1"/>
  <c r="E70" i="330" s="1"/>
  <c r="D70" i="330" a="1"/>
  <c r="D70" i="330" s="1"/>
  <c r="H61" i="329" a="1"/>
  <c r="H61" i="329" s="1"/>
  <c r="H64" i="329" a="1"/>
  <c r="H64" i="329" s="1"/>
  <c r="D26" i="330" a="1"/>
  <c r="D26" i="330" s="1"/>
  <c r="G27" i="330" a="1"/>
  <c r="G27" i="330" s="1"/>
  <c r="G30" i="330" a="1"/>
  <c r="G30" i="330" s="1"/>
  <c r="E38" i="330" a="1"/>
  <c r="E38" i="330" s="1"/>
  <c r="F50" i="330" a="1"/>
  <c r="F50" i="330" s="1"/>
  <c r="F53" i="330" a="1"/>
  <c r="F53" i="330" s="1"/>
  <c r="G56" i="330" a="1"/>
  <c r="G56" i="330" s="1"/>
  <c r="E60" i="330" a="1"/>
  <c r="E60" i="330" s="1"/>
  <c r="G62" i="330" a="1"/>
  <c r="G62" i="330" s="1"/>
  <c r="G64" i="330" a="1"/>
  <c r="G64" i="330" s="1"/>
  <c r="H67" i="330" a="1"/>
  <c r="H67" i="330" s="1"/>
  <c r="D67" i="330" a="1"/>
  <c r="D67" i="330" s="1"/>
  <c r="G67" i="330" a="1"/>
  <c r="G67" i="330" s="1"/>
  <c r="H71" i="330" a="1"/>
  <c r="H71" i="330" s="1"/>
  <c r="D71" i="330" a="1"/>
  <c r="D71" i="330" s="1"/>
  <c r="E71" i="330" a="1"/>
  <c r="E71" i="330" s="1"/>
  <c r="G71" i="330" a="1"/>
  <c r="G71" i="330" s="1"/>
  <c r="F71" i="330" a="1"/>
  <c r="F71" i="330" s="1"/>
  <c r="D64" i="329" a="1"/>
  <c r="D64" i="329" s="1"/>
  <c r="D70" i="329" a="1"/>
  <c r="D70" i="329" s="1"/>
  <c r="G71" i="329" a="1"/>
  <c r="G71" i="329" s="1"/>
  <c r="E73" i="329" a="1"/>
  <c r="E73" i="329" s="1"/>
  <c r="E26" i="330" a="1"/>
  <c r="E26" i="330" s="1"/>
  <c r="F38" i="330" a="1"/>
  <c r="F38" i="330" s="1"/>
  <c r="F41" i="330" a="1"/>
  <c r="F41" i="330" s="1"/>
  <c r="G44" i="330" a="1"/>
  <c r="G44" i="330" s="1"/>
  <c r="G47" i="330" a="1"/>
  <c r="G47" i="330" s="1"/>
  <c r="D49" i="330" a="1"/>
  <c r="D49" i="330" s="1"/>
  <c r="G50" i="330" a="1"/>
  <c r="G50" i="330" s="1"/>
  <c r="D52" i="330" a="1"/>
  <c r="D52" i="330" s="1"/>
  <c r="G53" i="330" a="1"/>
  <c r="G53" i="330" s="1"/>
  <c r="E55" i="330" a="1"/>
  <c r="E55" i="330" s="1"/>
  <c r="H56" i="330" a="1"/>
  <c r="H56" i="330" s="1"/>
  <c r="E58" i="330" a="1"/>
  <c r="E58" i="330" s="1"/>
  <c r="G60" i="330" a="1"/>
  <c r="G60" i="330" s="1"/>
  <c r="H62" i="330" a="1"/>
  <c r="H62" i="330" s="1"/>
  <c r="E67" i="330" a="1"/>
  <c r="E67" i="330" s="1"/>
  <c r="E70" i="329" a="1"/>
  <c r="E70" i="329" s="1"/>
  <c r="F73" i="329" a="1"/>
  <c r="F73" i="329" s="1"/>
  <c r="F29" i="330" a="1"/>
  <c r="F29" i="330" s="1"/>
  <c r="G32" i="330" a="1"/>
  <c r="G32" i="330" s="1"/>
  <c r="D37" i="330" a="1"/>
  <c r="D37" i="330" s="1"/>
  <c r="G41" i="330" a="1"/>
  <c r="G41" i="330" s="1"/>
  <c r="H44" i="330" a="1"/>
  <c r="H44" i="330" s="1"/>
  <c r="E49" i="330" a="1"/>
  <c r="E49" i="330" s="1"/>
  <c r="E52" i="330" a="1"/>
  <c r="E52" i="330" s="1"/>
  <c r="F55" i="330" a="1"/>
  <c r="F55" i="330" s="1"/>
  <c r="H60" i="330" a="1"/>
  <c r="H60" i="330" s="1"/>
  <c r="H63" i="330" a="1"/>
  <c r="H63" i="330" s="1"/>
  <c r="D63" i="330" a="1"/>
  <c r="D63" i="330" s="1"/>
  <c r="F72" i="330" a="1"/>
  <c r="F72" i="330" s="1"/>
  <c r="G72" i="330" a="1"/>
  <c r="G72" i="330" s="1"/>
  <c r="E63" i="330" a="1"/>
  <c r="E63" i="330" s="1"/>
  <c r="H65" i="330" a="1"/>
  <c r="H65" i="330" s="1"/>
  <c r="D65" i="330" a="1"/>
  <c r="D65" i="330" s="1"/>
  <c r="D72" i="330" a="1"/>
  <c r="D72" i="330" s="1"/>
  <c r="E72" i="330" a="1"/>
  <c r="E72" i="330" s="1"/>
  <c r="H72" i="330" a="1"/>
  <c r="H72" i="330" s="1"/>
  <c r="H73" i="330" a="1"/>
  <c r="H73" i="330" s="1"/>
  <c r="D73" i="330" a="1"/>
  <c r="D73" i="330" s="1"/>
  <c r="G73" i="330" a="1"/>
  <c r="G73" i="330" s="1"/>
  <c r="E73" i="330" a="1"/>
  <c r="E73" i="330" s="1"/>
  <c r="F73" i="330" a="1"/>
  <c r="F73" i="330" s="1"/>
  <c r="G62" i="325" a="1"/>
  <c r="G62" i="325" s="1"/>
  <c r="D66" i="325" a="1"/>
  <c r="D66" i="325" s="1"/>
  <c r="E31" i="318" a="1"/>
  <c r="E31" i="318" s="1"/>
  <c r="E71" i="319" a="1"/>
  <c r="E71" i="319" s="1"/>
  <c r="E39" i="325" a="1"/>
  <c r="E39" i="325" s="1"/>
  <c r="D48" i="325" a="1"/>
  <c r="D48" i="325" s="1"/>
  <c r="H71" i="319" a="1"/>
  <c r="H71" i="319" s="1"/>
  <c r="E30" i="323" a="1"/>
  <c r="E30" i="323" s="1"/>
  <c r="D64" i="325" a="1"/>
  <c r="D64" i="325" s="1"/>
  <c r="D34" i="317" a="1"/>
  <c r="D34" i="317" s="1"/>
  <c r="E38" i="323" a="1"/>
  <c r="E38" i="323" s="1"/>
  <c r="D40" i="325" a="1"/>
  <c r="D40" i="325" s="1"/>
  <c r="E55" i="325" a="1"/>
  <c r="E55" i="325" s="1"/>
  <c r="E64" i="325" a="1"/>
  <c r="E64" i="325" s="1"/>
  <c r="F72" i="317" a="1"/>
  <c r="F72" i="317" s="1"/>
  <c r="G46" i="325" a="1"/>
  <c r="G46" i="325" s="1"/>
  <c r="D50" i="325" a="1"/>
  <c r="D50" i="325" s="1"/>
  <c r="H60" i="325" a="1"/>
  <c r="H60" i="325" s="1"/>
  <c r="G64" i="325" a="1"/>
  <c r="G64" i="325" s="1"/>
  <c r="G72" i="317" a="1"/>
  <c r="G72" i="317" s="1"/>
  <c r="E70" i="319" a="1"/>
  <c r="E70" i="319" s="1"/>
  <c r="F52" i="320" a="1"/>
  <c r="F52" i="320" s="1"/>
  <c r="D56" i="325" a="1"/>
  <c r="D56" i="325" s="1"/>
  <c r="D30" i="325" a="1"/>
  <c r="D30" i="325" s="1"/>
  <c r="E30" i="325" a="1"/>
  <c r="E30" i="325" s="1"/>
  <c r="D32" i="325" a="1"/>
  <c r="D32" i="325" s="1"/>
  <c r="G30" i="325" a="1"/>
  <c r="G30" i="325" s="1"/>
  <c r="E32" i="325" a="1"/>
  <c r="E32" i="325" s="1"/>
  <c r="D34" i="325" a="1"/>
  <c r="D34" i="325" s="1"/>
  <c r="H31" i="325" a="1"/>
  <c r="H31" i="325" s="1"/>
  <c r="D31" i="325" a="1"/>
  <c r="D31" i="325" s="1"/>
  <c r="H32" i="325" a="1"/>
  <c r="H32" i="325" s="1"/>
  <c r="G34" i="325" a="1"/>
  <c r="G34" i="325" s="1"/>
  <c r="E36" i="325" a="1"/>
  <c r="E36" i="325" s="1"/>
  <c r="D38" i="325" a="1"/>
  <c r="D38" i="325" s="1"/>
  <c r="F43" i="325" a="1"/>
  <c r="F43" i="325" s="1"/>
  <c r="E45" i="325" a="1"/>
  <c r="E45" i="325" s="1"/>
  <c r="H47" i="325" a="1"/>
  <c r="H47" i="325" s="1"/>
  <c r="D47" i="325" a="1"/>
  <c r="D47" i="325" s="1"/>
  <c r="H48" i="325" a="1"/>
  <c r="H48" i="325" s="1"/>
  <c r="G50" i="325" a="1"/>
  <c r="G50" i="325" s="1"/>
  <c r="E52" i="325" a="1"/>
  <c r="E52" i="325" s="1"/>
  <c r="D54" i="325" a="1"/>
  <c r="D54" i="325" s="1"/>
  <c r="F59" i="325" a="1"/>
  <c r="F59" i="325" s="1"/>
  <c r="E61" i="325" a="1"/>
  <c r="E61" i="325" s="1"/>
  <c r="H63" i="325" a="1"/>
  <c r="H63" i="325" s="1"/>
  <c r="D63" i="325" a="1"/>
  <c r="D63" i="325" s="1"/>
  <c r="H64" i="325" a="1"/>
  <c r="H64" i="325" s="1"/>
  <c r="G66" i="325" a="1"/>
  <c r="G66" i="325" s="1"/>
  <c r="E68" i="325" a="1"/>
  <c r="E68" i="325" s="1"/>
  <c r="D70" i="325" a="1"/>
  <c r="D70" i="325" s="1"/>
  <c r="H73" i="325" a="1"/>
  <c r="H73" i="325" s="1"/>
  <c r="D73" i="325" a="1"/>
  <c r="D73" i="325" s="1"/>
  <c r="G73" i="325" a="1"/>
  <c r="G73" i="325" s="1"/>
  <c r="F73" i="325" a="1"/>
  <c r="F73" i="325" s="1"/>
  <c r="E31" i="325" a="1"/>
  <c r="E31" i="325" s="1"/>
  <c r="H33" i="325" a="1"/>
  <c r="H33" i="325" s="1"/>
  <c r="D33" i="325" a="1"/>
  <c r="D33" i="325" s="1"/>
  <c r="H34" i="325" a="1"/>
  <c r="H34" i="325" s="1"/>
  <c r="G36" i="325" a="1"/>
  <c r="G36" i="325" s="1"/>
  <c r="E38" i="325" a="1"/>
  <c r="E38" i="325" s="1"/>
  <c r="F45" i="325" a="1"/>
  <c r="F45" i="325" s="1"/>
  <c r="H50" i="325" a="1"/>
  <c r="H50" i="325" s="1"/>
  <c r="G52" i="325" a="1"/>
  <c r="G52" i="325" s="1"/>
  <c r="E54" i="325" a="1"/>
  <c r="E54" i="325" s="1"/>
  <c r="F61" i="325" a="1"/>
  <c r="F61" i="325" s="1"/>
  <c r="E63" i="325" a="1"/>
  <c r="E63" i="325" s="1"/>
  <c r="H65" i="325" a="1"/>
  <c r="H65" i="325" s="1"/>
  <c r="D65" i="325" a="1"/>
  <c r="D65" i="325" s="1"/>
  <c r="H66" i="325" a="1"/>
  <c r="H66" i="325" s="1"/>
  <c r="G68" i="325" a="1"/>
  <c r="G68" i="325" s="1"/>
  <c r="E70" i="325" a="1"/>
  <c r="E70" i="325" s="1"/>
  <c r="E73" i="325" a="1"/>
  <c r="E73" i="325" s="1"/>
  <c r="F31" i="325" a="1"/>
  <c r="F31" i="325" s="1"/>
  <c r="E33" i="325" a="1"/>
  <c r="E33" i="325" s="1"/>
  <c r="H35" i="325" a="1"/>
  <c r="H35" i="325" s="1"/>
  <c r="D35" i="325" a="1"/>
  <c r="D35" i="325" s="1"/>
  <c r="H36" i="325" a="1"/>
  <c r="H36" i="325" s="1"/>
  <c r="G38" i="325" a="1"/>
  <c r="G38" i="325" s="1"/>
  <c r="E40" i="325" a="1"/>
  <c r="E40" i="325" s="1"/>
  <c r="D42" i="325" a="1"/>
  <c r="D42" i="325" s="1"/>
  <c r="F47" i="325" a="1"/>
  <c r="F47" i="325" s="1"/>
  <c r="H52" i="325" a="1"/>
  <c r="H52" i="325" s="1"/>
  <c r="G54" i="325" a="1"/>
  <c r="G54" i="325" s="1"/>
  <c r="E56" i="325" a="1"/>
  <c r="E56" i="325" s="1"/>
  <c r="D58" i="325" a="1"/>
  <c r="D58" i="325" s="1"/>
  <c r="F63" i="325" a="1"/>
  <c r="F63" i="325" s="1"/>
  <c r="E65" i="325" a="1"/>
  <c r="E65" i="325" s="1"/>
  <c r="H67" i="325" a="1"/>
  <c r="H67" i="325" s="1"/>
  <c r="D67" i="325" a="1"/>
  <c r="D67" i="325" s="1"/>
  <c r="H68" i="325" a="1"/>
  <c r="H68" i="325" s="1"/>
  <c r="G70" i="325" a="1"/>
  <c r="G70" i="325" s="1"/>
  <c r="G74" i="325" a="1"/>
  <c r="G74" i="325" s="1"/>
  <c r="F74" i="325" a="1"/>
  <c r="F74" i="325" s="1"/>
  <c r="E74" i="325" a="1"/>
  <c r="E74" i="325" s="1"/>
  <c r="H74" i="325" a="1"/>
  <c r="H74" i="325" s="1"/>
  <c r="D74" i="325" a="1"/>
  <c r="D74" i="325" s="1"/>
  <c r="G31" i="325" a="1"/>
  <c r="G31" i="325" s="1"/>
  <c r="F33" i="325" a="1"/>
  <c r="F33" i="325" s="1"/>
  <c r="E35" i="325" a="1"/>
  <c r="E35" i="325" s="1"/>
  <c r="H37" i="325" a="1"/>
  <c r="H37" i="325" s="1"/>
  <c r="D37" i="325" a="1"/>
  <c r="D37" i="325" s="1"/>
  <c r="H38" i="325" a="1"/>
  <c r="H38" i="325" s="1"/>
  <c r="G40" i="325" a="1"/>
  <c r="G40" i="325" s="1"/>
  <c r="E42" i="325" a="1"/>
  <c r="E42" i="325" s="1"/>
  <c r="D44" i="325" a="1"/>
  <c r="D44" i="325" s="1"/>
  <c r="G47" i="325" a="1"/>
  <c r="G47" i="325" s="1"/>
  <c r="H53" i="325" a="1"/>
  <c r="H53" i="325" s="1"/>
  <c r="D53" i="325" a="1"/>
  <c r="D53" i="325" s="1"/>
  <c r="H54" i="325" a="1"/>
  <c r="H54" i="325" s="1"/>
  <c r="G56" i="325" a="1"/>
  <c r="G56" i="325" s="1"/>
  <c r="E58" i="325" a="1"/>
  <c r="E58" i="325" s="1"/>
  <c r="D60" i="325" a="1"/>
  <c r="D60" i="325" s="1"/>
  <c r="G63" i="325" a="1"/>
  <c r="G63" i="325" s="1"/>
  <c r="F65" i="325" a="1"/>
  <c r="F65" i="325" s="1"/>
  <c r="E67" i="325" a="1"/>
  <c r="E67" i="325" s="1"/>
  <c r="H69" i="325" a="1"/>
  <c r="H69" i="325" s="1"/>
  <c r="D69" i="325" a="1"/>
  <c r="D69" i="325" s="1"/>
  <c r="H70" i="325" a="1"/>
  <c r="H70" i="325" s="1"/>
  <c r="E75" i="325" a="1"/>
  <c r="E75" i="325" s="1"/>
  <c r="H75" i="325" a="1"/>
  <c r="H75" i="325" s="1"/>
  <c r="D75" i="325" a="1"/>
  <c r="D75" i="325" s="1"/>
  <c r="G75" i="325" a="1"/>
  <c r="G75" i="325" s="1"/>
  <c r="F75" i="325" a="1"/>
  <c r="F75" i="325" s="1"/>
  <c r="G33" i="325" a="1"/>
  <c r="G33" i="325" s="1"/>
  <c r="F35" i="325" a="1"/>
  <c r="F35" i="325" s="1"/>
  <c r="E37" i="325" a="1"/>
  <c r="E37" i="325" s="1"/>
  <c r="H39" i="325" a="1"/>
  <c r="H39" i="325" s="1"/>
  <c r="D39" i="325" a="1"/>
  <c r="D39" i="325" s="1"/>
  <c r="H40" i="325" a="1"/>
  <c r="H40" i="325" s="1"/>
  <c r="G42" i="325" a="1"/>
  <c r="G42" i="325" s="1"/>
  <c r="E44" i="325" a="1"/>
  <c r="E44" i="325" s="1"/>
  <c r="D46" i="325" a="1"/>
  <c r="D46" i="325" s="1"/>
  <c r="E53" i="325" a="1"/>
  <c r="E53" i="325" s="1"/>
  <c r="H55" i="325" a="1"/>
  <c r="H55" i="325" s="1"/>
  <c r="D55" i="325" a="1"/>
  <c r="D55" i="325" s="1"/>
  <c r="H56" i="325" a="1"/>
  <c r="H56" i="325" s="1"/>
  <c r="G58" i="325" a="1"/>
  <c r="G58" i="325" s="1"/>
  <c r="E60" i="325" a="1"/>
  <c r="E60" i="325" s="1"/>
  <c r="D62" i="325" a="1"/>
  <c r="D62" i="325" s="1"/>
  <c r="G65" i="325" a="1"/>
  <c r="G65" i="325" s="1"/>
  <c r="F67" i="325" a="1"/>
  <c r="F67" i="325" s="1"/>
  <c r="E69" i="325" a="1"/>
  <c r="E69" i="325" s="1"/>
  <c r="H71" i="325" a="1"/>
  <c r="H71" i="325" s="1"/>
  <c r="D71" i="325" a="1"/>
  <c r="D71" i="325" s="1"/>
  <c r="G71" i="325" a="1"/>
  <c r="G71" i="325" s="1"/>
  <c r="F71" i="325" a="1"/>
  <c r="F71" i="325" s="1"/>
  <c r="G76" i="325" a="1"/>
  <c r="G76" i="325" s="1"/>
  <c r="F76" i="325" a="1"/>
  <c r="F76" i="325" s="1"/>
  <c r="E76" i="325" a="1"/>
  <c r="E76" i="325" s="1"/>
  <c r="H76" i="325" a="1"/>
  <c r="H76" i="325" s="1"/>
  <c r="D76" i="325" a="1"/>
  <c r="D76" i="325" s="1"/>
  <c r="G35" i="325" a="1"/>
  <c r="G35" i="325" s="1"/>
  <c r="F37" i="325" a="1"/>
  <c r="F37" i="325" s="1"/>
  <c r="H41" i="325" a="1"/>
  <c r="H41" i="325" s="1"/>
  <c r="D41" i="325" a="1"/>
  <c r="D41" i="325" s="1"/>
  <c r="H42" i="325" a="1"/>
  <c r="H42" i="325" s="1"/>
  <c r="G44" i="325" a="1"/>
  <c r="G44" i="325" s="1"/>
  <c r="E46" i="325" a="1"/>
  <c r="E46" i="325" s="1"/>
  <c r="F53" i="325" a="1"/>
  <c r="F53" i="325" s="1"/>
  <c r="H57" i="325" a="1"/>
  <c r="H57" i="325" s="1"/>
  <c r="D57" i="325" a="1"/>
  <c r="D57" i="325" s="1"/>
  <c r="H58" i="325" a="1"/>
  <c r="H58" i="325" s="1"/>
  <c r="G60" i="325" a="1"/>
  <c r="G60" i="325" s="1"/>
  <c r="E62" i="325" a="1"/>
  <c r="E62" i="325" s="1"/>
  <c r="G67" i="325" a="1"/>
  <c r="G67" i="325" s="1"/>
  <c r="F69" i="325" a="1"/>
  <c r="F69" i="325" s="1"/>
  <c r="E77" i="325" a="1"/>
  <c r="E77" i="325" s="1"/>
  <c r="H77" i="325" a="1"/>
  <c r="H77" i="325" s="1"/>
  <c r="D77" i="325" a="1"/>
  <c r="D77" i="325" s="1"/>
  <c r="G77" i="325" a="1"/>
  <c r="G77" i="325" s="1"/>
  <c r="F77" i="325" a="1"/>
  <c r="F77" i="325" s="1"/>
  <c r="H43" i="325" a="1"/>
  <c r="H43" i="325" s="1"/>
  <c r="D43" i="325" a="1"/>
  <c r="D43" i="325" s="1"/>
  <c r="H59" i="325" a="1"/>
  <c r="H59" i="325" s="1"/>
  <c r="D59" i="325" a="1"/>
  <c r="D59" i="325" s="1"/>
  <c r="F72" i="325" a="1"/>
  <c r="F72" i="325" s="1"/>
  <c r="E72" i="325" a="1"/>
  <c r="E72" i="325" s="1"/>
  <c r="H72" i="325" a="1"/>
  <c r="H72" i="325" s="1"/>
  <c r="D72" i="325" a="1"/>
  <c r="D72" i="325" s="1"/>
  <c r="H30" i="325" a="1"/>
  <c r="H30" i="325" s="1"/>
  <c r="G32" i="325" a="1"/>
  <c r="G32" i="325" s="1"/>
  <c r="E34" i="325" a="1"/>
  <c r="E34" i="325" s="1"/>
  <c r="D36" i="325" a="1"/>
  <c r="D36" i="325" s="1"/>
  <c r="G39" i="325" a="1"/>
  <c r="G39" i="325" s="1"/>
  <c r="F41" i="325" a="1"/>
  <c r="F41" i="325" s="1"/>
  <c r="E43" i="325" a="1"/>
  <c r="E43" i="325" s="1"/>
  <c r="H45" i="325" a="1"/>
  <c r="H45" i="325" s="1"/>
  <c r="D45" i="325" a="1"/>
  <c r="D45" i="325" s="1"/>
  <c r="H46" i="325" a="1"/>
  <c r="H46" i="325" s="1"/>
  <c r="G48" i="325" a="1"/>
  <c r="G48" i="325" s="1"/>
  <c r="E50" i="325" a="1"/>
  <c r="E50" i="325" s="1"/>
  <c r="D52" i="325" a="1"/>
  <c r="D52" i="325" s="1"/>
  <c r="G55" i="325" a="1"/>
  <c r="G55" i="325" s="1"/>
  <c r="F57" i="325" a="1"/>
  <c r="F57" i="325" s="1"/>
  <c r="E59" i="325" a="1"/>
  <c r="E59" i="325" s="1"/>
  <c r="H61" i="325" a="1"/>
  <c r="H61" i="325" s="1"/>
  <c r="D61" i="325" a="1"/>
  <c r="D61" i="325" s="1"/>
  <c r="H62" i="325" a="1"/>
  <c r="H62" i="325" s="1"/>
  <c r="E66" i="325" a="1"/>
  <c r="E66" i="325" s="1"/>
  <c r="D68" i="325" a="1"/>
  <c r="D68" i="325" s="1"/>
  <c r="G72" i="325" a="1"/>
  <c r="G72" i="325" s="1"/>
  <c r="D45" i="320" a="1"/>
  <c r="D45" i="320" s="1"/>
  <c r="H41" i="320" a="1"/>
  <c r="H41" i="320" s="1"/>
  <c r="E45" i="320" a="1"/>
  <c r="E45" i="320" s="1"/>
  <c r="G64" i="320" a="1"/>
  <c r="G64" i="320" s="1"/>
  <c r="G45" i="320" a="1"/>
  <c r="G45" i="320" s="1"/>
  <c r="D53" i="320" a="1"/>
  <c r="D53" i="320" s="1"/>
  <c r="E44" i="320" a="1"/>
  <c r="E44" i="320" s="1"/>
  <c r="G53" i="320" a="1"/>
  <c r="G53" i="320" s="1"/>
  <c r="G73" i="320" a="1"/>
  <c r="G73" i="320" s="1"/>
  <c r="E68" i="320" a="1"/>
  <c r="E68" i="320" s="1"/>
  <c r="G37" i="320" a="1"/>
  <c r="G37" i="320" s="1"/>
  <c r="F68" i="320" a="1"/>
  <c r="F68" i="320" s="1"/>
  <c r="D50" i="319" a="1"/>
  <c r="D50" i="319" s="1"/>
  <c r="D60" i="319" a="1"/>
  <c r="D60" i="319" s="1"/>
  <c r="E50" i="319" a="1"/>
  <c r="E50" i="319" s="1"/>
  <c r="E60" i="319" a="1"/>
  <c r="E60" i="319" s="1"/>
  <c r="D66" i="319" a="1"/>
  <c r="D66" i="319" s="1"/>
  <c r="H60" i="319" a="1"/>
  <c r="H60" i="319" s="1"/>
  <c r="E76" i="319" a="1"/>
  <c r="E76" i="319" s="1"/>
  <c r="E69" i="319" a="1"/>
  <c r="E69" i="319" s="1"/>
  <c r="H69" i="319" a="1"/>
  <c r="H69" i="319" s="1"/>
  <c r="G80" i="319" a="1"/>
  <c r="G80" i="319" s="1"/>
  <c r="E30" i="326" a="1"/>
  <c r="E30" i="326" s="1"/>
  <c r="G37" i="326" a="1"/>
  <c r="G37" i="326" s="1"/>
  <c r="E38" i="326" a="1"/>
  <c r="E38" i="326" s="1"/>
  <c r="F32" i="326" a="1"/>
  <c r="F32" i="326" s="1"/>
  <c r="H32" i="326" a="1"/>
  <c r="H32" i="326" s="1"/>
  <c r="D32" i="326" a="1"/>
  <c r="D32" i="326" s="1"/>
  <c r="F40" i="326" a="1"/>
  <c r="F40" i="326" s="1"/>
  <c r="H40" i="326" a="1"/>
  <c r="H40" i="326" s="1"/>
  <c r="D40" i="326" a="1"/>
  <c r="D40" i="326" s="1"/>
  <c r="E46" i="326" a="1"/>
  <c r="E46" i="326" s="1"/>
  <c r="F46" i="326" a="1"/>
  <c r="F46" i="326" s="1"/>
  <c r="H46" i="326" a="1"/>
  <c r="H46" i="326" s="1"/>
  <c r="D46" i="326" a="1"/>
  <c r="D46" i="326" s="1"/>
  <c r="G46" i="326" a="1"/>
  <c r="G46" i="326" s="1"/>
  <c r="E54" i="326" a="1"/>
  <c r="E54" i="326" s="1"/>
  <c r="F54" i="326" a="1"/>
  <c r="F54" i="326" s="1"/>
  <c r="H54" i="326" a="1"/>
  <c r="H54" i="326" s="1"/>
  <c r="D54" i="326" a="1"/>
  <c r="D54" i="326" s="1"/>
  <c r="G54" i="326" a="1"/>
  <c r="G54" i="326" s="1"/>
  <c r="E62" i="326" a="1"/>
  <c r="E62" i="326" s="1"/>
  <c r="F62" i="326" a="1"/>
  <c r="F62" i="326" s="1"/>
  <c r="H62" i="326" a="1"/>
  <c r="H62" i="326" s="1"/>
  <c r="D62" i="326" a="1"/>
  <c r="D62" i="326" s="1"/>
  <c r="G62" i="326" a="1"/>
  <c r="G62" i="326" s="1"/>
  <c r="E70" i="326" a="1"/>
  <c r="E70" i="326" s="1"/>
  <c r="F70" i="326" a="1"/>
  <c r="F70" i="326" s="1"/>
  <c r="H70" i="326" a="1"/>
  <c r="H70" i="326" s="1"/>
  <c r="D70" i="326" a="1"/>
  <c r="D70" i="326" s="1"/>
  <c r="G70" i="326" a="1"/>
  <c r="G70" i="326" s="1"/>
  <c r="H35" i="326" a="1"/>
  <c r="H35" i="326" s="1"/>
  <c r="D35" i="326" a="1"/>
  <c r="D35" i="326" s="1"/>
  <c r="F35" i="326" a="1"/>
  <c r="F35" i="326" s="1"/>
  <c r="H43" i="326" a="1"/>
  <c r="H43" i="326" s="1"/>
  <c r="D43" i="326" a="1"/>
  <c r="D43" i="326" s="1"/>
  <c r="F43" i="326" a="1"/>
  <c r="F43" i="326" s="1"/>
  <c r="H47" i="326" a="1"/>
  <c r="H47" i="326" s="1"/>
  <c r="D47" i="326" a="1"/>
  <c r="D47" i="326" s="1"/>
  <c r="G47" i="326" a="1"/>
  <c r="G47" i="326" s="1"/>
  <c r="F47" i="326" a="1"/>
  <c r="F47" i="326" s="1"/>
  <c r="E47" i="326" a="1"/>
  <c r="E47" i="326" s="1"/>
  <c r="H55" i="326" a="1"/>
  <c r="H55" i="326" s="1"/>
  <c r="D55" i="326" a="1"/>
  <c r="D55" i="326" s="1"/>
  <c r="G55" i="326" a="1"/>
  <c r="G55" i="326" s="1"/>
  <c r="F55" i="326" a="1"/>
  <c r="F55" i="326" s="1"/>
  <c r="E55" i="326" a="1"/>
  <c r="E55" i="326" s="1"/>
  <c r="H63" i="326" a="1"/>
  <c r="H63" i="326" s="1"/>
  <c r="D63" i="326" a="1"/>
  <c r="D63" i="326" s="1"/>
  <c r="G63" i="326" a="1"/>
  <c r="G63" i="326" s="1"/>
  <c r="F63" i="326" a="1"/>
  <c r="F63" i="326" s="1"/>
  <c r="E63" i="326" a="1"/>
  <c r="E63" i="326" s="1"/>
  <c r="H71" i="326" a="1"/>
  <c r="H71" i="326" s="1"/>
  <c r="D71" i="326" a="1"/>
  <c r="D71" i="326" s="1"/>
  <c r="G71" i="326" a="1"/>
  <c r="G71" i="326" s="1"/>
  <c r="F71" i="326" a="1"/>
  <c r="F71" i="326" s="1"/>
  <c r="E71" i="326" a="1"/>
  <c r="E71" i="326" s="1"/>
  <c r="E32" i="326" a="1"/>
  <c r="E32" i="326" s="1"/>
  <c r="F30" i="326" a="1"/>
  <c r="F30" i="326" s="1"/>
  <c r="D30" i="326" a="1"/>
  <c r="D30" i="326" s="1"/>
  <c r="G32" i="326" a="1"/>
  <c r="G32" i="326" s="1"/>
  <c r="E35" i="326" a="1"/>
  <c r="E35" i="326" s="1"/>
  <c r="F38" i="326" a="1"/>
  <c r="F38" i="326" s="1"/>
  <c r="H38" i="326" a="1"/>
  <c r="H38" i="326" s="1"/>
  <c r="D38" i="326" a="1"/>
  <c r="D38" i="326" s="1"/>
  <c r="G40" i="326" a="1"/>
  <c r="G40" i="326" s="1"/>
  <c r="E43" i="326" a="1"/>
  <c r="E43" i="326" s="1"/>
  <c r="F48" i="326" a="1"/>
  <c r="F48" i="326" s="1"/>
  <c r="E48" i="326" a="1"/>
  <c r="E48" i="326" s="1"/>
  <c r="H48" i="326" a="1"/>
  <c r="H48" i="326" s="1"/>
  <c r="D48" i="326" a="1"/>
  <c r="D48" i="326" s="1"/>
  <c r="G48" i="326" a="1"/>
  <c r="G48" i="326" s="1"/>
  <c r="F56" i="326" a="1"/>
  <c r="F56" i="326" s="1"/>
  <c r="E56" i="326" a="1"/>
  <c r="E56" i="326" s="1"/>
  <c r="H56" i="326" a="1"/>
  <c r="H56" i="326" s="1"/>
  <c r="D56" i="326" a="1"/>
  <c r="D56" i="326" s="1"/>
  <c r="G56" i="326" a="1"/>
  <c r="G56" i="326" s="1"/>
  <c r="F64" i="326" a="1"/>
  <c r="F64" i="326" s="1"/>
  <c r="E64" i="326" a="1"/>
  <c r="E64" i="326" s="1"/>
  <c r="H64" i="326" a="1"/>
  <c r="H64" i="326" s="1"/>
  <c r="D64" i="326" a="1"/>
  <c r="D64" i="326" s="1"/>
  <c r="G64" i="326" a="1"/>
  <c r="G64" i="326" s="1"/>
  <c r="F72" i="326" a="1"/>
  <c r="F72" i="326" s="1"/>
  <c r="E72" i="326" a="1"/>
  <c r="E72" i="326" s="1"/>
  <c r="H72" i="326" a="1"/>
  <c r="H72" i="326" s="1"/>
  <c r="D72" i="326" a="1"/>
  <c r="D72" i="326" s="1"/>
  <c r="G72" i="326" a="1"/>
  <c r="G72" i="326" s="1"/>
  <c r="H33" i="326" a="1"/>
  <c r="H33" i="326" s="1"/>
  <c r="D33" i="326" a="1"/>
  <c r="D33" i="326" s="1"/>
  <c r="F33" i="326" a="1"/>
  <c r="F33" i="326" s="1"/>
  <c r="G35" i="326" a="1"/>
  <c r="G35" i="326" s="1"/>
  <c r="H41" i="326" a="1"/>
  <c r="H41" i="326" s="1"/>
  <c r="D41" i="326" a="1"/>
  <c r="D41" i="326" s="1"/>
  <c r="F41" i="326" a="1"/>
  <c r="F41" i="326" s="1"/>
  <c r="G43" i="326" a="1"/>
  <c r="G43" i="326" s="1"/>
  <c r="H49" i="326" a="1"/>
  <c r="H49" i="326" s="1"/>
  <c r="D49" i="326" a="1"/>
  <c r="D49" i="326" s="1"/>
  <c r="G49" i="326" a="1"/>
  <c r="G49" i="326" s="1"/>
  <c r="F49" i="326" a="1"/>
  <c r="F49" i="326" s="1"/>
  <c r="E49" i="326" a="1"/>
  <c r="E49" i="326" s="1"/>
  <c r="H57" i="326" a="1"/>
  <c r="H57" i="326" s="1"/>
  <c r="D57" i="326" a="1"/>
  <c r="D57" i="326" s="1"/>
  <c r="G57" i="326" a="1"/>
  <c r="G57" i="326" s="1"/>
  <c r="F57" i="326" a="1"/>
  <c r="F57" i="326" s="1"/>
  <c r="E57" i="326" a="1"/>
  <c r="E57" i="326" s="1"/>
  <c r="H65" i="326" a="1"/>
  <c r="H65" i="326" s="1"/>
  <c r="D65" i="326" a="1"/>
  <c r="D65" i="326" s="1"/>
  <c r="G65" i="326" a="1"/>
  <c r="G65" i="326" s="1"/>
  <c r="F65" i="326" a="1"/>
  <c r="F65" i="326" s="1"/>
  <c r="E65" i="326" a="1"/>
  <c r="E65" i="326" s="1"/>
  <c r="H73" i="326" a="1"/>
  <c r="H73" i="326" s="1"/>
  <c r="D73" i="326" a="1"/>
  <c r="D73" i="326" s="1"/>
  <c r="G73" i="326" a="1"/>
  <c r="G73" i="326" s="1"/>
  <c r="F73" i="326" a="1"/>
  <c r="F73" i="326" s="1"/>
  <c r="E73" i="326" a="1"/>
  <c r="E73" i="326" s="1"/>
  <c r="F36" i="326" a="1"/>
  <c r="F36" i="326" s="1"/>
  <c r="H36" i="326" a="1"/>
  <c r="H36" i="326" s="1"/>
  <c r="D36" i="326" a="1"/>
  <c r="D36" i="326" s="1"/>
  <c r="F44" i="326" a="1"/>
  <c r="F44" i="326" s="1"/>
  <c r="H44" i="326" a="1"/>
  <c r="H44" i="326" s="1"/>
  <c r="D44" i="326" a="1"/>
  <c r="D44" i="326" s="1"/>
  <c r="F50" i="326" a="1"/>
  <c r="F50" i="326" s="1"/>
  <c r="E50" i="326" a="1"/>
  <c r="E50" i="326" s="1"/>
  <c r="G50" i="326" a="1"/>
  <c r="G50" i="326" s="1"/>
  <c r="H50" i="326" a="1"/>
  <c r="H50" i="326" s="1"/>
  <c r="D50" i="326" a="1"/>
  <c r="D50" i="326" s="1"/>
  <c r="F58" i="326" a="1"/>
  <c r="F58" i="326" s="1"/>
  <c r="E58" i="326" a="1"/>
  <c r="E58" i="326" s="1"/>
  <c r="G58" i="326" a="1"/>
  <c r="G58" i="326" s="1"/>
  <c r="H58" i="326" a="1"/>
  <c r="H58" i="326" s="1"/>
  <c r="D58" i="326" a="1"/>
  <c r="D58" i="326" s="1"/>
  <c r="F66" i="326" a="1"/>
  <c r="F66" i="326" s="1"/>
  <c r="E66" i="326" a="1"/>
  <c r="E66" i="326" s="1"/>
  <c r="G66" i="326" a="1"/>
  <c r="G66" i="326" s="1"/>
  <c r="H66" i="326" a="1"/>
  <c r="H66" i="326" s="1"/>
  <c r="D66" i="326" a="1"/>
  <c r="D66" i="326" s="1"/>
  <c r="F74" i="326" a="1"/>
  <c r="F74" i="326" s="1"/>
  <c r="E74" i="326" a="1"/>
  <c r="E74" i="326" s="1"/>
  <c r="H74" i="326" a="1"/>
  <c r="H74" i="326" s="1"/>
  <c r="D74" i="326" a="1"/>
  <c r="D74" i="326" s="1"/>
  <c r="G74" i="326" a="1"/>
  <c r="G74" i="326" s="1"/>
  <c r="H31" i="326" a="1"/>
  <c r="H31" i="326" s="1"/>
  <c r="D31" i="326" a="1"/>
  <c r="D31" i="326" s="1"/>
  <c r="F31" i="326" a="1"/>
  <c r="F31" i="326" s="1"/>
  <c r="G33" i="326" a="1"/>
  <c r="G33" i="326" s="1"/>
  <c r="E36" i="326" a="1"/>
  <c r="E36" i="326" s="1"/>
  <c r="H39" i="326" a="1"/>
  <c r="H39" i="326" s="1"/>
  <c r="D39" i="326" a="1"/>
  <c r="D39" i="326" s="1"/>
  <c r="F39" i="326" a="1"/>
  <c r="F39" i="326" s="1"/>
  <c r="G41" i="326" a="1"/>
  <c r="G41" i="326" s="1"/>
  <c r="E44" i="326" a="1"/>
  <c r="E44" i="326" s="1"/>
  <c r="H51" i="326" a="1"/>
  <c r="H51" i="326" s="1"/>
  <c r="D51" i="326" a="1"/>
  <c r="D51" i="326" s="1"/>
  <c r="G51" i="326" a="1"/>
  <c r="G51" i="326" s="1"/>
  <c r="E51" i="326" a="1"/>
  <c r="E51" i="326" s="1"/>
  <c r="F51" i="326" a="1"/>
  <c r="F51" i="326"/>
  <c r="H59" i="326" a="1"/>
  <c r="H59" i="326" s="1"/>
  <c r="D59" i="326" a="1"/>
  <c r="D59" i="326" s="1"/>
  <c r="G59" i="326" a="1"/>
  <c r="G59" i="326" s="1"/>
  <c r="E59" i="326" a="1"/>
  <c r="E59" i="326" s="1"/>
  <c r="F59" i="326" a="1"/>
  <c r="F59" i="326" s="1"/>
  <c r="H67" i="326" a="1"/>
  <c r="H67" i="326" s="1"/>
  <c r="D67" i="326" a="1"/>
  <c r="D67" i="326" s="1"/>
  <c r="G67" i="326" a="1"/>
  <c r="G67" i="326" s="1"/>
  <c r="E67" i="326" a="1"/>
  <c r="E67" i="326" s="1"/>
  <c r="F67" i="326" a="1"/>
  <c r="F67" i="326" s="1"/>
  <c r="H75" i="326" a="1"/>
  <c r="H75" i="326" s="1"/>
  <c r="D75" i="326" a="1"/>
  <c r="D75" i="326" s="1"/>
  <c r="G75" i="326" a="1"/>
  <c r="G75" i="326" s="1"/>
  <c r="F75" i="326" a="1"/>
  <c r="F75" i="326" s="1"/>
  <c r="E75" i="326" a="1"/>
  <c r="E75" i="326" s="1"/>
  <c r="F34" i="326" a="1"/>
  <c r="F34" i="326" s="1"/>
  <c r="H34" i="326" a="1"/>
  <c r="H34" i="326" s="1"/>
  <c r="D34" i="326" a="1"/>
  <c r="D34" i="326" s="1"/>
  <c r="G36" i="326" a="1"/>
  <c r="G36" i="326" s="1"/>
  <c r="E39" i="326" a="1"/>
  <c r="E39" i="326" s="1"/>
  <c r="F42" i="326" a="1"/>
  <c r="F42" i="326" s="1"/>
  <c r="H42" i="326" a="1"/>
  <c r="H42" i="326" s="1"/>
  <c r="D42" i="326" a="1"/>
  <c r="D42" i="326" s="1"/>
  <c r="G44" i="326" a="1"/>
  <c r="G44" i="326" s="1"/>
  <c r="F52" i="326" a="1"/>
  <c r="F52" i="326" s="1"/>
  <c r="E52" i="326" a="1"/>
  <c r="E52" i="326" s="1"/>
  <c r="H52" i="326" a="1"/>
  <c r="H52" i="326" s="1"/>
  <c r="D52" i="326" a="1"/>
  <c r="D52" i="326" s="1"/>
  <c r="G52" i="326" a="1"/>
  <c r="G52" i="326" s="1"/>
  <c r="F60" i="326" a="1"/>
  <c r="F60" i="326" s="1"/>
  <c r="E60" i="326" a="1"/>
  <c r="E60" i="326" s="1"/>
  <c r="H60" i="326" a="1"/>
  <c r="H60" i="326" s="1"/>
  <c r="D60" i="326" a="1"/>
  <c r="D60" i="326" s="1"/>
  <c r="G60" i="326" a="1"/>
  <c r="G60" i="326" s="1"/>
  <c r="F68" i="326" a="1"/>
  <c r="F68" i="326" s="1"/>
  <c r="E68" i="326" a="1"/>
  <c r="E68" i="326" s="1"/>
  <c r="H68" i="326" a="1"/>
  <c r="H68" i="326" s="1"/>
  <c r="D68" i="326" a="1"/>
  <c r="D68" i="326" s="1"/>
  <c r="G68" i="326" a="1"/>
  <c r="G68" i="326" s="1"/>
  <c r="F76" i="326" a="1"/>
  <c r="F76" i="326" s="1"/>
  <c r="E76" i="326" a="1"/>
  <c r="E76" i="326" s="1"/>
  <c r="H76" i="326" a="1"/>
  <c r="H76" i="326" s="1"/>
  <c r="D76" i="326" a="1"/>
  <c r="D76" i="326" s="1"/>
  <c r="G76" i="326" a="1"/>
  <c r="G76" i="326" s="1"/>
  <c r="G31" i="326" a="1"/>
  <c r="G31" i="326" s="1"/>
  <c r="E34" i="326" a="1"/>
  <c r="E34" i="326" s="1"/>
  <c r="H37" i="326" a="1"/>
  <c r="H37" i="326" s="1"/>
  <c r="D37" i="326" a="1"/>
  <c r="D37" i="326" s="1"/>
  <c r="F37" i="326" a="1"/>
  <c r="F37" i="326" s="1"/>
  <c r="G39" i="326" a="1"/>
  <c r="G39" i="326" s="1"/>
  <c r="E42" i="326" a="1"/>
  <c r="E42" i="326" s="1"/>
  <c r="G45" i="326" a="1"/>
  <c r="G45" i="326" s="1"/>
  <c r="H45" i="326" a="1"/>
  <c r="H45" i="326" s="1"/>
  <c r="D45" i="326" a="1"/>
  <c r="D45" i="326" s="1"/>
  <c r="F45" i="326" a="1"/>
  <c r="F45" i="326" s="1"/>
  <c r="E45" i="326" a="1"/>
  <c r="E45" i="326" s="1"/>
  <c r="G53" i="326" a="1"/>
  <c r="G53" i="326" s="1"/>
  <c r="H53" i="326" a="1"/>
  <c r="H53" i="326" s="1"/>
  <c r="D53" i="326" a="1"/>
  <c r="D53" i="326" s="1"/>
  <c r="F53" i="326" a="1"/>
  <c r="F53" i="326" s="1"/>
  <c r="E53" i="326" a="1"/>
  <c r="E53" i="326" s="1"/>
  <c r="G61" i="326" a="1"/>
  <c r="G61" i="326" s="1"/>
  <c r="H61" i="326" a="1"/>
  <c r="H61" i="326" s="1"/>
  <c r="D61" i="326" a="1"/>
  <c r="D61" i="326" s="1"/>
  <c r="F61" i="326" a="1"/>
  <c r="F61" i="326" s="1"/>
  <c r="E61" i="326" a="1"/>
  <c r="E61" i="326" s="1"/>
  <c r="G69" i="326" a="1"/>
  <c r="G69" i="326" s="1"/>
  <c r="H69" i="326" a="1"/>
  <c r="H69" i="326" s="1"/>
  <c r="D69" i="326" a="1"/>
  <c r="D69" i="326" s="1"/>
  <c r="F69" i="326" a="1"/>
  <c r="F69" i="326" s="1"/>
  <c r="E69" i="326" a="1"/>
  <c r="E69" i="326" s="1"/>
  <c r="H77" i="326" a="1"/>
  <c r="H77" i="326" s="1"/>
  <c r="D77" i="326" a="1"/>
  <c r="D77" i="326" s="1"/>
  <c r="G77" i="326" a="1"/>
  <c r="G77" i="326" s="1"/>
  <c r="F77" i="326" a="1"/>
  <c r="F77" i="326" s="1"/>
  <c r="E77" i="326" a="1"/>
  <c r="E77" i="326" s="1"/>
  <c r="M359" i="19"/>
  <c r="M362" i="19"/>
  <c r="M365" i="19"/>
  <c r="E35" i="324" a="1"/>
  <c r="E35" i="324" s="1"/>
  <c r="E32" i="324" a="1"/>
  <c r="E32" i="324" s="1"/>
  <c r="F30" i="324" a="1"/>
  <c r="F30" i="324" s="1"/>
  <c r="H30" i="324" a="1"/>
  <c r="H30" i="324" s="1"/>
  <c r="D30" i="324" a="1"/>
  <c r="D30" i="324" s="1"/>
  <c r="F38" i="324" a="1"/>
  <c r="F38" i="324" s="1"/>
  <c r="H38" i="324" a="1"/>
  <c r="H38" i="324" s="1"/>
  <c r="D38" i="324" a="1"/>
  <c r="D38" i="324" s="1"/>
  <c r="F42" i="324" a="1"/>
  <c r="F42" i="324" s="1"/>
  <c r="E42" i="324" a="1"/>
  <c r="E42" i="324" s="1"/>
  <c r="H42" i="324" a="1"/>
  <c r="H42" i="324" s="1"/>
  <c r="D42" i="324" a="1"/>
  <c r="D42" i="324" s="1"/>
  <c r="G42" i="324" a="1"/>
  <c r="G42" i="324" s="1"/>
  <c r="F50" i="324" a="1"/>
  <c r="F50" i="324" s="1"/>
  <c r="E50" i="324" a="1"/>
  <c r="E50" i="324" s="1"/>
  <c r="H50" i="324" a="1"/>
  <c r="H50" i="324" s="1"/>
  <c r="D50" i="324" a="1"/>
  <c r="D50" i="324" s="1"/>
  <c r="G50" i="324" a="1"/>
  <c r="G50" i="324" s="1"/>
  <c r="F58" i="324" a="1"/>
  <c r="F58" i="324" s="1"/>
  <c r="E58" i="324" a="1"/>
  <c r="E58" i="324" s="1"/>
  <c r="H58" i="324" a="1"/>
  <c r="H58" i="324" s="1"/>
  <c r="D58" i="324" a="1"/>
  <c r="D58" i="324" s="1"/>
  <c r="G58" i="324" a="1"/>
  <c r="G58" i="324" s="1"/>
  <c r="F66" i="324" a="1"/>
  <c r="F66" i="324" s="1"/>
  <c r="E66" i="324" a="1"/>
  <c r="E66" i="324" s="1"/>
  <c r="H66" i="324" a="1"/>
  <c r="H66" i="324" s="1"/>
  <c r="D66" i="324" a="1"/>
  <c r="D66" i="324" s="1"/>
  <c r="G66" i="324" a="1"/>
  <c r="G66" i="324" s="1"/>
  <c r="H25" i="324" a="1"/>
  <c r="H25" i="324" s="1"/>
  <c r="D25" i="324" a="1"/>
  <c r="D25" i="324" s="1"/>
  <c r="F25" i="324" a="1"/>
  <c r="F25" i="324" s="1"/>
  <c r="G27" i="324" a="1"/>
  <c r="G27" i="324" s="1"/>
  <c r="E30" i="324" a="1"/>
  <c r="E30" i="324" s="1"/>
  <c r="H33" i="324" a="1"/>
  <c r="H33" i="324" s="1"/>
  <c r="D33" i="324" a="1"/>
  <c r="D33" i="324" s="1"/>
  <c r="F33" i="324" a="1"/>
  <c r="F33" i="324" s="1"/>
  <c r="E38" i="324" a="1"/>
  <c r="E38" i="324" s="1"/>
  <c r="H43" i="324" a="1"/>
  <c r="H43" i="324" s="1"/>
  <c r="D43" i="324" a="1"/>
  <c r="D43" i="324" s="1"/>
  <c r="G43" i="324" a="1"/>
  <c r="G43" i="324" s="1"/>
  <c r="F43" i="324" a="1"/>
  <c r="F43" i="324" s="1"/>
  <c r="E43" i="324" a="1"/>
  <c r="E43" i="324" s="1"/>
  <c r="G51" i="324" a="1"/>
  <c r="G51" i="324" s="1"/>
  <c r="H51" i="324" a="1"/>
  <c r="H51" i="324" s="1"/>
  <c r="D51" i="324" a="1"/>
  <c r="D51" i="324" s="1"/>
  <c r="F51" i="324" a="1"/>
  <c r="F51" i="324" s="1"/>
  <c r="E51" i="324" a="1"/>
  <c r="E51" i="324" s="1"/>
  <c r="H59" i="324" a="1"/>
  <c r="H59" i="324" s="1"/>
  <c r="D59" i="324" a="1"/>
  <c r="D59" i="324" s="1"/>
  <c r="G59" i="324" a="1"/>
  <c r="G59" i="324" s="1"/>
  <c r="F59" i="324" a="1"/>
  <c r="F59" i="324" s="1"/>
  <c r="E59" i="324" a="1"/>
  <c r="E59" i="324" s="1"/>
  <c r="H67" i="324" a="1"/>
  <c r="H67" i="324" s="1"/>
  <c r="D67" i="324" a="1"/>
  <c r="D67" i="324" s="1"/>
  <c r="G67" i="324" a="1"/>
  <c r="G67" i="324" s="1"/>
  <c r="F67" i="324" a="1"/>
  <c r="F67" i="324" s="1"/>
  <c r="E67" i="324" a="1"/>
  <c r="E67" i="324" s="1"/>
  <c r="F28" i="324" a="1"/>
  <c r="F28" i="324" s="1"/>
  <c r="H28" i="324" a="1"/>
  <c r="H28" i="324" s="1"/>
  <c r="D28" i="324" a="1"/>
  <c r="D28" i="324" s="1"/>
  <c r="G30" i="324" a="1"/>
  <c r="G30" i="324" s="1"/>
  <c r="E33" i="324" a="1"/>
  <c r="E33" i="324" s="1"/>
  <c r="F36" i="324" a="1"/>
  <c r="F36" i="324" s="1"/>
  <c r="H36" i="324" a="1"/>
  <c r="H36" i="324" s="1"/>
  <c r="D36" i="324" a="1"/>
  <c r="D36" i="324" s="1"/>
  <c r="G38" i="324" a="1"/>
  <c r="G38" i="324" s="1"/>
  <c r="F44" i="324" a="1"/>
  <c r="F44" i="324" s="1"/>
  <c r="E44" i="324" a="1"/>
  <c r="E44" i="324" s="1"/>
  <c r="G44" i="324" a="1"/>
  <c r="G44" i="324" s="1"/>
  <c r="H44" i="324" a="1"/>
  <c r="H44" i="324" s="1"/>
  <c r="D44" i="324" a="1"/>
  <c r="D44" i="324" s="1"/>
  <c r="E52" i="324" a="1"/>
  <c r="E52" i="324" s="1"/>
  <c r="F52" i="324" a="1"/>
  <c r="F52" i="324" s="1"/>
  <c r="G52" i="324" a="1"/>
  <c r="G52" i="324" s="1"/>
  <c r="H52" i="324" a="1"/>
  <c r="H52" i="324" s="1"/>
  <c r="D52" i="324" a="1"/>
  <c r="D52" i="324" s="1"/>
  <c r="F60" i="324" a="1"/>
  <c r="F60" i="324" s="1"/>
  <c r="E60" i="324" a="1"/>
  <c r="E60" i="324" s="1"/>
  <c r="G60" i="324" a="1"/>
  <c r="G60" i="324" s="1"/>
  <c r="H60" i="324" a="1"/>
  <c r="H60" i="324" s="1"/>
  <c r="D60" i="324" a="1"/>
  <c r="D60" i="324" s="1"/>
  <c r="F68" i="324" a="1"/>
  <c r="F68" i="324" s="1"/>
  <c r="E68" i="324" a="1"/>
  <c r="E68" i="324" s="1"/>
  <c r="G68" i="324" a="1"/>
  <c r="G68" i="324" s="1"/>
  <c r="H68" i="324" a="1"/>
  <c r="H68" i="324" s="1"/>
  <c r="D68" i="324" a="1"/>
  <c r="D68" i="324" s="1"/>
  <c r="E25" i="324" a="1"/>
  <c r="E25" i="324" s="1"/>
  <c r="G25" i="324" a="1"/>
  <c r="G25" i="324" s="1"/>
  <c r="E28" i="324" a="1"/>
  <c r="E28" i="324" s="1"/>
  <c r="H31" i="324" a="1"/>
  <c r="H31" i="324" s="1"/>
  <c r="D31" i="324" a="1"/>
  <c r="D31" i="324" s="1"/>
  <c r="F31" i="324" a="1"/>
  <c r="F31" i="324" s="1"/>
  <c r="G33" i="324" a="1"/>
  <c r="G33" i="324" s="1"/>
  <c r="E36" i="324" a="1"/>
  <c r="E36" i="324" s="1"/>
  <c r="H39" i="324" a="1"/>
  <c r="H39" i="324" s="1"/>
  <c r="D39" i="324" a="1"/>
  <c r="D39" i="324" s="1"/>
  <c r="F39" i="324" a="1"/>
  <c r="F39" i="324" s="1"/>
  <c r="G45" i="324" a="1"/>
  <c r="G45" i="324" s="1"/>
  <c r="H45" i="324" a="1"/>
  <c r="H45" i="324" s="1"/>
  <c r="D45" i="324" a="1"/>
  <c r="D45" i="324" s="1"/>
  <c r="E45" i="324" a="1"/>
  <c r="E45" i="324" s="1"/>
  <c r="F45" i="324" a="1"/>
  <c r="F45" i="324" s="1"/>
  <c r="H53" i="324" a="1"/>
  <c r="H53" i="324" s="1"/>
  <c r="D53" i="324" a="1"/>
  <c r="D53" i="324" s="1"/>
  <c r="G53" i="324" a="1"/>
  <c r="G53" i="324" s="1"/>
  <c r="E53" i="324" a="1"/>
  <c r="E53" i="324" s="1"/>
  <c r="F53" i="324" a="1"/>
  <c r="F53" i="324" s="1"/>
  <c r="G61" i="324" a="1"/>
  <c r="G61" i="324" s="1"/>
  <c r="H61" i="324" a="1"/>
  <c r="H61" i="324" s="1"/>
  <c r="D61" i="324" a="1"/>
  <c r="D61" i="324" s="1"/>
  <c r="E61" i="324" a="1"/>
  <c r="E61" i="324" s="1"/>
  <c r="F61" i="324" a="1"/>
  <c r="F61" i="324" s="1"/>
  <c r="H69" i="324" a="1"/>
  <c r="H69" i="324" s="1"/>
  <c r="D69" i="324" a="1"/>
  <c r="D69" i="324" s="1"/>
  <c r="G69" i="324" a="1"/>
  <c r="G69" i="324" s="1"/>
  <c r="E69" i="324" a="1"/>
  <c r="E69" i="324" s="1"/>
  <c r="F69" i="324" a="1"/>
  <c r="F69" i="324" s="1"/>
  <c r="F26" i="324" a="1"/>
  <c r="F26" i="324" s="1"/>
  <c r="H26" i="324" a="1"/>
  <c r="H26" i="324" s="1"/>
  <c r="D26" i="324" a="1"/>
  <c r="D26" i="324" s="1"/>
  <c r="G28" i="324" a="1"/>
  <c r="G28" i="324" s="1"/>
  <c r="E31" i="324" a="1"/>
  <c r="E31" i="324" s="1"/>
  <c r="F34" i="324" a="1"/>
  <c r="F34" i="324" s="1"/>
  <c r="H34" i="324" a="1"/>
  <c r="H34" i="324" s="1"/>
  <c r="D34" i="324" a="1"/>
  <c r="D34" i="324" s="1"/>
  <c r="G36" i="324" a="1"/>
  <c r="G36" i="324" s="1"/>
  <c r="E39" i="324" a="1"/>
  <c r="E39" i="324" s="1"/>
  <c r="E46" i="324" a="1"/>
  <c r="E46" i="324" s="1"/>
  <c r="F46" i="324" a="1"/>
  <c r="F46" i="324" s="1"/>
  <c r="H46" i="324" a="1"/>
  <c r="H46" i="324" s="1"/>
  <c r="D46" i="324" a="1"/>
  <c r="D46" i="324" s="1"/>
  <c r="G46" i="324" a="1"/>
  <c r="G46" i="324" s="1"/>
  <c r="F54" i="324" a="1"/>
  <c r="F54" i="324" s="1"/>
  <c r="E54" i="324" a="1"/>
  <c r="E54" i="324" s="1"/>
  <c r="H54" i="324" a="1"/>
  <c r="H54" i="324" s="1"/>
  <c r="D54" i="324" a="1"/>
  <c r="D54" i="324" s="1"/>
  <c r="G54" i="324" a="1"/>
  <c r="G54" i="324" s="1"/>
  <c r="E62" i="324" a="1"/>
  <c r="E62" i="324" s="1"/>
  <c r="F62" i="324" a="1"/>
  <c r="F62" i="324" s="1"/>
  <c r="H62" i="324" a="1"/>
  <c r="H62" i="324" s="1"/>
  <c r="D62" i="324" a="1"/>
  <c r="D62" i="324" s="1"/>
  <c r="G62" i="324" a="1"/>
  <c r="G62" i="324" s="1"/>
  <c r="F70" i="324" a="1"/>
  <c r="F70" i="324" s="1"/>
  <c r="E70" i="324" a="1"/>
  <c r="E70" i="324" s="1"/>
  <c r="H70" i="324" a="1"/>
  <c r="H70" i="324" s="1"/>
  <c r="D70" i="324" a="1"/>
  <c r="D70" i="324" s="1"/>
  <c r="G70" i="324" a="1"/>
  <c r="G70" i="324" s="1"/>
  <c r="H29" i="324" a="1"/>
  <c r="H29" i="324" s="1"/>
  <c r="D29" i="324" a="1"/>
  <c r="D29" i="324" s="1"/>
  <c r="F29" i="324" a="1"/>
  <c r="F29" i="324" s="1"/>
  <c r="G31" i="324" a="1"/>
  <c r="G31" i="324" s="1"/>
  <c r="H37" i="324" a="1"/>
  <c r="H37" i="324" s="1"/>
  <c r="D37" i="324" a="1"/>
  <c r="D37" i="324" s="1"/>
  <c r="F37" i="324" a="1"/>
  <c r="F37" i="324" s="1"/>
  <c r="G39" i="324" a="1"/>
  <c r="G39" i="324" s="1"/>
  <c r="H47" i="324" a="1"/>
  <c r="H47" i="324" s="1"/>
  <c r="D47" i="324" a="1"/>
  <c r="D47" i="324" s="1"/>
  <c r="G47" i="324" a="1"/>
  <c r="G47" i="324" s="1"/>
  <c r="F47" i="324" a="1"/>
  <c r="F47" i="324" s="1"/>
  <c r="E47" i="324" a="1"/>
  <c r="E47" i="324" s="1"/>
  <c r="H55" i="324" a="1"/>
  <c r="H55" i="324" s="1"/>
  <c r="D55" i="324" a="1"/>
  <c r="D55" i="324" s="1"/>
  <c r="G55" i="324" a="1"/>
  <c r="G55" i="324" s="1"/>
  <c r="F55" i="324" a="1"/>
  <c r="F55" i="324" s="1"/>
  <c r="E55" i="324" a="1"/>
  <c r="E55" i="324" s="1"/>
  <c r="H63" i="324" a="1"/>
  <c r="H63" i="324" s="1"/>
  <c r="D63" i="324" a="1"/>
  <c r="D63" i="324" s="1"/>
  <c r="G63" i="324" a="1"/>
  <c r="G63" i="324" s="1"/>
  <c r="F63" i="324" a="1"/>
  <c r="F63" i="324" s="1"/>
  <c r="E63" i="324" a="1"/>
  <c r="E63" i="324" s="1"/>
  <c r="H71" i="324" a="1"/>
  <c r="H71" i="324" s="1"/>
  <c r="D71" i="324" a="1"/>
  <c r="D71" i="324" s="1"/>
  <c r="G71" i="324" a="1"/>
  <c r="G71" i="324" s="1"/>
  <c r="F71" i="324" a="1"/>
  <c r="F71" i="324" s="1"/>
  <c r="E71" i="324" a="1"/>
  <c r="E71" i="324"/>
  <c r="G26" i="324" a="1"/>
  <c r="G26" i="324" s="1"/>
  <c r="E29" i="324" a="1"/>
  <c r="E29" i="324" s="1"/>
  <c r="F32" i="324" a="1"/>
  <c r="F32" i="324" s="1"/>
  <c r="H32" i="324" a="1"/>
  <c r="H32" i="324" s="1"/>
  <c r="D32" i="324" a="1"/>
  <c r="D32" i="324" s="1"/>
  <c r="G34" i="324" a="1"/>
  <c r="G34" i="324" s="1"/>
  <c r="E37" i="324" a="1"/>
  <c r="E37" i="324"/>
  <c r="F40" i="324" a="1"/>
  <c r="F40" i="324" s="1"/>
  <c r="E40" i="324" a="1"/>
  <c r="E40" i="324" s="1"/>
  <c r="H40" i="324" a="1"/>
  <c r="H40" i="324" s="1"/>
  <c r="D40" i="324" a="1"/>
  <c r="D40" i="324" s="1"/>
  <c r="G40" i="324" a="1"/>
  <c r="G40" i="324" s="1"/>
  <c r="F48" i="324" a="1"/>
  <c r="F48" i="324" s="1"/>
  <c r="E48" i="324" a="1"/>
  <c r="E48" i="324" s="1"/>
  <c r="H48" i="324" a="1"/>
  <c r="H48" i="324" s="1"/>
  <c r="D48" i="324" a="1"/>
  <c r="D48" i="324" s="1"/>
  <c r="G48" i="324" a="1"/>
  <c r="G48" i="324" s="1"/>
  <c r="F56" i="324" a="1"/>
  <c r="F56" i="324" s="1"/>
  <c r="E56" i="324" a="1"/>
  <c r="E56" i="324" s="1"/>
  <c r="H56" i="324" a="1"/>
  <c r="H56" i="324" s="1"/>
  <c r="D56" i="324" a="1"/>
  <c r="D56" i="324" s="1"/>
  <c r="G56" i="324" a="1"/>
  <c r="G56" i="324" s="1"/>
  <c r="F64" i="324" a="1"/>
  <c r="F64" i="324" s="1"/>
  <c r="E64" i="324" a="1"/>
  <c r="E64" i="324" s="1"/>
  <c r="H64" i="324" a="1"/>
  <c r="H64" i="324" s="1"/>
  <c r="D64" i="324" a="1"/>
  <c r="D64" i="324" s="1"/>
  <c r="G64" i="324" a="1"/>
  <c r="G64" i="324" s="1"/>
  <c r="F72" i="324" a="1"/>
  <c r="F72" i="324" s="1"/>
  <c r="E72" i="324" a="1"/>
  <c r="E72" i="324" s="1"/>
  <c r="G72" i="324" a="1"/>
  <c r="G72" i="324" s="1"/>
  <c r="H72" i="324" a="1"/>
  <c r="H72" i="324" s="1"/>
  <c r="D72" i="324" a="1"/>
  <c r="D72" i="324" s="1"/>
  <c r="H27" i="324" a="1"/>
  <c r="H27" i="324" s="1"/>
  <c r="D27" i="324" a="1"/>
  <c r="D27" i="324" s="1"/>
  <c r="F27" i="324" a="1"/>
  <c r="F27" i="324" s="1"/>
  <c r="G29" i="324" a="1"/>
  <c r="G29" i="324" s="1"/>
  <c r="H35" i="324" a="1"/>
  <c r="H35" i="324" s="1"/>
  <c r="D35" i="324" a="1"/>
  <c r="D35" i="324" s="1"/>
  <c r="F35" i="324" a="1"/>
  <c r="F35" i="324" s="1"/>
  <c r="G37" i="324" a="1"/>
  <c r="G37" i="324" s="1"/>
  <c r="H41" i="324" a="1"/>
  <c r="H41" i="324" s="1"/>
  <c r="D41" i="324" a="1"/>
  <c r="D41" i="324" s="1"/>
  <c r="G41" i="324" a="1"/>
  <c r="G41" i="324" s="1"/>
  <c r="F41" i="324" a="1"/>
  <c r="F41" i="324" s="1"/>
  <c r="E41" i="324" a="1"/>
  <c r="E41" i="324" s="1"/>
  <c r="H49" i="324" a="1"/>
  <c r="H49" i="324" s="1"/>
  <c r="D49" i="324" a="1"/>
  <c r="D49" i="324" s="1"/>
  <c r="G49" i="324" a="1"/>
  <c r="G49" i="324" s="1"/>
  <c r="F49" i="324" a="1"/>
  <c r="F49" i="324" s="1"/>
  <c r="E49" i="324" a="1"/>
  <c r="E49" i="324" s="1"/>
  <c r="H57" i="324" a="1"/>
  <c r="H57" i="324" s="1"/>
  <c r="D57" i="324" a="1"/>
  <c r="D57" i="324" s="1"/>
  <c r="G57" i="324" a="1"/>
  <c r="G57" i="324" s="1"/>
  <c r="F57" i="324" a="1"/>
  <c r="F57" i="324" s="1"/>
  <c r="E57" i="324" a="1"/>
  <c r="E57" i="324" s="1"/>
  <c r="H65" i="324" a="1"/>
  <c r="H65" i="324" s="1"/>
  <c r="D65" i="324" a="1"/>
  <c r="D65" i="324" s="1"/>
  <c r="G65" i="324" a="1"/>
  <c r="G65" i="324" s="1"/>
  <c r="F65" i="324" a="1"/>
  <c r="F65" i="324" s="1"/>
  <c r="E65" i="324" a="1"/>
  <c r="E65" i="324" s="1"/>
  <c r="H73" i="324" a="1"/>
  <c r="H73" i="324" s="1"/>
  <c r="D73" i="324" a="1"/>
  <c r="D73" i="324" s="1"/>
  <c r="G73" i="324" a="1"/>
  <c r="G73" i="324" s="1"/>
  <c r="F73" i="324" a="1"/>
  <c r="F73" i="324" s="1"/>
  <c r="E73" i="324" a="1"/>
  <c r="E73" i="324" s="1"/>
  <c r="D28" i="323" a="1"/>
  <c r="D28" i="323" s="1"/>
  <c r="H28" i="323" a="1"/>
  <c r="H28" i="323" s="1"/>
  <c r="E33" i="323" a="1"/>
  <c r="E33" i="323" s="1"/>
  <c r="F36" i="323" a="1"/>
  <c r="F36" i="323" s="1"/>
  <c r="H36" i="323" a="1"/>
  <c r="H36" i="323" s="1"/>
  <c r="D36" i="323" a="1"/>
  <c r="D36" i="323" s="1"/>
  <c r="E41" i="323" a="1"/>
  <c r="E41" i="323" s="1"/>
  <c r="F44" i="323" a="1"/>
  <c r="F44" i="323" s="1"/>
  <c r="H44" i="323" a="1"/>
  <c r="H44" i="323" s="1"/>
  <c r="D44" i="323" a="1"/>
  <c r="D44" i="323" s="1"/>
  <c r="E49" i="323" a="1"/>
  <c r="E49" i="323" s="1"/>
  <c r="F58" i="323" a="1"/>
  <c r="F58" i="323" s="1"/>
  <c r="E58" i="323" a="1"/>
  <c r="E58" i="323" s="1"/>
  <c r="H58" i="323" a="1"/>
  <c r="H58" i="323" s="1"/>
  <c r="D58" i="323" a="1"/>
  <c r="D58" i="323" s="1"/>
  <c r="G58" i="323" a="1"/>
  <c r="G58" i="323" s="1"/>
  <c r="F66" i="323" a="1"/>
  <c r="F66" i="323" s="1"/>
  <c r="E66" i="323" a="1"/>
  <c r="E66" i="323" s="1"/>
  <c r="G66" i="323" a="1"/>
  <c r="G66" i="323" s="1"/>
  <c r="H66" i="323" a="1"/>
  <c r="H66" i="323" s="1"/>
  <c r="D66" i="323" a="1"/>
  <c r="D66" i="323" s="1"/>
  <c r="H25" i="323" a="1"/>
  <c r="H25" i="323" s="1"/>
  <c r="D25" i="323" a="1"/>
  <c r="D25" i="323" s="1"/>
  <c r="F25" i="323" a="1"/>
  <c r="F25" i="323" s="1"/>
  <c r="E25" i="323" a="1"/>
  <c r="E25" i="323" s="1"/>
  <c r="G25" i="323" a="1"/>
  <c r="G25" i="323" s="1"/>
  <c r="E28" i="323" a="1"/>
  <c r="E28" i="323" s="1"/>
  <c r="H31" i="323" a="1"/>
  <c r="H31" i="323" s="1"/>
  <c r="D31" i="323" a="1"/>
  <c r="D31" i="323" s="1"/>
  <c r="F31" i="323" a="1"/>
  <c r="F31" i="323" s="1"/>
  <c r="E36" i="323" a="1"/>
  <c r="E36" i="323" s="1"/>
  <c r="H39" i="323" a="1"/>
  <c r="H39" i="323" s="1"/>
  <c r="D39" i="323" a="1"/>
  <c r="D39" i="323" s="1"/>
  <c r="F39" i="323" a="1"/>
  <c r="F39" i="323" s="1"/>
  <c r="E44" i="323" a="1"/>
  <c r="E44" i="323" s="1"/>
  <c r="H47" i="323" a="1"/>
  <c r="H47" i="323" s="1"/>
  <c r="D47" i="323" a="1"/>
  <c r="D47" i="323" s="1"/>
  <c r="F47" i="323" a="1"/>
  <c r="F47" i="323" s="1"/>
  <c r="H53" i="323" a="1"/>
  <c r="H53" i="323" s="1"/>
  <c r="D53" i="323" a="1"/>
  <c r="D53" i="323" s="1"/>
  <c r="G53" i="323" a="1"/>
  <c r="G53" i="323" s="1"/>
  <c r="F53" i="323" a="1"/>
  <c r="F53" i="323" s="1"/>
  <c r="H59" i="323" a="1"/>
  <c r="H59" i="323" s="1"/>
  <c r="D59" i="323" a="1"/>
  <c r="D59" i="323" s="1"/>
  <c r="G59" i="323" a="1"/>
  <c r="G59" i="323" s="1"/>
  <c r="F59" i="323" a="1"/>
  <c r="F59" i="323" s="1"/>
  <c r="E59" i="323" a="1"/>
  <c r="E59" i="323" s="1"/>
  <c r="G67" i="323" a="1"/>
  <c r="G67" i="323" s="1"/>
  <c r="H67" i="323" a="1"/>
  <c r="H67" i="323" s="1"/>
  <c r="D67" i="323" a="1"/>
  <c r="D67" i="323" s="1"/>
  <c r="E67" i="323" a="1"/>
  <c r="E67" i="323" s="1"/>
  <c r="F67" i="323" a="1"/>
  <c r="F67" i="323" s="1"/>
  <c r="F26" i="323" a="1"/>
  <c r="F26" i="323" s="1"/>
  <c r="H26" i="323" a="1"/>
  <c r="H26" i="323" s="1"/>
  <c r="D26" i="323" a="1"/>
  <c r="D26" i="323" s="1"/>
  <c r="G28" i="323" a="1"/>
  <c r="G28" i="323" s="1"/>
  <c r="E31" i="323" a="1"/>
  <c r="E31" i="323" s="1"/>
  <c r="F34" i="323" a="1"/>
  <c r="F34" i="323"/>
  <c r="H34" i="323" a="1"/>
  <c r="H34" i="323" s="1"/>
  <c r="D34" i="323" a="1"/>
  <c r="D34" i="323" s="1"/>
  <c r="G36" i="323" a="1"/>
  <c r="G36" i="323" s="1"/>
  <c r="E39" i="323" a="1"/>
  <c r="E39" i="323" s="1"/>
  <c r="F42" i="323" a="1"/>
  <c r="F42" i="323" s="1"/>
  <c r="H42" i="323" a="1"/>
  <c r="H42" i="323" s="1"/>
  <c r="D42" i="323" a="1"/>
  <c r="D42" i="323" s="1"/>
  <c r="G44" i="323" a="1"/>
  <c r="G44" i="323" s="1"/>
  <c r="E47" i="323" a="1"/>
  <c r="E47" i="323" s="1"/>
  <c r="F50" i="323" a="1"/>
  <c r="F50" i="323" s="1"/>
  <c r="H50" i="323" a="1"/>
  <c r="H50" i="323" s="1"/>
  <c r="D50" i="323" a="1"/>
  <c r="D50" i="323" s="1"/>
  <c r="F60" i="323" a="1"/>
  <c r="F60" i="323" s="1"/>
  <c r="E60" i="323" a="1"/>
  <c r="E60" i="323" s="1"/>
  <c r="H60" i="323" a="1"/>
  <c r="H60" i="323" s="1"/>
  <c r="D60" i="323" a="1"/>
  <c r="D60" i="323" s="1"/>
  <c r="G60" i="323" a="1"/>
  <c r="G60" i="323" s="1"/>
  <c r="E68" i="323" a="1"/>
  <c r="E68" i="323" s="1"/>
  <c r="F68" i="323" a="1"/>
  <c r="F68" i="323" s="1"/>
  <c r="H68" i="323" a="1"/>
  <c r="H68" i="323" s="1"/>
  <c r="D68" i="323" a="1"/>
  <c r="D68" i="323" s="1"/>
  <c r="G68" i="323" a="1"/>
  <c r="G68" i="323" s="1"/>
  <c r="H29" i="323" a="1"/>
  <c r="H29" i="323" s="1"/>
  <c r="D29" i="323" a="1"/>
  <c r="D29" i="323" s="1"/>
  <c r="F29" i="323" a="1"/>
  <c r="F29" i="323" s="1"/>
  <c r="G31" i="323" a="1"/>
  <c r="G31" i="323" s="1"/>
  <c r="E34" i="323" a="1"/>
  <c r="E34" i="323" s="1"/>
  <c r="H37" i="323" a="1"/>
  <c r="H37" i="323" s="1"/>
  <c r="D37" i="323" a="1"/>
  <c r="D37" i="323" s="1"/>
  <c r="F37" i="323" a="1"/>
  <c r="F37" i="323" s="1"/>
  <c r="G39" i="323" a="1"/>
  <c r="G39" i="323" s="1"/>
  <c r="E42" i="323" a="1"/>
  <c r="E42" i="323" s="1"/>
  <c r="H45" i="323" a="1"/>
  <c r="H45" i="323" s="1"/>
  <c r="D45" i="323" a="1"/>
  <c r="D45" i="323" s="1"/>
  <c r="F45" i="323" a="1"/>
  <c r="F45" i="323" s="1"/>
  <c r="G47" i="323" a="1"/>
  <c r="G47" i="323" s="1"/>
  <c r="E50" i="323" a="1"/>
  <c r="E50" i="323" s="1"/>
  <c r="F54" i="323" a="1"/>
  <c r="F54" i="323" s="1"/>
  <c r="E54" i="323" a="1"/>
  <c r="E54" i="323" s="1"/>
  <c r="H54" i="323" a="1"/>
  <c r="H54" i="323" s="1"/>
  <c r="D54" i="323" a="1"/>
  <c r="D54" i="323" s="1"/>
  <c r="G61" i="323" a="1"/>
  <c r="G61" i="323" s="1"/>
  <c r="H61" i="323" a="1"/>
  <c r="H61" i="323" s="1"/>
  <c r="D61" i="323" a="1"/>
  <c r="D61" i="323" s="1"/>
  <c r="E61" i="323" a="1"/>
  <c r="E61" i="323" s="1"/>
  <c r="F61" i="323" a="1"/>
  <c r="F61" i="323" s="1"/>
  <c r="H69" i="323" a="1"/>
  <c r="H69" i="323" s="1"/>
  <c r="D69" i="323" a="1"/>
  <c r="D69" i="323" s="1"/>
  <c r="G69" i="323" a="1"/>
  <c r="G69" i="323" s="1"/>
  <c r="E69" i="323" a="1"/>
  <c r="E69" i="323" s="1"/>
  <c r="F69" i="323" a="1"/>
  <c r="F69" i="323" s="1"/>
  <c r="F32" i="323" a="1"/>
  <c r="F32" i="323" s="1"/>
  <c r="H32" i="323" a="1"/>
  <c r="H32" i="323" s="1"/>
  <c r="D32" i="323" a="1"/>
  <c r="D32" i="323" s="1"/>
  <c r="G34" i="323" a="1"/>
  <c r="G34" i="323" s="1"/>
  <c r="E37" i="323" a="1"/>
  <c r="E37" i="323" s="1"/>
  <c r="F40" i="323" a="1"/>
  <c r="F40" i="323" s="1"/>
  <c r="H40" i="323" a="1"/>
  <c r="H40" i="323" s="1"/>
  <c r="D40" i="323" a="1"/>
  <c r="D40" i="323" s="1"/>
  <c r="G42" i="323" a="1"/>
  <c r="G42" i="323" s="1"/>
  <c r="E45" i="323" a="1"/>
  <c r="E45" i="323" s="1"/>
  <c r="F48" i="323" a="1"/>
  <c r="F48" i="323" s="1"/>
  <c r="H48" i="323" a="1"/>
  <c r="H48" i="323" s="1"/>
  <c r="D48" i="323" a="1"/>
  <c r="D48" i="323" s="1"/>
  <c r="G54" i="323" a="1"/>
  <c r="G54" i="323" s="1"/>
  <c r="E62" i="323" a="1"/>
  <c r="E62" i="323" s="1"/>
  <c r="F62" i="323" a="1"/>
  <c r="F62" i="323" s="1"/>
  <c r="H62" i="323" a="1"/>
  <c r="H62" i="323" s="1"/>
  <c r="D62" i="323" a="1"/>
  <c r="D62" i="323" s="1"/>
  <c r="G62" i="323" a="1"/>
  <c r="G62" i="323" s="1"/>
  <c r="E70" i="323" a="1"/>
  <c r="E70" i="323" s="1"/>
  <c r="F70" i="323" a="1"/>
  <c r="F70" i="323" s="1"/>
  <c r="H70" i="323" a="1"/>
  <c r="H70" i="323" s="1"/>
  <c r="D70" i="323" a="1"/>
  <c r="D70" i="323" s="1"/>
  <c r="G70" i="323" a="1"/>
  <c r="G70" i="323" s="1"/>
  <c r="H27" i="323" a="1"/>
  <c r="H27" i="323" s="1"/>
  <c r="D27" i="323" a="1"/>
  <c r="D27" i="323" s="1"/>
  <c r="F27" i="323" a="1"/>
  <c r="F27" i="323" s="1"/>
  <c r="G29" i="323" a="1"/>
  <c r="G29" i="323" s="1"/>
  <c r="E32" i="323" a="1"/>
  <c r="E32" i="323" s="1"/>
  <c r="H35" i="323" a="1"/>
  <c r="H35" i="323" s="1"/>
  <c r="D35" i="323" a="1"/>
  <c r="D35" i="323" s="1"/>
  <c r="F35" i="323" a="1"/>
  <c r="F35" i="323" s="1"/>
  <c r="G37" i="323" a="1"/>
  <c r="G37" i="323" s="1"/>
  <c r="E40" i="323" a="1"/>
  <c r="E40" i="323" s="1"/>
  <c r="H43" i="323" a="1"/>
  <c r="H43" i="323" s="1"/>
  <c r="G45" i="323" a="1"/>
  <c r="G45" i="323" s="1"/>
  <c r="E48" i="323" a="1"/>
  <c r="E48" i="323" s="1"/>
  <c r="H51" i="323" a="1"/>
  <c r="H51" i="323"/>
  <c r="D51" i="323" a="1"/>
  <c r="D51" i="323" s="1"/>
  <c r="G51" i="323" a="1"/>
  <c r="G51" i="323" s="1"/>
  <c r="F51" i="323" a="1"/>
  <c r="F51" i="323" s="1"/>
  <c r="G55" i="323" a="1"/>
  <c r="G55" i="323" s="1"/>
  <c r="H55" i="323" a="1"/>
  <c r="H55" i="323" s="1"/>
  <c r="D55" i="323" a="1"/>
  <c r="D55" i="323" s="1"/>
  <c r="E55" i="323" a="1"/>
  <c r="E55" i="323" s="1"/>
  <c r="F55" i="323" a="1"/>
  <c r="F55" i="323" s="1"/>
  <c r="H63" i="323" a="1"/>
  <c r="H63" i="323" s="1"/>
  <c r="D63" i="323" a="1"/>
  <c r="D63" i="323" s="1"/>
  <c r="G63" i="323" a="1"/>
  <c r="G63" i="323" s="1"/>
  <c r="F63" i="323" a="1"/>
  <c r="F63" i="323" s="1"/>
  <c r="E63" i="323" a="1"/>
  <c r="E63" i="323" s="1"/>
  <c r="H71" i="323" a="1"/>
  <c r="H71" i="323" s="1"/>
  <c r="D71" i="323" a="1"/>
  <c r="D71" i="323" s="1"/>
  <c r="G71" i="323" a="1"/>
  <c r="G71" i="323" s="1"/>
  <c r="F71" i="323" a="1"/>
  <c r="F71" i="323" s="1"/>
  <c r="E71" i="323" a="1"/>
  <c r="E71" i="323" s="1"/>
  <c r="G26" i="323" a="1"/>
  <c r="G26" i="323" s="1"/>
  <c r="E29" i="323" a="1"/>
  <c r="E29" i="323" s="1"/>
  <c r="E27" i="323" a="1"/>
  <c r="E27" i="323" s="1"/>
  <c r="F30" i="323" a="1"/>
  <c r="F30" i="323" s="1"/>
  <c r="H30" i="323" a="1"/>
  <c r="H30" i="323" s="1"/>
  <c r="D30" i="323" a="1"/>
  <c r="D30" i="323" s="1"/>
  <c r="G32" i="323" a="1"/>
  <c r="G32" i="323" s="1"/>
  <c r="E35" i="323" a="1"/>
  <c r="E35" i="323" s="1"/>
  <c r="F38" i="323" a="1"/>
  <c r="F38" i="323" s="1"/>
  <c r="H38" i="323" a="1"/>
  <c r="H38" i="323"/>
  <c r="D38" i="323" a="1"/>
  <c r="D38" i="323" s="1"/>
  <c r="G40" i="323" a="1"/>
  <c r="G40" i="323" s="1"/>
  <c r="E43" i="323" a="1"/>
  <c r="E43" i="323" s="1"/>
  <c r="F46" i="323" a="1"/>
  <c r="F46" i="323" s="1"/>
  <c r="H46" i="323" a="1"/>
  <c r="H46" i="323" s="1"/>
  <c r="D46" i="323" a="1"/>
  <c r="D46" i="323" s="1"/>
  <c r="G48" i="323" a="1"/>
  <c r="G48" i="323" s="1"/>
  <c r="E51" i="323" a="1"/>
  <c r="E51" i="323" s="1"/>
  <c r="E56" i="323" a="1"/>
  <c r="E56" i="323" s="1"/>
  <c r="F56" i="323" a="1"/>
  <c r="F56" i="323" s="1"/>
  <c r="H56" i="323" a="1"/>
  <c r="H56" i="323" s="1"/>
  <c r="D56" i="323" a="1"/>
  <c r="D56" i="323" s="1"/>
  <c r="G56" i="323" a="1"/>
  <c r="G56" i="323" s="1"/>
  <c r="F64" i="323" a="1"/>
  <c r="F64" i="323" s="1"/>
  <c r="E64" i="323" a="1"/>
  <c r="E64" i="323" s="1"/>
  <c r="H64" i="323" a="1"/>
  <c r="H64" i="323" s="1"/>
  <c r="D64" i="323" a="1"/>
  <c r="D64" i="323" s="1"/>
  <c r="G64" i="323" a="1"/>
  <c r="G64" i="323" s="1"/>
  <c r="F72" i="323" a="1"/>
  <c r="F72" i="323" s="1"/>
  <c r="E72" i="323" a="1"/>
  <c r="E72" i="323" s="1"/>
  <c r="H72" i="323" a="1"/>
  <c r="H72" i="323" s="1"/>
  <c r="D72" i="323" a="1"/>
  <c r="D72" i="323" s="1"/>
  <c r="G72" i="323" a="1"/>
  <c r="G72" i="323" s="1"/>
  <c r="H33" i="323" a="1"/>
  <c r="H33" i="323" s="1"/>
  <c r="D33" i="323" a="1"/>
  <c r="D33" i="323" s="1"/>
  <c r="F33" i="323" a="1"/>
  <c r="F33" i="323" s="1"/>
  <c r="H41" i="323" a="1"/>
  <c r="H41" i="323" s="1"/>
  <c r="D41" i="323" a="1"/>
  <c r="D41" i="323" s="1"/>
  <c r="F41" i="323" a="1"/>
  <c r="F41" i="323" s="1"/>
  <c r="H49" i="323" a="1"/>
  <c r="H49" i="323" s="1"/>
  <c r="D49" i="323" a="1"/>
  <c r="D49" i="323" s="1"/>
  <c r="F49" i="323" a="1"/>
  <c r="F49" i="323" s="1"/>
  <c r="F52" i="323" a="1"/>
  <c r="F52" i="323" s="1"/>
  <c r="E52" i="323" a="1"/>
  <c r="E52" i="323" s="1"/>
  <c r="H52" i="323" a="1"/>
  <c r="H52" i="323" s="1"/>
  <c r="D52" i="323" a="1"/>
  <c r="D52" i="323" s="1"/>
  <c r="H57" i="323" a="1"/>
  <c r="H57" i="323" s="1"/>
  <c r="D57" i="323" a="1"/>
  <c r="D57" i="323" s="1"/>
  <c r="G57" i="323" a="1"/>
  <c r="G57" i="323" s="1"/>
  <c r="F57" i="323" a="1"/>
  <c r="F57" i="323" s="1"/>
  <c r="E57" i="323" a="1"/>
  <c r="E57" i="323" s="1"/>
  <c r="H65" i="323" a="1"/>
  <c r="H65" i="323" s="1"/>
  <c r="D65" i="323" a="1"/>
  <c r="D65" i="323" s="1"/>
  <c r="G65" i="323" a="1"/>
  <c r="G65" i="323" s="1"/>
  <c r="F65" i="323" a="1"/>
  <c r="F65" i="323" s="1"/>
  <c r="E65" i="323" a="1"/>
  <c r="E65" i="323" s="1"/>
  <c r="H73" i="323" a="1"/>
  <c r="H73" i="323"/>
  <c r="D73" i="323" a="1"/>
  <c r="D73" i="323" s="1"/>
  <c r="G73" i="323" a="1"/>
  <c r="G73" i="323" s="1"/>
  <c r="F73" i="323" a="1"/>
  <c r="F73" i="323" s="1"/>
  <c r="E73" i="323" a="1"/>
  <c r="E73" i="323" s="1"/>
  <c r="M356" i="19"/>
  <c r="M357" i="19"/>
  <c r="E52" i="317" a="1"/>
  <c r="E52" i="317" s="1"/>
  <c r="H52" i="317" a="1"/>
  <c r="H52" i="317" s="1"/>
  <c r="F43" i="319" a="1"/>
  <c r="F43" i="319" s="1"/>
  <c r="G43" i="319" a="1"/>
  <c r="G43" i="319" s="1"/>
  <c r="D48" i="319" a="1"/>
  <c r="D48" i="319" s="1"/>
  <c r="F53" i="319" a="1"/>
  <c r="F53" i="319" s="1"/>
  <c r="E79" i="319" a="1"/>
  <c r="E79" i="319" s="1"/>
  <c r="E36" i="320" a="1"/>
  <c r="E36" i="320" s="1"/>
  <c r="E48" i="320" a="1"/>
  <c r="E48" i="320" s="1"/>
  <c r="G52" i="320" a="1"/>
  <c r="G52" i="320" s="1"/>
  <c r="D57" i="320" a="1"/>
  <c r="D57" i="320" s="1"/>
  <c r="D61" i="320" a="1"/>
  <c r="D61" i="320" s="1"/>
  <c r="D69" i="320" a="1"/>
  <c r="D69" i="320" s="1"/>
  <c r="E38" i="319" a="1"/>
  <c r="E38" i="319" s="1"/>
  <c r="E48" i="319" a="1"/>
  <c r="E48" i="319" s="1"/>
  <c r="H53" i="319" a="1"/>
  <c r="H53" i="319" s="1"/>
  <c r="G70" i="319" a="1"/>
  <c r="G70" i="319" s="1"/>
  <c r="G74" i="319" a="1"/>
  <c r="G74" i="319" s="1"/>
  <c r="G48" i="320" a="1"/>
  <c r="G48" i="320" s="1"/>
  <c r="G57" i="320" a="1"/>
  <c r="G57" i="320" s="1"/>
  <c r="E61" i="320" a="1"/>
  <c r="E61" i="320" s="1"/>
  <c r="G69" i="320" a="1"/>
  <c r="G69" i="320" s="1"/>
  <c r="G61" i="320" a="1"/>
  <c r="G61" i="320" s="1"/>
  <c r="F44" i="319" a="1"/>
  <c r="F44" i="319" s="1"/>
  <c r="G54" i="319" a="1"/>
  <c r="G54" i="319" s="1"/>
  <c r="H63" i="319" a="1"/>
  <c r="H63" i="319" s="1"/>
  <c r="D37" i="320" a="1"/>
  <c r="D37" i="320" s="1"/>
  <c r="E74" i="317" a="1"/>
  <c r="E74" i="317" s="1"/>
  <c r="E28" i="316" a="1"/>
  <c r="E28" i="316" s="1"/>
  <c r="E30" i="318" a="1"/>
  <c r="E30" i="318" s="1"/>
  <c r="E55" i="319" a="1"/>
  <c r="E55" i="319" s="1"/>
  <c r="E60" i="320" a="1"/>
  <c r="E60" i="320" s="1"/>
  <c r="G42" i="319" a="1"/>
  <c r="G42" i="319" s="1"/>
  <c r="F50" i="319" a="1"/>
  <c r="F50" i="319" s="1"/>
  <c r="G55" i="319" a="1"/>
  <c r="G55" i="319" s="1"/>
  <c r="G60" i="319" a="1"/>
  <c r="G60" i="319" s="1"/>
  <c r="E81" i="319" a="1"/>
  <c r="E81" i="319" s="1"/>
  <c r="E64" i="320" a="1"/>
  <c r="E64" i="320" s="1"/>
  <c r="D73" i="320" a="1"/>
  <c r="D73" i="320" s="1"/>
  <c r="H50" i="320" a="1"/>
  <c r="H50" i="320" s="1"/>
  <c r="D50" i="320" a="1"/>
  <c r="D50" i="320" s="1"/>
  <c r="H51" i="320" a="1"/>
  <c r="H51" i="320" s="1"/>
  <c r="E55" i="320" a="1"/>
  <c r="E55" i="320" s="1"/>
  <c r="H66" i="320" a="1"/>
  <c r="H66" i="320" s="1"/>
  <c r="D66" i="320" a="1"/>
  <c r="D66" i="320" s="1"/>
  <c r="E71" i="320" a="1"/>
  <c r="E71" i="320" s="1"/>
  <c r="H75" i="320" a="1"/>
  <c r="H75" i="320" s="1"/>
  <c r="D75" i="320" a="1"/>
  <c r="D75" i="320" s="1"/>
  <c r="F75" i="320" a="1"/>
  <c r="F75" i="320" s="1"/>
  <c r="E77" i="320" a="1"/>
  <c r="E77" i="320" s="1"/>
  <c r="E39" i="320" a="1"/>
  <c r="E39" i="320" s="1"/>
  <c r="H36" i="320" a="1"/>
  <c r="H36" i="320" s="1"/>
  <c r="D36" i="320" a="1"/>
  <c r="D36" i="320" s="1"/>
  <c r="H37" i="320" a="1"/>
  <c r="H37" i="320"/>
  <c r="G39" i="320" a="1"/>
  <c r="G39" i="320" s="1"/>
  <c r="D43" i="320" a="1"/>
  <c r="D43" i="320" s="1"/>
  <c r="E50" i="320" a="1"/>
  <c r="E50" i="320" s="1"/>
  <c r="H52" i="320" a="1"/>
  <c r="H52" i="320" s="1"/>
  <c r="D52" i="320" a="1"/>
  <c r="D52" i="320" s="1"/>
  <c r="H53" i="320" a="1"/>
  <c r="H53" i="320" s="1"/>
  <c r="G55" i="320" a="1"/>
  <c r="G55" i="320" s="1"/>
  <c r="E57" i="320" a="1"/>
  <c r="E57" i="320" s="1"/>
  <c r="D59" i="320" a="1"/>
  <c r="D59" i="320" s="1"/>
  <c r="E66" i="320" a="1"/>
  <c r="E66" i="320" s="1"/>
  <c r="H68" i="320" a="1"/>
  <c r="H68" i="320" s="1"/>
  <c r="D68" i="320" a="1"/>
  <c r="D68" i="320" s="1"/>
  <c r="H69" i="320" a="1"/>
  <c r="H69" i="320" s="1"/>
  <c r="G71" i="320" a="1"/>
  <c r="G71" i="320" s="1"/>
  <c r="E73" i="320" a="1"/>
  <c r="E73" i="320" s="1"/>
  <c r="E75" i="320" a="1"/>
  <c r="E75" i="320" s="1"/>
  <c r="H38" i="320" a="1"/>
  <c r="H38" i="320" s="1"/>
  <c r="D38" i="320" a="1"/>
  <c r="D38" i="320" s="1"/>
  <c r="H39" i="320" a="1"/>
  <c r="H39" i="320" s="1"/>
  <c r="E43" i="320" a="1"/>
  <c r="E43" i="320" s="1"/>
  <c r="F50" i="320" a="1"/>
  <c r="F50" i="320" s="1"/>
  <c r="H54" i="320" a="1"/>
  <c r="H54" i="320" s="1"/>
  <c r="D54" i="320" a="1"/>
  <c r="D54" i="320" s="1"/>
  <c r="H55" i="320" a="1"/>
  <c r="H55" i="320" s="1"/>
  <c r="F66" i="320" a="1"/>
  <c r="F66" i="320" s="1"/>
  <c r="H70" i="320" a="1"/>
  <c r="H70" i="320" s="1"/>
  <c r="D70" i="320" a="1"/>
  <c r="D70" i="320" s="1"/>
  <c r="H71" i="320" a="1"/>
  <c r="H71" i="320" s="1"/>
  <c r="G75" i="320" a="1"/>
  <c r="G75" i="320" s="1"/>
  <c r="F78" i="320" a="1"/>
  <c r="F78" i="320" s="1"/>
  <c r="H78" i="320" a="1"/>
  <c r="H78" i="320" s="1"/>
  <c r="D78" i="320" a="1"/>
  <c r="D78" i="320" s="1"/>
  <c r="H40" i="320" a="1"/>
  <c r="H40" i="320" s="1"/>
  <c r="D40" i="320" a="1"/>
  <c r="D40" i="320" s="1"/>
  <c r="G43" i="320" a="1"/>
  <c r="G43" i="320" s="1"/>
  <c r="D47" i="320" a="1"/>
  <c r="D47" i="320" s="1"/>
  <c r="G50" i="320" a="1"/>
  <c r="G50" i="320" s="1"/>
  <c r="E54" i="320" a="1"/>
  <c r="E54" i="320" s="1"/>
  <c r="H56" i="320" a="1"/>
  <c r="H56" i="320" s="1"/>
  <c r="D56" i="320" a="1"/>
  <c r="D56" i="320" s="1"/>
  <c r="H57" i="320" a="1"/>
  <c r="H57" i="320" s="1"/>
  <c r="D63" i="320" a="1"/>
  <c r="D63" i="320" s="1"/>
  <c r="G66" i="320" a="1"/>
  <c r="G66" i="320" s="1"/>
  <c r="E70" i="320" a="1"/>
  <c r="E70" i="320" s="1"/>
  <c r="H72" i="320" a="1"/>
  <c r="H72" i="320" s="1"/>
  <c r="D72" i="320" a="1"/>
  <c r="D72" i="320" s="1"/>
  <c r="H73" i="320" a="1"/>
  <c r="H73" i="320" s="1"/>
  <c r="F76" i="320" a="1"/>
  <c r="F76" i="320" s="1"/>
  <c r="H76" i="320" a="1"/>
  <c r="H76" i="320" s="1"/>
  <c r="D76" i="320" a="1"/>
  <c r="D76" i="320" s="1"/>
  <c r="E78" i="320" a="1"/>
  <c r="E78" i="320" s="1"/>
  <c r="E38" i="320" a="1"/>
  <c r="E38" i="320" s="1"/>
  <c r="H42" i="320" a="1"/>
  <c r="H42" i="320" s="1"/>
  <c r="D42" i="320" a="1"/>
  <c r="D42" i="320" s="1"/>
  <c r="H43" i="320" a="1"/>
  <c r="H43" i="320" s="1"/>
  <c r="E47" i="320" a="1"/>
  <c r="E47" i="320" s="1"/>
  <c r="D49" i="320" a="1"/>
  <c r="D49" i="320" s="1"/>
  <c r="F54" i="320" a="1"/>
  <c r="F54" i="320" s="1"/>
  <c r="E56" i="320" a="1"/>
  <c r="E56" i="320" s="1"/>
  <c r="H58" i="320" a="1"/>
  <c r="H58" i="320" s="1"/>
  <c r="D58" i="320" a="1"/>
  <c r="D58" i="320" s="1"/>
  <c r="H59" i="320" a="1"/>
  <c r="H59" i="320" s="1"/>
  <c r="E63" i="320" a="1"/>
  <c r="E63" i="320" s="1"/>
  <c r="D65" i="320" a="1"/>
  <c r="D65" i="320" s="1"/>
  <c r="F70" i="320" a="1"/>
  <c r="F70" i="320" s="1"/>
  <c r="E72" i="320" a="1"/>
  <c r="E72" i="320" s="1"/>
  <c r="H74" i="320" a="1"/>
  <c r="H74" i="320" s="1"/>
  <c r="D74" i="320" a="1"/>
  <c r="D74" i="320" s="1"/>
  <c r="E76" i="320" a="1"/>
  <c r="E76" i="320" s="1"/>
  <c r="G78" i="320" a="1"/>
  <c r="G78" i="320" s="1"/>
  <c r="G36" i="320" a="1"/>
  <c r="G36" i="320" s="1"/>
  <c r="F38" i="320" a="1"/>
  <c r="F38" i="320" s="1"/>
  <c r="E40" i="320" a="1"/>
  <c r="E40" i="320" s="1"/>
  <c r="G38" i="320" a="1"/>
  <c r="G38" i="320" s="1"/>
  <c r="F40" i="320" a="1"/>
  <c r="F40" i="320" s="1"/>
  <c r="E42" i="320" a="1"/>
  <c r="E42" i="320" s="1"/>
  <c r="H44" i="320" a="1"/>
  <c r="H44" i="320" s="1"/>
  <c r="D44" i="320" a="1"/>
  <c r="D44" i="320" s="1"/>
  <c r="H45" i="320" a="1"/>
  <c r="H45" i="320" s="1"/>
  <c r="G47" i="320" a="1"/>
  <c r="G47" i="320" s="1"/>
  <c r="E49" i="320" a="1"/>
  <c r="E49" i="320" s="1"/>
  <c r="D51" i="320" a="1"/>
  <c r="D51" i="320" s="1"/>
  <c r="G54" i="320" a="1"/>
  <c r="G54" i="320" s="1"/>
  <c r="F56" i="320" a="1"/>
  <c r="F56" i="320" s="1"/>
  <c r="E58" i="320" a="1"/>
  <c r="E58" i="320" s="1"/>
  <c r="H60" i="320" a="1"/>
  <c r="H60" i="320" s="1"/>
  <c r="D60" i="320" a="1"/>
  <c r="D60" i="320" s="1"/>
  <c r="H61" i="320" a="1"/>
  <c r="H61" i="320" s="1"/>
  <c r="G63" i="320" a="1"/>
  <c r="G63" i="320" s="1"/>
  <c r="E65" i="320" a="1"/>
  <c r="E65" i="320" s="1"/>
  <c r="G70" i="320" a="1"/>
  <c r="G70" i="320" s="1"/>
  <c r="F72" i="320" a="1"/>
  <c r="F72" i="320" s="1"/>
  <c r="E74" i="320" a="1"/>
  <c r="E74" i="320" s="1"/>
  <c r="G76" i="320" a="1"/>
  <c r="G76" i="320" s="1"/>
  <c r="H79" i="320" a="1"/>
  <c r="H79" i="320" s="1"/>
  <c r="D79" i="320" a="1"/>
  <c r="D79" i="320" s="1"/>
  <c r="G79" i="320" a="1"/>
  <c r="G79" i="320" s="1"/>
  <c r="F79" i="320" a="1"/>
  <c r="F79" i="320" s="1"/>
  <c r="E79" i="320" a="1"/>
  <c r="E79" i="320" s="1"/>
  <c r="G40" i="320" a="1"/>
  <c r="G40" i="320" s="1"/>
  <c r="F42" i="320" a="1"/>
  <c r="F42" i="320" s="1"/>
  <c r="H47" i="320" a="1"/>
  <c r="H47" i="320" s="1"/>
  <c r="G49" i="320" a="1"/>
  <c r="G49" i="320" s="1"/>
  <c r="E51" i="320" a="1"/>
  <c r="E51" i="320" s="1"/>
  <c r="G56" i="320" a="1"/>
  <c r="G56" i="320" s="1"/>
  <c r="F58" i="320" a="1"/>
  <c r="F58" i="320" s="1"/>
  <c r="H62" i="320" a="1"/>
  <c r="H62" i="320" s="1"/>
  <c r="H63" i="320" a="1"/>
  <c r="H63" i="320" s="1"/>
  <c r="G65" i="320" a="1"/>
  <c r="G65" i="320" s="1"/>
  <c r="G72" i="320" a="1"/>
  <c r="G72" i="320" s="1"/>
  <c r="H77" i="320" a="1"/>
  <c r="H77" i="320" s="1"/>
  <c r="F77" i="320" a="1"/>
  <c r="F77" i="320" s="1"/>
  <c r="F80" i="320" a="1"/>
  <c r="F80" i="320" s="1"/>
  <c r="E80" i="320" a="1"/>
  <c r="E80" i="320" s="1"/>
  <c r="H80" i="320" a="1"/>
  <c r="H80" i="320" s="1"/>
  <c r="D80" i="320" a="1"/>
  <c r="D80" i="320" s="1"/>
  <c r="G80" i="320" a="1"/>
  <c r="G80" i="320" s="1"/>
  <c r="E37" i="320" a="1"/>
  <c r="E37" i="320" s="1"/>
  <c r="D39" i="320" a="1"/>
  <c r="D39" i="320" s="1"/>
  <c r="G42" i="320" a="1"/>
  <c r="G42" i="320" s="1"/>
  <c r="F44" i="320" a="1"/>
  <c r="F44" i="320" s="1"/>
  <c r="H48" i="320" a="1"/>
  <c r="H48" i="320" s="1"/>
  <c r="D48" i="320" a="1"/>
  <c r="D48" i="320" s="1"/>
  <c r="H49" i="320" a="1"/>
  <c r="H49" i="320" s="1"/>
  <c r="G51" i="320" a="1"/>
  <c r="G51" i="320" s="1"/>
  <c r="E53" i="320" a="1"/>
  <c r="E53" i="320" s="1"/>
  <c r="D55" i="320" a="1"/>
  <c r="D55" i="320" s="1"/>
  <c r="G58" i="320" a="1"/>
  <c r="G58" i="320" s="1"/>
  <c r="F60" i="320" a="1"/>
  <c r="F60" i="320" s="1"/>
  <c r="H64" i="320" a="1"/>
  <c r="H64" i="320" s="1"/>
  <c r="D64" i="320" a="1"/>
  <c r="D64" i="320" s="1"/>
  <c r="H65" i="320" a="1"/>
  <c r="H65" i="320" s="1"/>
  <c r="E69" i="320" a="1"/>
  <c r="E69" i="320" s="1"/>
  <c r="D71" i="320" a="1"/>
  <c r="D71" i="320" s="1"/>
  <c r="G74" i="320" a="1"/>
  <c r="G74" i="320" s="1"/>
  <c r="D77" i="320" a="1"/>
  <c r="D77" i="320" s="1"/>
  <c r="H81" i="320" a="1"/>
  <c r="H81" i="320" s="1"/>
  <c r="D81" i="320" a="1"/>
  <c r="D81" i="320" s="1"/>
  <c r="G81" i="320" a="1"/>
  <c r="G81" i="320" s="1"/>
  <c r="F81" i="320" a="1"/>
  <c r="F81" i="320" s="1"/>
  <c r="E81" i="320" a="1"/>
  <c r="E81" i="320" s="1"/>
  <c r="F41" i="319" a="1"/>
  <c r="F41" i="319" s="1"/>
  <c r="G41" i="319" a="1"/>
  <c r="G41" i="319" s="1"/>
  <c r="E41" i="319" a="1"/>
  <c r="E41" i="319" s="1"/>
  <c r="D41" i="319" a="1"/>
  <c r="D41" i="319" s="1"/>
  <c r="H41" i="319" a="1"/>
  <c r="H41" i="319" s="1"/>
  <c r="D45" i="319" a="1"/>
  <c r="D45" i="319" s="1"/>
  <c r="H45" i="319" a="1"/>
  <c r="H45" i="319" s="1"/>
  <c r="E45" i="319" a="1"/>
  <c r="E45" i="319" s="1"/>
  <c r="G65" i="319" a="1"/>
  <c r="G65" i="319" s="1"/>
  <c r="F65" i="319" a="1"/>
  <c r="F65" i="319" s="1"/>
  <c r="G47" i="319" a="1"/>
  <c r="G47" i="319" s="1"/>
  <c r="E47" i="319" a="1"/>
  <c r="E47" i="319" s="1"/>
  <c r="H47" i="319" a="1"/>
  <c r="H47" i="319" s="1"/>
  <c r="F47" i="319" a="1"/>
  <c r="F47" i="319" s="1"/>
  <c r="D47" i="319" a="1"/>
  <c r="D47" i="319" s="1"/>
  <c r="G73" i="319" a="1"/>
  <c r="G73" i="319" s="1"/>
  <c r="F73" i="319" a="1"/>
  <c r="F73" i="319" s="1"/>
  <c r="G67" i="319" a="1"/>
  <c r="G67" i="319" s="1"/>
  <c r="D67" i="319" a="1"/>
  <c r="D67" i="319" s="1"/>
  <c r="F39" i="319" a="1"/>
  <c r="F39" i="319" s="1"/>
  <c r="H39" i="319" a="1"/>
  <c r="H39" i="319" s="1"/>
  <c r="G39" i="319" a="1"/>
  <c r="G39" i="319" s="1"/>
  <c r="D39" i="319" a="1"/>
  <c r="D39" i="319" s="1"/>
  <c r="E39" i="319" a="1"/>
  <c r="E39" i="319" s="1"/>
  <c r="H49" i="319" a="1"/>
  <c r="H49" i="319" s="1"/>
  <c r="E49" i="319" a="1"/>
  <c r="E49" i="319" s="1"/>
  <c r="D49" i="319" a="1"/>
  <c r="D49" i="319" s="1"/>
  <c r="G49" i="319" a="1"/>
  <c r="G49" i="319" s="1"/>
  <c r="F49" i="319" a="1"/>
  <c r="F49" i="319" s="1"/>
  <c r="H59" i="319" a="1"/>
  <c r="H59" i="319" s="1"/>
  <c r="G59" i="319" a="1"/>
  <c r="G59" i="319" s="1"/>
  <c r="D59" i="319" a="1"/>
  <c r="D59" i="319" s="1"/>
  <c r="G75" i="319" a="1"/>
  <c r="G75" i="319" s="1"/>
  <c r="D75" i="319" a="1"/>
  <c r="D75" i="319" s="1"/>
  <c r="H101" i="319" a="1"/>
  <c r="H101" i="319" s="1"/>
  <c r="E101" i="319" a="1"/>
  <c r="E101" i="319" s="1"/>
  <c r="D101" i="319" a="1"/>
  <c r="D101" i="319" s="1"/>
  <c r="E36" i="319" a="1"/>
  <c r="E36" i="319" s="1"/>
  <c r="H46" i="319" a="1"/>
  <c r="H46" i="319" s="1"/>
  <c r="E53" i="319" a="1"/>
  <c r="E53" i="319" s="1"/>
  <c r="F54" i="319" a="1"/>
  <c r="F54" i="319" s="1"/>
  <c r="H55" i="319" a="1"/>
  <c r="H55" i="319" s="1"/>
  <c r="H58" i="319" a="1"/>
  <c r="H58" i="319" s="1"/>
  <c r="H61" i="319" a="1"/>
  <c r="H61" i="319" s="1"/>
  <c r="G85" i="319" a="1"/>
  <c r="G85" i="319" s="1"/>
  <c r="G76" i="319" a="1"/>
  <c r="G76" i="319" s="1"/>
  <c r="E78" i="319" a="1"/>
  <c r="E78" i="319" s="1"/>
  <c r="E83" i="319" a="1"/>
  <c r="E83" i="319" s="1"/>
  <c r="D51" i="319" a="1"/>
  <c r="D51" i="319" s="1"/>
  <c r="G53" i="319" a="1"/>
  <c r="G53" i="319" s="1"/>
  <c r="H54" i="319" a="1"/>
  <c r="H54" i="319" s="1"/>
  <c r="E62" i="319" a="1"/>
  <c r="E62" i="319" s="1"/>
  <c r="F66" i="319" a="1"/>
  <c r="F66" i="319" s="1"/>
  <c r="D68" i="319" a="1"/>
  <c r="D68" i="319" s="1"/>
  <c r="H76" i="319" a="1"/>
  <c r="H76" i="319" s="1"/>
  <c r="G36" i="319" a="1"/>
  <c r="G36" i="319" s="1"/>
  <c r="F38" i="319" a="1"/>
  <c r="F38" i="319" s="1"/>
  <c r="E40" i="319" a="1"/>
  <c r="E40" i="319" s="1"/>
  <c r="H43" i="319" a="1"/>
  <c r="H43" i="319" s="1"/>
  <c r="G44" i="319" a="1"/>
  <c r="G44" i="319" s="1"/>
  <c r="E51" i="319" a="1"/>
  <c r="E51" i="319" s="1"/>
  <c r="F56" i="319" a="1"/>
  <c r="F56" i="319" s="1"/>
  <c r="E68" i="319" a="1"/>
  <c r="E68" i="319" s="1"/>
  <c r="H78" i="319" a="1"/>
  <c r="H78" i="319" s="1"/>
  <c r="F51" i="319" a="1"/>
  <c r="F51" i="319" s="1"/>
  <c r="G56" i="319" a="1"/>
  <c r="G56" i="319" s="1"/>
  <c r="H62" i="319" a="1"/>
  <c r="H62" i="319" s="1"/>
  <c r="F68" i="319" a="1"/>
  <c r="F68" i="319" s="1"/>
  <c r="D77" i="319" a="1"/>
  <c r="D77" i="319" s="1"/>
  <c r="E84" i="319" a="1"/>
  <c r="E84" i="319" s="1"/>
  <c r="F40" i="319" a="1"/>
  <c r="F40" i="319" s="1"/>
  <c r="E42" i="319" a="1"/>
  <c r="E42" i="319" s="1"/>
  <c r="D43" i="319" a="1"/>
  <c r="D43" i="319" s="1"/>
  <c r="D46" i="319" a="1"/>
  <c r="D46" i="319" s="1"/>
  <c r="G51" i="319" a="1"/>
  <c r="G51" i="319" s="1"/>
  <c r="F55" i="319" a="1"/>
  <c r="F55" i="319" s="1"/>
  <c r="D58" i="319" a="1"/>
  <c r="D58" i="319" s="1"/>
  <c r="D61" i="319" a="1"/>
  <c r="D61" i="319" s="1"/>
  <c r="G68" i="319" a="1"/>
  <c r="G68" i="319" s="1"/>
  <c r="E77" i="319" a="1"/>
  <c r="E77" i="319" s="1"/>
  <c r="E54" i="319" a="1"/>
  <c r="E54" i="319" s="1"/>
  <c r="F58" i="319" a="1"/>
  <c r="F58" i="319" s="1"/>
  <c r="E63" i="319" a="1"/>
  <c r="E63" i="319" s="1"/>
  <c r="D74" i="319" a="1"/>
  <c r="D74" i="319" s="1"/>
  <c r="E82" i="319" a="1"/>
  <c r="E82" i="319" s="1"/>
  <c r="E43" i="319" a="1"/>
  <c r="E43" i="319" s="1"/>
  <c r="G50" i="319" a="1"/>
  <c r="G50" i="319" s="1"/>
  <c r="G58" i="319" a="1"/>
  <c r="G58" i="319" s="1"/>
  <c r="F70" i="319" a="1"/>
  <c r="F70" i="319" s="1"/>
  <c r="D76" i="319" a="1"/>
  <c r="D76" i="319" s="1"/>
  <c r="H36" i="319" a="1"/>
  <c r="H36" i="319" s="1"/>
  <c r="D36" i="319" a="1"/>
  <c r="D36" i="319" s="1"/>
  <c r="H38" i="319" a="1"/>
  <c r="H38" i="319" s="1"/>
  <c r="D38" i="319" a="1"/>
  <c r="D38" i="319" s="1"/>
  <c r="H40" i="319" a="1"/>
  <c r="H40" i="319" s="1"/>
  <c r="D40" i="319" a="1"/>
  <c r="D40" i="319" s="1"/>
  <c r="H42" i="319" a="1"/>
  <c r="H42" i="319" s="1"/>
  <c r="D42" i="319" a="1"/>
  <c r="D42" i="319" s="1"/>
  <c r="H44" i="319" a="1"/>
  <c r="H44" i="319" s="1"/>
  <c r="D44" i="319" a="1"/>
  <c r="D44" i="319" s="1"/>
  <c r="G45" i="319" a="1"/>
  <c r="G45" i="319" s="1"/>
  <c r="F45" i="319" a="1"/>
  <c r="F45" i="319" s="1"/>
  <c r="G46" i="319" a="1"/>
  <c r="G46" i="319" s="1"/>
  <c r="F46" i="319" a="1"/>
  <c r="F46" i="319" s="1"/>
  <c r="H48" i="319" a="1"/>
  <c r="H48" i="319" s="1"/>
  <c r="G48" i="319" a="1"/>
  <c r="G48" i="319" s="1"/>
  <c r="E56" i="319" a="1"/>
  <c r="E56" i="319" s="1"/>
  <c r="D56" i="319" a="1"/>
  <c r="D56" i="319" s="1"/>
  <c r="F59" i="319" a="1"/>
  <c r="F59" i="319" s="1"/>
  <c r="E59" i="319" a="1"/>
  <c r="E59" i="319" s="1"/>
  <c r="G61" i="319" a="1"/>
  <c r="G61" i="319" s="1"/>
  <c r="F61" i="319" a="1"/>
  <c r="F61" i="319" s="1"/>
  <c r="G63" i="319" a="1"/>
  <c r="G63" i="319" s="1"/>
  <c r="D63" i="319" a="1"/>
  <c r="D63" i="319" s="1"/>
  <c r="D64" i="319" a="1"/>
  <c r="D64" i="319" s="1"/>
  <c r="H64" i="319" a="1"/>
  <c r="H64" i="319" s="1"/>
  <c r="G64" i="319" a="1"/>
  <c r="G64" i="319" s="1"/>
  <c r="E64" i="319" a="1"/>
  <c r="E64" i="319" s="1"/>
  <c r="D65" i="319" a="1"/>
  <c r="D65" i="319" s="1"/>
  <c r="H65" i="319" a="1"/>
  <c r="H65" i="319" s="1"/>
  <c r="E65" i="319" a="1"/>
  <c r="E65" i="319" s="1"/>
  <c r="E66" i="319" a="1"/>
  <c r="E66" i="319" s="1"/>
  <c r="H66" i="319" a="1"/>
  <c r="H66" i="319" s="1"/>
  <c r="E67" i="319" a="1"/>
  <c r="E67" i="319" s="1"/>
  <c r="H67" i="319" a="1"/>
  <c r="H67" i="319" s="1"/>
  <c r="F67" i="319" a="1"/>
  <c r="F67" i="319" s="1"/>
  <c r="F69" i="319" a="1"/>
  <c r="F69" i="319" s="1"/>
  <c r="G69" i="319" a="1"/>
  <c r="G69" i="319" s="1"/>
  <c r="G71" i="319" a="1"/>
  <c r="G71" i="319" s="1"/>
  <c r="D71" i="319" a="1"/>
  <c r="D71" i="319" s="1"/>
  <c r="G72" i="319" a="1"/>
  <c r="G72" i="319" s="1"/>
  <c r="E72" i="319" a="1"/>
  <c r="E72" i="319" s="1"/>
  <c r="D72" i="319" a="1"/>
  <c r="D72" i="319" s="1"/>
  <c r="H72" i="319" a="1"/>
  <c r="H72" i="319" s="1"/>
  <c r="E73" i="319" a="1"/>
  <c r="E73" i="319" s="1"/>
  <c r="D73" i="319" a="1"/>
  <c r="D73" i="319" s="1"/>
  <c r="H73" i="319" a="1"/>
  <c r="H73" i="319" s="1"/>
  <c r="H74" i="319" a="1"/>
  <c r="H74" i="319" s="1"/>
  <c r="E74" i="319" a="1"/>
  <c r="E74" i="319" s="1"/>
  <c r="H75" i="319" a="1"/>
  <c r="H75" i="319" s="1"/>
  <c r="F75" i="319" a="1"/>
  <c r="F75" i="319" s="1"/>
  <c r="E75" i="319" a="1"/>
  <c r="E75" i="319" s="1"/>
  <c r="G77" i="319" a="1"/>
  <c r="G77" i="319" s="1"/>
  <c r="F77" i="319" a="1"/>
  <c r="F77" i="319" s="1"/>
  <c r="F79" i="319" a="1"/>
  <c r="F79" i="319" s="1"/>
  <c r="H79" i="319" a="1"/>
  <c r="H79" i="319" s="1"/>
  <c r="D79" i="319" a="1"/>
  <c r="D79" i="319" s="1"/>
  <c r="H80" i="319" a="1"/>
  <c r="H80" i="319" s="1"/>
  <c r="D80" i="319" a="1"/>
  <c r="D80" i="319" s="1"/>
  <c r="F80" i="319" a="1"/>
  <c r="F80" i="319" s="1"/>
  <c r="F81" i="319" a="1"/>
  <c r="F81" i="319" s="1"/>
  <c r="D81" i="319" a="1"/>
  <c r="D81" i="319" s="1"/>
  <c r="H81" i="319" a="1"/>
  <c r="H81" i="319" s="1"/>
  <c r="H82" i="319" a="1"/>
  <c r="H82" i="319" s="1"/>
  <c r="D82" i="319" a="1"/>
  <c r="D82" i="319" s="1"/>
  <c r="F82" i="319" a="1"/>
  <c r="F82" i="319" s="1"/>
  <c r="F83" i="319" a="1"/>
  <c r="F83" i="319" s="1"/>
  <c r="H83" i="319" a="1"/>
  <c r="H83" i="319" s="1"/>
  <c r="D83" i="319" a="1"/>
  <c r="D83" i="319" s="1"/>
  <c r="H84" i="319" a="1"/>
  <c r="H84" i="319" s="1"/>
  <c r="D84" i="319" a="1"/>
  <c r="D84" i="319" s="1"/>
  <c r="F84" i="319" a="1"/>
  <c r="F84" i="319" s="1"/>
  <c r="F85" i="319" a="1"/>
  <c r="F85" i="319" s="1"/>
  <c r="D85" i="319" a="1"/>
  <c r="D85" i="319" s="1"/>
  <c r="H85" i="319" a="1"/>
  <c r="H85" i="319" s="1"/>
  <c r="H86" i="319" a="1"/>
  <c r="H86" i="319" s="1"/>
  <c r="D86" i="319" a="1"/>
  <c r="D86" i="319" s="1"/>
  <c r="F86" i="319" a="1"/>
  <c r="F86" i="319" s="1"/>
  <c r="E86" i="319" a="1"/>
  <c r="E86" i="319" s="1"/>
  <c r="F87" i="319" a="1"/>
  <c r="F87" i="319" s="1"/>
  <c r="H87" i="319" a="1"/>
  <c r="H87" i="319" s="1"/>
  <c r="G87" i="319" a="1"/>
  <c r="G87" i="319" s="1"/>
  <c r="E87" i="319" a="1"/>
  <c r="E87" i="319" s="1"/>
  <c r="D87" i="319" a="1"/>
  <c r="D87" i="319" s="1"/>
  <c r="H88" i="319" a="1"/>
  <c r="H88" i="319" s="1"/>
  <c r="D88" i="319" a="1"/>
  <c r="D88" i="319" s="1"/>
  <c r="E88" i="319" a="1"/>
  <c r="E88" i="319" s="1"/>
  <c r="G88" i="319" a="1"/>
  <c r="G88" i="319" s="1"/>
  <c r="F88" i="319" a="1"/>
  <c r="F88" i="319" s="1"/>
  <c r="F89" i="319" a="1"/>
  <c r="F89" i="319" s="1"/>
  <c r="G89" i="319" a="1"/>
  <c r="G89" i="319" s="1"/>
  <c r="E89" i="319" a="1"/>
  <c r="E89" i="319" s="1"/>
  <c r="D89" i="319" a="1"/>
  <c r="D89" i="319" s="1"/>
  <c r="H89" i="319" a="1"/>
  <c r="H89" i="319" s="1"/>
  <c r="F91" i="319" a="1"/>
  <c r="F91" i="319" s="1"/>
  <c r="H91" i="319" a="1"/>
  <c r="H91" i="319" s="1"/>
  <c r="G91" i="319" a="1"/>
  <c r="G91" i="319" s="1"/>
  <c r="E91" i="319" a="1"/>
  <c r="E91" i="319" s="1"/>
  <c r="D91" i="319" a="1"/>
  <c r="D91" i="319" s="1"/>
  <c r="F93" i="319" a="1"/>
  <c r="F93" i="319" s="1"/>
  <c r="G93" i="319" a="1"/>
  <c r="G93" i="319" s="1"/>
  <c r="E93" i="319" a="1"/>
  <c r="E93" i="319" s="1"/>
  <c r="D93" i="319" a="1"/>
  <c r="D93" i="319" s="1"/>
  <c r="H93" i="319" a="1"/>
  <c r="H93" i="319" s="1"/>
  <c r="F95" i="319" a="1"/>
  <c r="F95" i="319" s="1"/>
  <c r="H95" i="319" a="1"/>
  <c r="H95" i="319" s="1"/>
  <c r="G95" i="319" a="1"/>
  <c r="G95" i="319" s="1"/>
  <c r="E95" i="319" a="1"/>
  <c r="E95" i="319" s="1"/>
  <c r="D95" i="319" a="1"/>
  <c r="D95" i="319" s="1"/>
  <c r="F97" i="319" a="1"/>
  <c r="F97" i="319" s="1"/>
  <c r="G97" i="319" a="1"/>
  <c r="G97" i="319" s="1"/>
  <c r="E97" i="319" a="1"/>
  <c r="E97" i="319" s="1"/>
  <c r="D97" i="319" a="1"/>
  <c r="D97" i="319" s="1"/>
  <c r="H97" i="319" a="1"/>
  <c r="H97" i="319" s="1"/>
  <c r="F99" i="319" a="1"/>
  <c r="F99" i="319" s="1"/>
  <c r="H99" i="319" a="1"/>
  <c r="H99" i="319" s="1"/>
  <c r="G99" i="319" a="1"/>
  <c r="G99" i="319" s="1"/>
  <c r="E99" i="319" a="1"/>
  <c r="E99" i="319" s="1"/>
  <c r="D99" i="319" a="1"/>
  <c r="D99" i="319" s="1"/>
  <c r="D62" i="319" a="1"/>
  <c r="D62" i="319" s="1"/>
  <c r="D78" i="319" a="1"/>
  <c r="D78" i="319" s="1"/>
  <c r="F92" i="319" a="1"/>
  <c r="F92" i="319" s="1"/>
  <c r="F96" i="319" a="1"/>
  <c r="F96" i="319" s="1"/>
  <c r="F100" i="319" a="1"/>
  <c r="F100" i="319" s="1"/>
  <c r="H90" i="319" a="1"/>
  <c r="H90" i="319" s="1"/>
  <c r="D90" i="319" a="1"/>
  <c r="D90" i="319" s="1"/>
  <c r="H94" i="319" a="1"/>
  <c r="H94" i="319" s="1"/>
  <c r="D94" i="319" a="1"/>
  <c r="D94" i="319" s="1"/>
  <c r="H98" i="319" a="1"/>
  <c r="H98" i="319" s="1"/>
  <c r="D98" i="319" a="1"/>
  <c r="D98" i="319" s="1"/>
  <c r="E90" i="319" a="1"/>
  <c r="E90" i="319" s="1"/>
  <c r="E94" i="319" a="1"/>
  <c r="E94" i="319" s="1"/>
  <c r="E98" i="319" a="1"/>
  <c r="E98" i="319" s="1"/>
  <c r="F62" i="319" a="1"/>
  <c r="F62" i="319" s="1"/>
  <c r="F78" i="319" a="1"/>
  <c r="F78" i="319" s="1"/>
  <c r="G101" i="319" a="1"/>
  <c r="G101" i="319" s="1"/>
  <c r="F101" i="319" a="1"/>
  <c r="F101" i="319" s="1"/>
  <c r="F90" i="319" a="1"/>
  <c r="F90" i="319" s="1"/>
  <c r="F94" i="319" a="1"/>
  <c r="F94" i="319" s="1"/>
  <c r="F98" i="319" a="1"/>
  <c r="F98" i="319" s="1"/>
  <c r="H92" i="319" a="1"/>
  <c r="H92" i="319" s="1"/>
  <c r="D92" i="319" a="1"/>
  <c r="D92" i="319" s="1"/>
  <c r="H96" i="319" a="1"/>
  <c r="H96" i="319" s="1"/>
  <c r="D96" i="319" a="1"/>
  <c r="D96" i="319" s="1"/>
  <c r="G98" i="319" a="1"/>
  <c r="G98" i="319" s="1"/>
  <c r="H100" i="319" a="1"/>
  <c r="H100" i="319" s="1"/>
  <c r="D100" i="319" a="1"/>
  <c r="D100" i="319" s="1"/>
  <c r="E92" i="319" a="1"/>
  <c r="E92" i="319" s="1"/>
  <c r="E96" i="319" a="1"/>
  <c r="E96" i="319" s="1"/>
  <c r="E100" i="319" a="1"/>
  <c r="E100" i="319" s="1"/>
  <c r="D42" i="317" a="1"/>
  <c r="D42" i="317" s="1"/>
  <c r="H55" i="317" a="1"/>
  <c r="H55" i="317" s="1"/>
  <c r="E61" i="317" a="1"/>
  <c r="E61" i="317" s="1"/>
  <c r="F61" i="317" a="1"/>
  <c r="F61" i="317" s="1"/>
  <c r="D61" i="317" a="1"/>
  <c r="D61" i="317" s="1"/>
  <c r="D43" i="316" a="1"/>
  <c r="D43" i="316" s="1"/>
  <c r="F43" i="315" a="1"/>
  <c r="F43" i="315" s="1"/>
  <c r="F56" i="317" a="1"/>
  <c r="F56" i="317" s="1"/>
  <c r="H56" i="317" a="1"/>
  <c r="H56" i="317" s="1"/>
  <c r="G56" i="317" a="1"/>
  <c r="G56" i="317" s="1"/>
  <c r="E49" i="316" a="1"/>
  <c r="E49" i="316" s="1"/>
  <c r="G49" i="316" a="1"/>
  <c r="G49" i="316" s="1"/>
  <c r="H45" i="317" a="1"/>
  <c r="H45" i="317" s="1"/>
  <c r="G58" i="317" a="1"/>
  <c r="G58" i="317" s="1"/>
  <c r="G60" i="317" a="1"/>
  <c r="G60" i="317" s="1"/>
  <c r="H34" i="318" a="1"/>
  <c r="H34" i="318" s="1"/>
  <c r="F38" i="318" a="1"/>
  <c r="F38" i="318" s="1"/>
  <c r="F48" i="318" a="1"/>
  <c r="F48" i="318" s="1"/>
  <c r="E71" i="318" a="1"/>
  <c r="E71" i="318" s="1"/>
  <c r="H72" i="317" a="1"/>
  <c r="H72" i="317" s="1"/>
  <c r="H31" i="318" a="1"/>
  <c r="H31" i="318" s="1"/>
  <c r="E35" i="318" a="1"/>
  <c r="E35" i="318" s="1"/>
  <c r="E39" i="318" a="1"/>
  <c r="E39" i="318" s="1"/>
  <c r="F45" i="318" a="1"/>
  <c r="F45" i="318" s="1"/>
  <c r="D49" i="318" a="1"/>
  <c r="D49" i="318" s="1"/>
  <c r="F49" i="318" a="1"/>
  <c r="F49" i="318" s="1"/>
  <c r="E71" i="317" a="1"/>
  <c r="E71" i="317" s="1"/>
  <c r="D73" i="317" a="1"/>
  <c r="D73" i="317" s="1"/>
  <c r="E36" i="318" a="1"/>
  <c r="E36" i="318" s="1"/>
  <c r="E58" i="317" a="1"/>
  <c r="E58" i="317" s="1"/>
  <c r="H71" i="317" a="1"/>
  <c r="H71" i="317" s="1"/>
  <c r="E73" i="317" a="1"/>
  <c r="E73" i="317" s="1"/>
  <c r="E36" i="316" a="1"/>
  <c r="E36" i="316" s="1"/>
  <c r="D40" i="317" a="1"/>
  <c r="D40" i="317" s="1"/>
  <c r="D45" i="317" a="1"/>
  <c r="D45" i="317" s="1"/>
  <c r="H73" i="317" a="1"/>
  <c r="H73" i="317" s="1"/>
  <c r="F30" i="318" a="1"/>
  <c r="F30" i="318" s="1"/>
  <c r="H37" i="318" a="1"/>
  <c r="H37" i="318" s="1"/>
  <c r="F42" i="318" a="1"/>
  <c r="F42" i="318" s="1"/>
  <c r="E44" i="316" a="1"/>
  <c r="E44" i="316" s="1"/>
  <c r="F58" i="317" a="1"/>
  <c r="F58" i="317" s="1"/>
  <c r="E72" i="317" a="1"/>
  <c r="E72" i="317" s="1"/>
  <c r="H76" i="317" a="1"/>
  <c r="H76" i="317" s="1"/>
  <c r="H30" i="318" a="1"/>
  <c r="H30" i="318" s="1"/>
  <c r="F34" i="318" a="1"/>
  <c r="F34" i="318" s="1"/>
  <c r="G47" i="315" a="1"/>
  <c r="G47" i="315" s="1"/>
  <c r="H35" i="316" a="1"/>
  <c r="H35" i="316" s="1"/>
  <c r="G35" i="316" a="1"/>
  <c r="G35" i="316" s="1"/>
  <c r="D41" i="316" a="1"/>
  <c r="D41" i="316" s="1"/>
  <c r="H41" i="316" a="1"/>
  <c r="H41" i="316" s="1"/>
  <c r="D48" i="316" a="1"/>
  <c r="D48" i="316" s="1"/>
  <c r="F51" i="316" a="1"/>
  <c r="F51" i="316" s="1"/>
  <c r="F39" i="316" a="1"/>
  <c r="F39" i="316" s="1"/>
  <c r="E39" i="316" a="1"/>
  <c r="E39" i="316" s="1"/>
  <c r="F32" i="317" a="1"/>
  <c r="F32" i="317" s="1"/>
  <c r="E32" i="317" a="1"/>
  <c r="E32" i="317" s="1"/>
  <c r="D32" i="317" a="1"/>
  <c r="D32" i="317" s="1"/>
  <c r="G32" i="317" a="1"/>
  <c r="G32" i="317" s="1"/>
  <c r="H32" i="317" a="1"/>
  <c r="H32" i="317" s="1"/>
  <c r="F45" i="316" a="1"/>
  <c r="F45" i="316" s="1"/>
  <c r="G45" i="316" a="1"/>
  <c r="G45" i="316" s="1"/>
  <c r="E33" i="316" a="1"/>
  <c r="E33" i="316" s="1"/>
  <c r="G33" i="316" a="1"/>
  <c r="G33" i="316" s="1"/>
  <c r="D44" i="315" a="1"/>
  <c r="D44" i="315" s="1"/>
  <c r="H40" i="315" a="1"/>
  <c r="H40" i="315" s="1"/>
  <c r="H45" i="315" a="1"/>
  <c r="H45" i="315" s="1"/>
  <c r="F37" i="316" a="1"/>
  <c r="F37" i="316" s="1"/>
  <c r="H37" i="316" a="1"/>
  <c r="H37" i="316" s="1"/>
  <c r="D37" i="316" a="1"/>
  <c r="D37" i="316" s="1"/>
  <c r="D30" i="316" a="1"/>
  <c r="D30" i="316" s="1"/>
  <c r="G47" i="316" a="1"/>
  <c r="G47" i="316" s="1"/>
  <c r="D50" i="316" a="1"/>
  <c r="D50" i="316" s="1"/>
  <c r="F50" i="316" a="1"/>
  <c r="F50" i="316" s="1"/>
  <c r="H30" i="317" a="1"/>
  <c r="H30" i="317" s="1"/>
  <c r="G35" i="317" a="1"/>
  <c r="G35" i="317" s="1"/>
  <c r="E38" i="317" a="1"/>
  <c r="E38" i="317" s="1"/>
  <c r="F49" i="316" a="1"/>
  <c r="F49" i="316" s="1"/>
  <c r="E43" i="317" a="1"/>
  <c r="E43" i="317" s="1"/>
  <c r="G46" i="317" a="1"/>
  <c r="G46" i="317" s="1"/>
  <c r="F28" i="316" a="1"/>
  <c r="F28" i="316" s="1"/>
  <c r="H55" i="316" a="1"/>
  <c r="H55" i="316" s="1"/>
  <c r="E35" i="317" a="1"/>
  <c r="E35" i="317" s="1"/>
  <c r="H39" i="317" a="1"/>
  <c r="H39" i="317" s="1"/>
  <c r="F39" i="317" a="1"/>
  <c r="F39" i="317" s="1"/>
  <c r="M353" i="19"/>
  <c r="D55" i="316" a="1"/>
  <c r="D55" i="316" s="1"/>
  <c r="H29" i="317" a="1"/>
  <c r="H29" i="317" s="1"/>
  <c r="D41" i="317" a="1"/>
  <c r="D41" i="317" s="1"/>
  <c r="H41" i="317" a="1"/>
  <c r="H41" i="317" s="1"/>
  <c r="F44" i="317" a="1"/>
  <c r="F44" i="317" s="1"/>
  <c r="G44" i="317" a="1"/>
  <c r="G44" i="317" s="1"/>
  <c r="E44" i="317" a="1"/>
  <c r="E44" i="317" s="1"/>
  <c r="D44" i="317" a="1"/>
  <c r="D44" i="317" s="1"/>
  <c r="H44" i="317" a="1"/>
  <c r="H44" i="317" s="1"/>
  <c r="E48" i="317" a="1"/>
  <c r="E48" i="317" s="1"/>
  <c r="H48" i="317" a="1"/>
  <c r="H48" i="317" s="1"/>
  <c r="F48" i="317" a="1"/>
  <c r="F48" i="317" s="1"/>
  <c r="D48" i="317" a="1"/>
  <c r="D48" i="317" s="1"/>
  <c r="G48" i="317" a="1"/>
  <c r="G48" i="317" s="1"/>
  <c r="H43" i="316" a="1"/>
  <c r="H43" i="316" s="1"/>
  <c r="G34" i="317" a="1"/>
  <c r="G34" i="317" s="1"/>
  <c r="D36" i="317" a="1"/>
  <c r="D36" i="317" s="1"/>
  <c r="G36" i="317" a="1"/>
  <c r="G36" i="317" s="1"/>
  <c r="E36" i="317" a="1"/>
  <c r="E36" i="317" s="1"/>
  <c r="H36" i="317" a="1"/>
  <c r="H36" i="317" s="1"/>
  <c r="F53" i="317" a="1"/>
  <c r="F53" i="317" s="1"/>
  <c r="H53" i="317" a="1"/>
  <c r="H53" i="317" s="1"/>
  <c r="E53" i="317" a="1"/>
  <c r="E53" i="317" s="1"/>
  <c r="D48" i="315" a="1"/>
  <c r="D48" i="315" s="1"/>
  <c r="H54" i="316" a="1"/>
  <c r="H54" i="316" s="1"/>
  <c r="F54" i="316" a="1"/>
  <c r="F54" i="316" s="1"/>
  <c r="E54" i="316" a="1"/>
  <c r="E54" i="316" s="1"/>
  <c r="G55" i="316" a="1"/>
  <c r="G55" i="316" s="1"/>
  <c r="H31" i="317" a="1"/>
  <c r="H31" i="317" s="1"/>
  <c r="G42" i="315" a="1"/>
  <c r="G42" i="315" s="1"/>
  <c r="D28" i="316" a="1"/>
  <c r="D28" i="316" s="1"/>
  <c r="H44" i="316" a="1"/>
  <c r="H44" i="316" s="1"/>
  <c r="H47" i="316" a="1"/>
  <c r="H47" i="316" s="1"/>
  <c r="H49" i="316" a="1"/>
  <c r="H49" i="316" s="1"/>
  <c r="E31" i="317" a="1"/>
  <c r="E31" i="317" s="1"/>
  <c r="G37" i="317" a="1"/>
  <c r="G37" i="317" s="1"/>
  <c r="F37" i="317" a="1"/>
  <c r="F37" i="317" s="1"/>
  <c r="E37" i="317" a="1"/>
  <c r="E37" i="317" s="1"/>
  <c r="D37" i="317" a="1"/>
  <c r="D37" i="317" s="1"/>
  <c r="H37" i="317" a="1"/>
  <c r="H37" i="317" s="1"/>
  <c r="F64" i="317" a="1"/>
  <c r="F64" i="317" s="1"/>
  <c r="E64" i="317" a="1"/>
  <c r="E64" i="317" s="1"/>
  <c r="D64" i="317" a="1"/>
  <c r="D64" i="317" s="1"/>
  <c r="H64" i="317" a="1"/>
  <c r="H64" i="317" s="1"/>
  <c r="G64" i="317" a="1"/>
  <c r="G64" i="317" s="1"/>
  <c r="G69" i="317" a="1"/>
  <c r="G69" i="317" s="1"/>
  <c r="F69" i="317" a="1"/>
  <c r="F69" i="317" s="1"/>
  <c r="E69" i="317" a="1"/>
  <c r="E69" i="317" s="1"/>
  <c r="D69" i="317" a="1"/>
  <c r="D69" i="317" s="1"/>
  <c r="E54" i="317" a="1"/>
  <c r="E54" i="317" s="1"/>
  <c r="H62" i="317" a="1"/>
  <c r="H62" i="317" s="1"/>
  <c r="G62" i="317" a="1"/>
  <c r="G62" i="317" s="1"/>
  <c r="H70" i="317" a="1"/>
  <c r="H70" i="317" s="1"/>
  <c r="G70" i="317" a="1"/>
  <c r="G70" i="317" s="1"/>
  <c r="D70" i="317" a="1"/>
  <c r="D70" i="317" s="1"/>
  <c r="G50" i="317" a="1"/>
  <c r="G50" i="317" s="1"/>
  <c r="D52" i="317" a="1"/>
  <c r="D52" i="317" s="1"/>
  <c r="G52" i="317" a="1"/>
  <c r="G52" i="317" s="1"/>
  <c r="F54" i="317" a="1"/>
  <c r="F54" i="317" s="1"/>
  <c r="E65" i="317" a="1"/>
  <c r="E65" i="317" s="1"/>
  <c r="H65" i="317" a="1"/>
  <c r="H65" i="317" s="1"/>
  <c r="G65" i="317" a="1"/>
  <c r="G65" i="317" s="1"/>
  <c r="F65" i="317" a="1"/>
  <c r="F65" i="317" s="1"/>
  <c r="D49" i="317" a="1"/>
  <c r="D49" i="317" s="1"/>
  <c r="D50" i="317" a="1"/>
  <c r="D50" i="317" s="1"/>
  <c r="D51" i="317" a="1"/>
  <c r="D51" i="317" s="1"/>
  <c r="F57" i="317" a="1"/>
  <c r="F57" i="317" s="1"/>
  <c r="E57" i="317" a="1"/>
  <c r="E57" i="317" s="1"/>
  <c r="D57" i="317" a="1"/>
  <c r="D57" i="317" s="1"/>
  <c r="D65" i="317" a="1"/>
  <c r="D65" i="317" s="1"/>
  <c r="E49" i="317" a="1"/>
  <c r="E49" i="317" s="1"/>
  <c r="E51" i="317" a="1"/>
  <c r="E51" i="317" s="1"/>
  <c r="H66" i="317" a="1"/>
  <c r="H66" i="317" s="1"/>
  <c r="E66" i="317" a="1"/>
  <c r="E66" i="317" s="1"/>
  <c r="D66" i="317" a="1"/>
  <c r="D66" i="317" s="1"/>
  <c r="D56" i="317" a="1"/>
  <c r="D56" i="317" s="1"/>
  <c r="H59" i="317" a="1"/>
  <c r="H59" i="317" s="1"/>
  <c r="H63" i="317" a="1"/>
  <c r="H63" i="317" s="1"/>
  <c r="F67" i="317" a="1"/>
  <c r="F67" i="317" s="1"/>
  <c r="H67" i="317" a="1"/>
  <c r="H67" i="317" s="1"/>
  <c r="G67" i="317" a="1"/>
  <c r="G67" i="317" s="1"/>
  <c r="F45" i="317" a="1"/>
  <c r="F45" i="317" s="1"/>
  <c r="F52" i="317" a="1"/>
  <c r="F52" i="317" s="1"/>
  <c r="D55" i="317" a="1"/>
  <c r="D55" i="317" s="1"/>
  <c r="E56" i="317" a="1"/>
  <c r="E56" i="317" s="1"/>
  <c r="G57" i="317" a="1"/>
  <c r="G57" i="317" s="1"/>
  <c r="F60" i="317" a="1"/>
  <c r="F60" i="317" s="1"/>
  <c r="E60" i="317" a="1"/>
  <c r="E60" i="317" s="1"/>
  <c r="H60" i="317" a="1"/>
  <c r="H60" i="317" s="1"/>
  <c r="D71" i="317" a="1"/>
  <c r="D71" i="317" s="1"/>
  <c r="F47" i="318" a="1"/>
  <c r="F47" i="318" s="1"/>
  <c r="E47" i="318" a="1"/>
  <c r="E47" i="318" s="1"/>
  <c r="H49" i="318" a="1"/>
  <c r="H49" i="318" s="1"/>
  <c r="E49" i="318" a="1"/>
  <c r="E49" i="318" s="1"/>
  <c r="F68" i="317" a="1"/>
  <c r="F68" i="317" s="1"/>
  <c r="H75" i="317" a="1"/>
  <c r="H75" i="317" s="1"/>
  <c r="F33" i="318" a="1"/>
  <c r="F33" i="318" s="1"/>
  <c r="G39" i="318" a="1"/>
  <c r="G39" i="318" s="1"/>
  <c r="D41" i="318" a="1"/>
  <c r="D41" i="318" s="1"/>
  <c r="G42" i="318" a="1"/>
  <c r="G42" i="318" s="1"/>
  <c r="D44" i="318" a="1"/>
  <c r="D44" i="318" s="1"/>
  <c r="G45" i="318" a="1"/>
  <c r="G45" i="318" s="1"/>
  <c r="D47" i="318" a="1"/>
  <c r="D47" i="318" s="1"/>
  <c r="G68" i="317" a="1"/>
  <c r="G68" i="317" s="1"/>
  <c r="D29" i="318" a="1"/>
  <c r="D29" i="318" s="1"/>
  <c r="G30" i="318" a="1"/>
  <c r="G30" i="318" s="1"/>
  <c r="D35" i="318" a="1"/>
  <c r="D35" i="318" s="1"/>
  <c r="G36" i="318" a="1"/>
  <c r="G36" i="318" s="1"/>
  <c r="E38" i="318" a="1"/>
  <c r="E38" i="318" s="1"/>
  <c r="H39" i="318" a="1"/>
  <c r="H39" i="318" s="1"/>
  <c r="E41" i="318" a="1"/>
  <c r="E41" i="318" s="1"/>
  <c r="H42" i="318" a="1"/>
  <c r="H42" i="318" s="1"/>
  <c r="E44" i="318" a="1"/>
  <c r="E44" i="318" s="1"/>
  <c r="H45" i="318" a="1"/>
  <c r="H45" i="318" s="1"/>
  <c r="G47" i="318" a="1"/>
  <c r="G47" i="318" s="1"/>
  <c r="H61" i="317" a="1"/>
  <c r="H61" i="317" s="1"/>
  <c r="F41" i="318" a="1"/>
  <c r="F41" i="318" s="1"/>
  <c r="F44" i="318" a="1"/>
  <c r="F44" i="318" s="1"/>
  <c r="H47" i="318" a="1"/>
  <c r="H47" i="318" s="1"/>
  <c r="H68" i="317" a="1"/>
  <c r="H68" i="317" s="1"/>
  <c r="F29" i="318" a="1"/>
  <c r="F29" i="318" s="1"/>
  <c r="F32" i="318" a="1"/>
  <c r="F32" i="318" s="1"/>
  <c r="G35" i="318" a="1"/>
  <c r="G35" i="318" s="1"/>
  <c r="G38" i="318" a="1"/>
  <c r="G38" i="318" s="1"/>
  <c r="D40" i="318" a="1"/>
  <c r="D40" i="318" s="1"/>
  <c r="D43" i="318" a="1"/>
  <c r="D43" i="318" s="1"/>
  <c r="G44" i="318" a="1"/>
  <c r="G44" i="318" s="1"/>
  <c r="E46" i="318" a="1"/>
  <c r="E46" i="318" s="1"/>
  <c r="H50" i="318" a="1"/>
  <c r="H50" i="318" s="1"/>
  <c r="F50" i="318" a="1"/>
  <c r="F50" i="318" s="1"/>
  <c r="G50" i="318" a="1"/>
  <c r="G50" i="318" s="1"/>
  <c r="E50" i="318" a="1"/>
  <c r="E50" i="318" s="1"/>
  <c r="D50" i="318" a="1"/>
  <c r="D50" i="318" s="1"/>
  <c r="D68" i="317" a="1"/>
  <c r="D68" i="317" s="1"/>
  <c r="G73" i="317" a="1"/>
  <c r="G73" i="317" s="1"/>
  <c r="G76" i="317" a="1"/>
  <c r="G76" i="317" s="1"/>
  <c r="D31" i="318" a="1"/>
  <c r="D31" i="318" s="1"/>
  <c r="E34" i="318" a="1"/>
  <c r="E34" i="318" s="1"/>
  <c r="H35" i="318" a="1"/>
  <c r="H35" i="318" s="1"/>
  <c r="E37" i="318" a="1"/>
  <c r="E37" i="318" s="1"/>
  <c r="H38" i="318" a="1"/>
  <c r="H38" i="318" s="1"/>
  <c r="E43" i="318" a="1"/>
  <c r="E43" i="318" s="1"/>
  <c r="F46" i="318" a="1"/>
  <c r="F46" i="318" s="1"/>
  <c r="F51" i="318" a="1"/>
  <c r="F51" i="318" s="1"/>
  <c r="H51" i="318" a="1"/>
  <c r="H51" i="318" s="1"/>
  <c r="D51" i="318" a="1"/>
  <c r="D51" i="318" s="1"/>
  <c r="E51" i="318" a="1"/>
  <c r="E51" i="318" s="1"/>
  <c r="F40" i="318" a="1"/>
  <c r="F40" i="318" s="1"/>
  <c r="G43" i="318" a="1"/>
  <c r="G43" i="318" s="1"/>
  <c r="D45" i="318" a="1"/>
  <c r="D45" i="318" s="1"/>
  <c r="G46" i="318" a="1"/>
  <c r="G46" i="318" s="1"/>
  <c r="G51" i="318" a="1"/>
  <c r="G51" i="318" s="1"/>
  <c r="F57" i="318" a="1"/>
  <c r="F57" i="318" s="1"/>
  <c r="G57" i="318" a="1"/>
  <c r="G57" i="318" s="1"/>
  <c r="E57" i="318" a="1"/>
  <c r="E57" i="318" s="1"/>
  <c r="G31" i="318" a="1"/>
  <c r="G31" i="318" s="1"/>
  <c r="G34" i="318" a="1"/>
  <c r="G34" i="318" s="1"/>
  <c r="D36" i="318" a="1"/>
  <c r="D36" i="318" s="1"/>
  <c r="D39" i="318" a="1"/>
  <c r="D39" i="318" s="1"/>
  <c r="E42" i="318" a="1"/>
  <c r="E42" i="318" s="1"/>
  <c r="H43" i="318" a="1"/>
  <c r="H43" i="318" s="1"/>
  <c r="H46" i="318" a="1"/>
  <c r="H46" i="318" s="1"/>
  <c r="H52" i="318" a="1"/>
  <c r="H52" i="318" s="1"/>
  <c r="D52" i="318" a="1"/>
  <c r="D52" i="318" s="1"/>
  <c r="F52" i="318" a="1"/>
  <c r="F52" i="318" s="1"/>
  <c r="E52" i="318" a="1"/>
  <c r="E52" i="318" s="1"/>
  <c r="G52" i="318" a="1"/>
  <c r="G52" i="318" s="1"/>
  <c r="E55" i="318" a="1"/>
  <c r="E55" i="318" s="1"/>
  <c r="H58" i="318" a="1"/>
  <c r="H58" i="318" s="1"/>
  <c r="D58" i="318" a="1"/>
  <c r="D58" i="318" s="1"/>
  <c r="F58" i="318" a="1"/>
  <c r="F58" i="318" s="1"/>
  <c r="E63" i="318" a="1"/>
  <c r="E63" i="318" s="1"/>
  <c r="H66" i="318" a="1"/>
  <c r="H66" i="318" s="1"/>
  <c r="D66" i="318" a="1"/>
  <c r="D66" i="318" s="1"/>
  <c r="F66" i="318" a="1"/>
  <c r="F66" i="318" s="1"/>
  <c r="H74" i="318" a="1"/>
  <c r="H74" i="318" s="1"/>
  <c r="D74" i="318" a="1"/>
  <c r="D74" i="318" s="1"/>
  <c r="F74" i="318" a="1"/>
  <c r="F74" i="318" s="1"/>
  <c r="F53" i="318" a="1"/>
  <c r="F53" i="318" s="1"/>
  <c r="H53" i="318" a="1"/>
  <c r="H53" i="318" s="1"/>
  <c r="D53" i="318" a="1"/>
  <c r="D53" i="318" s="1"/>
  <c r="E58" i="318" a="1"/>
  <c r="E58" i="318" s="1"/>
  <c r="F61" i="318" a="1"/>
  <c r="F61" i="318" s="1"/>
  <c r="H61" i="318" a="1"/>
  <c r="H61" i="318" s="1"/>
  <c r="D61" i="318" a="1"/>
  <c r="D61" i="318" s="1"/>
  <c r="E66" i="318" a="1"/>
  <c r="E66" i="318" s="1"/>
  <c r="F69" i="318" a="1"/>
  <c r="F69" i="318" s="1"/>
  <c r="H69" i="318" a="1"/>
  <c r="H69" i="318" s="1"/>
  <c r="D69" i="318" a="1"/>
  <c r="D69" i="318" s="1"/>
  <c r="E74" i="318" a="1"/>
  <c r="E74" i="318" s="1"/>
  <c r="E53" i="318" a="1"/>
  <c r="E53" i="318" s="1"/>
  <c r="D56" i="318" a="1"/>
  <c r="D56" i="318" s="1"/>
  <c r="F56" i="318" a="1"/>
  <c r="F56" i="318" s="1"/>
  <c r="G58" i="318" a="1"/>
  <c r="G58" i="318" s="1"/>
  <c r="E61" i="318" a="1"/>
  <c r="E61" i="318" s="1"/>
  <c r="H64" i="318" a="1"/>
  <c r="H64" i="318" s="1"/>
  <c r="G66" i="318" a="1"/>
  <c r="G66" i="318" s="1"/>
  <c r="E69" i="318" a="1"/>
  <c r="E69" i="318" s="1"/>
  <c r="H72" i="318" a="1"/>
  <c r="H72" i="318"/>
  <c r="D72" i="318" a="1"/>
  <c r="D72" i="318" s="1"/>
  <c r="F72" i="318" a="1"/>
  <c r="F72" i="318" s="1"/>
  <c r="G74" i="318" a="1"/>
  <c r="G74" i="318" s="1"/>
  <c r="G53" i="318" a="1"/>
  <c r="G53" i="318" s="1"/>
  <c r="F59" i="318" a="1"/>
  <c r="F59" i="318" s="1"/>
  <c r="H59" i="318" a="1"/>
  <c r="H59" i="318" s="1"/>
  <c r="D59" i="318" a="1"/>
  <c r="D59" i="318" s="1"/>
  <c r="G61" i="318" a="1"/>
  <c r="G61" i="318" s="1"/>
  <c r="F67" i="318" a="1"/>
  <c r="F67" i="318" s="1"/>
  <c r="H67" i="318" a="1"/>
  <c r="H67" i="318" s="1"/>
  <c r="D67" i="318" a="1"/>
  <c r="D67" i="318" s="1"/>
  <c r="G69" i="318" a="1"/>
  <c r="G69" i="318" s="1"/>
  <c r="F75" i="318" a="1"/>
  <c r="F75" i="318" s="1"/>
  <c r="H75" i="318" a="1"/>
  <c r="H75" i="318" s="1"/>
  <c r="D75" i="318" a="1"/>
  <c r="D75" i="318" s="1"/>
  <c r="H54" i="318" a="1"/>
  <c r="H54" i="318" s="1"/>
  <c r="D54" i="318" a="1"/>
  <c r="D54" i="318" s="1"/>
  <c r="F54" i="318" a="1"/>
  <c r="F54" i="318" s="1"/>
  <c r="E59" i="318" a="1"/>
  <c r="E59" i="318" s="1"/>
  <c r="H62" i="318" a="1"/>
  <c r="H62" i="318" s="1"/>
  <c r="D62" i="318" a="1"/>
  <c r="D62" i="318" s="1"/>
  <c r="F62" i="318" a="1"/>
  <c r="F62" i="318" s="1"/>
  <c r="G64" i="318" a="1"/>
  <c r="G64" i="318" s="1"/>
  <c r="E67" i="318" a="1"/>
  <c r="E67" i="318" s="1"/>
  <c r="H70" i="318" a="1"/>
  <c r="H70" i="318" s="1"/>
  <c r="D70" i="318" a="1"/>
  <c r="D70" i="318" s="1"/>
  <c r="F70" i="318" a="1"/>
  <c r="F70" i="318" s="1"/>
  <c r="G72" i="318" a="1"/>
  <c r="G72" i="318" s="1"/>
  <c r="E75" i="318" a="1"/>
  <c r="E75" i="318" s="1"/>
  <c r="G59" i="318" a="1"/>
  <c r="G59" i="318" s="1"/>
  <c r="F65" i="318" a="1"/>
  <c r="F65" i="318" s="1"/>
  <c r="H65" i="318" a="1"/>
  <c r="H65" i="318" s="1"/>
  <c r="D65" i="318" a="1"/>
  <c r="D65" i="318" s="1"/>
  <c r="G67" i="318" a="1"/>
  <c r="G67" i="318" s="1"/>
  <c r="F73" i="318" a="1"/>
  <c r="F73" i="318" s="1"/>
  <c r="H73" i="318" a="1"/>
  <c r="H73" i="318" s="1"/>
  <c r="D73" i="318" a="1"/>
  <c r="D73" i="318" s="1"/>
  <c r="G75" i="318" a="1"/>
  <c r="G75" i="318" s="1"/>
  <c r="G54" i="318" a="1"/>
  <c r="G54" i="318" s="1"/>
  <c r="H60" i="318" a="1"/>
  <c r="H60" i="318" s="1"/>
  <c r="D60" i="318" a="1"/>
  <c r="D60" i="318" s="1"/>
  <c r="F60" i="318" a="1"/>
  <c r="F60" i="318" s="1"/>
  <c r="G62" i="318" a="1"/>
  <c r="G62" i="318" s="1"/>
  <c r="E65" i="318" a="1"/>
  <c r="E65" i="318" s="1"/>
  <c r="H68" i="318" a="1"/>
  <c r="H68" i="318" s="1"/>
  <c r="D68" i="318" a="1"/>
  <c r="D68" i="318" s="1"/>
  <c r="F68" i="318" a="1"/>
  <c r="F68" i="318" s="1"/>
  <c r="G70" i="318" a="1"/>
  <c r="G70" i="318" s="1"/>
  <c r="E73" i="318" a="1"/>
  <c r="E73" i="318" s="1"/>
  <c r="H76" i="318" a="1"/>
  <c r="H76" i="318" s="1"/>
  <c r="D76" i="318" a="1"/>
  <c r="D76" i="318" s="1"/>
  <c r="G76" i="318" a="1"/>
  <c r="G76" i="318" s="1"/>
  <c r="F76" i="318" a="1"/>
  <c r="F76" i="318" s="1"/>
  <c r="F55" i="318" a="1"/>
  <c r="F55" i="318" s="1"/>
  <c r="H55" i="318" a="1"/>
  <c r="H55" i="318" s="1"/>
  <c r="D55" i="318" a="1"/>
  <c r="D55" i="318" s="1"/>
  <c r="E60" i="318" a="1"/>
  <c r="E60" i="318" s="1"/>
  <c r="F63" i="318" a="1"/>
  <c r="F63" i="318" s="1"/>
  <c r="H63" i="318" a="1"/>
  <c r="H63" i="318" s="1"/>
  <c r="D63" i="318" a="1"/>
  <c r="D63" i="318" s="1"/>
  <c r="G65" i="318" a="1"/>
  <c r="G65" i="318" s="1"/>
  <c r="E68" i="318" a="1"/>
  <c r="E68" i="318" s="1"/>
  <c r="F71" i="318" a="1"/>
  <c r="F71" i="318" s="1"/>
  <c r="H71" i="318" a="1"/>
  <c r="H71" i="318" s="1"/>
  <c r="D71" i="318" a="1"/>
  <c r="D71" i="318" s="1"/>
  <c r="G73" i="318" a="1"/>
  <c r="G73" i="318" s="1"/>
  <c r="M347" i="19"/>
  <c r="M349" i="19"/>
  <c r="M351" i="19"/>
  <c r="K74" i="16"/>
  <c r="K22" i="16"/>
  <c r="K24" i="16"/>
  <c r="F3" i="19"/>
  <c r="F5" i="19"/>
  <c r="F11" i="19"/>
  <c r="F13" i="19"/>
  <c r="F19" i="19"/>
  <c r="F21" i="19"/>
  <c r="F32" i="19"/>
  <c r="F45" i="19"/>
  <c r="F53" i="19"/>
  <c r="F61" i="19"/>
  <c r="F73" i="19"/>
  <c r="F78" i="19"/>
  <c r="F85" i="19"/>
  <c r="F86" i="19"/>
  <c r="F97" i="19"/>
  <c r="F102" i="19"/>
  <c r="F109" i="19"/>
  <c r="F110" i="19"/>
  <c r="F121" i="19"/>
  <c r="F123" i="19"/>
  <c r="F132" i="19"/>
  <c r="F133" i="19"/>
  <c r="F135" i="19"/>
  <c r="F144" i="19"/>
  <c r="F145" i="19"/>
  <c r="F148" i="19"/>
  <c r="F149" i="19"/>
  <c r="F157" i="19"/>
  <c r="F159" i="19"/>
  <c r="F160" i="19"/>
  <c r="F165" i="19"/>
  <c r="F167" i="19"/>
  <c r="F168" i="19"/>
  <c r="F174" i="19"/>
  <c r="F181" i="19"/>
  <c r="F182" i="19"/>
  <c r="F183" i="19"/>
  <c r="F185" i="19"/>
  <c r="F186" i="19"/>
  <c r="F188" i="19"/>
  <c r="F189" i="19"/>
  <c r="F192" i="19"/>
  <c r="F196" i="19"/>
  <c r="F197" i="19"/>
  <c r="F200" i="19"/>
  <c r="F209" i="19"/>
  <c r="F214" i="19"/>
  <c r="F218" i="19"/>
  <c r="F219" i="19"/>
  <c r="F240" i="19"/>
  <c r="F248" i="19"/>
  <c r="F250" i="19"/>
  <c r="F252" i="19"/>
  <c r="F254" i="19"/>
  <c r="F255" i="19"/>
  <c r="F257" i="19"/>
  <c r="F261" i="19"/>
  <c r="F264" i="19"/>
  <c r="F266" i="19"/>
  <c r="F269" i="19"/>
  <c r="F270" i="19"/>
  <c r="F272" i="19"/>
  <c r="F274" i="19"/>
  <c r="F277" i="19"/>
  <c r="F278" i="19"/>
  <c r="F281" i="19"/>
  <c r="F283" i="19"/>
  <c r="F285" i="19"/>
  <c r="F286" i="19"/>
  <c r="F289" i="19"/>
  <c r="F291" i="19"/>
  <c r="F292" i="19"/>
  <c r="F298" i="19"/>
  <c r="F299" i="19"/>
  <c r="F300" i="19"/>
  <c r="F306" i="19"/>
  <c r="F307" i="19"/>
  <c r="F308" i="19"/>
  <c r="F313" i="19"/>
  <c r="F314" i="19"/>
  <c r="F315" i="19"/>
  <c r="F317" i="19"/>
  <c r="F321" i="19"/>
  <c r="F322" i="19"/>
  <c r="F324" i="19"/>
  <c r="F326" i="19"/>
  <c r="F341" i="19"/>
  <c r="F343" i="19"/>
  <c r="F345" i="19"/>
  <c r="F2" i="19"/>
  <c r="H83" i="16"/>
  <c r="H82" i="16"/>
  <c r="H81" i="16"/>
  <c r="H73" i="16"/>
  <c r="H72" i="16"/>
  <c r="H71" i="16"/>
  <c r="H70" i="16"/>
  <c r="H77" i="16"/>
  <c r="H76" i="16"/>
  <c r="H75" i="16"/>
  <c r="H74"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 r="H4" i="16"/>
  <c r="H3" i="16"/>
  <c r="H2" i="16"/>
  <c r="C50" i="101" a="1"/>
  <c r="C50" i="101" s="1"/>
  <c r="C51" i="101" a="1"/>
  <c r="C51" i="101" s="1"/>
  <c r="C52" i="101" a="1"/>
  <c r="C52" i="101" s="1"/>
  <c r="C53" i="101" a="1"/>
  <c r="C53" i="101" s="1"/>
  <c r="C54" i="101" a="1"/>
  <c r="C54" i="101" s="1"/>
  <c r="C55" i="101" a="1"/>
  <c r="C55" i="101" s="1"/>
  <c r="C56" i="101" a="1"/>
  <c r="C56" i="101" s="1"/>
  <c r="C57" i="101" a="1"/>
  <c r="C57" i="101" s="1"/>
  <c r="C58" i="101" a="1"/>
  <c r="C58" i="101" s="1"/>
  <c r="C59" i="101" a="1"/>
  <c r="C59" i="101" s="1"/>
  <c r="C60" i="101" a="1"/>
  <c r="C60" i="101" s="1"/>
  <c r="C61" i="101" a="1"/>
  <c r="C61" i="101" s="1"/>
  <c r="C62" i="101" a="1"/>
  <c r="C62" i="101" s="1"/>
  <c r="C63" i="101" a="1"/>
  <c r="C63" i="101" s="1"/>
  <c r="C64" i="101" a="1"/>
  <c r="C64" i="101" s="1"/>
  <c r="C65" i="101" a="1"/>
  <c r="C65" i="101" s="1"/>
  <c r="C66" i="101" a="1"/>
  <c r="C66" i="101" s="1"/>
  <c r="C67" i="101" a="1"/>
  <c r="C67" i="101" s="1"/>
  <c r="C68" i="101" a="1"/>
  <c r="C68" i="101" s="1"/>
  <c r="C69" i="101" a="1"/>
  <c r="C69" i="101" s="1"/>
  <c r="C70" i="101" a="1"/>
  <c r="C70" i="101" s="1"/>
  <c r="C71" i="101" a="1"/>
  <c r="C71" i="101" s="1"/>
  <c r="C72" i="101" a="1"/>
  <c r="C72" i="101" s="1"/>
  <c r="C73" i="101" a="1"/>
  <c r="C73" i="101" s="1"/>
  <c r="C74" i="101" a="1"/>
  <c r="C74" i="101" s="1"/>
  <c r="C75" i="101" a="1"/>
  <c r="C75" i="101" s="1"/>
  <c r="C73" i="310" a="1"/>
  <c r="C73" i="310" s="1"/>
  <c r="C72" i="310" a="1"/>
  <c r="C72" i="310" s="1"/>
  <c r="C71" i="310" a="1"/>
  <c r="C71" i="310" s="1"/>
  <c r="C70" i="310" a="1"/>
  <c r="C70" i="310" s="1"/>
  <c r="C69" i="310" a="1"/>
  <c r="C69" i="310" s="1"/>
  <c r="C68" i="310" a="1"/>
  <c r="C68" i="310" s="1"/>
  <c r="C67" i="310" a="1"/>
  <c r="C67" i="310" s="1"/>
  <c r="C66" i="310" a="1"/>
  <c r="C66" i="310" s="1"/>
  <c r="C65" i="310" a="1"/>
  <c r="C65" i="310" s="1"/>
  <c r="C64" i="310" a="1"/>
  <c r="C64" i="310" s="1"/>
  <c r="C63" i="310" a="1"/>
  <c r="C63" i="310" s="1"/>
  <c r="C62" i="310" a="1"/>
  <c r="C62" i="310" s="1"/>
  <c r="C61" i="310" a="1"/>
  <c r="C61" i="310" s="1"/>
  <c r="C60" i="310" a="1"/>
  <c r="C60" i="310" s="1"/>
  <c r="C59" i="310" a="1"/>
  <c r="C59" i="310" s="1"/>
  <c r="C58" i="310" a="1"/>
  <c r="C58" i="310" s="1"/>
  <c r="C57" i="310" a="1"/>
  <c r="C57" i="310" s="1"/>
  <c r="H57" i="310" s="1" a="1"/>
  <c r="H57" i="310" s="1"/>
  <c r="C56" i="310" a="1"/>
  <c r="C56" i="310" s="1"/>
  <c r="C55" i="310" a="1"/>
  <c r="C55" i="310" s="1"/>
  <c r="C54" i="310" a="1"/>
  <c r="C54" i="310" s="1"/>
  <c r="C53" i="310" a="1"/>
  <c r="C53" i="310" s="1"/>
  <c r="C52" i="310" a="1"/>
  <c r="C52" i="310" s="1"/>
  <c r="C51" i="310" a="1"/>
  <c r="C51" i="310" s="1"/>
  <c r="C50" i="310" a="1"/>
  <c r="C50" i="310" s="1"/>
  <c r="C49" i="310" a="1"/>
  <c r="C49" i="310" s="1"/>
  <c r="C48" i="310" a="1"/>
  <c r="C48" i="310" s="1"/>
  <c r="E48" i="310" s="1" a="1"/>
  <c r="E48" i="310" s="1"/>
  <c r="C47" i="310" a="1"/>
  <c r="C47" i="310" s="1"/>
  <c r="C46" i="310" a="1"/>
  <c r="C46" i="310" s="1"/>
  <c r="C45" i="310" a="1"/>
  <c r="C45" i="310" s="1"/>
  <c r="C44" i="310" a="1"/>
  <c r="C44" i="310" s="1"/>
  <c r="C43" i="310" a="1"/>
  <c r="C43" i="310" s="1"/>
  <c r="C42" i="310" a="1"/>
  <c r="C42" i="310" s="1"/>
  <c r="C41" i="310" a="1"/>
  <c r="C41" i="310" s="1"/>
  <c r="F41" i="310" s="1" a="1"/>
  <c r="F41" i="310" s="1"/>
  <c r="C40" i="310" a="1"/>
  <c r="C40" i="310" s="1"/>
  <c r="C39" i="310" a="1"/>
  <c r="C39" i="310" s="1"/>
  <c r="F39" i="310" s="1" a="1"/>
  <c r="F39" i="310" s="1"/>
  <c r="C38" i="310" a="1"/>
  <c r="C38" i="310" s="1"/>
  <c r="C37" i="310" a="1"/>
  <c r="C37" i="310" s="1"/>
  <c r="C36" i="310" a="1"/>
  <c r="C36" i="310" s="1"/>
  <c r="E36" i="310" s="1" a="1"/>
  <c r="E36" i="310" s="1"/>
  <c r="C35" i="310" a="1"/>
  <c r="C35" i="310" s="1"/>
  <c r="E35" i="310" s="1" a="1"/>
  <c r="E35" i="310" s="1"/>
  <c r="C34" i="310" a="1"/>
  <c r="C34" i="310" s="1"/>
  <c r="F34" i="310" s="1" a="1"/>
  <c r="F34" i="310" s="1"/>
  <c r="C33" i="310" a="1"/>
  <c r="C33" i="310" s="1"/>
  <c r="E33" i="310" s="1" a="1"/>
  <c r="E33" i="310" s="1"/>
  <c r="C32" i="310" a="1"/>
  <c r="C32" i="310" s="1"/>
  <c r="C31" i="310" a="1"/>
  <c r="C31" i="310" s="1"/>
  <c r="G31" i="310" s="1" a="1"/>
  <c r="G31" i="310" s="1"/>
  <c r="C30" i="310" a="1"/>
  <c r="C30" i="310" s="1"/>
  <c r="D30" i="310" s="1" a="1"/>
  <c r="D30" i="310" s="1"/>
  <c r="C29" i="310" a="1"/>
  <c r="C29" i="310" s="1"/>
  <c r="C28" i="310" a="1"/>
  <c r="C28" i="310" s="1"/>
  <c r="G28" i="310" s="1" a="1"/>
  <c r="G28" i="310" s="1"/>
  <c r="C27" i="310" a="1"/>
  <c r="C27" i="310" s="1"/>
  <c r="C26" i="310" a="1"/>
  <c r="C26" i="310" s="1"/>
  <c r="G26" i="310" s="1" a="1"/>
  <c r="C25" i="310" a="1"/>
  <c r="C25" i="310" s="1"/>
  <c r="C24" i="310" a="1"/>
  <c r="C24" i="310" s="1"/>
  <c r="C73" i="309" a="1"/>
  <c r="C73" i="309" s="1"/>
  <c r="C72" i="309" a="1"/>
  <c r="C72" i="309" s="1"/>
  <c r="C71" i="309" a="1"/>
  <c r="C71" i="309" s="1"/>
  <c r="C70" i="309" a="1"/>
  <c r="C70" i="309" s="1"/>
  <c r="C69" i="309" a="1"/>
  <c r="C69" i="309" s="1"/>
  <c r="C68" i="309" a="1"/>
  <c r="C68" i="309" s="1"/>
  <c r="H68" i="309" s="1" a="1"/>
  <c r="H68" i="309" s="1"/>
  <c r="C67" i="309" a="1"/>
  <c r="C67" i="309" s="1"/>
  <c r="C66" i="309" a="1"/>
  <c r="C66" i="309" s="1"/>
  <c r="C65" i="309" a="1"/>
  <c r="C65" i="309" s="1"/>
  <c r="H65" i="309" s="1" a="1"/>
  <c r="H65" i="309" s="1"/>
  <c r="C64" i="309" a="1"/>
  <c r="C64" i="309" s="1"/>
  <c r="G64" i="309" s="1" a="1"/>
  <c r="G64" i="309" s="1"/>
  <c r="C63" i="309" a="1"/>
  <c r="C63" i="309" s="1"/>
  <c r="C62" i="309" a="1"/>
  <c r="C62" i="309" s="1"/>
  <c r="C61" i="309" a="1"/>
  <c r="C61" i="309" s="1"/>
  <c r="C60" i="309" a="1"/>
  <c r="C60" i="309" s="1"/>
  <c r="C59" i="309" a="1"/>
  <c r="C59" i="309" s="1"/>
  <c r="C58" i="309" a="1"/>
  <c r="C58" i="309" s="1"/>
  <c r="C57" i="309" a="1"/>
  <c r="C57" i="309" s="1"/>
  <c r="C56" i="309" a="1"/>
  <c r="C56" i="309" s="1"/>
  <c r="H56" i="309" s="1" a="1"/>
  <c r="H56" i="309" s="1"/>
  <c r="C55" i="309" a="1"/>
  <c r="C55" i="309" s="1"/>
  <c r="F55" i="309" s="1" a="1"/>
  <c r="F55" i="309" s="1"/>
  <c r="C54" i="309" a="1"/>
  <c r="C54" i="309" s="1"/>
  <c r="C53" i="309" a="1"/>
  <c r="C53" i="309" s="1"/>
  <c r="C52" i="309" a="1"/>
  <c r="C52" i="309" s="1"/>
  <c r="C51" i="309" a="1"/>
  <c r="C51" i="309" s="1"/>
  <c r="C50" i="309" a="1"/>
  <c r="C50" i="309" s="1"/>
  <c r="C49" i="309" a="1"/>
  <c r="C49" i="309" s="1"/>
  <c r="C48" i="309" a="1"/>
  <c r="C48" i="309" s="1"/>
  <c r="E48" i="309" s="1" a="1"/>
  <c r="C47" i="309" a="1"/>
  <c r="C47" i="309" s="1"/>
  <c r="C46" i="309" a="1"/>
  <c r="C46" i="309" s="1"/>
  <c r="C45" i="309" a="1"/>
  <c r="C45" i="309" s="1"/>
  <c r="D45" i="309" s="1" a="1"/>
  <c r="D45" i="309" s="1"/>
  <c r="C44" i="309" a="1"/>
  <c r="C44" i="309" s="1"/>
  <c r="C43" i="309" a="1"/>
  <c r="C43" i="309" s="1"/>
  <c r="C42" i="309" a="1"/>
  <c r="C42" i="309" s="1"/>
  <c r="C41" i="309" a="1"/>
  <c r="C41" i="309" s="1"/>
  <c r="D41" i="309" s="1" a="1"/>
  <c r="D41" i="309" s="1"/>
  <c r="C40" i="309" a="1"/>
  <c r="C40" i="309" s="1"/>
  <c r="G40" i="309" s="1" a="1"/>
  <c r="G40" i="309" s="1"/>
  <c r="C39" i="309" a="1"/>
  <c r="C39" i="309" s="1"/>
  <c r="G39" i="309" s="1" a="1"/>
  <c r="G39" i="309" s="1"/>
  <c r="C38" i="309" a="1"/>
  <c r="C38" i="309" s="1"/>
  <c r="C37" i="309" a="1"/>
  <c r="C37" i="309" s="1"/>
  <c r="C36" i="309" a="1"/>
  <c r="C36" i="309" s="1"/>
  <c r="C35" i="309" a="1"/>
  <c r="C35" i="309" s="1"/>
  <c r="C34" i="309" a="1"/>
  <c r="C34" i="309" s="1"/>
  <c r="C33" i="309" a="1"/>
  <c r="C33" i="309" s="1"/>
  <c r="C32" i="309" a="1"/>
  <c r="C32" i="309" s="1"/>
  <c r="C31" i="309" a="1"/>
  <c r="C31" i="309" s="1"/>
  <c r="D31" i="309" s="1" a="1"/>
  <c r="D31" i="309" s="1"/>
  <c r="C30" i="309" a="1"/>
  <c r="C30" i="309" s="1"/>
  <c r="C29" i="309" a="1"/>
  <c r="C29" i="309" s="1"/>
  <c r="D29" i="309" s="1" a="1"/>
  <c r="D29" i="309" s="1"/>
  <c r="C28" i="309" a="1"/>
  <c r="C28" i="309" s="1"/>
  <c r="C27" i="309" a="1"/>
  <c r="C27" i="309"/>
  <c r="C26" i="309" a="1"/>
  <c r="C26" i="309" s="1"/>
  <c r="C25" i="309" a="1"/>
  <c r="C25" i="309" s="1"/>
  <c r="C24" i="309" a="1"/>
  <c r="C24" i="309" s="1"/>
  <c r="C49" i="306" a="1"/>
  <c r="C49" i="306" s="1"/>
  <c r="C48" i="306" a="1"/>
  <c r="C48" i="306" s="1"/>
  <c r="E48" i="306" s="1" a="1"/>
  <c r="E48" i="306" s="1"/>
  <c r="C47" i="306" a="1"/>
  <c r="C47" i="306" s="1"/>
  <c r="C46" i="306" a="1"/>
  <c r="C46" i="306" s="1"/>
  <c r="E46" i="306" s="1" a="1"/>
  <c r="E46" i="306" s="1"/>
  <c r="C45" i="306" a="1"/>
  <c r="C45" i="306" s="1"/>
  <c r="G45" i="306" s="1" a="1"/>
  <c r="G45" i="306" s="1"/>
  <c r="C44" i="306" a="1"/>
  <c r="C44" i="306" s="1"/>
  <c r="C43" i="306" a="1"/>
  <c r="C43" i="306" s="1"/>
  <c r="H43" i="306" s="1" a="1"/>
  <c r="H43" i="306" s="1"/>
  <c r="C42" i="306" a="1"/>
  <c r="C42" i="306" s="1"/>
  <c r="D42" i="306" s="1" a="1"/>
  <c r="D42" i="306" s="1"/>
  <c r="C41" i="306" a="1"/>
  <c r="C41" i="306" s="1"/>
  <c r="C40" i="306" a="1"/>
  <c r="C40" i="306" s="1"/>
  <c r="F40" i="306" s="1" a="1"/>
  <c r="F40" i="306" s="1"/>
  <c r="C39" i="306" a="1"/>
  <c r="C39" i="306" s="1"/>
  <c r="C38" i="306" a="1"/>
  <c r="C38" i="306" s="1"/>
  <c r="C37" i="306" a="1"/>
  <c r="C37" i="306" s="1"/>
  <c r="H37" i="306" s="1" a="1"/>
  <c r="H37" i="306" s="1"/>
  <c r="C36" i="306" a="1"/>
  <c r="C36" i="306" s="1"/>
  <c r="C35" i="306" a="1"/>
  <c r="C35" i="306" s="1"/>
  <c r="C34" i="306" a="1"/>
  <c r="C34" i="306" s="1"/>
  <c r="C33" i="306" a="1"/>
  <c r="C33" i="306" s="1"/>
  <c r="D33" i="306" s="1" a="1"/>
  <c r="D33" i="306" s="1"/>
  <c r="C32" i="306" a="1"/>
  <c r="C32" i="306" s="1"/>
  <c r="C31" i="306" a="1"/>
  <c r="C31" i="306" s="1"/>
  <c r="D31" i="306" s="1" a="1"/>
  <c r="D31" i="306" s="1"/>
  <c r="C30" i="306" a="1"/>
  <c r="C30" i="306" s="1"/>
  <c r="E30" i="306" s="1" a="1"/>
  <c r="E30" i="306" s="1"/>
  <c r="C29" i="306" a="1"/>
  <c r="C29" i="306" s="1"/>
  <c r="G29" i="306" s="1" a="1"/>
  <c r="G29" i="306" s="1"/>
  <c r="C28" i="306" a="1"/>
  <c r="C28" i="306" s="1"/>
  <c r="H28" i="306" s="1" a="1"/>
  <c r="H28" i="306" s="1"/>
  <c r="C27" i="306" a="1"/>
  <c r="C27" i="306" s="1"/>
  <c r="G27" i="306" s="1" a="1"/>
  <c r="G27" i="306" s="1"/>
  <c r="C26" i="306" a="1"/>
  <c r="C26" i="306" s="1"/>
  <c r="C25" i="306" a="1"/>
  <c r="C25" i="306" s="1"/>
  <c r="E25" i="306" s="1" a="1"/>
  <c r="E25" i="306" s="1"/>
  <c r="C24" i="306" a="1"/>
  <c r="C24" i="306" s="1"/>
  <c r="C23" i="306" a="1"/>
  <c r="C23" i="306" s="1"/>
  <c r="C22" i="306" a="1"/>
  <c r="C22" i="306" s="1"/>
  <c r="C21" i="306" a="1"/>
  <c r="C21" i="306" s="1"/>
  <c r="C20" i="306" a="1"/>
  <c r="C20" i="306" s="1"/>
  <c r="C49" i="305" a="1"/>
  <c r="C49" i="305" s="1"/>
  <c r="C48" i="305" a="1"/>
  <c r="C48" i="305" s="1"/>
  <c r="H48" i="305" s="1" a="1"/>
  <c r="H48" i="305" s="1"/>
  <c r="C47" i="305" a="1"/>
  <c r="C47" i="305" s="1"/>
  <c r="F47" i="305" s="1" a="1"/>
  <c r="F47" i="305" s="1"/>
  <c r="C46" i="305" a="1"/>
  <c r="C46" i="305" s="1"/>
  <c r="C45" i="305" a="1"/>
  <c r="C45" i="305" s="1"/>
  <c r="C44" i="305" a="1"/>
  <c r="C44" i="305" s="1"/>
  <c r="F44" i="305" s="1" a="1"/>
  <c r="F44" i="305" s="1"/>
  <c r="C43" i="305" a="1"/>
  <c r="C43" i="305" s="1"/>
  <c r="D43" i="305" s="1" a="1"/>
  <c r="D43" i="305" s="1"/>
  <c r="C42" i="305" a="1"/>
  <c r="C42" i="305" s="1"/>
  <c r="G42" i="305" s="1" a="1"/>
  <c r="G42" i="305" s="1"/>
  <c r="C41" i="305" a="1"/>
  <c r="C41" i="305" s="1"/>
  <c r="C40" i="305" a="1"/>
  <c r="C40" i="305" s="1"/>
  <c r="F40" i="305" s="1" a="1"/>
  <c r="F40" i="305" s="1"/>
  <c r="C39" i="305" a="1"/>
  <c r="C39" i="305" s="1"/>
  <c r="C38" i="305" a="1"/>
  <c r="C38" i="305" s="1"/>
  <c r="C37" i="305" a="1"/>
  <c r="C37" i="305" s="1"/>
  <c r="F37" i="305" s="1" a="1"/>
  <c r="F37" i="305" s="1"/>
  <c r="C36" i="305" a="1"/>
  <c r="C36" i="305" s="1"/>
  <c r="E36" i="305" s="1" a="1"/>
  <c r="E36" i="305" s="1"/>
  <c r="C35" i="305" a="1"/>
  <c r="C35" i="305" s="1"/>
  <c r="F35" i="305" s="1" a="1"/>
  <c r="F35" i="305" s="1"/>
  <c r="C34" i="305" a="1"/>
  <c r="C34" i="305" s="1"/>
  <c r="C33" i="305" a="1"/>
  <c r="C33" i="305" s="1"/>
  <c r="H33" i="305" s="1" a="1"/>
  <c r="H33" i="305" s="1"/>
  <c r="C32" i="305" a="1"/>
  <c r="C32" i="305" s="1"/>
  <c r="F32" i="305" s="1" a="1"/>
  <c r="F32" i="305" s="1"/>
  <c r="C31" i="305" a="1"/>
  <c r="C31" i="305" s="1"/>
  <c r="E31" i="305" s="1" a="1"/>
  <c r="E31" i="305" s="1"/>
  <c r="C30" i="305" a="1"/>
  <c r="C30" i="305" s="1"/>
  <c r="D30" i="305" s="1" a="1"/>
  <c r="D30" i="305" s="1"/>
  <c r="C29" i="305" a="1"/>
  <c r="C29" i="305" s="1"/>
  <c r="H29" i="305" s="1" a="1"/>
  <c r="H29" i="305" s="1"/>
  <c r="C28" i="305" a="1"/>
  <c r="C28" i="305" s="1"/>
  <c r="E28" i="305" s="1" a="1"/>
  <c r="E28" i="305" s="1"/>
  <c r="C27" i="305" a="1"/>
  <c r="C27" i="305" s="1"/>
  <c r="E27" i="305" s="1" a="1"/>
  <c r="E27" i="305" s="1"/>
  <c r="C26" i="305" a="1"/>
  <c r="C26" i="305" s="1"/>
  <c r="D26" i="305" s="1" a="1"/>
  <c r="D26" i="305" s="1"/>
  <c r="C25" i="305" a="1"/>
  <c r="C25" i="305" s="1"/>
  <c r="C24" i="305" a="1"/>
  <c r="C24" i="305" s="1"/>
  <c r="C23" i="305" a="1"/>
  <c r="C23" i="305" s="1"/>
  <c r="C22" i="305" a="1"/>
  <c r="C22" i="305" s="1"/>
  <c r="C21" i="305" a="1"/>
  <c r="C21" i="305" s="1"/>
  <c r="C20" i="305" a="1"/>
  <c r="C20" i="305" s="1"/>
  <c r="F56" i="309" a="1"/>
  <c r="F56" i="309" s="1"/>
  <c r="D64" i="309" a="1"/>
  <c r="D64" i="309" s="1"/>
  <c r="H67" i="309" a="1"/>
  <c r="H67" i="309" s="1"/>
  <c r="F67" i="309" a="1"/>
  <c r="F67" i="309" s="1"/>
  <c r="G56" i="309" a="1"/>
  <c r="G56" i="309" s="1"/>
  <c r="E59" i="309" a="1"/>
  <c r="E59" i="309" s="1"/>
  <c r="F65" i="309" a="1"/>
  <c r="F65" i="309" s="1"/>
  <c r="G46" i="309" a="1"/>
  <c r="G46" i="309" s="1"/>
  <c r="F47" i="309" a="1"/>
  <c r="F47" i="309" s="1"/>
  <c r="H55" i="309" a="1"/>
  <c r="H55" i="309" s="1"/>
  <c r="D55" i="309" a="1"/>
  <c r="D55" i="309" s="1"/>
  <c r="E36" i="309" a="1"/>
  <c r="E36" i="309" s="1"/>
  <c r="E55" i="309" a="1"/>
  <c r="E55" i="309" s="1"/>
  <c r="E31" i="309" a="1"/>
  <c r="E31" i="309" s="1"/>
  <c r="G55" i="309" a="1"/>
  <c r="G55" i="309" s="1"/>
  <c r="F46" i="306" a="1"/>
  <c r="F46" i="306" s="1"/>
  <c r="G46" i="306" a="1"/>
  <c r="G46" i="306" s="1"/>
  <c r="C77" i="276" a="1"/>
  <c r="C77" i="276" s="1"/>
  <c r="C76" i="276" a="1"/>
  <c r="C76" i="276" s="1"/>
  <c r="E76" i="276" s="1" a="1"/>
  <c r="E76" i="276" s="1"/>
  <c r="C75" i="276" a="1"/>
  <c r="C75" i="276" s="1"/>
  <c r="C74" i="276" a="1"/>
  <c r="C74" i="276" s="1"/>
  <c r="H74" i="276" s="1" a="1"/>
  <c r="H74" i="276" s="1"/>
  <c r="C73" i="276" a="1"/>
  <c r="C73" i="276" s="1"/>
  <c r="C72" i="276" a="1"/>
  <c r="C72" i="276" s="1"/>
  <c r="H72" i="276" s="1" a="1"/>
  <c r="H72" i="276" s="1"/>
  <c r="C71" i="276" a="1"/>
  <c r="C71" i="276" s="1"/>
  <c r="C70" i="276" a="1"/>
  <c r="C70" i="276" s="1"/>
  <c r="H70" i="276" s="1" a="1"/>
  <c r="H70" i="276" s="1"/>
  <c r="C69" i="276" a="1"/>
  <c r="C69" i="276" s="1"/>
  <c r="C68" i="276" a="1"/>
  <c r="C68" i="276" s="1"/>
  <c r="G68" i="276" s="1" a="1"/>
  <c r="G68" i="276" s="1"/>
  <c r="C67" i="276" a="1"/>
  <c r="C67" i="276" s="1"/>
  <c r="C66" i="276" a="1"/>
  <c r="C66" i="276" s="1"/>
  <c r="E66" i="276" s="1" a="1"/>
  <c r="E66" i="276" s="1"/>
  <c r="C65" i="276" a="1"/>
  <c r="C65" i="276" s="1"/>
  <c r="C64" i="276" a="1"/>
  <c r="C64" i="276" s="1"/>
  <c r="D64" i="276" s="1" a="1"/>
  <c r="D64" i="276" s="1"/>
  <c r="C63" i="276" a="1"/>
  <c r="C63" i="276" s="1"/>
  <c r="C62" i="276" a="1"/>
  <c r="C62" i="276" s="1"/>
  <c r="E62" i="276" s="1" a="1"/>
  <c r="E62" i="276" s="1"/>
  <c r="C61" i="276" a="1"/>
  <c r="C61" i="276" s="1"/>
  <c r="C60" i="276" a="1"/>
  <c r="C60" i="276" s="1"/>
  <c r="E60" i="276" s="1" a="1"/>
  <c r="E60" i="276" s="1"/>
  <c r="C59" i="276" a="1"/>
  <c r="C59" i="276" s="1"/>
  <c r="C58" i="276" a="1"/>
  <c r="C58" i="276" s="1"/>
  <c r="C57" i="276" a="1"/>
  <c r="C57" i="276" s="1"/>
  <c r="C56" i="276" a="1"/>
  <c r="C56" i="276" s="1"/>
  <c r="C55" i="276" a="1"/>
  <c r="C55" i="276" s="1"/>
  <c r="C54" i="276" a="1"/>
  <c r="C54" i="276" s="1"/>
  <c r="D54" i="276" s="1" a="1"/>
  <c r="D54" i="276" s="1"/>
  <c r="C53" i="276" a="1"/>
  <c r="C53" i="276" s="1"/>
  <c r="C52" i="276" a="1"/>
  <c r="C52" i="276" s="1"/>
  <c r="G52" i="276" s="1" a="1"/>
  <c r="G52" i="276" s="1"/>
  <c r="C51" i="276" a="1"/>
  <c r="C51" i="276" s="1"/>
  <c r="C50" i="276" a="1"/>
  <c r="C50" i="276" s="1"/>
  <c r="E50" i="276" s="1" a="1"/>
  <c r="E50" i="276" s="1"/>
  <c r="C49" i="276" a="1"/>
  <c r="C49" i="276" s="1"/>
  <c r="C48" i="276" a="1"/>
  <c r="C48" i="276" s="1"/>
  <c r="D48" i="276" s="1" a="1"/>
  <c r="D48" i="276" s="1"/>
  <c r="C47" i="276" a="1"/>
  <c r="C47" i="276" s="1"/>
  <c r="C46" i="276" a="1"/>
  <c r="C46" i="276" s="1"/>
  <c r="C45" i="276" a="1"/>
  <c r="C45" i="276" s="1"/>
  <c r="C44" i="276" a="1"/>
  <c r="C44" i="276" s="1"/>
  <c r="E44" i="276" s="1" a="1"/>
  <c r="E44" i="276" s="1"/>
  <c r="C43" i="276" a="1"/>
  <c r="C43" i="276" s="1"/>
  <c r="D43" i="276" s="1" a="1"/>
  <c r="D43" i="276" s="1"/>
  <c r="C42" i="276" a="1"/>
  <c r="C42" i="276" s="1"/>
  <c r="H42" i="276" s="1" a="1"/>
  <c r="H42" i="276" s="1"/>
  <c r="C41" i="276" a="1"/>
  <c r="C41" i="276" s="1"/>
  <c r="C40" i="276" a="1"/>
  <c r="C40" i="276" s="1"/>
  <c r="H40" i="276" s="1" a="1"/>
  <c r="H40" i="276" s="1"/>
  <c r="C39" i="276" a="1"/>
  <c r="C39" i="276" s="1"/>
  <c r="C38" i="276" a="1"/>
  <c r="C38" i="276" s="1"/>
  <c r="C37" i="276" a="1"/>
  <c r="C37" i="276" s="1"/>
  <c r="C36" i="276" a="1"/>
  <c r="C36" i="276" s="1"/>
  <c r="C35" i="276" a="1"/>
  <c r="C35" i="276" s="1"/>
  <c r="C34" i="276" a="1"/>
  <c r="C34" i="276" s="1"/>
  <c r="C33" i="276" a="1"/>
  <c r="C33" i="276" s="1"/>
  <c r="C32" i="276" a="1"/>
  <c r="C32" i="276" s="1"/>
  <c r="C31" i="276" a="1"/>
  <c r="C31" i="276" s="1"/>
  <c r="C30" i="276" a="1"/>
  <c r="C30" i="276" s="1"/>
  <c r="C29" i="276" a="1"/>
  <c r="C29" i="276" s="1"/>
  <c r="C28" i="276" a="1"/>
  <c r="C28" i="276" s="1"/>
  <c r="C77" i="275" a="1"/>
  <c r="C77" i="275" s="1"/>
  <c r="C76" i="275" a="1"/>
  <c r="C76" i="275" s="1"/>
  <c r="C75" i="275" a="1"/>
  <c r="C75" i="275" s="1"/>
  <c r="C74" i="275" a="1"/>
  <c r="C74" i="275" s="1"/>
  <c r="C73" i="275" a="1"/>
  <c r="C73" i="275" s="1"/>
  <c r="C72" i="275" a="1"/>
  <c r="C72" i="275" s="1"/>
  <c r="D72" i="275" s="1" a="1"/>
  <c r="D72" i="275" s="1"/>
  <c r="C71" i="275" a="1"/>
  <c r="C71" i="275" s="1"/>
  <c r="C70" i="275" a="1"/>
  <c r="C70" i="275" s="1"/>
  <c r="G70" i="275" s="1" a="1"/>
  <c r="G70" i="275" s="1"/>
  <c r="C69" i="275" a="1"/>
  <c r="C69" i="275" s="1"/>
  <c r="C68" i="275" a="1"/>
  <c r="C68" i="275" s="1"/>
  <c r="C67" i="275" a="1"/>
  <c r="C67" i="275" s="1"/>
  <c r="C66" i="275" a="1"/>
  <c r="C66" i="275" s="1"/>
  <c r="D66" i="275" s="1" a="1"/>
  <c r="D66" i="275" s="1"/>
  <c r="C65" i="275" a="1"/>
  <c r="C65" i="275" s="1"/>
  <c r="C64" i="275" a="1"/>
  <c r="C64" i="275" s="1"/>
  <c r="F64" i="275" s="1" a="1"/>
  <c r="F64" i="275" s="1"/>
  <c r="C63" i="275" a="1"/>
  <c r="C63" i="275" s="1"/>
  <c r="C62" i="275" a="1"/>
  <c r="C62" i="275" s="1"/>
  <c r="E62" i="275" s="1" a="1"/>
  <c r="E62" i="275" s="1"/>
  <c r="C61" i="275" a="1"/>
  <c r="C61" i="275" s="1"/>
  <c r="C60" i="275" a="1"/>
  <c r="C60" i="275" s="1"/>
  <c r="C59" i="275" a="1"/>
  <c r="C59" i="275" s="1"/>
  <c r="C58" i="275" a="1"/>
  <c r="C58" i="275" s="1"/>
  <c r="C57" i="275" a="1"/>
  <c r="C57" i="275" s="1"/>
  <c r="C56" i="275" a="1"/>
  <c r="C56" i="275" s="1"/>
  <c r="C55" i="275" a="1"/>
  <c r="C55" i="275" s="1"/>
  <c r="C54" i="275" a="1"/>
  <c r="C54" i="275" s="1"/>
  <c r="G54" i="275" s="1" a="1"/>
  <c r="G54" i="275" s="1"/>
  <c r="C53" i="275" a="1"/>
  <c r="C53" i="275" s="1"/>
  <c r="C52" i="275" a="1"/>
  <c r="C52" i="275" s="1"/>
  <c r="E52" i="275" s="1" a="1"/>
  <c r="E52" i="275" s="1"/>
  <c r="C51" i="275" a="1"/>
  <c r="C51" i="275" s="1"/>
  <c r="C50" i="275" a="1"/>
  <c r="C50" i="275" s="1"/>
  <c r="D50" i="275" s="1" a="1"/>
  <c r="D50" i="275" s="1"/>
  <c r="C49" i="275" a="1"/>
  <c r="C49" i="275" s="1"/>
  <c r="C48" i="275" a="1"/>
  <c r="C48" i="275" s="1"/>
  <c r="F48" i="275" s="1" a="1"/>
  <c r="F48" i="275" s="1"/>
  <c r="C47" i="275" a="1"/>
  <c r="C47" i="275" s="1"/>
  <c r="C46" i="275" a="1"/>
  <c r="C46" i="275" s="1"/>
  <c r="E46" i="275" s="1" a="1"/>
  <c r="E46" i="275" s="1"/>
  <c r="C45" i="275" a="1"/>
  <c r="C45" i="275" s="1"/>
  <c r="C44" i="275" a="1"/>
  <c r="C44" i="275" s="1"/>
  <c r="H44" i="275" s="1" a="1"/>
  <c r="H44" i="275" s="1"/>
  <c r="C43" i="275" a="1"/>
  <c r="C43" i="275" s="1"/>
  <c r="C42" i="275" a="1"/>
  <c r="C42" i="275" s="1"/>
  <c r="E42" i="275" s="1" a="1"/>
  <c r="E42" i="275" s="1"/>
  <c r="C41" i="275" a="1"/>
  <c r="C41" i="275" s="1"/>
  <c r="C40" i="275" a="1"/>
  <c r="C40" i="275" s="1"/>
  <c r="G40" i="275" s="1" a="1"/>
  <c r="C39" i="275" a="1"/>
  <c r="C39" i="275" s="1"/>
  <c r="C38" i="275" a="1"/>
  <c r="C38" i="275" s="1"/>
  <c r="C37" i="275" a="1"/>
  <c r="C37" i="275" s="1"/>
  <c r="C36" i="275" a="1"/>
  <c r="C36" i="275" s="1"/>
  <c r="C35" i="275" a="1"/>
  <c r="C35" i="275" s="1"/>
  <c r="C34" i="275" a="1"/>
  <c r="C34" i="275" s="1"/>
  <c r="C33" i="275" a="1"/>
  <c r="C33" i="275" s="1"/>
  <c r="C32" i="275" a="1"/>
  <c r="C32" i="275" s="1"/>
  <c r="C31" i="275" a="1"/>
  <c r="C31" i="275" s="1"/>
  <c r="C30" i="275" a="1"/>
  <c r="C30" i="275" s="1"/>
  <c r="C29" i="275" a="1"/>
  <c r="C29" i="275" s="1"/>
  <c r="C28" i="275" a="1"/>
  <c r="C28" i="275" s="1"/>
  <c r="C73" i="273" a="1"/>
  <c r="C73" i="273" s="1"/>
  <c r="C72" i="273" a="1"/>
  <c r="C72" i="273" s="1"/>
  <c r="H72" i="273" s="1" a="1"/>
  <c r="H72" i="273" s="1"/>
  <c r="C71" i="273" a="1"/>
  <c r="C71" i="273" s="1"/>
  <c r="C70" i="273" a="1"/>
  <c r="C70" i="273" s="1"/>
  <c r="D70" i="273" s="1" a="1"/>
  <c r="D70" i="273" s="1"/>
  <c r="C69" i="273" a="1"/>
  <c r="C69" i="273" s="1"/>
  <c r="C68" i="273" a="1"/>
  <c r="C68" i="273" s="1"/>
  <c r="G68" i="273" s="1" a="1"/>
  <c r="G68" i="273" s="1"/>
  <c r="C67" i="273" a="1"/>
  <c r="C67" i="273" s="1"/>
  <c r="C66" i="273" a="1"/>
  <c r="C66" i="273" s="1"/>
  <c r="C65" i="273" a="1"/>
  <c r="C65" i="273" s="1"/>
  <c r="F65" i="273" s="1" a="1"/>
  <c r="F65" i="273" s="1"/>
  <c r="C64" i="273" a="1"/>
  <c r="C64" i="273" s="1"/>
  <c r="D64" i="273" s="1" a="1"/>
  <c r="D64" i="273" s="1"/>
  <c r="C63" i="273" a="1"/>
  <c r="C63" i="273" s="1"/>
  <c r="F63" i="273" s="1" a="1"/>
  <c r="F63" i="273" s="1"/>
  <c r="C62" i="273" a="1"/>
  <c r="C62" i="273" s="1"/>
  <c r="F62" i="273" s="1" a="1"/>
  <c r="F62" i="273" s="1"/>
  <c r="C61" i="273" a="1"/>
  <c r="C61" i="273" s="1"/>
  <c r="G61" i="273" s="1" a="1"/>
  <c r="G61" i="273" s="1"/>
  <c r="C60" i="273" a="1"/>
  <c r="C60" i="273" s="1"/>
  <c r="C59" i="273" a="1"/>
  <c r="C59" i="273" s="1"/>
  <c r="F59" i="273" s="1" a="1"/>
  <c r="F59" i="273" s="1"/>
  <c r="C58" i="273" a="1"/>
  <c r="C58" i="273" s="1"/>
  <c r="C57" i="273" a="1"/>
  <c r="C57" i="273" s="1"/>
  <c r="C56" i="273" a="1"/>
  <c r="C56" i="273" s="1"/>
  <c r="C55" i="273" a="1"/>
  <c r="C55" i="273" s="1"/>
  <c r="E55" i="273" s="1" a="1"/>
  <c r="E55" i="273" s="1"/>
  <c r="C54" i="273" a="1"/>
  <c r="C54" i="273" s="1"/>
  <c r="F54" i="273" s="1" a="1"/>
  <c r="F54" i="273" s="1"/>
  <c r="C53" i="273" a="1"/>
  <c r="C53" i="273" s="1"/>
  <c r="H53" i="273" s="1" a="1"/>
  <c r="H53" i="273" s="1"/>
  <c r="C52" i="273" a="1"/>
  <c r="C52" i="273" s="1"/>
  <c r="E52" i="273" s="1" a="1"/>
  <c r="E52" i="273" s="1"/>
  <c r="C51" i="273" a="1"/>
  <c r="C51" i="273" s="1"/>
  <c r="F51" i="273" s="1" a="1"/>
  <c r="F51" i="273" s="1"/>
  <c r="C50" i="273" a="1"/>
  <c r="C50" i="273" s="1"/>
  <c r="F50" i="273" s="1" a="1"/>
  <c r="F50" i="273" s="1"/>
  <c r="C49" i="273" a="1"/>
  <c r="C49" i="273" s="1"/>
  <c r="C48" i="273" a="1"/>
  <c r="C48" i="273" s="1"/>
  <c r="G48" i="273" s="1" a="1"/>
  <c r="G48" i="273" s="1"/>
  <c r="C47" i="273" a="1"/>
  <c r="C47" i="273" s="1"/>
  <c r="C46" i="273" a="1"/>
  <c r="C46" i="273" s="1"/>
  <c r="C45" i="273" a="1"/>
  <c r="C45" i="273" s="1"/>
  <c r="C44" i="273" a="1"/>
  <c r="C44" i="273" s="1"/>
  <c r="D44" i="273" s="1" a="1"/>
  <c r="D44" i="273" s="1"/>
  <c r="C43" i="273" a="1"/>
  <c r="C43" i="273" s="1"/>
  <c r="C42" i="273" a="1"/>
  <c r="C42" i="273" s="1"/>
  <c r="F42" i="273" s="1" a="1"/>
  <c r="F42" i="273" s="1"/>
  <c r="C41" i="273" a="1"/>
  <c r="C41" i="273" s="1"/>
  <c r="G41" i="273" s="1" a="1"/>
  <c r="G41" i="273" s="1"/>
  <c r="C40" i="273" a="1"/>
  <c r="C40" i="273" s="1"/>
  <c r="C39" i="273" a="1"/>
  <c r="C39" i="273" s="1"/>
  <c r="C38" i="273" a="1"/>
  <c r="C38" i="273" s="1"/>
  <c r="C37" i="273" a="1"/>
  <c r="C37" i="273" s="1"/>
  <c r="C36" i="273" a="1"/>
  <c r="C36" i="273" s="1"/>
  <c r="E36" i="273" s="1" a="1"/>
  <c r="E36" i="273" s="1"/>
  <c r="C35" i="273" a="1"/>
  <c r="C35" i="273" s="1"/>
  <c r="C34" i="273" a="1"/>
  <c r="C34" i="273" s="1"/>
  <c r="C33" i="273" a="1"/>
  <c r="C33" i="273" s="1"/>
  <c r="C32" i="273" a="1"/>
  <c r="C32" i="273" s="1"/>
  <c r="C31" i="273" a="1"/>
  <c r="C31" i="273" s="1"/>
  <c r="C30" i="273" a="1"/>
  <c r="C30" i="273" s="1"/>
  <c r="C29" i="273" a="1"/>
  <c r="C29" i="273" s="1"/>
  <c r="C28" i="273" a="1"/>
  <c r="C28" i="273" s="1"/>
  <c r="C27" i="273" a="1"/>
  <c r="C27" i="273" s="1"/>
  <c r="C26" i="273" a="1"/>
  <c r="C26" i="273" s="1"/>
  <c r="H26" i="273" s="1" a="1"/>
  <c r="C25" i="273" a="1"/>
  <c r="C25" i="273" s="1"/>
  <c r="C24" i="273" a="1"/>
  <c r="C24" i="273" s="1"/>
  <c r="C73" i="272" a="1"/>
  <c r="C73" i="272" s="1"/>
  <c r="G73" i="272" s="1" a="1"/>
  <c r="G73" i="272" s="1"/>
  <c r="C72" i="272" a="1"/>
  <c r="C72" i="272" s="1"/>
  <c r="C71" i="272" a="1"/>
  <c r="C71" i="272" s="1"/>
  <c r="C70" i="272" a="1"/>
  <c r="C70" i="272" s="1"/>
  <c r="G70" i="272" s="1" a="1"/>
  <c r="G70" i="272" s="1"/>
  <c r="C69" i="272" a="1"/>
  <c r="C69" i="272" s="1"/>
  <c r="F69" i="272" s="1" a="1"/>
  <c r="F69" i="272" s="1"/>
  <c r="C68" i="272" a="1"/>
  <c r="C68" i="272" s="1"/>
  <c r="G68" i="272" s="1" a="1"/>
  <c r="G68" i="272" s="1"/>
  <c r="C67" i="272" a="1"/>
  <c r="C67" i="272" s="1"/>
  <c r="C66" i="272" a="1"/>
  <c r="C66" i="272" s="1"/>
  <c r="G66" i="272" s="1" a="1"/>
  <c r="G66" i="272" s="1"/>
  <c r="C65" i="272" a="1"/>
  <c r="C65" i="272" s="1"/>
  <c r="C64" i="272" a="1"/>
  <c r="C64" i="272" s="1"/>
  <c r="F64" i="272" s="1" a="1"/>
  <c r="F64" i="272" s="1"/>
  <c r="C63" i="272" a="1"/>
  <c r="C63" i="272" s="1"/>
  <c r="E63" i="272" s="1" a="1"/>
  <c r="E63" i="272" s="1"/>
  <c r="C62" i="272" a="1"/>
  <c r="C62" i="272" s="1"/>
  <c r="C61" i="272" a="1"/>
  <c r="C61" i="272" s="1"/>
  <c r="G61" i="272" s="1" a="1"/>
  <c r="G61" i="272" s="1"/>
  <c r="C60" i="272" a="1"/>
  <c r="C60" i="272" s="1"/>
  <c r="C59" i="272" a="1"/>
  <c r="C59" i="272" s="1"/>
  <c r="C58" i="272" a="1"/>
  <c r="C58" i="272" s="1"/>
  <c r="C57" i="272" a="1"/>
  <c r="C57" i="272" s="1"/>
  <c r="C56" i="272" a="1"/>
  <c r="C56" i="272" s="1"/>
  <c r="C55" i="272" a="1"/>
  <c r="C55" i="272" s="1"/>
  <c r="C54" i="272" a="1"/>
  <c r="C54" i="272" s="1"/>
  <c r="C53" i="272" a="1"/>
  <c r="C53" i="272" s="1"/>
  <c r="G53" i="272" s="1" a="1"/>
  <c r="G53" i="272" s="1"/>
  <c r="C52" i="272" a="1"/>
  <c r="C52" i="272" s="1"/>
  <c r="C51" i="272" a="1"/>
  <c r="C51" i="272" s="1"/>
  <c r="G51" i="272" s="1" a="1"/>
  <c r="G51" i="272" s="1"/>
  <c r="C50" i="272" a="1"/>
  <c r="C50" i="272" s="1"/>
  <c r="C49" i="272" a="1"/>
  <c r="C49" i="272" s="1"/>
  <c r="G49" i="272" s="1" a="1"/>
  <c r="G49" i="272" s="1"/>
  <c r="C48" i="272" a="1"/>
  <c r="C48" i="272" s="1"/>
  <c r="F48" i="272" s="1" a="1"/>
  <c r="F48" i="272" s="1"/>
  <c r="C47" i="272" a="1"/>
  <c r="C47" i="272" s="1"/>
  <c r="E47" i="272" s="1" a="1"/>
  <c r="E47" i="272" s="1"/>
  <c r="C46" i="272" a="1"/>
  <c r="C46" i="272" s="1"/>
  <c r="C45" i="272" a="1"/>
  <c r="C45" i="272" s="1"/>
  <c r="C44" i="272" a="1"/>
  <c r="C44" i="272" s="1"/>
  <c r="C43" i="272" a="1"/>
  <c r="C43" i="272" s="1"/>
  <c r="C42" i="272" a="1"/>
  <c r="C42" i="272" s="1"/>
  <c r="C41" i="272" a="1"/>
  <c r="C41" i="272" s="1"/>
  <c r="C40" i="272" a="1"/>
  <c r="C40" i="272" s="1"/>
  <c r="C39" i="272" a="1"/>
  <c r="C39" i="272" s="1"/>
  <c r="C38" i="272" a="1"/>
  <c r="C38" i="272" s="1"/>
  <c r="C37" i="272" a="1"/>
  <c r="C37" i="272" s="1"/>
  <c r="G37" i="272" s="1" a="1"/>
  <c r="G37" i="272" s="1"/>
  <c r="C36" i="272" a="1"/>
  <c r="C36" i="272" s="1"/>
  <c r="C35" i="272" a="1"/>
  <c r="C35" i="272" s="1"/>
  <c r="C34" i="272" a="1"/>
  <c r="C34" i="272" s="1"/>
  <c r="C33" i="272" a="1"/>
  <c r="C33" i="272" s="1"/>
  <c r="C32" i="272" a="1"/>
  <c r="C32" i="272" s="1"/>
  <c r="C31" i="272" a="1"/>
  <c r="C31" i="272" s="1"/>
  <c r="C30" i="272" a="1"/>
  <c r="C30" i="272" s="1"/>
  <c r="C29" i="272" a="1"/>
  <c r="C29" i="272" s="1"/>
  <c r="C28" i="272" a="1"/>
  <c r="C28" i="272" s="1"/>
  <c r="C27" i="272" a="1"/>
  <c r="C27" i="272" s="1"/>
  <c r="C26" i="272" a="1"/>
  <c r="C26" i="272" s="1"/>
  <c r="C25" i="272" a="1"/>
  <c r="C25" i="272" s="1"/>
  <c r="C24" i="272" a="1"/>
  <c r="C24" i="272" s="1"/>
  <c r="C76" i="270" a="1"/>
  <c r="C76" i="270" s="1"/>
  <c r="C75" i="270" a="1"/>
  <c r="C75" i="270" s="1"/>
  <c r="C74" i="270" a="1"/>
  <c r="C74" i="270" s="1"/>
  <c r="G74" i="270" s="1" a="1"/>
  <c r="G74" i="270" s="1"/>
  <c r="C73" i="270" a="1"/>
  <c r="C73" i="270" s="1"/>
  <c r="C72" i="270" a="1"/>
  <c r="C72" i="270" s="1"/>
  <c r="G72" i="270" s="1" a="1"/>
  <c r="G72" i="270" s="1"/>
  <c r="C71" i="270" a="1"/>
  <c r="C71" i="270" s="1"/>
  <c r="C70" i="270" a="1"/>
  <c r="C70" i="270" s="1"/>
  <c r="G70" i="270" s="1" a="1"/>
  <c r="G70" i="270" s="1"/>
  <c r="C69" i="270" a="1"/>
  <c r="C69" i="270" s="1"/>
  <c r="F69" i="270" s="1" a="1"/>
  <c r="F69" i="270" s="1"/>
  <c r="C68" i="270" a="1"/>
  <c r="C68" i="270" s="1"/>
  <c r="E68" i="270" s="1" a="1"/>
  <c r="E68" i="270" s="1"/>
  <c r="C67" i="270" a="1"/>
  <c r="C67" i="270" s="1"/>
  <c r="C66" i="270" a="1"/>
  <c r="C66" i="270" s="1"/>
  <c r="C65" i="270" a="1"/>
  <c r="C65" i="270" s="1"/>
  <c r="C64" i="270" a="1"/>
  <c r="C64" i="270" s="1"/>
  <c r="C63" i="270" a="1"/>
  <c r="C63" i="270" s="1"/>
  <c r="C62" i="270" a="1"/>
  <c r="C62" i="270" s="1"/>
  <c r="C61" i="270" a="1"/>
  <c r="C61" i="270" s="1"/>
  <c r="C60" i="270" a="1"/>
  <c r="C60" i="270" s="1"/>
  <c r="C59" i="270" a="1"/>
  <c r="C59" i="270" s="1"/>
  <c r="C58" i="270" a="1"/>
  <c r="C58" i="270" s="1"/>
  <c r="G58" i="270" s="1" a="1"/>
  <c r="G58" i="270" s="1"/>
  <c r="C57" i="270" a="1"/>
  <c r="C57" i="270" s="1"/>
  <c r="C56" i="270" a="1"/>
  <c r="C56" i="270" s="1"/>
  <c r="C55" i="270" a="1"/>
  <c r="C55" i="270" s="1"/>
  <c r="C54" i="270" a="1"/>
  <c r="C54" i="270" s="1"/>
  <c r="C53" i="270" a="1"/>
  <c r="C53" i="270" s="1"/>
  <c r="F53" i="270" s="1" a="1"/>
  <c r="F53" i="270" s="1"/>
  <c r="C52" i="270" a="1"/>
  <c r="C52" i="270" s="1"/>
  <c r="E52" i="270" s="1" a="1"/>
  <c r="E52" i="270" s="1"/>
  <c r="C51" i="270" a="1"/>
  <c r="C51" i="270" s="1"/>
  <c r="G51" i="270" s="1" a="1"/>
  <c r="G51" i="270" s="1"/>
  <c r="C50" i="270" a="1"/>
  <c r="C50" i="270" s="1"/>
  <c r="C49" i="270" a="1"/>
  <c r="C49" i="270" s="1"/>
  <c r="C48" i="270" a="1"/>
  <c r="C48" i="270" s="1"/>
  <c r="C47" i="270" a="1"/>
  <c r="C47" i="270" s="1"/>
  <c r="C46" i="270" a="1"/>
  <c r="C46" i="270" s="1"/>
  <c r="C45" i="270" a="1"/>
  <c r="C45" i="270" s="1"/>
  <c r="C44" i="270" a="1"/>
  <c r="C44" i="270" s="1"/>
  <c r="G44" i="270" s="1" a="1"/>
  <c r="G44" i="270" s="1"/>
  <c r="C43" i="270" a="1"/>
  <c r="C43" i="270" s="1"/>
  <c r="C42" i="270" a="1"/>
  <c r="C42" i="270" s="1"/>
  <c r="G42" i="270" s="1" a="1"/>
  <c r="G42" i="270" s="1"/>
  <c r="C41" i="270" a="1"/>
  <c r="C41" i="270" s="1"/>
  <c r="C40" i="270" a="1"/>
  <c r="C40" i="270" s="1"/>
  <c r="C39" i="270" a="1"/>
  <c r="C39" i="270" s="1"/>
  <c r="C38" i="270" a="1"/>
  <c r="C38" i="270" s="1"/>
  <c r="C37" i="270" a="1"/>
  <c r="C37" i="270" s="1"/>
  <c r="C36" i="270" a="1"/>
  <c r="C36" i="270" s="1"/>
  <c r="C35" i="270" a="1"/>
  <c r="C35" i="270" s="1"/>
  <c r="C34" i="270" a="1"/>
  <c r="C34" i="270" s="1"/>
  <c r="C33" i="270" a="1"/>
  <c r="C33" i="270" s="1"/>
  <c r="C32" i="270" a="1"/>
  <c r="C32" i="270" s="1"/>
  <c r="C31" i="270" a="1"/>
  <c r="C31" i="270" s="1"/>
  <c r="C30" i="270" a="1"/>
  <c r="C30" i="270" s="1"/>
  <c r="C29" i="270" a="1"/>
  <c r="C29" i="270" s="1"/>
  <c r="C28" i="270" a="1"/>
  <c r="C28" i="270" s="1"/>
  <c r="C27" i="270" a="1"/>
  <c r="C27" i="270" s="1"/>
  <c r="C76" i="269" a="1"/>
  <c r="C76" i="269" s="1"/>
  <c r="G76" i="269" s="1" a="1"/>
  <c r="G76" i="269" s="1"/>
  <c r="C75" i="269" a="1"/>
  <c r="C75" i="269" s="1"/>
  <c r="C74" i="269" a="1"/>
  <c r="C74" i="269" s="1"/>
  <c r="G74" i="269" s="1" a="1"/>
  <c r="G74" i="269" s="1"/>
  <c r="C73" i="269" a="1"/>
  <c r="C73" i="269" s="1"/>
  <c r="C72" i="269" a="1"/>
  <c r="C72" i="269" s="1"/>
  <c r="C71" i="269" a="1"/>
  <c r="C71" i="269" s="1"/>
  <c r="F71" i="269" s="1" a="1"/>
  <c r="F71" i="269" s="1"/>
  <c r="C70" i="269" a="1"/>
  <c r="C70" i="269" s="1"/>
  <c r="E70" i="269" s="1" a="1"/>
  <c r="E70" i="269" s="1"/>
  <c r="C69" i="269" a="1"/>
  <c r="C69" i="269" s="1"/>
  <c r="C68" i="269" a="1"/>
  <c r="C68" i="269" s="1"/>
  <c r="C67" i="269" a="1"/>
  <c r="C67" i="269" s="1"/>
  <c r="C66" i="269" a="1"/>
  <c r="C66" i="269" s="1"/>
  <c r="C65" i="269" a="1"/>
  <c r="C65" i="269" s="1"/>
  <c r="C64" i="269" a="1"/>
  <c r="C64" i="269" s="1"/>
  <c r="C63" i="269" a="1"/>
  <c r="C63" i="269" s="1"/>
  <c r="C62" i="269" a="1"/>
  <c r="C62" i="269" s="1"/>
  <c r="C61" i="269" a="1"/>
  <c r="C61" i="269" s="1"/>
  <c r="C60" i="269" a="1"/>
  <c r="C60" i="269" s="1"/>
  <c r="G60" i="269" s="1" a="1"/>
  <c r="G60" i="269" s="1"/>
  <c r="C59" i="269" a="1"/>
  <c r="C59" i="269" s="1"/>
  <c r="C58" i="269" a="1"/>
  <c r="C58" i="269" s="1"/>
  <c r="C57" i="269" a="1"/>
  <c r="C57" i="269" s="1"/>
  <c r="C56" i="269" a="1"/>
  <c r="C56" i="269" s="1"/>
  <c r="C55" i="269" a="1"/>
  <c r="C55" i="269" s="1"/>
  <c r="F55" i="269" s="1" a="1"/>
  <c r="F55" i="269" s="1"/>
  <c r="C54" i="269" a="1"/>
  <c r="C54" i="269" s="1"/>
  <c r="E54" i="269" s="1" a="1"/>
  <c r="E54" i="269" s="1"/>
  <c r="C53" i="269" a="1"/>
  <c r="C53" i="269" s="1"/>
  <c r="C52" i="269" a="1"/>
  <c r="C52" i="269" s="1"/>
  <c r="C51" i="269" a="1"/>
  <c r="C51" i="269" s="1"/>
  <c r="C50" i="269" a="1"/>
  <c r="C50" i="269" s="1"/>
  <c r="C49" i="269" a="1"/>
  <c r="C49" i="269" s="1"/>
  <c r="C48" i="269" a="1"/>
  <c r="C48" i="269" s="1"/>
  <c r="C47" i="269" a="1"/>
  <c r="C47" i="269" s="1"/>
  <c r="C46" i="269" a="1"/>
  <c r="C46" i="269" s="1"/>
  <c r="F46" i="269" s="1" a="1"/>
  <c r="F46" i="269" s="1"/>
  <c r="C45" i="269" a="1"/>
  <c r="C45" i="269" s="1"/>
  <c r="D45" i="269" s="1" a="1"/>
  <c r="D45" i="269" s="1"/>
  <c r="C44" i="269" a="1"/>
  <c r="C44" i="269" s="1"/>
  <c r="C43" i="269" a="1"/>
  <c r="C43" i="269" s="1"/>
  <c r="C42" i="269" a="1"/>
  <c r="C42" i="269" s="1"/>
  <c r="C41" i="269" a="1"/>
  <c r="C41" i="269" s="1"/>
  <c r="C40" i="269" a="1"/>
  <c r="C40" i="269" s="1"/>
  <c r="C39" i="269" a="1"/>
  <c r="C39" i="269" s="1"/>
  <c r="C38" i="269" a="1"/>
  <c r="C38" i="269" s="1"/>
  <c r="C37" i="269" a="1"/>
  <c r="C37" i="269" s="1"/>
  <c r="C36" i="269" a="1"/>
  <c r="C36" i="269" s="1"/>
  <c r="C35" i="269" a="1"/>
  <c r="C35" i="269" s="1"/>
  <c r="C34" i="269" a="1"/>
  <c r="C34" i="269" s="1"/>
  <c r="C33" i="269" a="1"/>
  <c r="C33" i="269" s="1"/>
  <c r="C32" i="269" a="1"/>
  <c r="C32" i="269" s="1"/>
  <c r="C31" i="269" a="1"/>
  <c r="C31" i="269" s="1"/>
  <c r="C30" i="269" a="1"/>
  <c r="C30" i="269" s="1"/>
  <c r="C29" i="269" a="1"/>
  <c r="C29" i="269" s="1"/>
  <c r="C28" i="269" a="1"/>
  <c r="C28" i="269"/>
  <c r="C27" i="269" a="1"/>
  <c r="C27" i="269" s="1"/>
  <c r="C84" i="263" a="1"/>
  <c r="C84" i="263" s="1"/>
  <c r="C83" i="263" a="1"/>
  <c r="C83" i="263" s="1"/>
  <c r="F83" i="263" s="1" a="1"/>
  <c r="F83" i="263" s="1"/>
  <c r="C82" i="263" a="1"/>
  <c r="C82" i="263" s="1"/>
  <c r="H82" i="263" s="1" a="1"/>
  <c r="H82" i="263" s="1"/>
  <c r="C81" i="263" a="1"/>
  <c r="C81" i="263" s="1"/>
  <c r="C80" i="263" a="1"/>
  <c r="C80" i="263" s="1"/>
  <c r="H80" i="263" s="1" a="1"/>
  <c r="H80" i="263" s="1"/>
  <c r="C79" i="263" a="1"/>
  <c r="C79" i="263" s="1"/>
  <c r="C78" i="263" a="1"/>
  <c r="C78" i="263" s="1"/>
  <c r="C77" i="263" a="1"/>
  <c r="C77" i="263" s="1"/>
  <c r="C76" i="263" a="1"/>
  <c r="C76" i="263" s="1"/>
  <c r="H76" i="263" s="1" a="1"/>
  <c r="H76" i="263" s="1"/>
  <c r="C75" i="263" a="1"/>
  <c r="C75" i="263" s="1"/>
  <c r="F75" i="263" s="1" a="1"/>
  <c r="F75" i="263" s="1"/>
  <c r="C74" i="263" a="1"/>
  <c r="C74" i="263" s="1"/>
  <c r="G74" i="263" s="1" a="1"/>
  <c r="G74" i="263" s="1"/>
  <c r="C73" i="263" a="1"/>
  <c r="C73" i="263" s="1"/>
  <c r="H73" i="263" s="1" a="1"/>
  <c r="H73" i="263" s="1"/>
  <c r="C72" i="263" a="1"/>
  <c r="C72" i="263" s="1"/>
  <c r="E72" i="263" s="1" a="1"/>
  <c r="E72" i="263" s="1"/>
  <c r="C71" i="263" a="1"/>
  <c r="C71" i="263" s="1"/>
  <c r="G71" i="263" s="1" a="1"/>
  <c r="G71" i="263" s="1"/>
  <c r="C70" i="263" a="1"/>
  <c r="C70" i="263" s="1"/>
  <c r="H70" i="263" s="1" a="1"/>
  <c r="H70" i="263" s="1"/>
  <c r="C69" i="263" a="1"/>
  <c r="C69" i="263" s="1"/>
  <c r="C68" i="263" a="1"/>
  <c r="C68" i="263" s="1"/>
  <c r="E68" i="263" s="1" a="1"/>
  <c r="E68" i="263" s="1"/>
  <c r="C67" i="263" a="1"/>
  <c r="C67" i="263" s="1"/>
  <c r="H67" i="263" s="1" a="1"/>
  <c r="H67" i="263" s="1"/>
  <c r="C66" i="263" a="1"/>
  <c r="C66" i="263" s="1"/>
  <c r="D66" i="263" s="1" a="1"/>
  <c r="D66" i="263" s="1"/>
  <c r="C65" i="263" a="1"/>
  <c r="C65" i="263" s="1"/>
  <c r="C64" i="263" a="1"/>
  <c r="C64" i="263" s="1"/>
  <c r="H64" i="263" s="1" a="1"/>
  <c r="H64" i="263" s="1"/>
  <c r="C63" i="263" a="1"/>
  <c r="C63" i="263" s="1"/>
  <c r="G63" i="263" s="1" a="1"/>
  <c r="G63" i="263" s="1"/>
  <c r="C62" i="263" a="1"/>
  <c r="C62" i="263" s="1"/>
  <c r="D62" i="263" s="1" a="1"/>
  <c r="D62" i="263" s="1"/>
  <c r="C61" i="263" a="1"/>
  <c r="C61" i="263" s="1"/>
  <c r="C60" i="263" a="1"/>
  <c r="C60" i="263" s="1"/>
  <c r="H60" i="263" s="1" a="1"/>
  <c r="H60" i="263" s="1"/>
  <c r="C59" i="263" a="1"/>
  <c r="C59" i="263" s="1"/>
  <c r="C58" i="263" a="1"/>
  <c r="C58" i="263" s="1"/>
  <c r="C57" i="263" a="1"/>
  <c r="C57" i="263" s="1"/>
  <c r="C56" i="263" a="1"/>
  <c r="C56" i="263" s="1"/>
  <c r="C55" i="263" a="1"/>
  <c r="C55" i="263" s="1"/>
  <c r="F55" i="263" s="1" a="1"/>
  <c r="F55" i="263" s="1"/>
  <c r="C54" i="263" a="1"/>
  <c r="C54" i="263" s="1"/>
  <c r="C53" i="263" a="1"/>
  <c r="C53" i="263" s="1"/>
  <c r="C52" i="263" a="1"/>
  <c r="C52" i="263" s="1"/>
  <c r="C51" i="263" a="1"/>
  <c r="C51" i="263" s="1"/>
  <c r="C50" i="263" a="1"/>
  <c r="C50" i="263" s="1"/>
  <c r="C49" i="263" a="1"/>
  <c r="C49" i="263" s="1"/>
  <c r="C48" i="263" a="1"/>
  <c r="C48" i="263" s="1"/>
  <c r="C47" i="263" a="1"/>
  <c r="C47" i="263" s="1"/>
  <c r="C46" i="263" a="1"/>
  <c r="C46" i="263" s="1"/>
  <c r="C45" i="263" a="1"/>
  <c r="C45" i="263" s="1"/>
  <c r="C44" i="263" a="1"/>
  <c r="C44" i="263" s="1"/>
  <c r="C43" i="263" a="1"/>
  <c r="C43" i="263" s="1"/>
  <c r="C42" i="263" a="1"/>
  <c r="C42" i="263" s="1"/>
  <c r="C41" i="263" a="1"/>
  <c r="C41" i="263" s="1"/>
  <c r="C40" i="263" a="1"/>
  <c r="C40" i="263" s="1"/>
  <c r="C39" i="263" a="1"/>
  <c r="C39" i="263" s="1"/>
  <c r="C38" i="263" a="1"/>
  <c r="C38" i="263" s="1"/>
  <c r="C37" i="263" a="1"/>
  <c r="C37" i="263" s="1"/>
  <c r="C36" i="263" a="1"/>
  <c r="C36" i="263" s="1"/>
  <c r="C35" i="263" a="1"/>
  <c r="C35" i="263" s="1"/>
  <c r="C82" i="262" a="1"/>
  <c r="C82" i="262" s="1"/>
  <c r="C81" i="262" a="1"/>
  <c r="C81" i="262" s="1"/>
  <c r="C80" i="262" a="1"/>
  <c r="C80" i="262" s="1"/>
  <c r="C79" i="262" a="1"/>
  <c r="C79" i="262" s="1"/>
  <c r="C78" i="262" a="1"/>
  <c r="C78" i="262" s="1"/>
  <c r="C77" i="262" a="1"/>
  <c r="C77" i="262" s="1"/>
  <c r="C76" i="262" a="1"/>
  <c r="C76" i="262" s="1"/>
  <c r="C75" i="262" a="1"/>
  <c r="C75" i="262" s="1"/>
  <c r="C74" i="262" a="1"/>
  <c r="C74" i="262" s="1"/>
  <c r="C73" i="262" a="1"/>
  <c r="C73" i="262" s="1"/>
  <c r="C72" i="262" a="1"/>
  <c r="C72" i="262" s="1"/>
  <c r="C71" i="262" a="1"/>
  <c r="C71" i="262" s="1"/>
  <c r="C70" i="262" a="1"/>
  <c r="C70" i="262" s="1"/>
  <c r="C69" i="262" a="1"/>
  <c r="C69" i="262" s="1"/>
  <c r="H69" i="262" s="1" a="1"/>
  <c r="H69" i="262" s="1"/>
  <c r="C68" i="262" a="1"/>
  <c r="C68" i="262" s="1"/>
  <c r="C67" i="262" a="1"/>
  <c r="C67" i="262" s="1"/>
  <c r="C66" i="262" a="1"/>
  <c r="C66" i="262" s="1"/>
  <c r="C65" i="262" a="1"/>
  <c r="C65" i="262" s="1"/>
  <c r="C64" i="262" a="1"/>
  <c r="C64" i="262" s="1"/>
  <c r="C63" i="262" a="1"/>
  <c r="C63" i="262" s="1"/>
  <c r="C62" i="262" a="1"/>
  <c r="C62" i="262" s="1"/>
  <c r="C61" i="262" a="1"/>
  <c r="C61" i="262" s="1"/>
  <c r="C60" i="262" a="1"/>
  <c r="C60" i="262" s="1"/>
  <c r="C59" i="262" a="1"/>
  <c r="C59" i="262" s="1"/>
  <c r="C58" i="262" a="1"/>
  <c r="C58" i="262" s="1"/>
  <c r="C57" i="262" a="1"/>
  <c r="C57" i="262" s="1"/>
  <c r="C56" i="262" a="1"/>
  <c r="C56" i="262" s="1"/>
  <c r="E56" i="262" s="1" a="1"/>
  <c r="E56" i="262" s="1"/>
  <c r="C55" i="262" a="1"/>
  <c r="C55" i="262" s="1"/>
  <c r="C54" i="262" a="1"/>
  <c r="C54" i="262" s="1"/>
  <c r="C53" i="262" a="1"/>
  <c r="C53" i="262" s="1"/>
  <c r="C52" i="262" a="1"/>
  <c r="C52" i="262" s="1"/>
  <c r="C51" i="262" a="1"/>
  <c r="C51" i="262" s="1"/>
  <c r="C50" i="262" a="1"/>
  <c r="C50" i="262" s="1"/>
  <c r="C49" i="262" a="1"/>
  <c r="C49" i="262" s="1"/>
  <c r="C48" i="262" a="1"/>
  <c r="C48" i="262" s="1"/>
  <c r="C47" i="262" a="1"/>
  <c r="C47" i="262" s="1"/>
  <c r="C46" i="262" a="1"/>
  <c r="C46" i="262" s="1"/>
  <c r="C45" i="262" a="1"/>
  <c r="C45" i="262" s="1"/>
  <c r="C44" i="262" a="1"/>
  <c r="C44" i="262" s="1"/>
  <c r="E44" i="262" s="1" a="1"/>
  <c r="E44" i="262" s="1"/>
  <c r="C43" i="262" a="1"/>
  <c r="C43" i="262" s="1"/>
  <c r="F43" i="262" s="1" a="1"/>
  <c r="F43" i="262" s="1"/>
  <c r="C42" i="262" a="1"/>
  <c r="C42" i="262" s="1"/>
  <c r="F42" i="262" s="1" a="1"/>
  <c r="F42" i="262" s="1"/>
  <c r="C41" i="262" a="1"/>
  <c r="C41" i="262" s="1"/>
  <c r="G41" i="262" s="1" a="1"/>
  <c r="G41" i="262" s="1"/>
  <c r="C40" i="262" a="1"/>
  <c r="C40" i="262" s="1"/>
  <c r="C39" i="262" a="1"/>
  <c r="C39" i="262" s="1"/>
  <c r="F39" i="262" s="1" a="1"/>
  <c r="F39" i="262" s="1"/>
  <c r="C38" i="262" a="1"/>
  <c r="C38" i="262" s="1"/>
  <c r="H38" i="262" s="1" a="1"/>
  <c r="H38" i="262" s="1"/>
  <c r="C37" i="262" a="1"/>
  <c r="C37" i="262" s="1"/>
  <c r="F37" i="262" s="1" a="1"/>
  <c r="F37" i="262" s="1"/>
  <c r="C36" i="262" a="1"/>
  <c r="C36" i="262" s="1"/>
  <c r="C35" i="262" a="1"/>
  <c r="C35" i="262" s="1"/>
  <c r="C34" i="262" a="1"/>
  <c r="C34" i="262" s="1"/>
  <c r="C33" i="262" a="1"/>
  <c r="C33" i="262" s="1"/>
  <c r="C76" i="165" a="1"/>
  <c r="C76" i="165" s="1"/>
  <c r="C75" i="165" a="1"/>
  <c r="C75" i="165" s="1"/>
  <c r="C74" i="165" a="1"/>
  <c r="C74" i="165" s="1"/>
  <c r="C73" i="165" a="1"/>
  <c r="C73" i="165" s="1"/>
  <c r="C72" i="165" a="1"/>
  <c r="C72" i="165" s="1"/>
  <c r="C71" i="165" a="1"/>
  <c r="C71" i="165" s="1"/>
  <c r="C70" i="165" a="1"/>
  <c r="C70" i="165" s="1"/>
  <c r="C69" i="165" a="1"/>
  <c r="C69" i="165" s="1"/>
  <c r="C68" i="165" a="1"/>
  <c r="C68" i="165" s="1"/>
  <c r="C67" i="165" a="1"/>
  <c r="C67" i="165" s="1"/>
  <c r="C66" i="165" a="1"/>
  <c r="C66" i="165" s="1"/>
  <c r="C65" i="165" a="1"/>
  <c r="C65" i="165" s="1"/>
  <c r="C64" i="165" a="1"/>
  <c r="C64" i="165" s="1"/>
  <c r="C63" i="165" a="1"/>
  <c r="C63" i="165" s="1"/>
  <c r="C62" i="165" a="1"/>
  <c r="C62" i="165" s="1"/>
  <c r="C61" i="165" a="1"/>
  <c r="C61" i="165" s="1"/>
  <c r="C60" i="165" a="1"/>
  <c r="C60" i="165" s="1"/>
  <c r="C59" i="165" a="1"/>
  <c r="C59" i="165" s="1"/>
  <c r="C58" i="165" a="1"/>
  <c r="C58" i="165" s="1"/>
  <c r="C57" i="165" a="1"/>
  <c r="C57" i="165" s="1"/>
  <c r="C56" i="165" a="1"/>
  <c r="C56" i="165" s="1"/>
  <c r="C55" i="165" a="1"/>
  <c r="C55" i="165" s="1"/>
  <c r="E55" i="165" s="1" a="1"/>
  <c r="E55" i="165" s="1"/>
  <c r="C54" i="165" a="1"/>
  <c r="C54" i="165" s="1"/>
  <c r="C53" i="165" a="1"/>
  <c r="C53" i="165" s="1"/>
  <c r="C52" i="165" a="1"/>
  <c r="C52" i="165" s="1"/>
  <c r="C51" i="165" a="1"/>
  <c r="C51" i="165" s="1"/>
  <c r="C50" i="165" a="1"/>
  <c r="C50" i="165" s="1"/>
  <c r="C49" i="165" a="1"/>
  <c r="C49" i="165" s="1"/>
  <c r="C48" i="165" a="1"/>
  <c r="C48" i="165" s="1"/>
  <c r="C47" i="165" a="1"/>
  <c r="C47" i="165" s="1"/>
  <c r="C46" i="165" a="1"/>
  <c r="C46" i="165" s="1"/>
  <c r="C45" i="165" a="1"/>
  <c r="C45" i="165" s="1"/>
  <c r="C44" i="165" a="1"/>
  <c r="C44" i="165" s="1"/>
  <c r="C43" i="165" a="1"/>
  <c r="C43" i="165" s="1"/>
  <c r="C42" i="165" a="1"/>
  <c r="C42" i="165" s="1"/>
  <c r="C41" i="165" a="1"/>
  <c r="C41" i="165" s="1"/>
  <c r="C40" i="165" a="1"/>
  <c r="C40" i="165" s="1"/>
  <c r="C39" i="165" a="1"/>
  <c r="C39" i="165" s="1"/>
  <c r="C38" i="165" a="1"/>
  <c r="C38" i="165" s="1"/>
  <c r="C37" i="165" a="1"/>
  <c r="C37" i="165" s="1"/>
  <c r="C36" i="165" a="1"/>
  <c r="C36" i="165" s="1"/>
  <c r="C35" i="165" a="1"/>
  <c r="C35" i="165" s="1"/>
  <c r="C34" i="165" a="1"/>
  <c r="C34" i="165" s="1"/>
  <c r="C33" i="165" a="1"/>
  <c r="C33" i="165" s="1"/>
  <c r="C32" i="165" a="1"/>
  <c r="C32" i="165" s="1"/>
  <c r="C31" i="165" a="1"/>
  <c r="C31" i="165" s="1"/>
  <c r="H31" i="165" s="1" a="1"/>
  <c r="H31" i="165" s="1"/>
  <c r="C30" i="165" a="1"/>
  <c r="C30" i="165" s="1"/>
  <c r="C29" i="165" a="1"/>
  <c r="C29" i="165" s="1"/>
  <c r="C28" i="165" a="1"/>
  <c r="C28" i="165" s="1"/>
  <c r="C27" i="165" a="1"/>
  <c r="C27" i="165" s="1"/>
  <c r="C75" i="164" a="1"/>
  <c r="C75" i="164" s="1"/>
  <c r="C74" i="164" a="1"/>
  <c r="C74" i="164" s="1"/>
  <c r="C73" i="164" a="1"/>
  <c r="C73" i="164" s="1"/>
  <c r="C72" i="164" a="1"/>
  <c r="C72" i="164" s="1"/>
  <c r="E72" i="164" s="1" a="1"/>
  <c r="E72" i="164" s="1"/>
  <c r="C71" i="164" a="1"/>
  <c r="C71" i="164" s="1"/>
  <c r="C70" i="164" a="1"/>
  <c r="C70" i="164" s="1"/>
  <c r="C69" i="164" a="1"/>
  <c r="C69" i="164" s="1"/>
  <c r="C68" i="164" a="1"/>
  <c r="C68" i="164" s="1"/>
  <c r="C67" i="164" a="1"/>
  <c r="C67" i="164" s="1"/>
  <c r="C66" i="164" a="1"/>
  <c r="C66" i="164" s="1"/>
  <c r="C65" i="164" a="1"/>
  <c r="C65" i="164" s="1"/>
  <c r="C64" i="164" a="1"/>
  <c r="C64" i="164" s="1"/>
  <c r="C63" i="164" a="1"/>
  <c r="C63" i="164" s="1"/>
  <c r="C62" i="164" a="1"/>
  <c r="C62" i="164" s="1"/>
  <c r="C61" i="164" a="1"/>
  <c r="C61" i="164" s="1"/>
  <c r="C60" i="164" a="1"/>
  <c r="C60" i="164" s="1"/>
  <c r="C59" i="164" a="1"/>
  <c r="C59" i="164" s="1"/>
  <c r="F59" i="164" s="1" a="1"/>
  <c r="F59" i="164" s="1"/>
  <c r="C58" i="164" a="1"/>
  <c r="C58" i="164" s="1"/>
  <c r="F58" i="164" s="1" a="1"/>
  <c r="F58" i="164" s="1"/>
  <c r="C57" i="164" a="1"/>
  <c r="C57" i="164" s="1"/>
  <c r="C56" i="164" a="1"/>
  <c r="C56" i="164" s="1"/>
  <c r="C55" i="164" a="1"/>
  <c r="C55" i="164" s="1"/>
  <c r="C54" i="164" a="1"/>
  <c r="C54" i="164" s="1"/>
  <c r="C53" i="164" a="1"/>
  <c r="C53" i="164" s="1"/>
  <c r="C52" i="164" a="1"/>
  <c r="C52" i="164" s="1"/>
  <c r="C51" i="164" a="1"/>
  <c r="C51" i="164" s="1"/>
  <c r="C50" i="164" a="1"/>
  <c r="C50" i="164" s="1"/>
  <c r="C49" i="164" a="1"/>
  <c r="C49" i="164" s="1"/>
  <c r="C48" i="164" a="1"/>
  <c r="C48" i="164" s="1"/>
  <c r="C47" i="164" a="1"/>
  <c r="C47" i="164" s="1"/>
  <c r="C46" i="164" a="1"/>
  <c r="C46" i="164" s="1"/>
  <c r="C45" i="164" a="1"/>
  <c r="C45" i="164" s="1"/>
  <c r="C44" i="164" a="1"/>
  <c r="C44" i="164" s="1"/>
  <c r="C43" i="164" a="1"/>
  <c r="C43" i="164" s="1"/>
  <c r="C42" i="164" a="1"/>
  <c r="C42" i="164" s="1"/>
  <c r="F42" i="164" s="1" a="1"/>
  <c r="F42" i="164" s="1"/>
  <c r="C41" i="164" a="1"/>
  <c r="C41" i="164" s="1"/>
  <c r="C40" i="164" a="1"/>
  <c r="C40" i="164" s="1"/>
  <c r="E40" i="164" s="1" a="1"/>
  <c r="E40" i="164" s="1"/>
  <c r="C39" i="164" a="1"/>
  <c r="C39" i="164" s="1"/>
  <c r="C38" i="164" a="1"/>
  <c r="C38" i="164" s="1"/>
  <c r="C37" i="164" a="1"/>
  <c r="C37" i="164" s="1"/>
  <c r="C36" i="164" a="1"/>
  <c r="C36" i="164" s="1"/>
  <c r="C35" i="164" a="1"/>
  <c r="C35" i="164" s="1"/>
  <c r="C34" i="164" a="1"/>
  <c r="C34" i="164" s="1"/>
  <c r="C33" i="164" a="1"/>
  <c r="C33" i="164" s="1"/>
  <c r="C32" i="164" a="1"/>
  <c r="C32" i="164" s="1"/>
  <c r="C31" i="164" a="1"/>
  <c r="C31" i="164" s="1"/>
  <c r="C30" i="164" a="1"/>
  <c r="C30" i="164" s="1"/>
  <c r="E30" i="164" s="1" a="1"/>
  <c r="E30" i="164" s="1"/>
  <c r="C29" i="164" a="1"/>
  <c r="C29" i="164" s="1"/>
  <c r="C28" i="164" a="1"/>
  <c r="C28" i="164" s="1"/>
  <c r="C27" i="164" a="1"/>
  <c r="C27" i="164" s="1"/>
  <c r="C26" i="164" a="1"/>
  <c r="C26" i="164" s="1"/>
  <c r="C72" i="160" a="1"/>
  <c r="C72" i="160" s="1"/>
  <c r="C71" i="160" a="1"/>
  <c r="C71" i="160" s="1"/>
  <c r="H71" i="160" s="1" a="1"/>
  <c r="H71" i="160" s="1"/>
  <c r="C70" i="160" a="1"/>
  <c r="C70" i="160" s="1"/>
  <c r="D70" i="160" s="1" a="1"/>
  <c r="D70" i="160" s="1"/>
  <c r="C69" i="160" a="1"/>
  <c r="C69" i="160" s="1"/>
  <c r="D69" i="160" s="1" a="1"/>
  <c r="D69" i="160" s="1"/>
  <c r="C68" i="160" a="1"/>
  <c r="C68" i="160" s="1"/>
  <c r="C67" i="160" a="1"/>
  <c r="C67" i="160" s="1"/>
  <c r="D67" i="160" s="1" a="1"/>
  <c r="D67" i="160" s="1"/>
  <c r="C66" i="160" a="1"/>
  <c r="C66" i="160" s="1"/>
  <c r="C65" i="160" a="1"/>
  <c r="C65" i="160" s="1"/>
  <c r="C64" i="160" a="1"/>
  <c r="C64" i="160" s="1"/>
  <c r="C63" i="160" a="1"/>
  <c r="C63" i="160" s="1"/>
  <c r="H63" i="160" s="1" a="1"/>
  <c r="H63" i="160" s="1"/>
  <c r="C62" i="160" a="1"/>
  <c r="C62" i="160" s="1"/>
  <c r="C61" i="160" a="1"/>
  <c r="C61" i="160" s="1"/>
  <c r="C60" i="160" a="1"/>
  <c r="C60" i="160" s="1"/>
  <c r="C59" i="160" a="1"/>
  <c r="C59" i="160" s="1"/>
  <c r="F59" i="160" s="1" a="1"/>
  <c r="F59" i="160" s="1"/>
  <c r="C58" i="160" a="1"/>
  <c r="C58" i="160" s="1"/>
  <c r="C57" i="160" a="1"/>
  <c r="C57" i="160" s="1"/>
  <c r="E57" i="160" s="1" a="1"/>
  <c r="E57" i="160" s="1"/>
  <c r="C56" i="160" a="1"/>
  <c r="C56" i="160" s="1"/>
  <c r="C55" i="160" a="1"/>
  <c r="C55" i="160" s="1"/>
  <c r="H55" i="160" s="1" a="1"/>
  <c r="H55" i="160" s="1"/>
  <c r="C54" i="160" a="1"/>
  <c r="C54" i="160" s="1"/>
  <c r="D54" i="160" s="1" a="1"/>
  <c r="D54" i="160" s="1"/>
  <c r="C53" i="160" a="1"/>
  <c r="C53" i="160" s="1"/>
  <c r="D53" i="160" s="1" a="1"/>
  <c r="D53" i="160" s="1"/>
  <c r="C52" i="160" a="1"/>
  <c r="C52" i="160" s="1"/>
  <c r="C51" i="160" a="1"/>
  <c r="C51" i="160" s="1"/>
  <c r="D51" i="160" s="1" a="1"/>
  <c r="D51" i="160" s="1"/>
  <c r="C50" i="160" a="1"/>
  <c r="C50" i="160" s="1"/>
  <c r="C49" i="160" a="1"/>
  <c r="C49" i="160" s="1"/>
  <c r="G49" i="160" s="1" a="1"/>
  <c r="G49" i="160" s="1"/>
  <c r="C48" i="160" a="1"/>
  <c r="C48" i="160" s="1"/>
  <c r="C47" i="160" a="1"/>
  <c r="C47" i="160" s="1"/>
  <c r="H47" i="160" s="1" a="1"/>
  <c r="H47" i="160" s="1"/>
  <c r="C46" i="160" a="1"/>
  <c r="C46" i="160" s="1"/>
  <c r="C45" i="160" a="1"/>
  <c r="C45" i="160" s="1"/>
  <c r="D45" i="160" s="1" a="1"/>
  <c r="D45" i="160" s="1"/>
  <c r="C44" i="160" a="1"/>
  <c r="C44" i="160" s="1"/>
  <c r="G44" i="160" s="1" a="1"/>
  <c r="G44" i="160" s="1"/>
  <c r="C43" i="160" a="1"/>
  <c r="C43" i="160" s="1"/>
  <c r="F43" i="160" s="1" a="1"/>
  <c r="F43" i="160" s="1"/>
  <c r="C42" i="160" a="1"/>
  <c r="C42" i="160" s="1"/>
  <c r="C41" i="160" a="1"/>
  <c r="C41" i="160" s="1"/>
  <c r="E41" i="160" s="1" a="1"/>
  <c r="E41" i="160" s="1"/>
  <c r="C40" i="160" a="1"/>
  <c r="C40" i="160" s="1"/>
  <c r="C39" i="160" a="1"/>
  <c r="C39" i="160" s="1"/>
  <c r="H39" i="160" s="1" a="1"/>
  <c r="H39" i="160" s="1"/>
  <c r="C38" i="160" a="1"/>
  <c r="C38" i="160" s="1"/>
  <c r="D38" i="160" s="1" a="1"/>
  <c r="D38" i="160" s="1"/>
  <c r="C37" i="160" a="1"/>
  <c r="C37" i="160" s="1"/>
  <c r="D37" i="160" s="1" a="1"/>
  <c r="D37" i="160" s="1"/>
  <c r="C36" i="160" a="1"/>
  <c r="C36" i="160" s="1"/>
  <c r="C35" i="160" a="1"/>
  <c r="C35" i="160" s="1"/>
  <c r="D35" i="160" s="1" a="1"/>
  <c r="D35" i="160" s="1"/>
  <c r="C34" i="160" a="1"/>
  <c r="C34" i="160" s="1"/>
  <c r="C33" i="160" a="1"/>
  <c r="C33" i="160" s="1"/>
  <c r="G33" i="160" s="1" a="1"/>
  <c r="G33" i="160" s="1"/>
  <c r="C32" i="160" a="1"/>
  <c r="C32" i="160" s="1"/>
  <c r="C31" i="160" a="1"/>
  <c r="C31" i="160" s="1"/>
  <c r="H31" i="160" s="1" a="1"/>
  <c r="H31" i="160" s="1"/>
  <c r="C30" i="160" a="1"/>
  <c r="C30" i="160" s="1"/>
  <c r="C29" i="160" a="1"/>
  <c r="C29" i="160" s="1"/>
  <c r="D29" i="160" s="1" a="1"/>
  <c r="D29" i="160" s="1"/>
  <c r="C28" i="160" a="1"/>
  <c r="C28" i="160" s="1"/>
  <c r="E28" i="160" s="1" a="1"/>
  <c r="E28" i="160" s="1"/>
  <c r="C27" i="160" a="1"/>
  <c r="C27" i="160" s="1"/>
  <c r="F27" i="160" s="1" a="1"/>
  <c r="F27" i="160" s="1"/>
  <c r="C26" i="160" a="1"/>
  <c r="C26" i="160" s="1"/>
  <c r="C25" i="160" a="1"/>
  <c r="C25" i="160" s="1"/>
  <c r="C24" i="160" a="1"/>
  <c r="C24" i="160" s="1"/>
  <c r="C23" i="160" a="1"/>
  <c r="C23" i="160" s="1"/>
  <c r="C69" i="259" a="1"/>
  <c r="C69" i="259" s="1"/>
  <c r="D69" i="259" s="1" a="1"/>
  <c r="D69" i="259" s="1"/>
  <c r="C68" i="259" a="1"/>
  <c r="C68" i="259" s="1"/>
  <c r="D68" i="259" s="1" a="1"/>
  <c r="D68" i="259" s="1"/>
  <c r="C67" i="259" a="1"/>
  <c r="C67" i="259" s="1"/>
  <c r="G67" i="259" s="1" a="1"/>
  <c r="G67" i="259" s="1"/>
  <c r="C66" i="259" a="1"/>
  <c r="C66" i="259" s="1"/>
  <c r="D66" i="259" s="1" a="1"/>
  <c r="D66" i="259" s="1"/>
  <c r="C65" i="259" a="1"/>
  <c r="C65" i="259" s="1"/>
  <c r="C64" i="259" a="1"/>
  <c r="C64" i="259" s="1"/>
  <c r="G64" i="259" s="1" a="1"/>
  <c r="G64" i="259" s="1"/>
  <c r="C63" i="259" a="1"/>
  <c r="C63" i="259" s="1"/>
  <c r="C62" i="259" a="1"/>
  <c r="C62" i="259" s="1"/>
  <c r="C61" i="259" a="1"/>
  <c r="C61" i="259" s="1"/>
  <c r="C60" i="259" a="1"/>
  <c r="C60" i="259" s="1"/>
  <c r="D60" i="259" s="1" a="1"/>
  <c r="D60" i="259" s="1"/>
  <c r="C59" i="259" a="1"/>
  <c r="C59" i="259" s="1"/>
  <c r="E59" i="259" s="1" a="1"/>
  <c r="E59" i="259" s="1"/>
  <c r="C58" i="259" a="1"/>
  <c r="C58" i="259" s="1"/>
  <c r="F58" i="259" s="1" a="1"/>
  <c r="F58" i="259" s="1"/>
  <c r="C57" i="259" a="1"/>
  <c r="C57" i="259" s="1"/>
  <c r="C56" i="259" a="1"/>
  <c r="C56" i="259" s="1"/>
  <c r="E56" i="259" s="1" a="1"/>
  <c r="E56" i="259" s="1"/>
  <c r="C55" i="259" a="1"/>
  <c r="C55" i="259" s="1"/>
  <c r="C54" i="259" a="1"/>
  <c r="C54" i="259" s="1"/>
  <c r="H54" i="259" s="1" a="1"/>
  <c r="H54" i="259" s="1"/>
  <c r="C53" i="259" a="1"/>
  <c r="C53" i="259" s="1"/>
  <c r="D53" i="259" s="1" a="1"/>
  <c r="D53" i="259" s="1"/>
  <c r="C52" i="259" a="1"/>
  <c r="C52" i="259" s="1"/>
  <c r="C51" i="259" a="1"/>
  <c r="C51" i="259" s="1"/>
  <c r="G51" i="259" s="1" a="1"/>
  <c r="G51" i="259" s="1"/>
  <c r="C50" i="259" a="1"/>
  <c r="C50" i="259" s="1"/>
  <c r="D50" i="259" s="1" a="1"/>
  <c r="D50" i="259" s="1"/>
  <c r="C49" i="259" a="1"/>
  <c r="C49" i="259" s="1"/>
  <c r="C48" i="259" a="1"/>
  <c r="C48" i="259" s="1"/>
  <c r="G48" i="259" s="1" a="1"/>
  <c r="G48" i="259" s="1"/>
  <c r="C47" i="259" a="1"/>
  <c r="C47" i="259" s="1"/>
  <c r="C46" i="259" a="1"/>
  <c r="C46" i="259" s="1"/>
  <c r="H46" i="259" s="1" a="1"/>
  <c r="H46" i="259" s="1"/>
  <c r="C45" i="259" a="1"/>
  <c r="C45" i="259" s="1"/>
  <c r="C44" i="259" a="1"/>
  <c r="C44" i="259" s="1"/>
  <c r="C43" i="259" a="1"/>
  <c r="C43" i="259" s="1"/>
  <c r="E43" i="259" s="1" a="1"/>
  <c r="E43" i="259" s="1"/>
  <c r="C42" i="259" a="1"/>
  <c r="C42" i="259" s="1"/>
  <c r="F42" i="259" s="1" a="1"/>
  <c r="F42" i="259" s="1"/>
  <c r="C41" i="259" a="1"/>
  <c r="C41" i="259" s="1"/>
  <c r="C40" i="259" a="1"/>
  <c r="C40" i="259" s="1"/>
  <c r="E40" i="259" s="1" a="1"/>
  <c r="E40" i="259" s="1"/>
  <c r="C39" i="259" a="1"/>
  <c r="C39" i="259" s="1"/>
  <c r="C38" i="259" a="1"/>
  <c r="C38" i="259" s="1"/>
  <c r="H38" i="259" s="1" a="1"/>
  <c r="H38" i="259" s="1"/>
  <c r="C37" i="259" a="1"/>
  <c r="C37" i="259" s="1"/>
  <c r="D37" i="259" s="1" a="1"/>
  <c r="D37" i="259" s="1"/>
  <c r="C36" i="259" a="1"/>
  <c r="C36" i="259" s="1"/>
  <c r="D36" i="259" s="1" a="1"/>
  <c r="D36" i="259" s="1"/>
  <c r="C35" i="259" a="1"/>
  <c r="C35" i="259" s="1"/>
  <c r="G35" i="259" s="1" a="1"/>
  <c r="G35" i="259" s="1"/>
  <c r="C34" i="259" a="1"/>
  <c r="C34" i="259" s="1"/>
  <c r="C33" i="259" a="1"/>
  <c r="C33" i="259" s="1"/>
  <c r="C32" i="259" a="1"/>
  <c r="C32" i="259" s="1"/>
  <c r="G32" i="259" s="1" a="1"/>
  <c r="G32" i="259" s="1"/>
  <c r="C31" i="259" a="1"/>
  <c r="C31" i="259" s="1"/>
  <c r="C30" i="259" a="1"/>
  <c r="C30" i="259" s="1"/>
  <c r="H30" i="259" s="1" a="1"/>
  <c r="H30" i="259" s="1"/>
  <c r="C29" i="259" a="1"/>
  <c r="C29" i="259" s="1"/>
  <c r="F29" i="259" s="1" a="1"/>
  <c r="F29" i="259" s="1"/>
  <c r="C28" i="259" a="1"/>
  <c r="C28" i="259" s="1"/>
  <c r="D28" i="259" s="1" a="1"/>
  <c r="D28" i="259" s="1"/>
  <c r="C27" i="259" a="1"/>
  <c r="C27" i="259" s="1"/>
  <c r="C26" i="259" a="1"/>
  <c r="C26" i="259" s="1"/>
  <c r="C25" i="259" a="1"/>
  <c r="C25" i="259" s="1"/>
  <c r="C24" i="259" a="1"/>
  <c r="C24" i="259" s="1"/>
  <c r="C23" i="259" a="1"/>
  <c r="C23" i="259" s="1"/>
  <c r="C22" i="259" a="1"/>
  <c r="C22" i="259" s="1"/>
  <c r="C21" i="259" a="1"/>
  <c r="C21" i="259" s="1"/>
  <c r="C20" i="259" a="1"/>
  <c r="C20" i="259" s="1"/>
  <c r="C73" i="137" a="1"/>
  <c r="C73" i="137" s="1"/>
  <c r="G73" i="137" s="1" a="1"/>
  <c r="G73" i="137" s="1"/>
  <c r="C72" i="137" a="1"/>
  <c r="C72" i="137" s="1"/>
  <c r="C71" i="137" a="1"/>
  <c r="C71" i="137" s="1"/>
  <c r="G71" i="137" s="1" a="1"/>
  <c r="G71" i="137" s="1"/>
  <c r="C70" i="137" a="1"/>
  <c r="C70" i="137" s="1"/>
  <c r="C69" i="137" a="1"/>
  <c r="C69" i="137" s="1"/>
  <c r="G69" i="137" s="1" a="1"/>
  <c r="G69" i="137" s="1"/>
  <c r="C68" i="137" a="1"/>
  <c r="C68" i="137" s="1"/>
  <c r="H68" i="137" s="1" a="1"/>
  <c r="H68" i="137" s="1"/>
  <c r="C67" i="137" a="1"/>
  <c r="C67" i="137" s="1"/>
  <c r="C66" i="137" a="1"/>
  <c r="C66" i="137" s="1"/>
  <c r="D66" i="137" s="1" a="1"/>
  <c r="D66" i="137" s="1"/>
  <c r="C65" i="137" a="1"/>
  <c r="C65" i="137" s="1"/>
  <c r="C64" i="137" a="1"/>
  <c r="C64" i="137" s="1"/>
  <c r="H64" i="137" s="1" a="1"/>
  <c r="H64" i="137" s="1"/>
  <c r="C63" i="137" a="1"/>
  <c r="C63" i="137" s="1"/>
  <c r="G63" i="137" s="1" a="1"/>
  <c r="G63" i="137" s="1"/>
  <c r="C62" i="137" a="1"/>
  <c r="C62" i="137" s="1"/>
  <c r="C61" i="137" a="1"/>
  <c r="C61" i="137" s="1"/>
  <c r="C60" i="137" a="1"/>
  <c r="C60" i="137" s="1"/>
  <c r="H60" i="137" s="1" a="1"/>
  <c r="H60" i="137" s="1"/>
  <c r="C59" i="137" a="1"/>
  <c r="C59" i="137" s="1"/>
  <c r="C58" i="137" a="1"/>
  <c r="C58" i="137" s="1"/>
  <c r="D58" i="137" s="1" a="1"/>
  <c r="D58" i="137" s="1"/>
  <c r="C57" i="137" a="1"/>
  <c r="C57" i="137" s="1"/>
  <c r="C56" i="137" a="1"/>
  <c r="C56" i="137" s="1"/>
  <c r="H56" i="137" s="1" a="1"/>
  <c r="H56" i="137" s="1"/>
  <c r="C55" i="137" a="1"/>
  <c r="C55" i="137" s="1"/>
  <c r="G55" i="137" s="1" a="1"/>
  <c r="G55" i="137" s="1"/>
  <c r="C54" i="137" a="1"/>
  <c r="C54" i="137" s="1"/>
  <c r="F54" i="137" s="1" a="1"/>
  <c r="F54" i="137" s="1"/>
  <c r="C53" i="137" a="1"/>
  <c r="C53" i="137" s="1"/>
  <c r="C52" i="137" a="1"/>
  <c r="C52" i="137" s="1"/>
  <c r="C51" i="137" a="1"/>
  <c r="C51" i="137" s="1"/>
  <c r="C50" i="137" a="1"/>
  <c r="C50" i="137" s="1"/>
  <c r="D50" i="137" s="1" a="1"/>
  <c r="D50" i="137" s="1"/>
  <c r="C49" i="137" a="1"/>
  <c r="C49" i="137" s="1"/>
  <c r="C48" i="137" a="1"/>
  <c r="C48" i="137" s="1"/>
  <c r="H48" i="137" s="1" a="1"/>
  <c r="H48" i="137" s="1"/>
  <c r="C47" i="137" a="1"/>
  <c r="C47" i="137" s="1"/>
  <c r="G47" i="137" s="1" a="1"/>
  <c r="G47" i="137" s="1"/>
  <c r="C46" i="137" a="1"/>
  <c r="C46" i="137" s="1"/>
  <c r="H46" i="137" s="1" a="1"/>
  <c r="H46" i="137" s="1"/>
  <c r="C45" i="137" a="1"/>
  <c r="C45" i="137" s="1"/>
  <c r="E45" i="137" s="1" a="1"/>
  <c r="E45" i="137" s="1"/>
  <c r="C44" i="137" a="1"/>
  <c r="C44" i="137" s="1"/>
  <c r="H44" i="137" s="1" a="1"/>
  <c r="H44" i="137" s="1"/>
  <c r="C43" i="137" a="1"/>
  <c r="C43" i="137" s="1"/>
  <c r="C42" i="137" a="1"/>
  <c r="C42" i="137" s="1"/>
  <c r="D42" i="137" s="1" a="1"/>
  <c r="D42" i="137" s="1"/>
  <c r="C41" i="137" a="1"/>
  <c r="C41" i="137" s="1"/>
  <c r="C40" i="137" a="1"/>
  <c r="C40" i="137" s="1"/>
  <c r="H40" i="137" s="1" a="1"/>
  <c r="H40" i="137" s="1"/>
  <c r="C39" i="137" a="1"/>
  <c r="C39" i="137" s="1"/>
  <c r="G39" i="137" s="1" a="1"/>
  <c r="G39" i="137" s="1"/>
  <c r="C38" i="137" a="1"/>
  <c r="C38" i="137" s="1"/>
  <c r="H38" i="137" s="1" a="1"/>
  <c r="H38" i="137" s="1"/>
  <c r="C37" i="137" a="1"/>
  <c r="C37" i="137"/>
  <c r="E37" i="137" s="1" a="1"/>
  <c r="E37" i="137" s="1"/>
  <c r="C36" i="137" a="1"/>
  <c r="C36" i="137" s="1"/>
  <c r="H36" i="137" s="1" a="1"/>
  <c r="H36" i="137" s="1"/>
  <c r="C35" i="137" a="1"/>
  <c r="C35" i="137" s="1"/>
  <c r="G35" i="137" s="1" a="1"/>
  <c r="G35" i="137" s="1"/>
  <c r="C34" i="137" a="1"/>
  <c r="C34" i="137" s="1"/>
  <c r="D34" i="137" s="1" a="1"/>
  <c r="D34" i="137" s="1"/>
  <c r="C33" i="137" a="1"/>
  <c r="C33" i="137" s="1"/>
  <c r="H33" i="137" s="1" a="1"/>
  <c r="H33" i="137" s="1"/>
  <c r="C32" i="137" a="1"/>
  <c r="C32" i="137" s="1"/>
  <c r="E32" i="137" s="1" a="1"/>
  <c r="E32" i="137" s="1"/>
  <c r="C31" i="137" a="1"/>
  <c r="C31" i="137" s="1"/>
  <c r="G31" i="137" s="1" a="1"/>
  <c r="G31" i="137" s="1"/>
  <c r="C30" i="137" a="1"/>
  <c r="C30" i="137" s="1"/>
  <c r="F30" i="137" s="1" a="1"/>
  <c r="F30" i="137" s="1"/>
  <c r="C29" i="137" a="1"/>
  <c r="C29" i="137" s="1"/>
  <c r="E29" i="137" s="1" a="1"/>
  <c r="E29" i="137" s="1"/>
  <c r="C28" i="137" a="1"/>
  <c r="C28" i="137" s="1"/>
  <c r="H28" i="137" s="1" a="1"/>
  <c r="H28" i="137" s="1"/>
  <c r="C27" i="137" a="1"/>
  <c r="C27" i="137" s="1"/>
  <c r="C26" i="137" a="1"/>
  <c r="C26" i="137" s="1"/>
  <c r="C25" i="137" a="1"/>
  <c r="C25" i="137" s="1"/>
  <c r="C24" i="137" a="1"/>
  <c r="C24" i="137" s="1"/>
  <c r="C73" i="136" a="1"/>
  <c r="C73" i="136" s="1"/>
  <c r="G73" i="136" s="1" a="1"/>
  <c r="G73" i="136" s="1"/>
  <c r="C72" i="136" a="1"/>
  <c r="C72" i="136" s="1"/>
  <c r="F72" i="136" s="1" a="1"/>
  <c r="F72" i="136" s="1"/>
  <c r="C71" i="136" a="1"/>
  <c r="C71" i="136" s="1"/>
  <c r="C70" i="136" a="1"/>
  <c r="C70" i="136" s="1"/>
  <c r="H70" i="136" s="1" a="1"/>
  <c r="H70" i="136" s="1"/>
  <c r="C69" i="136" a="1"/>
  <c r="C69" i="136" s="1"/>
  <c r="C68" i="136" a="1"/>
  <c r="C68" i="136" s="1"/>
  <c r="D68" i="136" s="1" a="1"/>
  <c r="D68" i="136" s="1"/>
  <c r="C67" i="136" a="1"/>
  <c r="C67" i="136" s="1"/>
  <c r="C66" i="136" a="1"/>
  <c r="C66" i="136" s="1"/>
  <c r="G66" i="136" s="1" a="1"/>
  <c r="G66" i="136" s="1"/>
  <c r="C65" i="136" a="1"/>
  <c r="C65" i="136" s="1"/>
  <c r="C64" i="136" a="1"/>
  <c r="C64" i="136" s="1"/>
  <c r="C63" i="136" a="1"/>
  <c r="C63" i="136" s="1"/>
  <c r="E63" i="136" s="1" a="1"/>
  <c r="E63" i="136" s="1"/>
  <c r="C62" i="136" a="1"/>
  <c r="C62" i="136" s="1"/>
  <c r="H62" i="136" s="1" a="1"/>
  <c r="H62" i="136" s="1"/>
  <c r="C61" i="136" a="1"/>
  <c r="C61" i="136" s="1"/>
  <c r="C60" i="136" a="1"/>
  <c r="C60" i="136" s="1"/>
  <c r="D60" i="136" s="1" a="1"/>
  <c r="D60" i="136" s="1"/>
  <c r="C59" i="136" a="1"/>
  <c r="C59" i="136" s="1"/>
  <c r="H59" i="136" s="1" a="1"/>
  <c r="H59" i="136" s="1"/>
  <c r="C58" i="136" a="1"/>
  <c r="C58" i="136" s="1"/>
  <c r="E58" i="136" s="1" a="1"/>
  <c r="E58" i="136" s="1"/>
  <c r="C57" i="136" a="1"/>
  <c r="C57" i="136" s="1"/>
  <c r="C56" i="136" a="1"/>
  <c r="C56" i="136" s="1"/>
  <c r="H56" i="136" s="1" a="1"/>
  <c r="H56" i="136" s="1"/>
  <c r="C55" i="136" a="1"/>
  <c r="C55" i="136" s="1"/>
  <c r="G55" i="136" s="1" a="1"/>
  <c r="G55" i="136" s="1"/>
  <c r="C54" i="136" a="1"/>
  <c r="C54" i="136" s="1"/>
  <c r="H54" i="136" s="1" a="1"/>
  <c r="H54" i="136" s="1"/>
  <c r="C53" i="136" a="1"/>
  <c r="C53" i="136" s="1"/>
  <c r="E53" i="136" s="1" a="1"/>
  <c r="E53" i="136" s="1"/>
  <c r="C52" i="136" a="1"/>
  <c r="C52" i="136" s="1"/>
  <c r="E52" i="136" s="1" a="1"/>
  <c r="E52" i="136" s="1"/>
  <c r="C51" i="136" a="1"/>
  <c r="C51" i="136" s="1"/>
  <c r="C50" i="136" a="1"/>
  <c r="C50" i="136" s="1"/>
  <c r="G50" i="136" s="1" a="1"/>
  <c r="G50" i="136" s="1"/>
  <c r="C49" i="136" a="1"/>
  <c r="C49" i="136" s="1"/>
  <c r="D49" i="136" s="1" a="1"/>
  <c r="D49" i="136" s="1"/>
  <c r="C48" i="136" a="1"/>
  <c r="C48" i="136" s="1"/>
  <c r="E48" i="136" s="1" a="1"/>
  <c r="E48" i="136" s="1"/>
  <c r="C47" i="136" a="1"/>
  <c r="C47" i="136" s="1"/>
  <c r="G47" i="136" s="1" a="1"/>
  <c r="G47" i="136" s="1"/>
  <c r="C46" i="136" a="1"/>
  <c r="C46" i="136" s="1"/>
  <c r="F46" i="136" s="1" a="1"/>
  <c r="F46" i="136" s="1"/>
  <c r="C45" i="136" a="1"/>
  <c r="C45" i="136" s="1"/>
  <c r="C44" i="136" a="1"/>
  <c r="C44" i="136" s="1"/>
  <c r="E44" i="136" s="1" a="1"/>
  <c r="E44" i="136" s="1"/>
  <c r="C43" i="136" a="1"/>
  <c r="C43" i="136" s="1"/>
  <c r="C42" i="136" a="1"/>
  <c r="C42" i="136" s="1"/>
  <c r="C41" i="136" a="1"/>
  <c r="C41" i="136" s="1"/>
  <c r="H41" i="136" s="1" a="1"/>
  <c r="H41" i="136" s="1"/>
  <c r="C40" i="136" a="1"/>
  <c r="C40" i="136" s="1"/>
  <c r="C39" i="136" a="1"/>
  <c r="C39" i="136" s="1"/>
  <c r="G39" i="136" s="1" a="1"/>
  <c r="G39" i="136" s="1"/>
  <c r="C38" i="136" a="1"/>
  <c r="C38" i="136" s="1"/>
  <c r="E38" i="136" s="1" a="1"/>
  <c r="E38" i="136" s="1"/>
  <c r="C37" i="136" a="1"/>
  <c r="C37" i="136" s="1"/>
  <c r="C36" i="136" a="1"/>
  <c r="C36" i="136" s="1"/>
  <c r="C35" i="136" a="1"/>
  <c r="C35" i="136" s="1"/>
  <c r="D35" i="136" s="1" a="1"/>
  <c r="D35" i="136" s="1"/>
  <c r="C34" i="136" a="1"/>
  <c r="C34" i="136" s="1"/>
  <c r="F34" i="136" s="1" a="1"/>
  <c r="F34" i="136" s="1"/>
  <c r="C33" i="136" a="1"/>
  <c r="C33" i="136" s="1"/>
  <c r="C32" i="136" a="1"/>
  <c r="C32" i="136" s="1"/>
  <c r="C31" i="136" a="1"/>
  <c r="C31" i="136" s="1"/>
  <c r="C30" i="136" a="1"/>
  <c r="C30" i="136" s="1"/>
  <c r="C29" i="136" a="1"/>
  <c r="C29" i="136" s="1"/>
  <c r="E29" i="136" s="1" a="1"/>
  <c r="E29" i="136" s="1"/>
  <c r="C28" i="136" a="1"/>
  <c r="C28" i="136" s="1"/>
  <c r="C27" i="136" a="1"/>
  <c r="C27" i="136" s="1"/>
  <c r="C26" i="136" a="1"/>
  <c r="C26" i="136" s="1"/>
  <c r="C25" i="136" a="1"/>
  <c r="C25" i="136" s="1"/>
  <c r="C24" i="136" a="1"/>
  <c r="C24" i="136" s="1"/>
  <c r="C76" i="135" a="1"/>
  <c r="C76" i="135" s="1"/>
  <c r="C75" i="135" a="1"/>
  <c r="C75" i="135" s="1"/>
  <c r="C74" i="135" a="1"/>
  <c r="C74" i="135" s="1"/>
  <c r="C73" i="135" a="1"/>
  <c r="C73" i="135" s="1"/>
  <c r="E73" i="135" s="1" a="1"/>
  <c r="E73" i="135" s="1"/>
  <c r="C72" i="135" a="1"/>
  <c r="C72" i="135" s="1"/>
  <c r="C71" i="135" a="1"/>
  <c r="C71" i="135" s="1"/>
  <c r="C70" i="135" a="1"/>
  <c r="C70" i="135" s="1"/>
  <c r="C69" i="135" a="1"/>
  <c r="C69" i="135" s="1"/>
  <c r="F69" i="135" s="1" a="1"/>
  <c r="F69" i="135" s="1"/>
  <c r="C68" i="135" a="1"/>
  <c r="C68" i="135" s="1"/>
  <c r="H68" i="135" s="1" a="1"/>
  <c r="H68" i="135" s="1"/>
  <c r="C67" i="135" a="1"/>
  <c r="C67" i="135" s="1"/>
  <c r="C66" i="135" a="1"/>
  <c r="C66" i="135" s="1"/>
  <c r="C65" i="135" a="1"/>
  <c r="C65" i="135" s="1"/>
  <c r="H65" i="135" s="1" a="1"/>
  <c r="H65" i="135" s="1"/>
  <c r="C64" i="135" a="1"/>
  <c r="C64" i="135" s="1"/>
  <c r="F64" i="135" s="1" a="1"/>
  <c r="F64" i="135" s="1"/>
  <c r="C63" i="135" a="1"/>
  <c r="C63" i="135" s="1"/>
  <c r="C62" i="135" a="1"/>
  <c r="C62" i="135" s="1"/>
  <c r="H62" i="135" s="1" a="1"/>
  <c r="H62" i="135" s="1"/>
  <c r="C61" i="135" a="1"/>
  <c r="C61" i="135" s="1"/>
  <c r="D61" i="135" s="1" a="1"/>
  <c r="D61" i="135" s="1"/>
  <c r="C60" i="135" a="1"/>
  <c r="C60" i="135" s="1"/>
  <c r="H60" i="135" s="1" a="1"/>
  <c r="H60" i="135" s="1"/>
  <c r="C59" i="135" a="1"/>
  <c r="C59" i="135" s="1"/>
  <c r="E59" i="135" s="1" a="1"/>
  <c r="E59" i="135" s="1"/>
  <c r="C58" i="135" a="1"/>
  <c r="C58" i="135" s="1"/>
  <c r="C57" i="135" a="1"/>
  <c r="C57" i="135" s="1"/>
  <c r="F57" i="135" s="1" a="1"/>
  <c r="F57" i="135" s="1"/>
  <c r="C56" i="135" a="1"/>
  <c r="C56" i="135" s="1"/>
  <c r="C55" i="135" a="1"/>
  <c r="C55" i="135" s="1"/>
  <c r="D55" i="135" s="1" a="1"/>
  <c r="D55" i="135" s="1"/>
  <c r="C54" i="135" a="1"/>
  <c r="C54" i="135" s="1"/>
  <c r="C53" i="135" a="1"/>
  <c r="C53" i="135" s="1"/>
  <c r="H53" i="135" s="1" a="1"/>
  <c r="H53" i="135" s="1"/>
  <c r="C52" i="135" a="1"/>
  <c r="C52" i="135" s="1"/>
  <c r="H52" i="135" s="1" a="1"/>
  <c r="H52" i="135" s="1"/>
  <c r="C51" i="135" a="1"/>
  <c r="C51" i="135" s="1"/>
  <c r="E51" i="135" s="1" a="1"/>
  <c r="E51" i="135" s="1"/>
  <c r="C50" i="135" a="1"/>
  <c r="C50" i="135" s="1"/>
  <c r="C49" i="135" a="1"/>
  <c r="C49" i="135" s="1"/>
  <c r="C48" i="135" a="1"/>
  <c r="C48" i="135" s="1"/>
  <c r="C47" i="135" a="1"/>
  <c r="C47" i="135" s="1"/>
  <c r="C46" i="135" a="1"/>
  <c r="C46" i="135" s="1"/>
  <c r="C45" i="135" a="1"/>
  <c r="C45" i="135" s="1"/>
  <c r="C44" i="135" a="1"/>
  <c r="C44" i="135" s="1"/>
  <c r="C43" i="135" a="1"/>
  <c r="C43" i="135" s="1"/>
  <c r="H43" i="135" s="1" a="1"/>
  <c r="H43" i="135" s="1"/>
  <c r="C42" i="135" a="1"/>
  <c r="C42" i="135" s="1"/>
  <c r="C41" i="135" a="1"/>
  <c r="C41" i="135" s="1"/>
  <c r="C40" i="135" a="1"/>
  <c r="C40" i="135" s="1"/>
  <c r="C39" i="135" a="1"/>
  <c r="C39" i="135" s="1"/>
  <c r="D39" i="135" s="1" a="1"/>
  <c r="D39" i="135" s="1"/>
  <c r="C38" i="135" a="1"/>
  <c r="C38" i="135" s="1"/>
  <c r="C37" i="135" a="1"/>
  <c r="C37" i="135" s="1"/>
  <c r="C36" i="135" a="1"/>
  <c r="C36" i="135" s="1"/>
  <c r="C35" i="135" a="1"/>
  <c r="C35" i="135" s="1"/>
  <c r="C34" i="135" a="1"/>
  <c r="C34" i="135" s="1"/>
  <c r="C33" i="135" a="1"/>
  <c r="C33" i="135" s="1"/>
  <c r="C32" i="135" a="1"/>
  <c r="C32" i="135" s="1"/>
  <c r="C31" i="135" a="1"/>
  <c r="C31" i="135" s="1"/>
  <c r="C30" i="135" a="1"/>
  <c r="C30" i="135" s="1"/>
  <c r="C29" i="135" a="1"/>
  <c r="C29" i="135" s="1"/>
  <c r="C28" i="135" a="1"/>
  <c r="C28" i="135" s="1"/>
  <c r="C27" i="135" a="1"/>
  <c r="C27" i="135" s="1"/>
  <c r="C75" i="134" a="1"/>
  <c r="C75" i="134" s="1"/>
  <c r="C74" i="134" a="1"/>
  <c r="C74" i="134" s="1"/>
  <c r="G74" i="134" s="1" a="1"/>
  <c r="G74" i="134" s="1"/>
  <c r="C73" i="134" a="1"/>
  <c r="C73" i="134" s="1"/>
  <c r="H73" i="134" s="1" a="1"/>
  <c r="H73" i="134" s="1"/>
  <c r="C72" i="134" a="1"/>
  <c r="C72" i="134" s="1"/>
  <c r="D72" i="134" s="1" a="1"/>
  <c r="D72" i="134" s="1"/>
  <c r="C71" i="134" a="1"/>
  <c r="C71" i="134" s="1"/>
  <c r="C70" i="134" a="1"/>
  <c r="C70" i="134" s="1"/>
  <c r="C69" i="134" a="1"/>
  <c r="C69" i="134" s="1"/>
  <c r="D69" i="134" s="1" a="1"/>
  <c r="D69" i="134" s="1"/>
  <c r="C68" i="134" a="1"/>
  <c r="C68" i="134" s="1"/>
  <c r="C67" i="134" a="1"/>
  <c r="C67" i="134" s="1"/>
  <c r="E67" i="134" s="1" a="1"/>
  <c r="E67" i="134" s="1"/>
  <c r="C66" i="134" a="1"/>
  <c r="C66" i="134" s="1"/>
  <c r="C65" i="134" a="1"/>
  <c r="C65" i="134" s="1"/>
  <c r="C64" i="134" a="1"/>
  <c r="C64" i="134" s="1"/>
  <c r="C63" i="134" a="1"/>
  <c r="C63" i="134" s="1"/>
  <c r="C62" i="134" a="1"/>
  <c r="C62" i="134" s="1"/>
  <c r="C61" i="134" a="1"/>
  <c r="C61" i="134" s="1"/>
  <c r="C60" i="134" a="1"/>
  <c r="C60" i="134" s="1"/>
  <c r="H60" i="134" s="1" a="1"/>
  <c r="H60" i="134" s="1"/>
  <c r="C59" i="134" a="1"/>
  <c r="C59" i="134" s="1"/>
  <c r="C58" i="134" a="1"/>
  <c r="C58" i="134" s="1"/>
  <c r="C57" i="134" a="1"/>
  <c r="C57" i="134" s="1"/>
  <c r="H57" i="134" s="1" a="1"/>
  <c r="H57" i="134" s="1"/>
  <c r="C56" i="134" a="1"/>
  <c r="C56" i="134" s="1"/>
  <c r="D56" i="134" s="1" a="1"/>
  <c r="D56" i="134" s="1"/>
  <c r="C55" i="134" a="1"/>
  <c r="C55" i="134" s="1"/>
  <c r="C54" i="134" a="1"/>
  <c r="C54" i="134" s="1"/>
  <c r="C53" i="134" a="1"/>
  <c r="C53" i="134" s="1"/>
  <c r="C52" i="134" a="1"/>
  <c r="C52" i="134" s="1"/>
  <c r="C51" i="134" a="1"/>
  <c r="C51" i="134" s="1"/>
  <c r="C50" i="134" a="1"/>
  <c r="C50" i="134" s="1"/>
  <c r="F50" i="134" s="1" a="1"/>
  <c r="F50" i="134" s="1"/>
  <c r="C49" i="134" a="1"/>
  <c r="C49" i="134" s="1"/>
  <c r="C48" i="134" a="1"/>
  <c r="C48" i="134" s="1"/>
  <c r="C47" i="134" a="1"/>
  <c r="C47" i="134" s="1"/>
  <c r="C46" i="134" a="1"/>
  <c r="C46" i="134" s="1"/>
  <c r="C45" i="134" a="1"/>
  <c r="C45" i="134" s="1"/>
  <c r="C44" i="134" a="1"/>
  <c r="C44" i="134" s="1"/>
  <c r="H44" i="134" s="1" a="1"/>
  <c r="H44" i="134" s="1"/>
  <c r="C43" i="134" a="1"/>
  <c r="C43" i="134" s="1"/>
  <c r="C42" i="134" a="1"/>
  <c r="C42" i="134" s="1"/>
  <c r="D42" i="134" s="1" a="1"/>
  <c r="D42" i="134" s="1"/>
  <c r="C41" i="134" a="1"/>
  <c r="C41" i="134" s="1"/>
  <c r="H41" i="134" s="1" a="1"/>
  <c r="H41" i="134" s="1"/>
  <c r="C40" i="134" a="1"/>
  <c r="C40" i="134" s="1"/>
  <c r="D40" i="134" s="1" a="1"/>
  <c r="D40" i="134" s="1"/>
  <c r="C39" i="134" a="1"/>
  <c r="C39" i="134" s="1"/>
  <c r="C38" i="134" a="1"/>
  <c r="C38" i="134" s="1"/>
  <c r="C37" i="134" a="1"/>
  <c r="C37" i="134" s="1"/>
  <c r="C36" i="134" a="1"/>
  <c r="C36" i="134" s="1"/>
  <c r="C35" i="134" a="1"/>
  <c r="C35" i="134" s="1"/>
  <c r="C34" i="134" a="1"/>
  <c r="C34" i="134" s="1"/>
  <c r="C33" i="134" a="1"/>
  <c r="C33" i="134" s="1"/>
  <c r="C32" i="134" a="1"/>
  <c r="C32" i="134" s="1"/>
  <c r="C31" i="134" a="1"/>
  <c r="C31" i="134" s="1"/>
  <c r="C30" i="134" a="1"/>
  <c r="C30" i="134" s="1"/>
  <c r="C29" i="134" a="1"/>
  <c r="C29" i="134" s="1"/>
  <c r="C28" i="134" a="1"/>
  <c r="C28" i="134" s="1"/>
  <c r="C27" i="134" a="1"/>
  <c r="C27" i="134" s="1"/>
  <c r="C26" i="134" a="1"/>
  <c r="C26" i="134" s="1"/>
  <c r="C72" i="133" a="1"/>
  <c r="C72" i="133" s="1"/>
  <c r="H72" i="133" s="1" a="1"/>
  <c r="H72" i="133" s="1"/>
  <c r="C71" i="133" a="1"/>
  <c r="C71" i="133" s="1"/>
  <c r="D71" i="133" s="1" a="1"/>
  <c r="D71" i="133" s="1"/>
  <c r="C70" i="133" a="1"/>
  <c r="C70" i="133" s="1"/>
  <c r="C69" i="133" a="1"/>
  <c r="C69" i="133" s="1"/>
  <c r="C68" i="133" a="1"/>
  <c r="C68" i="133" s="1"/>
  <c r="D68" i="133" s="1" a="1"/>
  <c r="D68" i="133" s="1"/>
  <c r="C67" i="133" a="1"/>
  <c r="C67" i="133" s="1"/>
  <c r="C66" i="133" a="1"/>
  <c r="C66" i="133" s="1"/>
  <c r="C65" i="133" a="1"/>
  <c r="C65" i="133" s="1"/>
  <c r="C64" i="133" a="1"/>
  <c r="C64" i="133" s="1"/>
  <c r="C63" i="133" a="1"/>
  <c r="C63" i="133" s="1"/>
  <c r="C62" i="133" a="1"/>
  <c r="C62" i="133" s="1"/>
  <c r="C61" i="133" a="1"/>
  <c r="C61" i="133" s="1"/>
  <c r="C60" i="133" a="1"/>
  <c r="C60" i="133" s="1"/>
  <c r="C59" i="133" a="1"/>
  <c r="C59" i="133" s="1"/>
  <c r="H59" i="133" s="1" a="1"/>
  <c r="H59" i="133" s="1"/>
  <c r="C58" i="133" a="1"/>
  <c r="C58" i="133" s="1"/>
  <c r="C57" i="133" a="1"/>
  <c r="C57" i="133" s="1"/>
  <c r="C56" i="133" a="1"/>
  <c r="C56" i="133" s="1"/>
  <c r="H56" i="133" s="1" a="1"/>
  <c r="H56" i="133" s="1"/>
  <c r="C55" i="133" a="1"/>
  <c r="C55" i="133" s="1"/>
  <c r="C54" i="133" a="1"/>
  <c r="C54" i="133" s="1"/>
  <c r="C53" i="133" a="1"/>
  <c r="C53" i="133" s="1"/>
  <c r="C52" i="133" a="1"/>
  <c r="C52" i="133" s="1"/>
  <c r="D52" i="133" s="1" a="1"/>
  <c r="D52" i="133" s="1"/>
  <c r="C51" i="133" a="1"/>
  <c r="C51" i="133" s="1"/>
  <c r="C50" i="133" a="1"/>
  <c r="C50" i="133" s="1"/>
  <c r="C49" i="133" a="1"/>
  <c r="C49" i="133" s="1"/>
  <c r="D49" i="133" s="1" a="1"/>
  <c r="D49" i="133" s="1"/>
  <c r="C48" i="133" a="1"/>
  <c r="C48" i="133" s="1"/>
  <c r="C47" i="133" a="1"/>
  <c r="C47" i="133" s="1"/>
  <c r="G47" i="133" s="1" a="1"/>
  <c r="G47" i="133" s="1"/>
  <c r="C46" i="133" a="1"/>
  <c r="C46" i="133" s="1"/>
  <c r="C45" i="133" a="1"/>
  <c r="C45" i="133" s="1"/>
  <c r="C44" i="133" a="1"/>
  <c r="C44" i="133" s="1"/>
  <c r="C43" i="133" a="1"/>
  <c r="C43" i="133" s="1"/>
  <c r="H43" i="133" s="1" a="1"/>
  <c r="H43" i="133" s="1"/>
  <c r="C42" i="133" a="1"/>
  <c r="C42" i="133" s="1"/>
  <c r="E42" i="133" s="1" a="1"/>
  <c r="E42" i="133" s="1"/>
  <c r="C41" i="133" a="1"/>
  <c r="C41" i="133" s="1"/>
  <c r="D41" i="133" s="1" a="1"/>
  <c r="D41" i="133" s="1"/>
  <c r="C40" i="133" a="1"/>
  <c r="C40" i="133" s="1"/>
  <c r="H40" i="133" s="1" a="1"/>
  <c r="H40" i="133" s="1"/>
  <c r="C39" i="133" a="1"/>
  <c r="C39" i="133" s="1"/>
  <c r="D39" i="133" s="1" a="1"/>
  <c r="D39" i="133" s="1"/>
  <c r="C38" i="133" a="1"/>
  <c r="C38" i="133" s="1"/>
  <c r="C37" i="133" a="1"/>
  <c r="C37" i="133" s="1"/>
  <c r="C36" i="133" a="1"/>
  <c r="C36" i="133" s="1"/>
  <c r="D36" i="133" s="1" a="1"/>
  <c r="D36" i="133" s="1"/>
  <c r="C35" i="133" a="1"/>
  <c r="C35" i="133" s="1"/>
  <c r="F35" i="133" s="1" a="1"/>
  <c r="F35" i="133" s="1"/>
  <c r="C34" i="133" a="1"/>
  <c r="C34" i="133" s="1"/>
  <c r="C33" i="133" a="1"/>
  <c r="C33" i="133" s="1"/>
  <c r="D33" i="133" s="1" a="1"/>
  <c r="D33" i="133" s="1"/>
  <c r="C32" i="133" a="1"/>
  <c r="C32" i="133" s="1"/>
  <c r="C31" i="133" a="1"/>
  <c r="C31" i="133" s="1"/>
  <c r="E31" i="133" s="1" a="1"/>
  <c r="E31" i="133" s="1"/>
  <c r="C30" i="133" a="1"/>
  <c r="C30" i="133" s="1"/>
  <c r="C29" i="133" a="1"/>
  <c r="C29" i="133" s="1"/>
  <c r="C28" i="133" a="1"/>
  <c r="C28" i="133" s="1"/>
  <c r="G28" i="133" s="1" a="1"/>
  <c r="G28" i="133" s="1"/>
  <c r="C27" i="133" a="1"/>
  <c r="C27" i="133" s="1"/>
  <c r="C26" i="133" a="1"/>
  <c r="C26" i="133" s="1"/>
  <c r="C25" i="133" a="1"/>
  <c r="C25" i="133" s="1"/>
  <c r="C24" i="133" a="1"/>
  <c r="C24" i="133" s="1"/>
  <c r="C23" i="133" a="1"/>
  <c r="C23" i="133" s="1"/>
  <c r="C73" i="132" a="1"/>
  <c r="C73" i="132" s="1"/>
  <c r="F73" i="132" s="1" a="1"/>
  <c r="F73" i="132" s="1"/>
  <c r="C72" i="132" a="1"/>
  <c r="C72" i="132" s="1"/>
  <c r="C71" i="132" a="1"/>
  <c r="C71" i="132" s="1"/>
  <c r="H71" i="132" s="1" a="1"/>
  <c r="H71" i="132" s="1"/>
  <c r="C70" i="132" a="1"/>
  <c r="C70" i="132" s="1"/>
  <c r="E70" i="132" s="1" a="1"/>
  <c r="E70" i="132" s="1"/>
  <c r="C69" i="132" a="1"/>
  <c r="C69" i="132" s="1"/>
  <c r="C68" i="132" a="1"/>
  <c r="C68" i="132" s="1"/>
  <c r="C67" i="132" a="1"/>
  <c r="C67" i="132" s="1"/>
  <c r="C66" i="132" a="1"/>
  <c r="C66" i="132" s="1"/>
  <c r="C65" i="132" a="1"/>
  <c r="C65" i="132" s="1"/>
  <c r="D65" i="132" s="1" a="1"/>
  <c r="D65" i="132" s="1"/>
  <c r="C64" i="132" a="1"/>
  <c r="C64" i="132" s="1"/>
  <c r="E64" i="132" s="1" a="1"/>
  <c r="E64" i="132" s="1"/>
  <c r="C63" i="132" a="1"/>
  <c r="C63" i="132" s="1"/>
  <c r="C62" i="132" a="1"/>
  <c r="C62" i="132" s="1"/>
  <c r="C61" i="132" a="1"/>
  <c r="C61" i="132" s="1"/>
  <c r="C60" i="132" a="1"/>
  <c r="C60" i="132" s="1"/>
  <c r="C59" i="132" a="1"/>
  <c r="C59" i="132" s="1"/>
  <c r="C58" i="132" a="1"/>
  <c r="C58" i="132" s="1"/>
  <c r="H58" i="132" s="1" a="1"/>
  <c r="H58" i="132" s="1"/>
  <c r="C57" i="132" a="1"/>
  <c r="C57" i="132" s="1"/>
  <c r="G57" i="132" s="1" a="1"/>
  <c r="G57" i="132" s="1"/>
  <c r="C56" i="132" a="1"/>
  <c r="C56" i="132" s="1"/>
  <c r="C55" i="132" a="1"/>
  <c r="C55" i="132" s="1"/>
  <c r="C54" i="132" a="1"/>
  <c r="C54" i="132" s="1"/>
  <c r="H54" i="132" s="1" a="1"/>
  <c r="H54" i="132" s="1"/>
  <c r="C53" i="132" a="1"/>
  <c r="C53" i="132" s="1"/>
  <c r="C52" i="132" a="1"/>
  <c r="C52" i="132" s="1"/>
  <c r="H52" i="132" s="1" a="1"/>
  <c r="H52" i="132" s="1"/>
  <c r="C51" i="132" a="1"/>
  <c r="C51" i="132" s="1"/>
  <c r="F51" i="132" s="1" a="1"/>
  <c r="F51" i="132" s="1"/>
  <c r="C50" i="132" a="1"/>
  <c r="C50" i="132" s="1"/>
  <c r="C49" i="132" a="1"/>
  <c r="C49" i="132" s="1"/>
  <c r="C48" i="132" a="1"/>
  <c r="C48" i="132" s="1"/>
  <c r="C47" i="132" a="1"/>
  <c r="C47" i="132" s="1"/>
  <c r="C46" i="132" a="1"/>
  <c r="C46" i="132" s="1"/>
  <c r="F46" i="132" s="1" a="1"/>
  <c r="F46" i="132" s="1"/>
  <c r="C45" i="132" a="1"/>
  <c r="C45" i="132" s="1"/>
  <c r="H45" i="132" s="1" a="1"/>
  <c r="H45" i="132" s="1"/>
  <c r="C44" i="132" a="1"/>
  <c r="C44" i="132" s="1"/>
  <c r="C43" i="132" a="1"/>
  <c r="C43" i="132" s="1"/>
  <c r="C42" i="132" a="1"/>
  <c r="C42" i="132" s="1"/>
  <c r="C41" i="132" a="1"/>
  <c r="C41" i="132" s="1"/>
  <c r="C40" i="132" a="1"/>
  <c r="C40" i="132" s="1"/>
  <c r="C39" i="132" a="1"/>
  <c r="C39" i="132" s="1"/>
  <c r="C38" i="132" a="1"/>
  <c r="C38" i="132" s="1"/>
  <c r="H38" i="132" s="1" a="1"/>
  <c r="H38" i="132" s="1"/>
  <c r="C37" i="132" a="1"/>
  <c r="C37" i="132" s="1"/>
  <c r="C36" i="132" a="1"/>
  <c r="C36" i="132" s="1"/>
  <c r="C35" i="132" a="1"/>
  <c r="C35" i="132" s="1"/>
  <c r="G35" i="132" s="1" a="1"/>
  <c r="G35" i="132" s="1"/>
  <c r="C34" i="132" a="1"/>
  <c r="C34" i="132" s="1"/>
  <c r="E34" i="132" s="1" a="1"/>
  <c r="E34" i="132" s="1"/>
  <c r="C33" i="132" a="1"/>
  <c r="C33" i="132" s="1"/>
  <c r="C32" i="132" a="1"/>
  <c r="C32" i="132" s="1"/>
  <c r="F32" i="132" s="1" a="1"/>
  <c r="F32" i="132" s="1"/>
  <c r="C31" i="132" a="1"/>
  <c r="C31" i="132" s="1"/>
  <c r="C30" i="132" a="1"/>
  <c r="C30" i="132" s="1"/>
  <c r="C29" i="132" a="1"/>
  <c r="C29" i="132" s="1"/>
  <c r="C28" i="132" a="1"/>
  <c r="C28" i="132" s="1"/>
  <c r="C27" i="132" a="1"/>
  <c r="C27" i="132" s="1"/>
  <c r="C26" i="132" a="1"/>
  <c r="C26" i="132" s="1"/>
  <c r="C25" i="132" a="1"/>
  <c r="C25" i="132" s="1"/>
  <c r="C24" i="132" a="1"/>
  <c r="C24" i="132" s="1"/>
  <c r="C76" i="131" a="1"/>
  <c r="C76" i="131" s="1"/>
  <c r="G76" i="131" s="1" a="1"/>
  <c r="G76" i="131" s="1"/>
  <c r="C75" i="131" a="1"/>
  <c r="C75" i="131" s="1"/>
  <c r="F75" i="131" s="1" a="1"/>
  <c r="F75" i="131" s="1"/>
  <c r="C74" i="131" a="1"/>
  <c r="C74" i="131" s="1"/>
  <c r="G74" i="131" s="1" a="1"/>
  <c r="G74" i="131" s="1"/>
  <c r="C73" i="131" a="1"/>
  <c r="C73" i="131" s="1"/>
  <c r="C72" i="131" a="1"/>
  <c r="C72" i="131" s="1"/>
  <c r="C71" i="131" a="1"/>
  <c r="C71" i="131" s="1"/>
  <c r="F71" i="131" s="1" a="1"/>
  <c r="F71" i="131" s="1"/>
  <c r="C70" i="131" a="1"/>
  <c r="C70" i="131" s="1"/>
  <c r="C69" i="131" a="1"/>
  <c r="C69" i="131" s="1"/>
  <c r="F69" i="131" s="1" a="1"/>
  <c r="F69" i="131" s="1"/>
  <c r="C68" i="131" a="1"/>
  <c r="C68" i="131" s="1"/>
  <c r="C67" i="131" a="1"/>
  <c r="C67" i="131" s="1"/>
  <c r="D67" i="131" s="1" a="1"/>
  <c r="D67" i="131" s="1"/>
  <c r="C66" i="131" a="1"/>
  <c r="C66" i="131" s="1"/>
  <c r="C65" i="131" a="1"/>
  <c r="C65" i="131" s="1"/>
  <c r="C64" i="131" a="1"/>
  <c r="C64" i="131" s="1"/>
  <c r="C63" i="131" a="1"/>
  <c r="C63" i="131" s="1"/>
  <c r="F63" i="131" s="1" a="1"/>
  <c r="F63" i="131" s="1"/>
  <c r="C62" i="131" a="1"/>
  <c r="C62" i="131" s="1"/>
  <c r="C61" i="131" a="1"/>
  <c r="C61" i="131" s="1"/>
  <c r="F61" i="131" s="1" a="1"/>
  <c r="F61" i="131" s="1"/>
  <c r="C60" i="131" a="1"/>
  <c r="C60" i="131" s="1"/>
  <c r="C59" i="131" a="1"/>
  <c r="C59" i="131" s="1"/>
  <c r="C58" i="131" a="1"/>
  <c r="C58" i="131" s="1"/>
  <c r="C57" i="131" a="1"/>
  <c r="C57" i="131" s="1"/>
  <c r="C56" i="131" a="1"/>
  <c r="C56" i="131" s="1"/>
  <c r="C55" i="131" a="1"/>
  <c r="C55" i="131" s="1"/>
  <c r="F55" i="131" s="1" a="1"/>
  <c r="F55" i="131" s="1"/>
  <c r="C54" i="131" a="1"/>
  <c r="C54" i="131" s="1"/>
  <c r="C53" i="131" a="1"/>
  <c r="C53" i="131" s="1"/>
  <c r="F53" i="131" s="1" a="1"/>
  <c r="F53" i="131" s="1"/>
  <c r="C52" i="131" a="1"/>
  <c r="C52" i="131" s="1"/>
  <c r="C51" i="131" a="1"/>
  <c r="C51" i="131" s="1"/>
  <c r="C50" i="131" a="1"/>
  <c r="C50" i="131" s="1"/>
  <c r="G50" i="131" s="1" a="1"/>
  <c r="G50" i="131" s="1"/>
  <c r="C49" i="131" a="1"/>
  <c r="C49" i="131" s="1"/>
  <c r="C48" i="131" a="1"/>
  <c r="C48" i="131" s="1"/>
  <c r="C47" i="131" a="1"/>
  <c r="C47" i="131" s="1"/>
  <c r="F47" i="131" s="1" a="1"/>
  <c r="F47" i="131" s="1"/>
  <c r="C46" i="131" a="1"/>
  <c r="C46" i="131" s="1"/>
  <c r="C45" i="131" a="1"/>
  <c r="C45" i="131" s="1"/>
  <c r="F45" i="131" s="1" a="1"/>
  <c r="F45" i="131" s="1"/>
  <c r="C44" i="131" a="1"/>
  <c r="C44" i="131" s="1"/>
  <c r="C43" i="131" a="1"/>
  <c r="C43" i="131" s="1"/>
  <c r="C42" i="131" a="1"/>
  <c r="C42" i="131" s="1"/>
  <c r="C41" i="131" a="1"/>
  <c r="C41" i="131" s="1"/>
  <c r="C40" i="131" a="1"/>
  <c r="C40" i="131" s="1"/>
  <c r="C39" i="131" a="1"/>
  <c r="C39" i="131" s="1"/>
  <c r="F39" i="131" s="1" a="1"/>
  <c r="F39" i="131" s="1"/>
  <c r="C38" i="131" a="1"/>
  <c r="C38" i="131" s="1"/>
  <c r="C37" i="131" a="1"/>
  <c r="C37" i="131" s="1"/>
  <c r="F37" i="131" s="1" a="1"/>
  <c r="F37" i="131" s="1"/>
  <c r="C36" i="131" a="1"/>
  <c r="C36" i="131" s="1"/>
  <c r="C35" i="131" a="1"/>
  <c r="C35" i="131" s="1"/>
  <c r="C34" i="131" a="1"/>
  <c r="C34" i="131" s="1"/>
  <c r="G34" i="131" s="1" a="1"/>
  <c r="G34" i="131" s="1"/>
  <c r="C33" i="131" a="1"/>
  <c r="C33" i="131" s="1"/>
  <c r="C32" i="131" a="1"/>
  <c r="C32" i="131" s="1"/>
  <c r="C31" i="131" a="1"/>
  <c r="C31" i="131" s="1"/>
  <c r="F31" i="131" s="1" a="1"/>
  <c r="F31" i="131" s="1"/>
  <c r="C30" i="131" a="1"/>
  <c r="C30" i="131" s="1"/>
  <c r="C29" i="131" a="1"/>
  <c r="C29" i="131" s="1"/>
  <c r="C28" i="131" a="1"/>
  <c r="C28" i="131" s="1"/>
  <c r="C27" i="131" a="1"/>
  <c r="C27" i="131" s="1"/>
  <c r="C71" i="130" a="1"/>
  <c r="C71" i="130" s="1"/>
  <c r="C70" i="130" a="1"/>
  <c r="C70" i="130" s="1"/>
  <c r="C69" i="130" a="1"/>
  <c r="C69" i="130" s="1"/>
  <c r="C68" i="130" a="1"/>
  <c r="C68" i="130" s="1"/>
  <c r="F68" i="130" s="1" a="1"/>
  <c r="F68" i="130" s="1"/>
  <c r="C67" i="130" a="1"/>
  <c r="C67" i="130" s="1"/>
  <c r="E67" i="130" s="1" a="1"/>
  <c r="E67" i="130" s="1"/>
  <c r="C66" i="130" a="1"/>
  <c r="C66" i="130" s="1"/>
  <c r="F66" i="130" s="1" a="1"/>
  <c r="F66" i="130" s="1"/>
  <c r="C65" i="130" a="1"/>
  <c r="C65" i="130" s="1"/>
  <c r="C64" i="130" a="1"/>
  <c r="C64" i="130" s="1"/>
  <c r="F64" i="130" s="1" a="1"/>
  <c r="F64" i="130" s="1"/>
  <c r="C63" i="130" a="1"/>
  <c r="C63" i="130" s="1"/>
  <c r="C62" i="130" a="1"/>
  <c r="C62" i="130" s="1"/>
  <c r="C61" i="130" a="1"/>
  <c r="C61" i="130" s="1"/>
  <c r="G61" i="130" s="1" a="1"/>
  <c r="G61" i="130" s="1"/>
  <c r="C60" i="130" a="1"/>
  <c r="C60" i="130" s="1"/>
  <c r="F60" i="130" s="1" a="1"/>
  <c r="F60" i="130" s="1"/>
  <c r="C59" i="130" a="1"/>
  <c r="C59" i="130" s="1"/>
  <c r="C58" i="130" a="1"/>
  <c r="C58" i="130" s="1"/>
  <c r="F58" i="130" s="1" a="1"/>
  <c r="F58" i="130" s="1"/>
  <c r="C57" i="130" a="1"/>
  <c r="C57" i="130" s="1"/>
  <c r="C56" i="130" a="1"/>
  <c r="C56" i="130" s="1"/>
  <c r="C55" i="130" a="1"/>
  <c r="C55" i="130" s="1"/>
  <c r="C54" i="130" a="1"/>
  <c r="C54" i="130" s="1"/>
  <c r="C53" i="130" a="1"/>
  <c r="C53" i="130" s="1"/>
  <c r="C52" i="130" a="1"/>
  <c r="C52" i="130" s="1"/>
  <c r="F52" i="130" s="1" a="1"/>
  <c r="F52" i="130" s="1"/>
  <c r="C51" i="130" a="1"/>
  <c r="C51" i="130" s="1"/>
  <c r="C50" i="130" a="1"/>
  <c r="C50" i="130" s="1"/>
  <c r="F50" i="130" s="1" a="1"/>
  <c r="F50" i="130" s="1"/>
  <c r="C49" i="130" a="1"/>
  <c r="C49" i="130" s="1"/>
  <c r="D49" i="130" s="1" a="1"/>
  <c r="D49" i="130" s="1"/>
  <c r="C48" i="130" a="1"/>
  <c r="C48" i="130" s="1"/>
  <c r="C47" i="130" a="1"/>
  <c r="C47" i="130" s="1"/>
  <c r="C46" i="130" a="1"/>
  <c r="C46" i="130" s="1"/>
  <c r="C45" i="130" a="1"/>
  <c r="C45" i="130" s="1"/>
  <c r="C44" i="130" a="1"/>
  <c r="C44" i="130" s="1"/>
  <c r="F44" i="130" s="1" a="1"/>
  <c r="F44" i="130" s="1"/>
  <c r="C43" i="130" a="1"/>
  <c r="C43" i="130" s="1"/>
  <c r="C42" i="130" a="1"/>
  <c r="C42" i="130" s="1"/>
  <c r="F42" i="130" s="1" a="1"/>
  <c r="F42" i="130" s="1"/>
  <c r="C41" i="130" a="1"/>
  <c r="C41" i="130" s="1"/>
  <c r="C40" i="130" a="1"/>
  <c r="C40" i="130" s="1"/>
  <c r="C39" i="130" a="1"/>
  <c r="C39" i="130" s="1"/>
  <c r="C38" i="130" a="1"/>
  <c r="C38" i="130" s="1"/>
  <c r="C37" i="130" a="1"/>
  <c r="C37" i="130" s="1"/>
  <c r="C36" i="130" a="1"/>
  <c r="C36" i="130" s="1"/>
  <c r="F36" i="130" s="1" a="1"/>
  <c r="F36" i="130" s="1"/>
  <c r="C35" i="130" a="1"/>
  <c r="C35" i="130" s="1"/>
  <c r="C34" i="130" a="1"/>
  <c r="C34" i="130" s="1"/>
  <c r="C33" i="130" a="1"/>
  <c r="C33" i="130" s="1"/>
  <c r="C32" i="130" a="1"/>
  <c r="C32" i="130" s="1"/>
  <c r="C31" i="130" a="1"/>
  <c r="C31" i="130" s="1"/>
  <c r="C30" i="130" a="1"/>
  <c r="C30" i="130" s="1"/>
  <c r="C29" i="130" a="1"/>
  <c r="C29" i="130" s="1"/>
  <c r="C28" i="130" a="1"/>
  <c r="C28" i="130" s="1"/>
  <c r="C27" i="130" a="1"/>
  <c r="C27" i="130" s="1"/>
  <c r="C26" i="130" a="1"/>
  <c r="C26" i="130" s="1"/>
  <c r="C25" i="130" a="1"/>
  <c r="C25" i="130" s="1"/>
  <c r="C24" i="130" a="1"/>
  <c r="C24" i="130" s="1"/>
  <c r="C23" i="130" a="1"/>
  <c r="C23" i="130" s="1"/>
  <c r="C22" i="130" a="1"/>
  <c r="C22" i="130" s="1"/>
  <c r="C72" i="129" a="1"/>
  <c r="C72" i="129" s="1"/>
  <c r="C71" i="129" a="1"/>
  <c r="C71" i="129" s="1"/>
  <c r="F71" i="129" s="1" a="1"/>
  <c r="F71" i="129" s="1"/>
  <c r="C70" i="129" a="1"/>
  <c r="C70" i="129" s="1"/>
  <c r="C69" i="129" a="1"/>
  <c r="C69" i="129" s="1"/>
  <c r="F69" i="129" s="1" a="1"/>
  <c r="F69" i="129" s="1"/>
  <c r="C68" i="129" a="1"/>
  <c r="C68" i="129" s="1"/>
  <c r="C67" i="129" a="1"/>
  <c r="C67" i="129" s="1"/>
  <c r="F67" i="129" s="1" a="1"/>
  <c r="F67" i="129" s="1"/>
  <c r="C66" i="129" a="1"/>
  <c r="C66" i="129" s="1"/>
  <c r="G66" i="129" s="1" a="1"/>
  <c r="G66" i="129" s="1"/>
  <c r="C65" i="129" a="1"/>
  <c r="C65" i="129" s="1"/>
  <c r="C64" i="129" a="1"/>
  <c r="C64" i="129" s="1"/>
  <c r="C63" i="129" a="1"/>
  <c r="C63" i="129" s="1"/>
  <c r="F63" i="129" s="1" a="1"/>
  <c r="F63" i="129" s="1"/>
  <c r="C62" i="129" a="1"/>
  <c r="C62" i="129" s="1"/>
  <c r="C61" i="129" a="1"/>
  <c r="C61" i="129" s="1"/>
  <c r="F61" i="129" s="1" a="1"/>
  <c r="F61" i="129" s="1"/>
  <c r="C60" i="129" a="1"/>
  <c r="C60" i="129" s="1"/>
  <c r="G60" i="129" s="1" a="1"/>
  <c r="G60" i="129" s="1"/>
  <c r="C59" i="129" a="1"/>
  <c r="C59" i="129" s="1"/>
  <c r="C58" i="129" a="1"/>
  <c r="C58" i="129" s="1"/>
  <c r="C57" i="129" a="1"/>
  <c r="C57" i="129" s="1"/>
  <c r="C56" i="129" a="1"/>
  <c r="C56" i="129" s="1"/>
  <c r="C55" i="129" a="1"/>
  <c r="C55" i="129" s="1"/>
  <c r="F55" i="129" s="1" a="1"/>
  <c r="F55" i="129" s="1"/>
  <c r="C54" i="129" a="1"/>
  <c r="C54" i="129" s="1"/>
  <c r="C53" i="129" a="1"/>
  <c r="C53" i="129" s="1"/>
  <c r="F53" i="129" s="1" a="1"/>
  <c r="F53" i="129" s="1"/>
  <c r="C52" i="129" a="1"/>
  <c r="C52" i="129" s="1"/>
  <c r="C51" i="129" a="1"/>
  <c r="C51" i="129" s="1"/>
  <c r="F51" i="129" s="1" a="1"/>
  <c r="F51" i="129" s="1"/>
  <c r="C50" i="129" a="1"/>
  <c r="C50" i="129" s="1"/>
  <c r="C49" i="129" a="1"/>
  <c r="C49" i="129" s="1"/>
  <c r="C48" i="129" a="1"/>
  <c r="C48" i="129" s="1"/>
  <c r="C47" i="129" a="1"/>
  <c r="C47" i="129"/>
  <c r="F47" i="129" s="1" a="1"/>
  <c r="F47" i="129" s="1"/>
  <c r="C46" i="129" a="1"/>
  <c r="C46" i="129" s="1"/>
  <c r="C45" i="129" a="1"/>
  <c r="C45" i="129" s="1"/>
  <c r="F45" i="129" s="1" a="1"/>
  <c r="F45" i="129" s="1"/>
  <c r="C44" i="129" a="1"/>
  <c r="C44" i="129" s="1"/>
  <c r="G44" i="129" s="1" a="1"/>
  <c r="G44" i="129" s="1"/>
  <c r="C43" i="129" a="1"/>
  <c r="C43" i="129" s="1"/>
  <c r="C42" i="129" a="1"/>
  <c r="C42" i="129" s="1"/>
  <c r="E42" i="129" s="1" a="1"/>
  <c r="E42" i="129" s="1"/>
  <c r="C41" i="129" a="1"/>
  <c r="C41" i="129" s="1"/>
  <c r="C40" i="129" a="1"/>
  <c r="C40" i="129" s="1"/>
  <c r="C39" i="129" a="1"/>
  <c r="C39" i="129" s="1"/>
  <c r="F39" i="129" s="1" a="1"/>
  <c r="F39" i="129" s="1"/>
  <c r="C38" i="129" a="1"/>
  <c r="C38" i="129" s="1"/>
  <c r="C37" i="129" a="1"/>
  <c r="C37" i="129" s="1"/>
  <c r="F37" i="129" s="1" a="1"/>
  <c r="F37" i="129" s="1"/>
  <c r="C36" i="129" a="1"/>
  <c r="C36" i="129" s="1"/>
  <c r="C35" i="129" a="1"/>
  <c r="C35" i="129" s="1"/>
  <c r="C34" i="129" a="1"/>
  <c r="C34" i="129" s="1"/>
  <c r="C33" i="129" a="1"/>
  <c r="C33" i="129" s="1"/>
  <c r="C32" i="129" a="1"/>
  <c r="C32" i="129" s="1"/>
  <c r="C31" i="129" a="1"/>
  <c r="C31" i="129" s="1"/>
  <c r="C30" i="129" a="1"/>
  <c r="C30" i="129" s="1"/>
  <c r="C29" i="129" a="1"/>
  <c r="C29" i="129" s="1"/>
  <c r="C28" i="129" a="1"/>
  <c r="C28" i="129" s="1"/>
  <c r="C27" i="129" a="1"/>
  <c r="C27" i="129" s="1"/>
  <c r="C26" i="129" a="1"/>
  <c r="C26" i="129" s="1"/>
  <c r="C25" i="129" a="1"/>
  <c r="C25" i="129" s="1"/>
  <c r="C24" i="129" a="1"/>
  <c r="C24" i="129" s="1"/>
  <c r="C23" i="129" a="1"/>
  <c r="C23" i="129" s="1"/>
  <c r="C73" i="128" a="1"/>
  <c r="C73" i="128" s="1"/>
  <c r="C72" i="128" a="1"/>
  <c r="C72" i="128" s="1"/>
  <c r="F72" i="128" s="1" a="1"/>
  <c r="F72" i="128" s="1"/>
  <c r="C71" i="128" a="1"/>
  <c r="C71" i="128" s="1"/>
  <c r="C70" i="128" a="1"/>
  <c r="C70" i="128" s="1"/>
  <c r="C69" i="128" a="1"/>
  <c r="C69" i="128" s="1"/>
  <c r="C68" i="128" a="1"/>
  <c r="C68" i="128" s="1"/>
  <c r="C67" i="128" a="1"/>
  <c r="C67" i="128" s="1"/>
  <c r="C66" i="128" a="1"/>
  <c r="C66" i="128" s="1"/>
  <c r="F66" i="128" s="1" a="1"/>
  <c r="F66" i="128" s="1"/>
  <c r="C65" i="128" a="1"/>
  <c r="C65" i="128" s="1"/>
  <c r="C64" i="128" a="1"/>
  <c r="C64" i="128" s="1"/>
  <c r="F64" i="128" s="1" a="1"/>
  <c r="F64" i="128" s="1"/>
  <c r="C63" i="128" a="1"/>
  <c r="C63" i="128" s="1"/>
  <c r="C62" i="128" a="1"/>
  <c r="C62" i="128" s="1"/>
  <c r="E62" i="128" s="1" a="1"/>
  <c r="E62" i="128" s="1"/>
  <c r="C61" i="128" a="1"/>
  <c r="C61" i="128" s="1"/>
  <c r="C60" i="128" a="1"/>
  <c r="C60" i="128" s="1"/>
  <c r="C59" i="128" a="1"/>
  <c r="C59" i="128" s="1"/>
  <c r="C58" i="128" a="1"/>
  <c r="C58" i="128" s="1"/>
  <c r="F58" i="128" s="1" a="1"/>
  <c r="F58" i="128" s="1"/>
  <c r="C57" i="128" a="1"/>
  <c r="C57" i="128" s="1"/>
  <c r="C56" i="128" a="1"/>
  <c r="C56" i="128" s="1"/>
  <c r="C55" i="128" a="1"/>
  <c r="C55" i="128" s="1"/>
  <c r="G55" i="128" s="1" a="1"/>
  <c r="G55" i="128" s="1"/>
  <c r="C54" i="128" a="1"/>
  <c r="C54" i="128" s="1"/>
  <c r="C53" i="128" a="1"/>
  <c r="C53" i="128" s="1"/>
  <c r="C52" i="128" a="1"/>
  <c r="C52" i="128" s="1"/>
  <c r="C51" i="128" a="1"/>
  <c r="C51" i="128" s="1"/>
  <c r="C50" i="128" a="1"/>
  <c r="C50" i="128" s="1"/>
  <c r="F50" i="128" s="1" a="1"/>
  <c r="F50" i="128" s="1"/>
  <c r="C49" i="128" a="1"/>
  <c r="C49" i="128" s="1"/>
  <c r="G49" i="128" s="1" a="1"/>
  <c r="G49" i="128" s="1"/>
  <c r="C48" i="128" a="1"/>
  <c r="C48" i="128" s="1"/>
  <c r="F48" i="128" s="1" a="1"/>
  <c r="F48" i="128" s="1"/>
  <c r="C47" i="128" a="1"/>
  <c r="C47" i="128" s="1"/>
  <c r="G47" i="128" s="1" a="1"/>
  <c r="G47" i="128" s="1"/>
  <c r="C46" i="128" a="1"/>
  <c r="C46" i="128" s="1"/>
  <c r="C45" i="128" a="1"/>
  <c r="C45" i="128" s="1"/>
  <c r="C44" i="128" a="1"/>
  <c r="C44" i="128" s="1"/>
  <c r="C43" i="128" a="1"/>
  <c r="C43" i="128" s="1"/>
  <c r="C42" i="128" a="1"/>
  <c r="C42" i="128" s="1"/>
  <c r="F42" i="128" s="1" a="1"/>
  <c r="F42" i="128" s="1"/>
  <c r="C41" i="128" a="1"/>
  <c r="C41" i="128" s="1"/>
  <c r="C40" i="128" a="1"/>
  <c r="C40" i="128" s="1"/>
  <c r="F40" i="128" s="1" a="1"/>
  <c r="F40" i="128" s="1"/>
  <c r="C39" i="128" a="1"/>
  <c r="C39" i="128" s="1"/>
  <c r="G39" i="128" s="1" a="1"/>
  <c r="G39" i="128" s="1"/>
  <c r="C38" i="128" a="1"/>
  <c r="C38" i="128" s="1"/>
  <c r="F38" i="128" s="1" a="1"/>
  <c r="F38" i="128" s="1"/>
  <c r="C37" i="128" a="1"/>
  <c r="C37" i="128" s="1"/>
  <c r="C36" i="128" a="1"/>
  <c r="C36" i="128" s="1"/>
  <c r="C35" i="128" a="1"/>
  <c r="C35" i="128" s="1"/>
  <c r="C34" i="128" a="1"/>
  <c r="C34" i="128" s="1"/>
  <c r="C33" i="128" a="1"/>
  <c r="C33" i="128" s="1"/>
  <c r="C32" i="128" a="1"/>
  <c r="C32" i="128" s="1"/>
  <c r="C31" i="128" a="1"/>
  <c r="C31" i="128" s="1"/>
  <c r="C30" i="128" a="1"/>
  <c r="C30" i="128" s="1"/>
  <c r="C29" i="128" a="1"/>
  <c r="C29" i="128" s="1"/>
  <c r="C28" i="128" a="1"/>
  <c r="C28" i="128" s="1"/>
  <c r="C27" i="128" a="1"/>
  <c r="C27" i="128" s="1"/>
  <c r="C26" i="128" a="1"/>
  <c r="C26" i="128" s="1"/>
  <c r="C25" i="128" a="1"/>
  <c r="C25" i="128" s="1"/>
  <c r="C24" i="128" a="1"/>
  <c r="C24" i="128" s="1"/>
  <c r="C71" i="125" a="1"/>
  <c r="C71" i="125" s="1"/>
  <c r="C70" i="125" a="1"/>
  <c r="C70" i="125" s="1"/>
  <c r="C69" i="125" a="1"/>
  <c r="C69" i="125" s="1"/>
  <c r="C68" i="125" a="1"/>
  <c r="C68" i="125" s="1"/>
  <c r="F68" i="125" s="1" a="1"/>
  <c r="F68" i="125" s="1"/>
  <c r="C67" i="125" a="1"/>
  <c r="C67" i="125" s="1"/>
  <c r="C66" i="125" a="1"/>
  <c r="C66" i="125" s="1"/>
  <c r="F66" i="125" s="1" a="1"/>
  <c r="F66" i="125" s="1"/>
  <c r="C65" i="125" a="1"/>
  <c r="C65" i="125" s="1"/>
  <c r="G65" i="125" s="1" a="1"/>
  <c r="G65" i="125" s="1"/>
  <c r="C64" i="125" a="1"/>
  <c r="C64" i="125" s="1"/>
  <c r="C63" i="125" a="1"/>
  <c r="C63" i="125" s="1"/>
  <c r="C62" i="125" a="1"/>
  <c r="C62" i="125" s="1"/>
  <c r="C61" i="125" a="1"/>
  <c r="C61" i="125" s="1"/>
  <c r="C60" i="125" a="1"/>
  <c r="C60" i="125" s="1"/>
  <c r="F60" i="125" s="1" a="1"/>
  <c r="F60" i="125" s="1"/>
  <c r="C59" i="125" a="1"/>
  <c r="C59" i="125" s="1"/>
  <c r="C58" i="125" a="1"/>
  <c r="C58" i="125" s="1"/>
  <c r="F58" i="125" s="1" a="1"/>
  <c r="F58" i="125" s="1"/>
  <c r="C57" i="125" a="1"/>
  <c r="C57" i="125" s="1"/>
  <c r="G57" i="125" s="1" a="1"/>
  <c r="G57" i="125" s="1"/>
  <c r="C56" i="125" a="1"/>
  <c r="C56" i="125" s="1"/>
  <c r="C55" i="125" a="1"/>
  <c r="C55" i="125" s="1"/>
  <c r="C54" i="125" a="1"/>
  <c r="C54" i="125" s="1"/>
  <c r="G54" i="125" s="1" a="1"/>
  <c r="G54" i="125" s="1"/>
  <c r="C53" i="125" a="1"/>
  <c r="C53" i="125" s="1"/>
  <c r="C52" i="125" a="1"/>
  <c r="C52" i="125" s="1"/>
  <c r="F52" i="125" s="1" a="1"/>
  <c r="F52" i="125" s="1"/>
  <c r="C51" i="125" a="1"/>
  <c r="C51" i="125" s="1"/>
  <c r="C50" i="125" a="1"/>
  <c r="C50" i="125" s="1"/>
  <c r="F50" i="125" s="1" a="1"/>
  <c r="F50" i="125" s="1"/>
  <c r="C49" i="125" a="1"/>
  <c r="C49" i="125" s="1"/>
  <c r="G49" i="125" s="1" a="1"/>
  <c r="G49" i="125" s="1"/>
  <c r="C48" i="125" a="1"/>
  <c r="C48" i="125" s="1"/>
  <c r="G48" i="125" s="1" a="1"/>
  <c r="C47" i="125" a="1"/>
  <c r="C47" i="125" s="1"/>
  <c r="C46" i="125" a="1"/>
  <c r="C46" i="125" s="1"/>
  <c r="C45" i="125" a="1"/>
  <c r="C45" i="125" s="1"/>
  <c r="C44" i="125" a="1"/>
  <c r="C44" i="125" s="1"/>
  <c r="F44" i="125" s="1" a="1"/>
  <c r="F44" i="125" s="1"/>
  <c r="C43" i="125" a="1"/>
  <c r="C43" i="125" s="1"/>
  <c r="C42" i="125" a="1"/>
  <c r="C42" i="125" s="1"/>
  <c r="F42" i="125" s="1" a="1"/>
  <c r="F42" i="125" s="1"/>
  <c r="C41" i="125" a="1"/>
  <c r="C41" i="125" s="1"/>
  <c r="G41" i="125" s="1" a="1"/>
  <c r="G41" i="125" s="1"/>
  <c r="C40" i="125" a="1"/>
  <c r="C40" i="125" s="1"/>
  <c r="C39" i="125" a="1"/>
  <c r="C39" i="125" s="1"/>
  <c r="C38" i="125" a="1"/>
  <c r="C38" i="125" s="1"/>
  <c r="C37" i="125" a="1"/>
  <c r="C37" i="125" s="1"/>
  <c r="C36" i="125" a="1"/>
  <c r="C36" i="125" s="1"/>
  <c r="C35" i="125" a="1"/>
  <c r="C35" i="125" s="1"/>
  <c r="C34" i="125" a="1"/>
  <c r="C34" i="125" s="1"/>
  <c r="F34" i="125" s="1" a="1"/>
  <c r="F34" i="125" s="1"/>
  <c r="C33" i="125" a="1"/>
  <c r="C33" i="125" s="1"/>
  <c r="G33" i="125" s="1" a="1"/>
  <c r="G33" i="125" s="1"/>
  <c r="C32" i="125" a="1"/>
  <c r="C32" i="125" s="1"/>
  <c r="F32" i="125" s="1" a="1"/>
  <c r="F32" i="125" s="1"/>
  <c r="C31" i="125" a="1"/>
  <c r="C31" i="125" s="1"/>
  <c r="C30" i="125" a="1"/>
  <c r="C30" i="125" s="1"/>
  <c r="C29" i="125" a="1"/>
  <c r="C29" i="125" s="1"/>
  <c r="C28" i="125" a="1"/>
  <c r="C28" i="125" s="1"/>
  <c r="C27" i="125" a="1"/>
  <c r="C27" i="125" s="1"/>
  <c r="C26" i="125" a="1"/>
  <c r="C26" i="125" s="1"/>
  <c r="C25" i="125" a="1"/>
  <c r="C25" i="125" s="1"/>
  <c r="C24" i="125" a="1"/>
  <c r="C24" i="125" s="1"/>
  <c r="C23" i="125" a="1"/>
  <c r="C23" i="125" s="1"/>
  <c r="C22" i="125" a="1"/>
  <c r="C22" i="125" s="1"/>
  <c r="C71" i="124" a="1"/>
  <c r="C71" i="124" s="1"/>
  <c r="G71" i="124" s="1" a="1"/>
  <c r="G71" i="124" s="1"/>
  <c r="C70" i="124" a="1"/>
  <c r="C70" i="124" s="1"/>
  <c r="C69" i="124" a="1"/>
  <c r="C69" i="124" s="1"/>
  <c r="C68" i="124" a="1"/>
  <c r="C68" i="124" s="1"/>
  <c r="F68" i="124" s="1" a="1"/>
  <c r="F68" i="124" s="1"/>
  <c r="C67" i="124" a="1"/>
  <c r="C67" i="124" s="1"/>
  <c r="G67" i="124" s="1" a="1"/>
  <c r="G67" i="124" s="1"/>
  <c r="C66" i="124" a="1"/>
  <c r="C66" i="124" s="1"/>
  <c r="C65" i="124" a="1"/>
  <c r="C65" i="124" s="1"/>
  <c r="C64" i="124" a="1"/>
  <c r="C64" i="124" s="1"/>
  <c r="F64" i="124" s="1" a="1"/>
  <c r="F64" i="124" s="1"/>
  <c r="C63" i="124" a="1"/>
  <c r="C63" i="124" s="1"/>
  <c r="C62" i="124" a="1"/>
  <c r="C62" i="124" s="1"/>
  <c r="C61" i="124" a="1"/>
  <c r="C61" i="124" s="1"/>
  <c r="C60" i="124" a="1"/>
  <c r="C60" i="124" s="1"/>
  <c r="C59" i="124" a="1"/>
  <c r="C59" i="124" s="1"/>
  <c r="C58" i="124" a="1"/>
  <c r="C58" i="124" s="1"/>
  <c r="D58" i="124" s="1" a="1"/>
  <c r="D58" i="124" s="1"/>
  <c r="C57" i="124" a="1"/>
  <c r="C57" i="124" s="1"/>
  <c r="E57" i="124" s="1" a="1"/>
  <c r="E57" i="124" s="1"/>
  <c r="C56" i="124" a="1"/>
  <c r="C56" i="124" s="1"/>
  <c r="F56" i="124" s="1" a="1"/>
  <c r="F56" i="124" s="1"/>
  <c r="C55" i="124" a="1"/>
  <c r="C55" i="124" s="1"/>
  <c r="C54" i="124" a="1"/>
  <c r="C54" i="124" s="1"/>
  <c r="C53" i="124" a="1"/>
  <c r="C53" i="124" s="1"/>
  <c r="C52" i="124" a="1"/>
  <c r="C52" i="124" s="1"/>
  <c r="C51" i="124" a="1"/>
  <c r="C51" i="124" s="1"/>
  <c r="G51" i="124" s="1" a="1"/>
  <c r="G51" i="124" s="1"/>
  <c r="C50" i="124" a="1"/>
  <c r="C50" i="124" s="1"/>
  <c r="C49" i="124" a="1"/>
  <c r="C49" i="124" s="1"/>
  <c r="H49" i="124" s="1" a="1"/>
  <c r="H49" i="124" s="1"/>
  <c r="C48" i="124" a="1"/>
  <c r="C48" i="124" s="1"/>
  <c r="F48" i="124" s="1" a="1"/>
  <c r="F48" i="124" s="1"/>
  <c r="C47" i="124" a="1"/>
  <c r="C47" i="124" s="1"/>
  <c r="G47" i="124" s="1" a="1"/>
  <c r="G47" i="124" s="1"/>
  <c r="C46" i="124" a="1"/>
  <c r="C46" i="124" s="1"/>
  <c r="G46" i="124" s="1" a="1"/>
  <c r="G46" i="124" s="1"/>
  <c r="C45" i="124" a="1"/>
  <c r="C45" i="124" s="1"/>
  <c r="C44" i="124" a="1"/>
  <c r="C44" i="124" s="1"/>
  <c r="F44" i="124" s="1" a="1"/>
  <c r="F44" i="124" s="1"/>
  <c r="C43" i="124" a="1"/>
  <c r="C43" i="124" s="1"/>
  <c r="G43" i="124" s="1" a="1"/>
  <c r="G43" i="124" s="1"/>
  <c r="C42" i="124" a="1"/>
  <c r="C42" i="124" s="1"/>
  <c r="C41" i="124" a="1"/>
  <c r="C41" i="124" s="1"/>
  <c r="G41" i="124" s="1" a="1"/>
  <c r="G41" i="124" s="1"/>
  <c r="C40" i="124" a="1"/>
  <c r="C40" i="124" s="1"/>
  <c r="E40" i="124" s="1" a="1"/>
  <c r="E40" i="124" s="1"/>
  <c r="C39" i="124" a="1"/>
  <c r="C39" i="124" s="1"/>
  <c r="E39" i="124" s="1" a="1"/>
  <c r="E39" i="124" s="1"/>
  <c r="C38" i="124" a="1"/>
  <c r="C38" i="124" s="1"/>
  <c r="G38" i="124" s="1" a="1"/>
  <c r="G38" i="124" s="1"/>
  <c r="C37" i="124" a="1"/>
  <c r="C37" i="124" s="1"/>
  <c r="C36" i="124" a="1"/>
  <c r="C36" i="124" s="1"/>
  <c r="C35" i="124" a="1"/>
  <c r="C35" i="124" s="1"/>
  <c r="C34" i="124" a="1"/>
  <c r="C34" i="124" s="1"/>
  <c r="H34" i="124" s="1" a="1"/>
  <c r="H34" i="124" s="1"/>
  <c r="C33" i="124" a="1"/>
  <c r="C33" i="124" s="1"/>
  <c r="C32" i="124" a="1"/>
  <c r="C32" i="124" s="1"/>
  <c r="D32" i="124" s="1" a="1"/>
  <c r="D32" i="124" s="1"/>
  <c r="C31" i="124" a="1"/>
  <c r="C31" i="124" s="1"/>
  <c r="F31" i="124" s="1" a="1"/>
  <c r="F31" i="124" s="1"/>
  <c r="C30" i="124" a="1"/>
  <c r="C30" i="124" s="1"/>
  <c r="G30" i="124" s="1" a="1"/>
  <c r="G30" i="124" s="1"/>
  <c r="C29" i="124" a="1"/>
  <c r="C29" i="124" s="1"/>
  <c r="C28" i="124" a="1"/>
  <c r="C28" i="124" s="1"/>
  <c r="C27" i="124" a="1"/>
  <c r="C27" i="124" s="1"/>
  <c r="C26" i="124" a="1"/>
  <c r="C26" i="124" s="1"/>
  <c r="C25" i="124" a="1"/>
  <c r="C25" i="124" s="1"/>
  <c r="C24" i="124" a="1"/>
  <c r="C24" i="124" s="1"/>
  <c r="C23" i="124" a="1"/>
  <c r="C23" i="124" s="1"/>
  <c r="C22" i="124" a="1"/>
  <c r="C22" i="124" s="1"/>
  <c r="C69" i="258" a="1"/>
  <c r="C69" i="258" s="1"/>
  <c r="C68" i="258" a="1"/>
  <c r="C68" i="258" s="1"/>
  <c r="F68" i="258" s="1" a="1"/>
  <c r="F68" i="258" s="1"/>
  <c r="C67" i="258" a="1"/>
  <c r="C67" i="258" s="1"/>
  <c r="F67" i="258" s="1" a="1"/>
  <c r="F67" i="258" s="1"/>
  <c r="C66" i="258" a="1"/>
  <c r="C66" i="258" s="1"/>
  <c r="H66" i="258" s="1" a="1"/>
  <c r="H66" i="258" s="1"/>
  <c r="C65" i="258" a="1"/>
  <c r="C65" i="258" s="1"/>
  <c r="C64" i="258" a="1"/>
  <c r="C64" i="258" s="1"/>
  <c r="H64" i="258" s="1" a="1"/>
  <c r="H64" i="258" s="1"/>
  <c r="C63" i="258" a="1"/>
  <c r="C63" i="258" s="1"/>
  <c r="G63" i="258" s="1" a="1"/>
  <c r="G63" i="258" s="1"/>
  <c r="C62" i="258" a="1"/>
  <c r="C62" i="258" s="1"/>
  <c r="H62" i="258" s="1" a="1"/>
  <c r="H62" i="258" s="1"/>
  <c r="C61" i="258" a="1"/>
  <c r="C61" i="258" s="1"/>
  <c r="F61" i="258" s="1" a="1"/>
  <c r="F61" i="258" s="1"/>
  <c r="C60" i="258" a="1"/>
  <c r="C60" i="258" s="1"/>
  <c r="G60" i="258" s="1" a="1"/>
  <c r="G60" i="258" s="1"/>
  <c r="C59" i="258" a="1"/>
  <c r="C59" i="258" s="1"/>
  <c r="C58" i="258" a="1"/>
  <c r="C58" i="258" s="1"/>
  <c r="H58" i="258" s="1" a="1"/>
  <c r="H58" i="258" s="1"/>
  <c r="C57" i="258" a="1"/>
  <c r="C57" i="258" s="1"/>
  <c r="G57" i="258" s="1" a="1"/>
  <c r="G57" i="258" s="1"/>
  <c r="C56" i="258" a="1"/>
  <c r="C56" i="258" s="1"/>
  <c r="H56" i="258" s="1" a="1"/>
  <c r="H56" i="258" s="1"/>
  <c r="C55" i="258" a="1"/>
  <c r="C55" i="258" s="1"/>
  <c r="G55" i="258" s="1" a="1"/>
  <c r="G55" i="258" s="1"/>
  <c r="C54" i="258" a="1"/>
  <c r="C54" i="258" s="1"/>
  <c r="G54" i="258" s="1" a="1"/>
  <c r="G54" i="258" s="1"/>
  <c r="C53" i="258" a="1"/>
  <c r="C53" i="258" s="1"/>
  <c r="G53" i="258" s="1" a="1"/>
  <c r="G53" i="258" s="1"/>
  <c r="C52" i="258" a="1"/>
  <c r="C52" i="258" s="1"/>
  <c r="F52" i="258" s="1" a="1"/>
  <c r="F52" i="258" s="1"/>
  <c r="C51" i="258" a="1"/>
  <c r="C51" i="258" s="1"/>
  <c r="F51" i="258" s="1" a="1"/>
  <c r="F51" i="258" s="1"/>
  <c r="C50" i="258" a="1"/>
  <c r="C50" i="258" s="1"/>
  <c r="H50" i="258" s="1" a="1"/>
  <c r="H50" i="258" s="1"/>
  <c r="C49" i="258" a="1"/>
  <c r="C49" i="258" s="1"/>
  <c r="G49" i="258" s="1" a="1"/>
  <c r="G49" i="258" s="1"/>
  <c r="C48" i="258" a="1"/>
  <c r="C48" i="258" s="1"/>
  <c r="C47" i="258" a="1"/>
  <c r="C47" i="258" s="1"/>
  <c r="F47" i="258" s="1" a="1"/>
  <c r="F47" i="258" s="1"/>
  <c r="C46" i="258" a="1"/>
  <c r="C46" i="258" s="1"/>
  <c r="C45" i="258" a="1"/>
  <c r="C45" i="258" s="1"/>
  <c r="C44" i="258" a="1"/>
  <c r="C44" i="258" s="1"/>
  <c r="E44" i="258" s="1" a="1"/>
  <c r="E44" i="258" s="1"/>
  <c r="C43" i="258" a="1"/>
  <c r="C43" i="258" s="1"/>
  <c r="C42" i="258" a="1"/>
  <c r="C42" i="258" s="1"/>
  <c r="C41" i="258" a="1"/>
  <c r="C41" i="258" s="1"/>
  <c r="C40" i="258" a="1"/>
  <c r="C40" i="258" s="1"/>
  <c r="C39" i="258" a="1"/>
  <c r="C39" i="258" s="1"/>
  <c r="F39" i="258" s="1" a="1"/>
  <c r="F39" i="258" s="1"/>
  <c r="C38" i="258" a="1"/>
  <c r="C38" i="258" s="1"/>
  <c r="F38" i="258" s="1" a="1"/>
  <c r="F38" i="258" s="1"/>
  <c r="C37" i="258" a="1"/>
  <c r="C37" i="258" s="1"/>
  <c r="C36" i="258" a="1"/>
  <c r="C36" i="258" s="1"/>
  <c r="C35" i="258" a="1"/>
  <c r="C35" i="258" s="1"/>
  <c r="G35" i="258" s="1" a="1"/>
  <c r="G35" i="258" s="1"/>
  <c r="C34" i="258" a="1"/>
  <c r="C34" i="258" s="1"/>
  <c r="C33" i="258" a="1"/>
  <c r="C33" i="258" s="1"/>
  <c r="C32" i="258" a="1"/>
  <c r="C32" i="258" s="1"/>
  <c r="C31" i="258" a="1"/>
  <c r="C31" i="258" s="1"/>
  <c r="C30" i="258" a="1"/>
  <c r="C30" i="258" s="1"/>
  <c r="C29" i="258" a="1"/>
  <c r="C29" i="258" s="1"/>
  <c r="G29" i="258" s="1" a="1"/>
  <c r="G29" i="258" s="1"/>
  <c r="C28" i="258" a="1"/>
  <c r="C28" i="258" s="1"/>
  <c r="C27" i="258" a="1"/>
  <c r="C27" i="258" s="1"/>
  <c r="C26" i="258" a="1"/>
  <c r="C26" i="258" s="1"/>
  <c r="C25" i="258" a="1"/>
  <c r="C25" i="258" s="1"/>
  <c r="C24" i="258" a="1"/>
  <c r="C24" i="258" s="1"/>
  <c r="C23" i="258" a="1"/>
  <c r="C23" i="258" s="1"/>
  <c r="C22" i="258" a="1"/>
  <c r="C22" i="258" s="1"/>
  <c r="C21" i="258" a="1"/>
  <c r="C21" i="258" s="1"/>
  <c r="C20" i="258" a="1"/>
  <c r="C20" i="258" s="1"/>
  <c r="C82" i="255" a="1"/>
  <c r="C82" i="255" s="1"/>
  <c r="G82" i="255" s="1" a="1"/>
  <c r="G82" i="255" s="1"/>
  <c r="C81" i="255" a="1"/>
  <c r="C81" i="255" s="1"/>
  <c r="C80" i="255" a="1"/>
  <c r="C80" i="255" s="1"/>
  <c r="C79" i="255" a="1"/>
  <c r="C79" i="255" s="1"/>
  <c r="C78" i="255" a="1"/>
  <c r="C78" i="255" s="1"/>
  <c r="C77" i="255" a="1"/>
  <c r="C77" i="255" s="1"/>
  <c r="C76" i="255" a="1"/>
  <c r="C76" i="255" s="1"/>
  <c r="G76" i="255" s="1" a="1"/>
  <c r="G76" i="255" s="1"/>
  <c r="C75" i="255" a="1"/>
  <c r="C75" i="255" s="1"/>
  <c r="C74" i="255" a="1"/>
  <c r="C74" i="255" s="1"/>
  <c r="F74" i="255" s="1" a="1"/>
  <c r="F74" i="255" s="1"/>
  <c r="C73" i="255" a="1"/>
  <c r="C73" i="255" s="1"/>
  <c r="F73" i="255" s="1" a="1"/>
  <c r="F73" i="255" s="1"/>
  <c r="C72" i="255" a="1"/>
  <c r="C72" i="255" s="1"/>
  <c r="G72" i="255" s="1" a="1"/>
  <c r="G72" i="255" s="1"/>
  <c r="C71" i="255" a="1"/>
  <c r="C71" i="255" s="1"/>
  <c r="C70" i="255" a="1"/>
  <c r="C70" i="255" s="1"/>
  <c r="C69" i="255" a="1"/>
  <c r="C69" i="255" s="1"/>
  <c r="F69" i="255" s="1" a="1"/>
  <c r="F69" i="255" s="1"/>
  <c r="C68" i="255" a="1"/>
  <c r="C68" i="255" s="1"/>
  <c r="C67" i="255" a="1"/>
  <c r="C67" i="255" s="1"/>
  <c r="C66" i="255" a="1"/>
  <c r="C66" i="255" s="1"/>
  <c r="G66" i="255" s="1" a="1"/>
  <c r="G66" i="255" s="1"/>
  <c r="C65" i="255" a="1"/>
  <c r="C65" i="255" s="1"/>
  <c r="C64" i="255" a="1"/>
  <c r="C64" i="255" s="1"/>
  <c r="C63" i="255" a="1"/>
  <c r="C63" i="255" s="1"/>
  <c r="C62" i="255" a="1"/>
  <c r="C62" i="255" s="1"/>
  <c r="C61" i="255" a="1"/>
  <c r="C61" i="255" s="1"/>
  <c r="C60" i="255" a="1"/>
  <c r="C60" i="255" s="1"/>
  <c r="G60" i="255" s="1" a="1"/>
  <c r="G60" i="255" s="1"/>
  <c r="C59" i="255" a="1"/>
  <c r="C59" i="255" s="1"/>
  <c r="C58" i="255" a="1"/>
  <c r="C58" i="255" s="1"/>
  <c r="C57" i="255" a="1"/>
  <c r="C57" i="255" s="1"/>
  <c r="F57" i="255" s="1" a="1"/>
  <c r="F57" i="255" s="1"/>
  <c r="C56" i="255" a="1"/>
  <c r="C56" i="255" s="1"/>
  <c r="G56" i="255" s="1" a="1"/>
  <c r="G56" i="255" s="1"/>
  <c r="C55" i="255" a="1"/>
  <c r="C55" i="255" s="1"/>
  <c r="C54" i="255" a="1"/>
  <c r="C54" i="255" s="1"/>
  <c r="C53" i="255" a="1"/>
  <c r="C53" i="255" s="1"/>
  <c r="C52" i="255" a="1"/>
  <c r="C52" i="255" s="1"/>
  <c r="C51" i="255" a="1"/>
  <c r="C51" i="255" s="1"/>
  <c r="C50" i="255" a="1"/>
  <c r="C50" i="255" s="1"/>
  <c r="G50" i="255" s="1" a="1"/>
  <c r="G50" i="255" s="1"/>
  <c r="C49" i="255" a="1"/>
  <c r="C49" i="255" s="1"/>
  <c r="C48" i="255" a="1"/>
  <c r="C48" i="255" s="1"/>
  <c r="C47" i="255" a="1"/>
  <c r="C47" i="255" s="1"/>
  <c r="C46" i="255" a="1"/>
  <c r="C46" i="255" s="1"/>
  <c r="C45" i="255" a="1"/>
  <c r="C45" i="255" s="1"/>
  <c r="C44" i="255" a="1"/>
  <c r="C44" i="255" s="1"/>
  <c r="G44" i="255" s="1" a="1"/>
  <c r="G44" i="255" s="1"/>
  <c r="C43" i="255" a="1"/>
  <c r="C43" i="255" s="1"/>
  <c r="C42" i="255" a="1"/>
  <c r="C42" i="255" s="1"/>
  <c r="G42" i="255" s="1" a="1"/>
  <c r="G42" i="255" s="1"/>
  <c r="C41" i="255" a="1"/>
  <c r="C41" i="255" s="1"/>
  <c r="F41" i="255" s="1" a="1"/>
  <c r="F41" i="255" s="1"/>
  <c r="C40" i="255" a="1"/>
  <c r="C40" i="255" s="1"/>
  <c r="C39" i="255" a="1"/>
  <c r="C39" i="255" s="1"/>
  <c r="C38" i="255" a="1"/>
  <c r="C38" i="255" s="1"/>
  <c r="C37" i="255" a="1"/>
  <c r="C37" i="255" s="1"/>
  <c r="C36" i="255" a="1"/>
  <c r="C36" i="255" s="1"/>
  <c r="C35" i="255" a="1"/>
  <c r="C35" i="255" s="1"/>
  <c r="C34" i="255" a="1"/>
  <c r="C34" i="255" s="1"/>
  <c r="C33" i="255" a="1"/>
  <c r="C33" i="255" s="1"/>
  <c r="C82" i="254" a="1"/>
  <c r="C82" i="254" s="1"/>
  <c r="C81" i="254" a="1"/>
  <c r="C81" i="254" s="1"/>
  <c r="C80" i="254" a="1"/>
  <c r="C80" i="254" s="1"/>
  <c r="C79" i="254" a="1"/>
  <c r="C79" i="254" s="1"/>
  <c r="C78" i="254" a="1"/>
  <c r="C78" i="254" s="1"/>
  <c r="G78" i="254" s="1" a="1"/>
  <c r="G78" i="254" s="1"/>
  <c r="C77" i="254" a="1"/>
  <c r="C77" i="254" s="1"/>
  <c r="C76" i="254" a="1"/>
  <c r="C76" i="254" s="1"/>
  <c r="C75" i="254" a="1"/>
  <c r="C75" i="254" s="1"/>
  <c r="F75" i="254" s="1" a="1"/>
  <c r="F75" i="254" s="1"/>
  <c r="C74" i="254" a="1"/>
  <c r="C74" i="254" s="1"/>
  <c r="C73" i="254" a="1"/>
  <c r="C73" i="254" s="1"/>
  <c r="C72" i="254" a="1"/>
  <c r="C72" i="254" s="1"/>
  <c r="C71" i="254" a="1"/>
  <c r="C71" i="254" s="1"/>
  <c r="F71" i="254" s="1" a="1"/>
  <c r="F71" i="254" s="1"/>
  <c r="C70" i="254" a="1"/>
  <c r="C70" i="254" s="1"/>
  <c r="C69" i="254" a="1"/>
  <c r="C69" i="254" s="1"/>
  <c r="C68" i="254" a="1"/>
  <c r="C68" i="254" s="1"/>
  <c r="G68" i="254" s="1" a="1"/>
  <c r="G68" i="254" s="1"/>
  <c r="C67" i="254" a="1"/>
  <c r="C67" i="254" s="1"/>
  <c r="C66" i="254" a="1"/>
  <c r="C66" i="254" s="1"/>
  <c r="C65" i="254" a="1"/>
  <c r="C65" i="254" s="1"/>
  <c r="C64" i="254" a="1"/>
  <c r="C64" i="254" s="1"/>
  <c r="C63" i="254" a="1"/>
  <c r="C63" i="254" s="1"/>
  <c r="C62" i="254" a="1"/>
  <c r="C62" i="254" s="1"/>
  <c r="G62" i="254" s="1" a="1"/>
  <c r="G62" i="254" s="1"/>
  <c r="C61" i="254" a="1"/>
  <c r="C61" i="254" s="1"/>
  <c r="C60" i="254" a="1"/>
  <c r="C60" i="254" s="1"/>
  <c r="C59" i="254" a="1"/>
  <c r="C59" i="254" s="1"/>
  <c r="F59" i="254" s="1" a="1"/>
  <c r="F59" i="254" s="1"/>
  <c r="C58" i="254" a="1"/>
  <c r="C58" i="254" s="1"/>
  <c r="C57" i="254" a="1"/>
  <c r="C57" i="254" s="1"/>
  <c r="C56" i="254" a="1"/>
  <c r="C56" i="254" s="1"/>
  <c r="C55" i="254" a="1"/>
  <c r="C55" i="254" s="1"/>
  <c r="C54" i="254" a="1"/>
  <c r="C54" i="254" s="1"/>
  <c r="C53" i="254" a="1"/>
  <c r="C53" i="254" s="1"/>
  <c r="C52" i="254" a="1"/>
  <c r="C52" i="254" s="1"/>
  <c r="G52" i="254" s="1" a="1"/>
  <c r="G52" i="254" s="1"/>
  <c r="C51" i="254" a="1"/>
  <c r="C51" i="254" s="1"/>
  <c r="C50" i="254" a="1"/>
  <c r="C50" i="254" s="1"/>
  <c r="C49" i="254" a="1"/>
  <c r="C49" i="254" s="1"/>
  <c r="C48" i="254" a="1"/>
  <c r="C48" i="254" s="1"/>
  <c r="C47" i="254" a="1"/>
  <c r="C47" i="254" s="1"/>
  <c r="C46" i="254" a="1"/>
  <c r="C46" i="254" s="1"/>
  <c r="G46" i="254" s="1" a="1"/>
  <c r="G46" i="254" s="1"/>
  <c r="C45" i="254" a="1"/>
  <c r="C45" i="254" s="1"/>
  <c r="C44" i="254" a="1"/>
  <c r="C44" i="254" s="1"/>
  <c r="C43" i="254" a="1"/>
  <c r="C43" i="254" s="1"/>
  <c r="C42" i="254" a="1"/>
  <c r="C42" i="254" s="1"/>
  <c r="C41" i="254" a="1"/>
  <c r="C41" i="254" s="1"/>
  <c r="C40" i="254" a="1"/>
  <c r="C40" i="254" s="1"/>
  <c r="F40" i="254" s="1" a="1"/>
  <c r="F40" i="254" s="1"/>
  <c r="C39" i="254" a="1"/>
  <c r="C39" i="254" s="1"/>
  <c r="C38" i="254" a="1"/>
  <c r="C38" i="254" s="1"/>
  <c r="C37" i="254" a="1"/>
  <c r="C37" i="254" s="1"/>
  <c r="C36" i="254" a="1"/>
  <c r="C36" i="254" s="1"/>
  <c r="C35" i="254" a="1"/>
  <c r="C35" i="254" s="1"/>
  <c r="C34" i="254" a="1"/>
  <c r="C34" i="254" s="1"/>
  <c r="C33" i="254" a="1"/>
  <c r="C33" i="254" s="1"/>
  <c r="C77" i="253" a="1"/>
  <c r="C77" i="253" s="1"/>
  <c r="C76" i="253" a="1"/>
  <c r="C76" i="253" s="1"/>
  <c r="C75" i="253" a="1"/>
  <c r="C75" i="253" s="1"/>
  <c r="C74" i="253" a="1"/>
  <c r="C74" i="253" s="1"/>
  <c r="C73" i="253" a="1"/>
  <c r="C73" i="253" s="1"/>
  <c r="C72" i="253" a="1"/>
  <c r="C72" i="253" s="1"/>
  <c r="F72" i="253" s="1" a="1"/>
  <c r="F72" i="253" s="1"/>
  <c r="C71" i="253" a="1"/>
  <c r="C71" i="253" s="1"/>
  <c r="C70" i="253" a="1"/>
  <c r="C70" i="253" s="1"/>
  <c r="C69" i="253" a="1"/>
  <c r="C69" i="253" s="1"/>
  <c r="C68" i="253" a="1"/>
  <c r="C68" i="253" s="1"/>
  <c r="F68" i="253" s="1" a="1"/>
  <c r="F68" i="253" s="1"/>
  <c r="C67" i="253" a="1"/>
  <c r="C67" i="253" s="1"/>
  <c r="F67" i="253" s="1" a="1"/>
  <c r="F67" i="253" s="1"/>
  <c r="C66" i="253" a="1"/>
  <c r="C66" i="253" s="1"/>
  <c r="C65" i="253" a="1"/>
  <c r="C65" i="253" s="1"/>
  <c r="G65" i="253" s="1" a="1"/>
  <c r="G65" i="253" s="1"/>
  <c r="C64" i="253" a="1"/>
  <c r="C64" i="253" s="1"/>
  <c r="C63" i="253" a="1"/>
  <c r="C63" i="253" s="1"/>
  <c r="G63" i="253" s="1" a="1"/>
  <c r="G63" i="253" s="1"/>
  <c r="C62" i="253" a="1"/>
  <c r="C62" i="253" s="1"/>
  <c r="C61" i="253" a="1"/>
  <c r="C61" i="253" s="1"/>
  <c r="C60" i="253" a="1"/>
  <c r="C60" i="253" s="1"/>
  <c r="G60" i="253" s="1" a="1"/>
  <c r="G60" i="253" s="1"/>
  <c r="C59" i="253" a="1"/>
  <c r="C59" i="253" s="1"/>
  <c r="C58" i="253" a="1"/>
  <c r="C58" i="253" s="1"/>
  <c r="C57" i="253" a="1"/>
  <c r="C57" i="253" s="1"/>
  <c r="C56" i="253" a="1"/>
  <c r="C56" i="253" s="1"/>
  <c r="H56" i="253" s="1" a="1"/>
  <c r="H56" i="253" s="1"/>
  <c r="C55" i="253" a="1"/>
  <c r="C55" i="253" s="1"/>
  <c r="G55" i="253" s="1" a="1"/>
  <c r="G55" i="253" s="1"/>
  <c r="C54" i="253" a="1"/>
  <c r="C54" i="253" s="1"/>
  <c r="C53" i="253" a="1"/>
  <c r="C53" i="253" s="1"/>
  <c r="C52" i="253" a="1"/>
  <c r="C52" i="253" s="1"/>
  <c r="D52" i="253" s="1" a="1"/>
  <c r="D52" i="253" s="1"/>
  <c r="C51" i="253" a="1"/>
  <c r="C51" i="253" s="1"/>
  <c r="C50" i="253" a="1"/>
  <c r="C50" i="253" s="1"/>
  <c r="C49" i="253" a="1"/>
  <c r="C49" i="253" s="1"/>
  <c r="G49" i="253" s="1" a="1"/>
  <c r="G49" i="253" s="1"/>
  <c r="C48" i="253" a="1"/>
  <c r="C48" i="253" s="1"/>
  <c r="C47" i="253" a="1"/>
  <c r="C47" i="253" s="1"/>
  <c r="C46" i="253" a="1"/>
  <c r="C46" i="253" s="1"/>
  <c r="C45" i="253" a="1"/>
  <c r="C45" i="253" s="1"/>
  <c r="C44" i="253" a="1"/>
  <c r="C44" i="253" s="1"/>
  <c r="C43" i="253" a="1"/>
  <c r="C43" i="253" s="1"/>
  <c r="C42" i="253" a="1"/>
  <c r="C42" i="253" s="1"/>
  <c r="G42" i="253" s="1" a="1"/>
  <c r="G42" i="253" s="1"/>
  <c r="C41" i="253" a="1"/>
  <c r="C41" i="253" s="1"/>
  <c r="F41" i="253" s="1" a="1"/>
  <c r="F41" i="253" s="1"/>
  <c r="C40" i="253" a="1"/>
  <c r="C40" i="253" s="1"/>
  <c r="C39" i="253" a="1"/>
  <c r="C39" i="253" s="1"/>
  <c r="C38" i="253" a="1"/>
  <c r="C38" i="253" s="1"/>
  <c r="C37" i="253" a="1"/>
  <c r="C37" i="253" s="1"/>
  <c r="C36" i="253" a="1"/>
  <c r="C36" i="253" s="1"/>
  <c r="C35" i="253" a="1"/>
  <c r="C35" i="253" s="1"/>
  <c r="C34" i="253" a="1"/>
  <c r="C34" i="253" s="1"/>
  <c r="C33" i="253" a="1"/>
  <c r="C33" i="253" s="1"/>
  <c r="C32" i="253" a="1"/>
  <c r="C32" i="253" s="1"/>
  <c r="C31" i="253" a="1"/>
  <c r="C31" i="253" s="1"/>
  <c r="C30" i="253" a="1"/>
  <c r="C30" i="253" s="1"/>
  <c r="C29" i="253" a="1"/>
  <c r="C29" i="253" s="1"/>
  <c r="C28" i="253" a="1"/>
  <c r="C28" i="253" s="1"/>
  <c r="C77" i="252" a="1"/>
  <c r="C77" i="252" s="1"/>
  <c r="C76" i="252" a="1"/>
  <c r="C76" i="252" s="1"/>
  <c r="D76" i="252" s="1" a="1"/>
  <c r="D76" i="252" s="1"/>
  <c r="C75" i="252" a="1"/>
  <c r="C75" i="252" s="1"/>
  <c r="C74" i="252" a="1"/>
  <c r="C74" i="252" s="1"/>
  <c r="C73" i="252" a="1"/>
  <c r="C73" i="252" s="1"/>
  <c r="C72" i="252" a="1"/>
  <c r="C72" i="252" s="1"/>
  <c r="E72" i="252" s="1" a="1"/>
  <c r="E72" i="252" s="1"/>
  <c r="C71" i="252" a="1"/>
  <c r="C71" i="252" s="1"/>
  <c r="C70" i="252" a="1"/>
  <c r="C70" i="252" s="1"/>
  <c r="C69" i="252" a="1"/>
  <c r="C69" i="252" s="1"/>
  <c r="F69" i="252" s="1" a="1"/>
  <c r="F69" i="252" s="1"/>
  <c r="C68" i="252" a="1"/>
  <c r="C68" i="252" s="1"/>
  <c r="C67" i="252" a="1"/>
  <c r="C67" i="252" s="1"/>
  <c r="C66" i="252" a="1"/>
  <c r="C66" i="252" s="1"/>
  <c r="C65" i="252" a="1"/>
  <c r="C65" i="252" s="1"/>
  <c r="F65" i="252" s="1" a="1"/>
  <c r="F65" i="252" s="1"/>
  <c r="C64" i="252" a="1"/>
  <c r="C64" i="252" s="1"/>
  <c r="C63" i="252" a="1"/>
  <c r="C63" i="252" s="1"/>
  <c r="E63" i="252" s="1" a="1"/>
  <c r="E63" i="252" s="1"/>
  <c r="C62" i="252" a="1"/>
  <c r="C62" i="252" s="1"/>
  <c r="C61" i="252" a="1"/>
  <c r="C61" i="252" s="1"/>
  <c r="C60" i="252" a="1"/>
  <c r="C60" i="252" s="1"/>
  <c r="G60" i="252" s="1" a="1"/>
  <c r="G60" i="252" s="1"/>
  <c r="C59" i="252" a="1"/>
  <c r="C59" i="252" s="1"/>
  <c r="G59" i="252" s="1" a="1"/>
  <c r="G59" i="252" s="1"/>
  <c r="C58" i="252" a="1"/>
  <c r="C58" i="252" s="1"/>
  <c r="C57" i="252" a="1"/>
  <c r="C57" i="252" s="1"/>
  <c r="F57" i="252" s="1" a="1"/>
  <c r="F57" i="252" s="1"/>
  <c r="C56" i="252" a="1"/>
  <c r="C56" i="252" s="1"/>
  <c r="C55" i="252" a="1"/>
  <c r="C55" i="252" s="1"/>
  <c r="C54" i="252" a="1"/>
  <c r="C54" i="252" s="1"/>
  <c r="H54" i="252" s="1" a="1"/>
  <c r="H54" i="252" s="1"/>
  <c r="C53" i="252" a="1"/>
  <c r="C53" i="252" s="1"/>
  <c r="G53" i="252" s="1" a="1"/>
  <c r="G53" i="252" s="1"/>
  <c r="C52" i="252" a="1"/>
  <c r="C52" i="252" s="1"/>
  <c r="H52" i="252" s="1" a="1"/>
  <c r="H52" i="252" s="1"/>
  <c r="C51" i="252" a="1"/>
  <c r="C51" i="252" s="1"/>
  <c r="C50" i="252" a="1"/>
  <c r="C50" i="252" s="1"/>
  <c r="G50" i="252" s="1" a="1"/>
  <c r="G50" i="252" s="1"/>
  <c r="C49" i="252" a="1"/>
  <c r="C49" i="252"/>
  <c r="C48" i="252" a="1"/>
  <c r="C48" i="252" s="1"/>
  <c r="H48" i="252" s="1" a="1"/>
  <c r="H48" i="252" s="1"/>
  <c r="C47" i="252" a="1"/>
  <c r="C47" i="252" s="1"/>
  <c r="G47" i="252" s="1" a="1"/>
  <c r="G47" i="252" s="1"/>
  <c r="C46" i="252" a="1"/>
  <c r="C46" i="252" s="1"/>
  <c r="F46" i="252" s="1" a="1"/>
  <c r="F46" i="252" s="1"/>
  <c r="C45" i="252" a="1"/>
  <c r="C45" i="252" s="1"/>
  <c r="E45" i="252" s="1" a="1"/>
  <c r="E45" i="252" s="1"/>
  <c r="C44" i="252" a="1"/>
  <c r="C44" i="252" s="1"/>
  <c r="D44" i="252" s="1" a="1"/>
  <c r="D44" i="252" s="1"/>
  <c r="C43" i="252" a="1"/>
  <c r="C43" i="252" s="1"/>
  <c r="C42" i="252" a="1"/>
  <c r="C42" i="252" s="1"/>
  <c r="F42" i="252" s="1" a="1"/>
  <c r="F42" i="252" s="1"/>
  <c r="C41" i="252" a="1"/>
  <c r="C41" i="252" s="1"/>
  <c r="G41" i="252" s="1" a="1"/>
  <c r="G41" i="252" s="1"/>
  <c r="C40" i="252" a="1"/>
  <c r="C40" i="252" s="1"/>
  <c r="C39" i="252" a="1"/>
  <c r="C39" i="252" s="1"/>
  <c r="C38" i="252" a="1"/>
  <c r="C38" i="252" s="1"/>
  <c r="D38" i="252" s="1" a="1"/>
  <c r="D38" i="252" s="1"/>
  <c r="C37" i="252" a="1"/>
  <c r="C37" i="252" s="1"/>
  <c r="C36" i="252" a="1"/>
  <c r="C36" i="252" s="1"/>
  <c r="F36" i="252" s="1" a="1"/>
  <c r="F36" i="252" s="1"/>
  <c r="C35" i="252" a="1"/>
  <c r="C35" i="252" s="1"/>
  <c r="C34" i="252" a="1"/>
  <c r="C34" i="252" s="1"/>
  <c r="C33" i="252" a="1"/>
  <c r="C33" i="252" s="1"/>
  <c r="C32" i="252" a="1"/>
  <c r="C32" i="252" s="1"/>
  <c r="C31" i="252" a="1"/>
  <c r="C31" i="252" s="1"/>
  <c r="C30" i="252" a="1"/>
  <c r="C30" i="252" s="1"/>
  <c r="C29" i="252" a="1"/>
  <c r="C29" i="252" s="1"/>
  <c r="C28" i="252" a="1"/>
  <c r="C28" i="252" s="1"/>
  <c r="C77" i="251" a="1"/>
  <c r="C77" i="251" s="1"/>
  <c r="C76" i="251" a="1"/>
  <c r="C76" i="251" s="1"/>
  <c r="H76" i="251" s="1" a="1"/>
  <c r="H76" i="251" s="1"/>
  <c r="C75" i="251" a="1"/>
  <c r="C75" i="251" s="1"/>
  <c r="H75" i="251" s="1" a="1"/>
  <c r="H75" i="251" s="1"/>
  <c r="C74" i="251" a="1"/>
  <c r="C74" i="251" s="1"/>
  <c r="E74" i="251" s="1" a="1"/>
  <c r="E74" i="251" s="1"/>
  <c r="C73" i="251" a="1"/>
  <c r="C73" i="251" s="1"/>
  <c r="G73" i="251" s="1" a="1"/>
  <c r="G73" i="251" s="1"/>
  <c r="C72" i="251" a="1"/>
  <c r="C72" i="251" s="1"/>
  <c r="D72" i="251" s="1" a="1"/>
  <c r="D72" i="251" s="1"/>
  <c r="C71" i="251" a="1"/>
  <c r="C71" i="251" s="1"/>
  <c r="C70" i="251" a="1"/>
  <c r="C70" i="251" s="1"/>
  <c r="F70" i="251" s="1" a="1"/>
  <c r="F70" i="251" s="1"/>
  <c r="C69" i="251" a="1"/>
  <c r="C69" i="251" s="1"/>
  <c r="C68" i="251" a="1"/>
  <c r="C68" i="251" s="1"/>
  <c r="E68" i="251" s="1" a="1"/>
  <c r="E68" i="251" s="1"/>
  <c r="C67" i="251" a="1"/>
  <c r="C67" i="251" s="1"/>
  <c r="C66" i="251" a="1"/>
  <c r="C66" i="251" s="1"/>
  <c r="H66" i="251" s="1" a="1"/>
  <c r="H66" i="251" s="1"/>
  <c r="C65" i="251" a="1"/>
  <c r="C65" i="251" s="1"/>
  <c r="C64" i="251" a="1"/>
  <c r="C64" i="251" s="1"/>
  <c r="F64" i="251" s="1" a="1"/>
  <c r="F64" i="251" s="1"/>
  <c r="C63" i="251" a="1"/>
  <c r="C63" i="251" s="1"/>
  <c r="C62" i="251" a="1"/>
  <c r="C62" i="251" s="1"/>
  <c r="H62" i="251" s="1" a="1"/>
  <c r="H62" i="251" s="1"/>
  <c r="C61" i="251" a="1"/>
  <c r="C61" i="251" s="1"/>
  <c r="C60" i="251" a="1"/>
  <c r="C60" i="251" s="1"/>
  <c r="H60" i="251" s="1" a="1"/>
  <c r="H60" i="251" s="1"/>
  <c r="C59" i="251" a="1"/>
  <c r="C59" i="251" s="1"/>
  <c r="C58" i="251" a="1"/>
  <c r="C58" i="251" s="1"/>
  <c r="E58" i="251" s="1" a="1"/>
  <c r="E58" i="251" s="1"/>
  <c r="C57" i="251" a="1"/>
  <c r="C57" i="251" s="1"/>
  <c r="G57" i="251" s="1" a="1"/>
  <c r="G57" i="251" s="1"/>
  <c r="C56" i="251" a="1"/>
  <c r="C56" i="251" s="1"/>
  <c r="D56" i="251" s="1" a="1"/>
  <c r="D56" i="251" s="1"/>
  <c r="C55" i="251" a="1"/>
  <c r="C55" i="251" s="1"/>
  <c r="C54" i="251" a="1"/>
  <c r="C54" i="251" s="1"/>
  <c r="F54" i="251" s="1" a="1"/>
  <c r="F54" i="251" s="1"/>
  <c r="C53" i="251" a="1"/>
  <c r="C53" i="251" s="1"/>
  <c r="C52" i="251" a="1"/>
  <c r="C52" i="251" s="1"/>
  <c r="E52" i="251" s="1" a="1"/>
  <c r="E52" i="251" s="1"/>
  <c r="C51" i="251" a="1"/>
  <c r="C51" i="251" s="1"/>
  <c r="C50" i="251" a="1"/>
  <c r="C50" i="251" s="1"/>
  <c r="C49" i="251" a="1"/>
  <c r="C49" i="251" s="1"/>
  <c r="C48" i="251" a="1"/>
  <c r="C48" i="251" s="1"/>
  <c r="F48" i="251" s="1" a="1"/>
  <c r="F48" i="251" s="1"/>
  <c r="C47" i="251" a="1"/>
  <c r="C47" i="251" s="1"/>
  <c r="C46" i="251" a="1"/>
  <c r="C46" i="251" s="1"/>
  <c r="H46" i="251" s="1" a="1"/>
  <c r="H46" i="251" s="1"/>
  <c r="C45" i="251" a="1"/>
  <c r="C45" i="251" s="1"/>
  <c r="C44" i="251" a="1"/>
  <c r="C44" i="251" s="1"/>
  <c r="H44" i="251" s="1" a="1"/>
  <c r="H44" i="251" s="1"/>
  <c r="C43" i="251" a="1"/>
  <c r="C43" i="251" s="1"/>
  <c r="C42" i="251" a="1"/>
  <c r="C42" i="251" s="1"/>
  <c r="E42" i="251" s="1" a="1"/>
  <c r="E42" i="251" s="1"/>
  <c r="C41" i="251" a="1"/>
  <c r="C41" i="251" s="1"/>
  <c r="G41" i="251" s="1" a="1"/>
  <c r="G41" i="251" s="1"/>
  <c r="C40" i="251" a="1"/>
  <c r="C40" i="251" s="1"/>
  <c r="D40" i="251" s="1" a="1"/>
  <c r="D40" i="251" s="1"/>
  <c r="C39" i="251" a="1"/>
  <c r="C39" i="251" s="1"/>
  <c r="C38" i="251" a="1"/>
  <c r="C38" i="251" s="1"/>
  <c r="F38" i="251" s="1" a="1"/>
  <c r="F38" i="251" s="1"/>
  <c r="C37" i="251" a="1"/>
  <c r="C37" i="251" s="1"/>
  <c r="C36" i="251" a="1"/>
  <c r="C36" i="251" s="1"/>
  <c r="E36" i="251" s="1" a="1"/>
  <c r="E36" i="251" s="1"/>
  <c r="C35" i="251" a="1"/>
  <c r="C35" i="251" s="1"/>
  <c r="C34" i="251" a="1"/>
  <c r="C34" i="251" s="1"/>
  <c r="C33" i="251" a="1"/>
  <c r="C33" i="251" s="1"/>
  <c r="C32" i="251" a="1"/>
  <c r="C32" i="251" s="1"/>
  <c r="C31" i="251" a="1"/>
  <c r="C31" i="251" s="1"/>
  <c r="C30" i="251" a="1"/>
  <c r="C30" i="251" s="1"/>
  <c r="C29" i="251" a="1"/>
  <c r="C29" i="251" s="1"/>
  <c r="C28" i="251" a="1"/>
  <c r="C28" i="251" s="1"/>
  <c r="C77" i="250" a="1"/>
  <c r="C77" i="250" s="1"/>
  <c r="C76" i="250" a="1"/>
  <c r="C76" i="250" s="1"/>
  <c r="C75" i="250" a="1"/>
  <c r="C75" i="250" s="1"/>
  <c r="G75" i="250" s="1" a="1"/>
  <c r="G75" i="250" s="1"/>
  <c r="C74" i="250" a="1"/>
  <c r="C74" i="250" s="1"/>
  <c r="C73" i="250" a="1"/>
  <c r="C73" i="250" s="1"/>
  <c r="C72" i="250" a="1"/>
  <c r="C72" i="250" s="1"/>
  <c r="F72" i="250" s="1" a="1"/>
  <c r="F72" i="250" s="1"/>
  <c r="C71" i="250" a="1"/>
  <c r="C71" i="250" s="1"/>
  <c r="C70" i="250" a="1"/>
  <c r="C70" i="250" s="1"/>
  <c r="E70" i="250" s="1" a="1"/>
  <c r="E70" i="250" s="1"/>
  <c r="C69" i="250" a="1"/>
  <c r="C69" i="250" s="1"/>
  <c r="C68" i="250" a="1"/>
  <c r="C68" i="250" s="1"/>
  <c r="H68" i="250" s="1" a="1"/>
  <c r="H68" i="250" s="1"/>
  <c r="C67" i="250" a="1"/>
  <c r="C67" i="250" s="1"/>
  <c r="C66" i="250" a="1"/>
  <c r="C66" i="250" s="1"/>
  <c r="F66" i="250" s="1" a="1"/>
  <c r="F66" i="250" s="1"/>
  <c r="C65" i="250" a="1"/>
  <c r="C65" i="250" s="1"/>
  <c r="C64" i="250" a="1"/>
  <c r="C64" i="250" s="1"/>
  <c r="H64" i="250" s="1" a="1"/>
  <c r="H64" i="250" s="1"/>
  <c r="C63" i="250" a="1"/>
  <c r="C63" i="250" s="1"/>
  <c r="C62" i="250" a="1"/>
  <c r="C62" i="250" s="1"/>
  <c r="H62" i="250" s="1" a="1"/>
  <c r="H62" i="250" s="1"/>
  <c r="C61" i="250" a="1"/>
  <c r="C61" i="250" s="1"/>
  <c r="C60" i="250" a="1"/>
  <c r="C60" i="250" s="1"/>
  <c r="E60" i="250" s="1" a="1"/>
  <c r="E60" i="250" s="1"/>
  <c r="C59" i="250" a="1"/>
  <c r="C59" i="250" s="1"/>
  <c r="G59" i="250" s="1" a="1"/>
  <c r="G59" i="250" s="1"/>
  <c r="C58" i="250" a="1"/>
  <c r="C58" i="250" s="1"/>
  <c r="D58" i="250" s="1" a="1"/>
  <c r="D58" i="250" s="1"/>
  <c r="C57" i="250" a="1"/>
  <c r="C57" i="250" s="1"/>
  <c r="C56" i="250" a="1"/>
  <c r="C56" i="250" s="1"/>
  <c r="F56" i="250" s="1" a="1"/>
  <c r="F56" i="250" s="1"/>
  <c r="C55" i="250" a="1"/>
  <c r="C55" i="250" s="1"/>
  <c r="C54" i="250" a="1"/>
  <c r="C54" i="250" s="1"/>
  <c r="E54" i="250" s="1" a="1"/>
  <c r="E54" i="250" s="1"/>
  <c r="C53" i="250" a="1"/>
  <c r="C53" i="250" s="1"/>
  <c r="C52" i="250" a="1"/>
  <c r="C52" i="250" s="1"/>
  <c r="H52" i="250" s="1" a="1"/>
  <c r="H52" i="250" s="1"/>
  <c r="C51" i="250" a="1"/>
  <c r="C51" i="250" s="1"/>
  <c r="C50" i="250" a="1"/>
  <c r="C50" i="250" s="1"/>
  <c r="F50" i="250" s="1" a="1"/>
  <c r="F50" i="250" s="1"/>
  <c r="C49" i="250" a="1"/>
  <c r="C49" i="250" s="1"/>
  <c r="C48" i="250" a="1"/>
  <c r="C48" i="250" s="1"/>
  <c r="H48" i="250" s="1" a="1"/>
  <c r="H48" i="250" s="1"/>
  <c r="C47" i="250" a="1"/>
  <c r="C47" i="250" s="1"/>
  <c r="C46" i="250" a="1"/>
  <c r="C46" i="250" s="1"/>
  <c r="H46" i="250" s="1" a="1"/>
  <c r="H46" i="250" s="1"/>
  <c r="C45" i="250" a="1"/>
  <c r="C45" i="250" s="1"/>
  <c r="C44" i="250" a="1"/>
  <c r="C44" i="250" s="1"/>
  <c r="E44" i="250" s="1" a="1"/>
  <c r="E44" i="250" s="1"/>
  <c r="C43" i="250" a="1"/>
  <c r="C43" i="250" s="1"/>
  <c r="G43" i="250" s="1" a="1"/>
  <c r="G43" i="250" s="1"/>
  <c r="C42" i="250" a="1"/>
  <c r="C42" i="250" s="1"/>
  <c r="D42" i="250" s="1" a="1"/>
  <c r="D42" i="250" s="1"/>
  <c r="C41" i="250" a="1"/>
  <c r="C41" i="250" s="1"/>
  <c r="C40" i="250" a="1"/>
  <c r="C40" i="250" s="1"/>
  <c r="F40" i="250" s="1" a="1"/>
  <c r="F40" i="250" s="1"/>
  <c r="C39" i="250" a="1"/>
  <c r="C39" i="250" s="1"/>
  <c r="C38" i="250" a="1"/>
  <c r="C38" i="250" s="1"/>
  <c r="E38" i="250" s="1" a="1"/>
  <c r="E38" i="250" s="1"/>
  <c r="C37" i="250" a="1"/>
  <c r="C37" i="250" s="1"/>
  <c r="C36" i="250" a="1"/>
  <c r="C36" i="250" s="1"/>
  <c r="H36" i="250" s="1" a="1"/>
  <c r="H36" i="250" s="1"/>
  <c r="C35" i="250" a="1"/>
  <c r="C35" i="250" s="1"/>
  <c r="C34" i="250" a="1"/>
  <c r="C34" i="250" s="1"/>
  <c r="C33" i="250" a="1"/>
  <c r="C33" i="250" s="1"/>
  <c r="C32" i="250" a="1"/>
  <c r="C32" i="250" s="1"/>
  <c r="C31" i="250" a="1"/>
  <c r="C31" i="250" s="1"/>
  <c r="C30" i="250" a="1"/>
  <c r="C30" i="250" s="1"/>
  <c r="C29" i="250" a="1"/>
  <c r="C29" i="250" s="1"/>
  <c r="C28" i="250" a="1"/>
  <c r="C28" i="250" s="1"/>
  <c r="C81" i="249" a="1"/>
  <c r="C81" i="249" s="1"/>
  <c r="G81" i="249" s="1" a="1"/>
  <c r="G81" i="249" s="1"/>
  <c r="C80" i="249" a="1"/>
  <c r="C80" i="249" s="1"/>
  <c r="D80" i="249" s="1" a="1"/>
  <c r="D80" i="249" s="1"/>
  <c r="C79" i="249" a="1"/>
  <c r="C79" i="249" s="1"/>
  <c r="C78" i="249" a="1"/>
  <c r="C78" i="249" s="1"/>
  <c r="F78" i="249" s="1" a="1"/>
  <c r="F78" i="249" s="1"/>
  <c r="C77" i="249" a="1"/>
  <c r="C77" i="249" s="1"/>
  <c r="C76" i="249" a="1"/>
  <c r="C76" i="249" s="1"/>
  <c r="E76" i="249" s="1" a="1"/>
  <c r="E76" i="249" s="1"/>
  <c r="C75" i="249" a="1"/>
  <c r="C75" i="249" s="1"/>
  <c r="C74" i="249" a="1"/>
  <c r="C74" i="249" s="1"/>
  <c r="H74" i="249" s="1" a="1"/>
  <c r="H74" i="249" s="1"/>
  <c r="C73" i="249" a="1"/>
  <c r="C73" i="249" s="1"/>
  <c r="H73" i="249" s="1" a="1"/>
  <c r="H73" i="249" s="1"/>
  <c r="C72" i="249" a="1"/>
  <c r="C72" i="249" s="1"/>
  <c r="F72" i="249" s="1" a="1"/>
  <c r="F72" i="249" s="1"/>
  <c r="C71" i="249" a="1"/>
  <c r="C71" i="249" s="1"/>
  <c r="C70" i="249" a="1"/>
  <c r="C70" i="249" s="1"/>
  <c r="C69" i="249" a="1"/>
  <c r="C69" i="249" s="1"/>
  <c r="C68" i="249" a="1"/>
  <c r="C68" i="249" s="1"/>
  <c r="H68" i="249" s="1" a="1"/>
  <c r="H68" i="249" s="1"/>
  <c r="C67" i="249" a="1"/>
  <c r="C67" i="249" s="1"/>
  <c r="C66" i="249" a="1"/>
  <c r="C66" i="249" s="1"/>
  <c r="E66" i="249" s="1" a="1"/>
  <c r="E66" i="249" s="1"/>
  <c r="C65" i="249" a="1"/>
  <c r="C65" i="249" s="1"/>
  <c r="G65" i="249" s="1" a="1"/>
  <c r="G65" i="249" s="1"/>
  <c r="C64" i="249" a="1"/>
  <c r="C64" i="249" s="1"/>
  <c r="D64" i="249" s="1" a="1"/>
  <c r="D64" i="249" s="1"/>
  <c r="C63" i="249" a="1"/>
  <c r="C63" i="249" s="1"/>
  <c r="C62" i="249" a="1"/>
  <c r="C62" i="249" s="1"/>
  <c r="F62" i="249" s="1" a="1"/>
  <c r="F62" i="249" s="1"/>
  <c r="C61" i="249" a="1"/>
  <c r="C61" i="249" s="1"/>
  <c r="C60" i="249" a="1"/>
  <c r="C60" i="249" s="1"/>
  <c r="E60" i="249" s="1" a="1"/>
  <c r="E60" i="249" s="1"/>
  <c r="C59" i="249" a="1"/>
  <c r="C59" i="249" s="1"/>
  <c r="C58" i="249" a="1"/>
  <c r="C58" i="249" s="1"/>
  <c r="H58" i="249" s="1" a="1"/>
  <c r="H58" i="249" s="1"/>
  <c r="C57" i="249" a="1"/>
  <c r="C57" i="249" s="1"/>
  <c r="C56" i="249" a="1"/>
  <c r="C56" i="249" s="1"/>
  <c r="F56" i="249" s="1" a="1"/>
  <c r="F56" i="249" s="1"/>
  <c r="C55" i="249" a="1"/>
  <c r="C55" i="249" s="1"/>
  <c r="C54" i="249" a="1"/>
  <c r="C54" i="249" s="1"/>
  <c r="H54" i="249" s="1" a="1"/>
  <c r="H54" i="249" s="1"/>
  <c r="C53" i="249" a="1"/>
  <c r="C53" i="249" s="1"/>
  <c r="C52" i="249" a="1"/>
  <c r="C52" i="249" s="1"/>
  <c r="H52" i="249" s="1" a="1"/>
  <c r="H52" i="249" s="1"/>
  <c r="C51" i="249" a="1"/>
  <c r="C51" i="249" s="1"/>
  <c r="C50" i="249" a="1"/>
  <c r="C50" i="249" s="1"/>
  <c r="E50" i="249" s="1" a="1"/>
  <c r="E50" i="249" s="1"/>
  <c r="C49" i="249" a="1"/>
  <c r="C49" i="249" s="1"/>
  <c r="G49" i="249" s="1" a="1"/>
  <c r="G49" i="249" s="1"/>
  <c r="C48" i="249" a="1"/>
  <c r="C48" i="249" s="1"/>
  <c r="D48" i="249" s="1" a="1"/>
  <c r="D48" i="249" s="1"/>
  <c r="C47" i="249" a="1"/>
  <c r="C47" i="249" s="1"/>
  <c r="C46" i="249" a="1"/>
  <c r="C46" i="249" s="1"/>
  <c r="F46" i="249" s="1" a="1"/>
  <c r="F46" i="249" s="1"/>
  <c r="C45" i="249" a="1"/>
  <c r="C45" i="249" s="1"/>
  <c r="C44" i="249" a="1"/>
  <c r="C44" i="249" s="1"/>
  <c r="E44" i="249" s="1" a="1"/>
  <c r="E44" i="249" s="1"/>
  <c r="C43" i="249" a="1"/>
  <c r="C43" i="249" s="1"/>
  <c r="C42" i="249" a="1"/>
  <c r="C42" i="249" s="1"/>
  <c r="H42" i="249" s="1" a="1"/>
  <c r="H42" i="249" s="1"/>
  <c r="C41" i="249" a="1"/>
  <c r="C41" i="249" s="1"/>
  <c r="C40" i="249" a="1"/>
  <c r="C40" i="249" s="1"/>
  <c r="F40" i="249" s="1" a="1"/>
  <c r="F40" i="249" s="1"/>
  <c r="C39" i="249" a="1"/>
  <c r="C39" i="249" s="1"/>
  <c r="C38" i="249" a="1"/>
  <c r="C38" i="249" s="1"/>
  <c r="C37" i="249" a="1"/>
  <c r="C37" i="249" s="1"/>
  <c r="C36" i="249" a="1"/>
  <c r="C36" i="249" s="1"/>
  <c r="C35" i="249" a="1"/>
  <c r="C35" i="249" s="1"/>
  <c r="C34" i="249" a="1"/>
  <c r="C34" i="249" s="1"/>
  <c r="C33" i="249" a="1"/>
  <c r="C33" i="249" s="1"/>
  <c r="C32" i="249" a="1"/>
  <c r="C32" i="249" s="1"/>
  <c r="C81" i="248" a="1"/>
  <c r="C81" i="248" s="1"/>
  <c r="C80" i="248" a="1"/>
  <c r="C80" i="248" s="1"/>
  <c r="F80" i="248" s="1" a="1"/>
  <c r="F80" i="248" s="1"/>
  <c r="C79" i="248" a="1"/>
  <c r="C79" i="248" s="1"/>
  <c r="C78" i="248" a="1"/>
  <c r="C78" i="248" s="1"/>
  <c r="E78" i="248" s="1" a="1"/>
  <c r="E78" i="248" s="1"/>
  <c r="C77" i="248" a="1"/>
  <c r="C77" i="248" s="1"/>
  <c r="C76" i="248" a="1"/>
  <c r="C76" i="248" s="1"/>
  <c r="H76" i="248" s="1" a="1"/>
  <c r="H76" i="248" s="1"/>
  <c r="C75" i="248" a="1"/>
  <c r="C75" i="248" s="1"/>
  <c r="C74" i="248" a="1"/>
  <c r="C74" i="248" s="1"/>
  <c r="C73" i="248" a="1"/>
  <c r="C73" i="248" s="1"/>
  <c r="C72" i="248" a="1"/>
  <c r="C72" i="248" s="1"/>
  <c r="D72" i="248" s="1" a="1"/>
  <c r="D72" i="248" s="1"/>
  <c r="C71" i="248" a="1"/>
  <c r="C71" i="248" s="1"/>
  <c r="D71" i="248" s="1" a="1"/>
  <c r="D71" i="248" s="1"/>
  <c r="C70" i="248" a="1"/>
  <c r="C70" i="248" s="1"/>
  <c r="H70" i="248" s="1" a="1"/>
  <c r="H70" i="248" s="1"/>
  <c r="C69" i="248" a="1"/>
  <c r="C69" i="248" s="1"/>
  <c r="C68" i="248" a="1"/>
  <c r="C68" i="248" s="1"/>
  <c r="E68" i="248" s="1" a="1"/>
  <c r="E68" i="248" s="1"/>
  <c r="C67" i="248" a="1"/>
  <c r="C67" i="248" s="1"/>
  <c r="G67" i="248" s="1" a="1"/>
  <c r="G67" i="248" s="1"/>
  <c r="C66" i="248" a="1"/>
  <c r="C66" i="248" s="1"/>
  <c r="D66" i="248" s="1" a="1"/>
  <c r="D66" i="248" s="1"/>
  <c r="C65" i="248" a="1"/>
  <c r="C65" i="248" s="1"/>
  <c r="C64" i="248" a="1"/>
  <c r="C64" i="248" s="1"/>
  <c r="F64" i="248" s="1" a="1"/>
  <c r="F64" i="248" s="1"/>
  <c r="C63" i="248" a="1"/>
  <c r="C63" i="248" s="1"/>
  <c r="C62" i="248" a="1"/>
  <c r="C62" i="248" s="1"/>
  <c r="E62" i="248" s="1" a="1"/>
  <c r="E62" i="248" s="1"/>
  <c r="C61" i="248" a="1"/>
  <c r="C61" i="248" s="1"/>
  <c r="G61" i="248" s="1" a="1"/>
  <c r="G61" i="248" s="1"/>
  <c r="C60" i="248" a="1"/>
  <c r="C60" i="248" s="1"/>
  <c r="C59" i="248" a="1"/>
  <c r="C59" i="248" s="1"/>
  <c r="C58" i="248" a="1"/>
  <c r="C58" i="248" s="1"/>
  <c r="F58" i="248" s="1" a="1"/>
  <c r="F58" i="248" s="1"/>
  <c r="C57" i="248" a="1"/>
  <c r="C57" i="248" s="1"/>
  <c r="C56" i="248" a="1"/>
  <c r="C56" i="248" s="1"/>
  <c r="D56" i="248" s="1" a="1"/>
  <c r="D56" i="248" s="1"/>
  <c r="C55" i="248" a="1"/>
  <c r="C55" i="248" s="1"/>
  <c r="C54" i="248" a="1"/>
  <c r="C54" i="248" s="1"/>
  <c r="F54" i="248" s="1" a="1"/>
  <c r="F54" i="248" s="1"/>
  <c r="C53" i="248" a="1"/>
  <c r="C53" i="248" s="1"/>
  <c r="C52" i="248" a="1"/>
  <c r="C52" i="248" s="1"/>
  <c r="E52" i="248" s="1" a="1"/>
  <c r="E52" i="248" s="1"/>
  <c r="C51" i="248" a="1"/>
  <c r="C51" i="248" s="1"/>
  <c r="G51" i="248" s="1" a="1"/>
  <c r="G51" i="248" s="1"/>
  <c r="C50" i="248" a="1"/>
  <c r="C50" i="248" s="1"/>
  <c r="D50" i="248" s="1" a="1"/>
  <c r="D50" i="248" s="1"/>
  <c r="C49" i="248" a="1"/>
  <c r="C49" i="248" s="1"/>
  <c r="C48" i="248" a="1"/>
  <c r="C48" i="248" s="1"/>
  <c r="F48" i="248" s="1" a="1"/>
  <c r="F48" i="248" s="1"/>
  <c r="C47" i="248" a="1"/>
  <c r="C47" i="248" s="1"/>
  <c r="C46" i="248" a="1"/>
  <c r="C46" i="248" s="1"/>
  <c r="E46" i="248" s="1" a="1"/>
  <c r="E46" i="248" s="1"/>
  <c r="C45" i="248" a="1"/>
  <c r="C45" i="248" s="1"/>
  <c r="C44" i="248" a="1"/>
  <c r="C44" i="248" s="1"/>
  <c r="H44" i="248" s="1" a="1"/>
  <c r="H44" i="248" s="1"/>
  <c r="C43" i="248" a="1"/>
  <c r="C43" i="248" s="1"/>
  <c r="F43" i="248" s="1" a="1"/>
  <c r="F43" i="248" s="1"/>
  <c r="C42" i="248" a="1"/>
  <c r="C42" i="248" s="1"/>
  <c r="F42" i="248" s="1" a="1"/>
  <c r="F42" i="248" s="1"/>
  <c r="C41" i="248" a="1"/>
  <c r="C41" i="248" s="1"/>
  <c r="D41" i="248" s="1" a="1"/>
  <c r="D41" i="248" s="1"/>
  <c r="C40" i="248" a="1"/>
  <c r="C40" i="248" s="1"/>
  <c r="D40" i="248" s="1" a="1"/>
  <c r="D40" i="248" s="1"/>
  <c r="C39" i="248" a="1"/>
  <c r="C39" i="248" s="1"/>
  <c r="C38" i="248" a="1"/>
  <c r="C38" i="248" s="1"/>
  <c r="C37" i="248" a="1"/>
  <c r="C37" i="248" s="1"/>
  <c r="C36" i="248" a="1"/>
  <c r="C36" i="248" s="1"/>
  <c r="C35" i="248" a="1"/>
  <c r="C35" i="248" s="1"/>
  <c r="C34" i="248" a="1"/>
  <c r="C34" i="248" s="1"/>
  <c r="C33" i="248" a="1"/>
  <c r="C33" i="248" s="1"/>
  <c r="C32" i="248" a="1"/>
  <c r="C32" i="248" s="1"/>
  <c r="C77" i="247" a="1"/>
  <c r="C77" i="247" s="1"/>
  <c r="F77" i="247" s="1" a="1"/>
  <c r="F77" i="247" s="1"/>
  <c r="C76" i="247" a="1"/>
  <c r="C76" i="247" s="1"/>
  <c r="E76" i="247" s="1" a="1"/>
  <c r="E76" i="247" s="1"/>
  <c r="C75" i="247" a="1"/>
  <c r="C75" i="247" s="1"/>
  <c r="C74" i="247" a="1"/>
  <c r="C74" i="247" s="1"/>
  <c r="H74" i="247" s="1" a="1"/>
  <c r="H74" i="247" s="1"/>
  <c r="C73" i="247" a="1"/>
  <c r="C73" i="247" s="1"/>
  <c r="F73" i="247" s="1" a="1"/>
  <c r="F73" i="247" s="1"/>
  <c r="C72" i="247" a="1"/>
  <c r="C72" i="247" s="1"/>
  <c r="F72" i="247" s="1" a="1"/>
  <c r="F72" i="247" s="1"/>
  <c r="C71" i="247" a="1"/>
  <c r="C71" i="247" s="1"/>
  <c r="E71" i="247" s="1" a="1"/>
  <c r="E71" i="247" s="1"/>
  <c r="C70" i="247" a="1"/>
  <c r="C70" i="247" s="1"/>
  <c r="D70" i="247" s="1" a="1"/>
  <c r="D70" i="247" s="1"/>
  <c r="C69" i="247" a="1"/>
  <c r="C69" i="247" s="1"/>
  <c r="C68" i="247" a="1"/>
  <c r="C68" i="247" s="1"/>
  <c r="G68" i="247" s="1" a="1"/>
  <c r="G68" i="247" s="1"/>
  <c r="C67" i="247" a="1"/>
  <c r="C67" i="247" s="1"/>
  <c r="E67" i="247" s="1" a="1"/>
  <c r="E67" i="247" s="1"/>
  <c r="C66" i="247" a="1"/>
  <c r="C66" i="247" s="1"/>
  <c r="C65" i="247" a="1"/>
  <c r="C65" i="247" s="1"/>
  <c r="C64" i="247" a="1"/>
  <c r="C64" i="247" s="1"/>
  <c r="D64" i="247" s="1" a="1"/>
  <c r="D64" i="247" s="1"/>
  <c r="C63" i="247" a="1"/>
  <c r="C63" i="247" s="1"/>
  <c r="C62" i="247" a="1"/>
  <c r="C62" i="247" s="1"/>
  <c r="C61" i="247" a="1"/>
  <c r="C61" i="247" s="1"/>
  <c r="H61" i="247" s="1" a="1"/>
  <c r="H61" i="247" s="1"/>
  <c r="C60" i="247" a="1"/>
  <c r="C60" i="247" s="1"/>
  <c r="E60" i="247" s="1" a="1"/>
  <c r="E60" i="247" s="1"/>
  <c r="C59" i="247" a="1"/>
  <c r="C59" i="247" s="1"/>
  <c r="C58" i="247" a="1"/>
  <c r="C58" i="247" s="1"/>
  <c r="H58" i="247" s="1" a="1"/>
  <c r="H58" i="247" s="1"/>
  <c r="C57" i="247" a="1"/>
  <c r="C57" i="247" s="1"/>
  <c r="F57" i="247" s="1" a="1"/>
  <c r="F57" i="247" s="1"/>
  <c r="C56" i="247" a="1"/>
  <c r="C56" i="247" s="1"/>
  <c r="H56" i="247" s="1" a="1"/>
  <c r="H56" i="247" s="1"/>
  <c r="C55" i="247" a="1"/>
  <c r="C55" i="247" s="1"/>
  <c r="E55" i="247" s="1" a="1"/>
  <c r="E55" i="247" s="1"/>
  <c r="C54" i="247" a="1"/>
  <c r="C54" i="247" s="1"/>
  <c r="D54" i="247" s="1" a="1"/>
  <c r="D54" i="247" s="1"/>
  <c r="C53" i="247" a="1"/>
  <c r="C53" i="247" s="1"/>
  <c r="C52" i="247" a="1"/>
  <c r="C52" i="247" s="1"/>
  <c r="G52" i="247" s="1" a="1"/>
  <c r="G52" i="247" s="1"/>
  <c r="C51" i="247" a="1"/>
  <c r="C51" i="247" s="1"/>
  <c r="F51" i="247" s="1" a="1"/>
  <c r="F51" i="247" s="1"/>
  <c r="C50" i="247" a="1"/>
  <c r="C50" i="247" s="1"/>
  <c r="G50" i="247" s="1" a="1"/>
  <c r="G50" i="247" s="1"/>
  <c r="C49" i="247" a="1"/>
  <c r="C49" i="247" s="1"/>
  <c r="C48" i="247" a="1"/>
  <c r="C48" i="247" s="1"/>
  <c r="D48" i="247" s="1" a="1"/>
  <c r="D48" i="247" s="1"/>
  <c r="C47" i="247" a="1"/>
  <c r="C47" i="247" s="1"/>
  <c r="C46" i="247" a="1"/>
  <c r="C46" i="247" s="1"/>
  <c r="C45" i="247" a="1"/>
  <c r="C45" i="247" s="1"/>
  <c r="G45" i="247" s="1" a="1"/>
  <c r="G45" i="247" s="1"/>
  <c r="C44" i="247" a="1"/>
  <c r="C44" i="247" s="1"/>
  <c r="E44" i="247" s="1" a="1"/>
  <c r="E44" i="247" s="1"/>
  <c r="C43" i="247" a="1"/>
  <c r="C43" i="247" s="1"/>
  <c r="C42" i="247" a="1"/>
  <c r="C42" i="247" s="1"/>
  <c r="H42" i="247" s="1" a="1"/>
  <c r="H42" i="247" s="1"/>
  <c r="C41" i="247" a="1"/>
  <c r="C41" i="247" s="1"/>
  <c r="C40" i="247" a="1"/>
  <c r="C40" i="247" s="1"/>
  <c r="F40" i="247" s="1" a="1"/>
  <c r="F40" i="247" s="1"/>
  <c r="C39" i="247" a="1"/>
  <c r="C39" i="247" s="1"/>
  <c r="H39" i="247" s="1" a="1"/>
  <c r="H39" i="247" s="1"/>
  <c r="C38" i="247" a="1"/>
  <c r="C38" i="247" s="1"/>
  <c r="E38" i="247" s="1" a="1"/>
  <c r="E38" i="247" s="1"/>
  <c r="C37" i="247" a="1"/>
  <c r="C37" i="247" s="1"/>
  <c r="C36" i="247" a="1"/>
  <c r="C36" i="247" s="1"/>
  <c r="F36" i="247" s="1" a="1"/>
  <c r="F36" i="247" s="1"/>
  <c r="C35" i="247" a="1"/>
  <c r="C35" i="247" s="1"/>
  <c r="C34" i="247" a="1"/>
  <c r="C34" i="247" s="1"/>
  <c r="C33" i="247" a="1"/>
  <c r="C33" i="247" s="1"/>
  <c r="C32" i="247" a="1"/>
  <c r="C32" i="247" s="1"/>
  <c r="C31" i="247" a="1"/>
  <c r="C31" i="247" s="1"/>
  <c r="C30" i="247" a="1"/>
  <c r="C30" i="247" s="1"/>
  <c r="C29" i="247" a="1"/>
  <c r="C29" i="247" s="1"/>
  <c r="C28" i="247" a="1"/>
  <c r="C28" i="247" s="1"/>
  <c r="C77" i="246" a="1"/>
  <c r="C77" i="246" s="1"/>
  <c r="D77" i="246" s="1" a="1"/>
  <c r="D77" i="246" s="1"/>
  <c r="C76" i="246" a="1"/>
  <c r="C76" i="246" s="1"/>
  <c r="C75" i="246" a="1"/>
  <c r="C75" i="246" s="1"/>
  <c r="C74" i="246" a="1"/>
  <c r="C74" i="246" s="1"/>
  <c r="F74" i="246" s="1" a="1"/>
  <c r="F74" i="246" s="1"/>
  <c r="C73" i="246" a="1"/>
  <c r="C73" i="246" s="1"/>
  <c r="D73" i="246" s="1" a="1"/>
  <c r="D73" i="246" s="1"/>
  <c r="C72" i="246" a="1"/>
  <c r="C72" i="246" s="1"/>
  <c r="C71" i="246" a="1"/>
  <c r="C71" i="246" s="1"/>
  <c r="C70" i="246" a="1"/>
  <c r="C70" i="246" s="1"/>
  <c r="C69" i="246" a="1"/>
  <c r="C69" i="246" s="1"/>
  <c r="C68" i="246" a="1"/>
  <c r="C68" i="246" s="1"/>
  <c r="C67" i="246" a="1"/>
  <c r="C67" i="246" s="1"/>
  <c r="C66" i="246" a="1"/>
  <c r="C66" i="246" s="1"/>
  <c r="C65" i="246" a="1"/>
  <c r="C65" i="246" s="1"/>
  <c r="C64" i="246" a="1"/>
  <c r="C64" i="246" s="1"/>
  <c r="C63" i="246" a="1"/>
  <c r="C63" i="246" s="1"/>
  <c r="C62" i="246" a="1"/>
  <c r="C62" i="246" s="1"/>
  <c r="C61" i="246" a="1"/>
  <c r="C61" i="246" s="1"/>
  <c r="C60" i="246" a="1"/>
  <c r="C60" i="246" s="1"/>
  <c r="C59" i="246" a="1"/>
  <c r="C59" i="246" s="1"/>
  <c r="C58" i="246" a="1"/>
  <c r="C58" i="246" s="1"/>
  <c r="F58" i="246" s="1" a="1"/>
  <c r="F58" i="246" s="1"/>
  <c r="C57" i="246" a="1"/>
  <c r="C57" i="246" s="1"/>
  <c r="D57" i="246" s="1" a="1"/>
  <c r="D57" i="246" s="1"/>
  <c r="C56" i="246" a="1"/>
  <c r="C56" i="246" s="1"/>
  <c r="C55" i="246" a="1"/>
  <c r="C55" i="246" s="1"/>
  <c r="C54" i="246" a="1"/>
  <c r="C54" i="246" s="1"/>
  <c r="C53" i="246" a="1"/>
  <c r="C53" i="246" s="1"/>
  <c r="C52" i="246" a="1"/>
  <c r="C52" i="246" s="1"/>
  <c r="C51" i="246" a="1"/>
  <c r="C51" i="246" s="1"/>
  <c r="C50" i="246" a="1"/>
  <c r="C50" i="246" s="1"/>
  <c r="C49" i="246" a="1"/>
  <c r="C49" i="246" s="1"/>
  <c r="C48" i="246" a="1"/>
  <c r="C48" i="246" s="1"/>
  <c r="C47" i="246" a="1"/>
  <c r="C47" i="246" s="1"/>
  <c r="C46" i="246" a="1"/>
  <c r="C46" i="246" s="1"/>
  <c r="C45" i="246" a="1"/>
  <c r="C45" i="246" s="1"/>
  <c r="C44" i="246" a="1"/>
  <c r="C44" i="246" s="1"/>
  <c r="C43" i="246" a="1"/>
  <c r="C43" i="246" s="1"/>
  <c r="C42" i="246" a="1"/>
  <c r="C42" i="246" s="1"/>
  <c r="C41" i="246" a="1"/>
  <c r="C41" i="246" s="1"/>
  <c r="D41" i="246" s="1" a="1"/>
  <c r="D41" i="246" s="1"/>
  <c r="C40" i="246" a="1"/>
  <c r="C40" i="246" s="1"/>
  <c r="C39" i="246" a="1"/>
  <c r="C39" i="246" s="1"/>
  <c r="C38" i="246" a="1"/>
  <c r="C38" i="246" s="1"/>
  <c r="C37" i="246" a="1"/>
  <c r="C37" i="246" s="1"/>
  <c r="C36" i="246" a="1"/>
  <c r="C36" i="246" s="1"/>
  <c r="C35" i="246" a="1"/>
  <c r="C35" i="246" s="1"/>
  <c r="C34" i="246" a="1"/>
  <c r="C34" i="246" s="1"/>
  <c r="C33" i="246" a="1"/>
  <c r="C33" i="246" s="1"/>
  <c r="C32" i="246" a="1"/>
  <c r="C32" i="246" s="1"/>
  <c r="C31" i="246" a="1"/>
  <c r="C31" i="246" s="1"/>
  <c r="C30" i="246" a="1"/>
  <c r="C30" i="246" s="1"/>
  <c r="C29" i="246" a="1"/>
  <c r="C29" i="246" s="1"/>
  <c r="C28" i="246" a="1"/>
  <c r="C28" i="246" s="1"/>
  <c r="C77" i="245" a="1"/>
  <c r="C77" i="245" s="1"/>
  <c r="C76" i="245" a="1"/>
  <c r="C76" i="245" s="1"/>
  <c r="C75" i="245" a="1"/>
  <c r="C75" i="245" s="1"/>
  <c r="C74" i="245" a="1"/>
  <c r="C74" i="245" s="1"/>
  <c r="C73" i="245" a="1"/>
  <c r="C73" i="245" s="1"/>
  <c r="C72" i="245" a="1"/>
  <c r="C72" i="245" s="1"/>
  <c r="C71" i="245" a="1"/>
  <c r="C71" i="245" s="1"/>
  <c r="C70" i="245" a="1"/>
  <c r="C70" i="245" s="1"/>
  <c r="C69" i="245" a="1"/>
  <c r="C69" i="245" s="1"/>
  <c r="C68" i="245" a="1"/>
  <c r="C68" i="245" s="1"/>
  <c r="E68" i="245" s="1" a="1"/>
  <c r="E68" i="245" s="1"/>
  <c r="C67" i="245" a="1"/>
  <c r="C67" i="245" s="1"/>
  <c r="C66" i="245" a="1"/>
  <c r="C66" i="245" s="1"/>
  <c r="C65" i="245" a="1"/>
  <c r="C65" i="245" s="1"/>
  <c r="C64" i="245" a="1"/>
  <c r="C64" i="245" s="1"/>
  <c r="C63" i="245" a="1"/>
  <c r="C63" i="245" s="1"/>
  <c r="F63" i="245" s="1" a="1"/>
  <c r="F63" i="245" s="1"/>
  <c r="C62" i="245" a="1"/>
  <c r="C62" i="245" s="1"/>
  <c r="C61" i="245" a="1"/>
  <c r="C61" i="245" s="1"/>
  <c r="C60" i="245" a="1"/>
  <c r="C60" i="245" s="1"/>
  <c r="C59" i="245" a="1"/>
  <c r="C59" i="245" s="1"/>
  <c r="C58" i="245" a="1"/>
  <c r="C58" i="245" s="1"/>
  <c r="C57" i="245" a="1"/>
  <c r="C57" i="245" s="1"/>
  <c r="C56" i="245" a="1"/>
  <c r="C56" i="245" s="1"/>
  <c r="C55" i="245" a="1"/>
  <c r="C55" i="245" s="1"/>
  <c r="E55" i="245" s="1" a="1"/>
  <c r="E55" i="245" s="1"/>
  <c r="C54" i="245" a="1"/>
  <c r="C54" i="245" s="1"/>
  <c r="C53" i="245" a="1"/>
  <c r="C53" i="245" s="1"/>
  <c r="C52" i="245" a="1"/>
  <c r="C52" i="245" s="1"/>
  <c r="C51" i="245" a="1"/>
  <c r="C51" i="245" s="1"/>
  <c r="C50" i="245" a="1"/>
  <c r="C50" i="245" s="1"/>
  <c r="C49" i="245" a="1"/>
  <c r="C49" i="245" s="1"/>
  <c r="C48" i="245" a="1"/>
  <c r="C48" i="245" s="1"/>
  <c r="C47" i="245" a="1"/>
  <c r="C47" i="245" s="1"/>
  <c r="G47" i="245" s="1" a="1"/>
  <c r="G47" i="245" s="1"/>
  <c r="C46" i="245" a="1"/>
  <c r="C46" i="245" s="1"/>
  <c r="H46" i="245" s="1" a="1"/>
  <c r="H46" i="245" s="1"/>
  <c r="C45" i="245" a="1"/>
  <c r="C45" i="245" s="1"/>
  <c r="C44" i="245" a="1"/>
  <c r="C44" i="245" s="1"/>
  <c r="C43" i="245" a="1"/>
  <c r="C43" i="245" s="1"/>
  <c r="C42" i="245" a="1"/>
  <c r="C42" i="245" s="1"/>
  <c r="E42" i="245" s="1" a="1"/>
  <c r="E42" i="245" s="1"/>
  <c r="C41" i="245" a="1"/>
  <c r="C41" i="245" s="1"/>
  <c r="C40" i="245" a="1"/>
  <c r="C40" i="245" s="1"/>
  <c r="D40" i="245" s="1" a="1"/>
  <c r="D40" i="245" s="1"/>
  <c r="C39" i="245" a="1"/>
  <c r="C39" i="245" s="1"/>
  <c r="C38" i="245" a="1"/>
  <c r="C38" i="245" s="1"/>
  <c r="E38" i="245" s="1" a="1"/>
  <c r="E38" i="245" s="1"/>
  <c r="C37" i="245" a="1"/>
  <c r="C37" i="245" s="1"/>
  <c r="C36" i="245" a="1"/>
  <c r="C36" i="245" s="1"/>
  <c r="C35" i="245" a="1"/>
  <c r="C35" i="245" s="1"/>
  <c r="C34" i="245" a="1"/>
  <c r="C34" i="245" s="1"/>
  <c r="C33" i="245" a="1"/>
  <c r="C33" i="245" s="1"/>
  <c r="C32" i="245" a="1"/>
  <c r="C32" i="245" s="1"/>
  <c r="C31" i="245" a="1"/>
  <c r="C31" i="245" s="1"/>
  <c r="C30" i="245" a="1"/>
  <c r="C30" i="245" s="1"/>
  <c r="C29" i="245" a="1"/>
  <c r="C29" i="245" s="1"/>
  <c r="C28" i="245" a="1"/>
  <c r="C28" i="245" s="1"/>
  <c r="C77" i="244" a="1"/>
  <c r="C77" i="244" s="1"/>
  <c r="C76" i="244" a="1"/>
  <c r="C76" i="244" s="1"/>
  <c r="C75" i="244" a="1"/>
  <c r="C75" i="244" s="1"/>
  <c r="C74" i="244" a="1"/>
  <c r="C74" i="244" s="1"/>
  <c r="H74" i="244" s="1" a="1"/>
  <c r="C73" i="244" a="1"/>
  <c r="C73" i="244" s="1"/>
  <c r="C72" i="244" a="1"/>
  <c r="C72" i="244" s="1"/>
  <c r="C71" i="244" a="1"/>
  <c r="C71" i="244" s="1"/>
  <c r="C70" i="244" a="1"/>
  <c r="C70" i="244" s="1"/>
  <c r="C69" i="244" a="1"/>
  <c r="C69" i="244" s="1"/>
  <c r="C68" i="244" a="1"/>
  <c r="C68" i="244" s="1"/>
  <c r="C67" i="244" a="1"/>
  <c r="C67" i="244" s="1"/>
  <c r="C66" i="244" a="1"/>
  <c r="C66" i="244" s="1"/>
  <c r="C65" i="244" a="1"/>
  <c r="C65" i="244" s="1"/>
  <c r="C64" i="244" a="1"/>
  <c r="C64" i="244" s="1"/>
  <c r="C63" i="244" a="1"/>
  <c r="C63" i="244" s="1"/>
  <c r="C62" i="244" a="1"/>
  <c r="C62" i="244" s="1"/>
  <c r="C61" i="244" a="1"/>
  <c r="C61" i="244" s="1"/>
  <c r="C60" i="244" a="1"/>
  <c r="C60" i="244" s="1"/>
  <c r="C59" i="244" a="1"/>
  <c r="C59" i="244" s="1"/>
  <c r="C58" i="244" a="1"/>
  <c r="C58" i="244" s="1"/>
  <c r="C57" i="244" a="1"/>
  <c r="C57" i="244" s="1"/>
  <c r="C56" i="244" a="1"/>
  <c r="C56" i="244" s="1"/>
  <c r="C55" i="244" a="1"/>
  <c r="C55" i="244" s="1"/>
  <c r="C54" i="244" a="1"/>
  <c r="C54" i="244" s="1"/>
  <c r="C53" i="244" a="1"/>
  <c r="C53" i="244" s="1"/>
  <c r="C52" i="244" a="1"/>
  <c r="C52" i="244" s="1"/>
  <c r="C51" i="244" a="1"/>
  <c r="C51" i="244" s="1"/>
  <c r="C50" i="244" a="1"/>
  <c r="C50" i="244" s="1"/>
  <c r="C49" i="244" a="1"/>
  <c r="C49" i="244" s="1"/>
  <c r="D49" i="244" s="1" a="1"/>
  <c r="D49" i="244" s="1"/>
  <c r="C48" i="244" a="1"/>
  <c r="C48" i="244" s="1"/>
  <c r="F48" i="244" s="1" a="1"/>
  <c r="F48" i="244" s="1"/>
  <c r="C47" i="244" a="1"/>
  <c r="C47" i="244" s="1"/>
  <c r="C46" i="244" a="1"/>
  <c r="C46" i="244" s="1"/>
  <c r="G46" i="244" s="1" a="1"/>
  <c r="G46" i="244" s="1"/>
  <c r="C45" i="244" a="1"/>
  <c r="C45" i="244" s="1"/>
  <c r="D45" i="244" s="1" a="1"/>
  <c r="D45" i="244" s="1"/>
  <c r="C44" i="244" a="1"/>
  <c r="C44" i="244" s="1"/>
  <c r="C43" i="244" a="1"/>
  <c r="C43" i="244" s="1"/>
  <c r="F43" i="244" s="1" a="1"/>
  <c r="F43" i="244" s="1"/>
  <c r="C42" i="244" a="1"/>
  <c r="C42" i="244" s="1"/>
  <c r="C41" i="244" a="1"/>
  <c r="C41" i="244" s="1"/>
  <c r="E41" i="244" s="1" a="1"/>
  <c r="E41" i="244" s="1"/>
  <c r="C40" i="244" a="1"/>
  <c r="C40" i="244" s="1"/>
  <c r="F40" i="244" s="1" a="1"/>
  <c r="F40" i="244" s="1"/>
  <c r="C39" i="244" a="1"/>
  <c r="C39" i="244" s="1"/>
  <c r="G39" i="244" s="1" a="1"/>
  <c r="G39" i="244" s="1"/>
  <c r="C38" i="244" a="1"/>
  <c r="C38" i="244" s="1"/>
  <c r="E38" i="244" s="1" a="1"/>
  <c r="E38" i="244" s="1"/>
  <c r="C37" i="244" a="1"/>
  <c r="C37" i="244" s="1"/>
  <c r="F37" i="244" s="1" a="1"/>
  <c r="F37" i="244" s="1"/>
  <c r="C36" i="244" a="1"/>
  <c r="C36" i="244" s="1"/>
  <c r="E36" i="244" s="1" a="1"/>
  <c r="E36" i="244" s="1"/>
  <c r="C35" i="244" a="1"/>
  <c r="C35" i="244" s="1"/>
  <c r="C34" i="244" a="1"/>
  <c r="C34" i="244" s="1"/>
  <c r="C33" i="244" a="1"/>
  <c r="C33" i="244" s="1"/>
  <c r="C32" i="244" a="1"/>
  <c r="C32" i="244" s="1"/>
  <c r="C31" i="244" a="1"/>
  <c r="C31" i="244" s="1"/>
  <c r="C30" i="244" a="1"/>
  <c r="C30" i="244" s="1"/>
  <c r="C29" i="244" a="1"/>
  <c r="C29" i="244" s="1"/>
  <c r="C28" i="244" a="1"/>
  <c r="C28" i="244" s="1"/>
  <c r="C76" i="243" a="1"/>
  <c r="C76" i="243" s="1"/>
  <c r="C75" i="243" a="1"/>
  <c r="C75" i="243" s="1"/>
  <c r="C74" i="243" a="1"/>
  <c r="C74" i="243" s="1"/>
  <c r="C73" i="243" a="1"/>
  <c r="C73" i="243" s="1"/>
  <c r="C72" i="243" a="1"/>
  <c r="C72" i="243" s="1"/>
  <c r="C71" i="243" a="1"/>
  <c r="C71" i="243" s="1"/>
  <c r="E71" i="243" s="1" a="1"/>
  <c r="E71" i="243" s="1"/>
  <c r="C70" i="243" a="1"/>
  <c r="C70" i="243" s="1"/>
  <c r="C69" i="243" a="1"/>
  <c r="C69" i="243" s="1"/>
  <c r="C68" i="243" a="1"/>
  <c r="C68" i="243" s="1"/>
  <c r="C67" i="243" a="1"/>
  <c r="C67" i="243" s="1"/>
  <c r="C66" i="243" a="1"/>
  <c r="C66" i="243" s="1"/>
  <c r="C65" i="243" a="1"/>
  <c r="C65" i="243" s="1"/>
  <c r="C64" i="243" a="1"/>
  <c r="C64" i="243" s="1"/>
  <c r="C63" i="243" a="1"/>
  <c r="C63" i="243" s="1"/>
  <c r="C62" i="243" a="1"/>
  <c r="C62" i="243" s="1"/>
  <c r="C61" i="243" a="1"/>
  <c r="C61" i="243" s="1"/>
  <c r="C60" i="243" a="1"/>
  <c r="C60" i="243" s="1"/>
  <c r="D60" i="243" s="1" a="1"/>
  <c r="D60" i="243" s="1"/>
  <c r="C59" i="243" a="1"/>
  <c r="C59" i="243" s="1"/>
  <c r="C58" i="243" a="1"/>
  <c r="C58" i="243" s="1"/>
  <c r="C57" i="243" a="1"/>
  <c r="C57" i="243" s="1"/>
  <c r="C56" i="243" a="1"/>
  <c r="C56" i="243" s="1"/>
  <c r="C55" i="243" a="1"/>
  <c r="C55" i="243" s="1"/>
  <c r="C54" i="243" a="1"/>
  <c r="C54" i="243" s="1"/>
  <c r="C53" i="243" a="1"/>
  <c r="C53" i="243" s="1"/>
  <c r="C52" i="243" a="1"/>
  <c r="C52" i="243" s="1"/>
  <c r="C51" i="243" a="1"/>
  <c r="C51" i="243" s="1"/>
  <c r="C50" i="243" a="1"/>
  <c r="C50" i="243" s="1"/>
  <c r="C49" i="243" a="1"/>
  <c r="C49" i="243" s="1"/>
  <c r="C48" i="243" a="1"/>
  <c r="C48" i="243" s="1"/>
  <c r="C47" i="243" a="1"/>
  <c r="C47" i="243" s="1"/>
  <c r="C46" i="243" a="1"/>
  <c r="C46" i="243" s="1"/>
  <c r="C45" i="243" a="1"/>
  <c r="C45" i="243" s="1"/>
  <c r="C44" i="243" a="1"/>
  <c r="C44" i="243" s="1"/>
  <c r="C43" i="243" a="1"/>
  <c r="C43" i="243" s="1"/>
  <c r="C42" i="243" a="1"/>
  <c r="C42" i="243" s="1"/>
  <c r="C41" i="243" a="1"/>
  <c r="C41" i="243" s="1"/>
  <c r="C40" i="243" a="1"/>
  <c r="C40" i="243" s="1"/>
  <c r="C39" i="243" a="1"/>
  <c r="C39" i="243" s="1"/>
  <c r="C38" i="243" a="1"/>
  <c r="C38" i="243" s="1"/>
  <c r="C37" i="243" a="1"/>
  <c r="C37" i="243" s="1"/>
  <c r="C36" i="243" a="1"/>
  <c r="C36" i="243" s="1"/>
  <c r="C35" i="243" a="1"/>
  <c r="C35" i="243" s="1"/>
  <c r="C34" i="243" a="1"/>
  <c r="C34" i="243" s="1"/>
  <c r="C33" i="243" a="1"/>
  <c r="C33" i="243" s="1"/>
  <c r="C32" i="243" a="1"/>
  <c r="C32" i="243" s="1"/>
  <c r="C31" i="243" a="1"/>
  <c r="C31" i="243" s="1"/>
  <c r="C30" i="243" a="1"/>
  <c r="C30" i="243" s="1"/>
  <c r="C29" i="243" a="1"/>
  <c r="C29" i="243" s="1"/>
  <c r="C28" i="243" a="1"/>
  <c r="C28" i="243" s="1"/>
  <c r="C27" i="243" a="1"/>
  <c r="C27" i="243" s="1"/>
  <c r="C76" i="242" a="1"/>
  <c r="C76" i="242" s="1"/>
  <c r="C75" i="242" a="1"/>
  <c r="C75" i="242" s="1"/>
  <c r="C74" i="242" a="1"/>
  <c r="C74" i="242" s="1"/>
  <c r="C73" i="242" a="1"/>
  <c r="C73" i="242" s="1"/>
  <c r="E73" i="242" s="1" a="1"/>
  <c r="E73" i="242" s="1"/>
  <c r="C72" i="242" a="1"/>
  <c r="C72" i="242" s="1"/>
  <c r="C71" i="242" a="1"/>
  <c r="C71" i="242" s="1"/>
  <c r="C70" i="242" a="1"/>
  <c r="C70" i="242" s="1"/>
  <c r="C69" i="242" a="1"/>
  <c r="C69" i="242" s="1"/>
  <c r="C68" i="242" a="1"/>
  <c r="C68" i="242" s="1"/>
  <c r="C67" i="242" a="1"/>
  <c r="C67" i="242" s="1"/>
  <c r="C66" i="242" a="1"/>
  <c r="C66" i="242" s="1"/>
  <c r="C65" i="242" a="1"/>
  <c r="C65" i="242" s="1"/>
  <c r="C64" i="242" a="1"/>
  <c r="C64" i="242" s="1"/>
  <c r="C63" i="242" a="1"/>
  <c r="C63" i="242" s="1"/>
  <c r="H63" i="242" s="1" a="1"/>
  <c r="C62" i="242" a="1"/>
  <c r="C62" i="242" s="1"/>
  <c r="C61" i="242" a="1"/>
  <c r="C61" i="242" s="1"/>
  <c r="C60" i="242" a="1"/>
  <c r="C60" i="242" s="1"/>
  <c r="C59" i="242" a="1"/>
  <c r="C59" i="242" s="1"/>
  <c r="C58" i="242" a="1"/>
  <c r="C58" i="242" s="1"/>
  <c r="C57" i="242" a="1"/>
  <c r="C57" i="242" s="1"/>
  <c r="C56" i="242" a="1"/>
  <c r="C56" i="242" s="1"/>
  <c r="C55" i="242" a="1"/>
  <c r="C55" i="242" s="1"/>
  <c r="C54" i="242" a="1"/>
  <c r="C54" i="242" s="1"/>
  <c r="C53" i="242" a="1"/>
  <c r="C53" i="242" s="1"/>
  <c r="C52" i="242" a="1"/>
  <c r="C52" i="242" s="1"/>
  <c r="C51" i="242" a="1"/>
  <c r="C51" i="242" s="1"/>
  <c r="C50" i="242" a="1"/>
  <c r="C50" i="242" s="1"/>
  <c r="C49" i="242" a="1"/>
  <c r="C49" i="242" s="1"/>
  <c r="C48" i="242" a="1"/>
  <c r="C48" i="242" s="1"/>
  <c r="C47" i="242" a="1"/>
  <c r="C47" i="242" s="1"/>
  <c r="C46" i="242" a="1"/>
  <c r="C46" i="242" s="1"/>
  <c r="C45" i="242" a="1"/>
  <c r="C45" i="242" s="1"/>
  <c r="C44" i="242" a="1"/>
  <c r="C44" i="242" s="1"/>
  <c r="C43" i="242" a="1"/>
  <c r="C43" i="242" s="1"/>
  <c r="C42" i="242" a="1"/>
  <c r="C42" i="242" s="1"/>
  <c r="C41" i="242" a="1"/>
  <c r="C41" i="242" s="1"/>
  <c r="C40" i="242" a="1"/>
  <c r="C40" i="242" s="1"/>
  <c r="C39" i="242" a="1"/>
  <c r="C39" i="242" s="1"/>
  <c r="C38" i="242" a="1"/>
  <c r="C38" i="242" s="1"/>
  <c r="C37" i="242" a="1"/>
  <c r="C37" i="242" s="1"/>
  <c r="C36" i="242" a="1"/>
  <c r="C36" i="242" s="1"/>
  <c r="C35" i="242" a="1"/>
  <c r="C35" i="242" s="1"/>
  <c r="C34" i="242" a="1"/>
  <c r="C34" i="242" s="1"/>
  <c r="C33" i="242" a="1"/>
  <c r="C33" i="242" s="1"/>
  <c r="C32" i="242" a="1"/>
  <c r="C32" i="242" s="1"/>
  <c r="C31" i="242" a="1"/>
  <c r="C31" i="242" s="1"/>
  <c r="C30" i="242" a="1"/>
  <c r="C30" i="242" s="1"/>
  <c r="C29" i="242" a="1"/>
  <c r="C29" i="242" s="1"/>
  <c r="C28" i="242" a="1"/>
  <c r="C28" i="242" s="1"/>
  <c r="C27" i="242" a="1"/>
  <c r="C27" i="242" s="1"/>
  <c r="C71" i="233" a="1"/>
  <c r="C71" i="233" s="1"/>
  <c r="G71" i="233" s="1" a="1"/>
  <c r="G71" i="233" s="1"/>
  <c r="C70" i="233" a="1"/>
  <c r="C70" i="233" s="1"/>
  <c r="C69" i="233" a="1"/>
  <c r="C69" i="233" s="1"/>
  <c r="C68" i="233" a="1"/>
  <c r="C68" i="233" s="1"/>
  <c r="C67" i="233" a="1"/>
  <c r="C67" i="233" s="1"/>
  <c r="C66" i="233" a="1"/>
  <c r="C66" i="233" s="1"/>
  <c r="C65" i="233" a="1"/>
  <c r="C65" i="233" s="1"/>
  <c r="C64" i="233" a="1"/>
  <c r="C64" i="233" s="1"/>
  <c r="C63" i="233" a="1"/>
  <c r="C63" i="233" s="1"/>
  <c r="C62" i="233" a="1"/>
  <c r="C62" i="233" s="1"/>
  <c r="C61" i="233" a="1"/>
  <c r="C61" i="233" s="1"/>
  <c r="C60" i="233" a="1"/>
  <c r="C60" i="233" s="1"/>
  <c r="C59" i="233" a="1"/>
  <c r="C59" i="233" s="1"/>
  <c r="C58" i="233" a="1"/>
  <c r="C58" i="233" s="1"/>
  <c r="C57" i="233" a="1"/>
  <c r="C57" i="233" s="1"/>
  <c r="C56" i="233" a="1"/>
  <c r="C56" i="233" s="1"/>
  <c r="C55" i="233" a="1"/>
  <c r="C55" i="233" s="1"/>
  <c r="C54" i="233" a="1"/>
  <c r="C54" i="233" s="1"/>
  <c r="C53" i="233" a="1"/>
  <c r="C53" i="233" s="1"/>
  <c r="C52" i="233" a="1"/>
  <c r="C52" i="233" s="1"/>
  <c r="C51" i="233" a="1"/>
  <c r="C51" i="233" s="1"/>
  <c r="C50" i="233" a="1"/>
  <c r="C50" i="233" s="1"/>
  <c r="C49" i="233" a="1"/>
  <c r="C49" i="233" s="1"/>
  <c r="C48" i="233" a="1"/>
  <c r="C48" i="233" s="1"/>
  <c r="C47" i="233" a="1"/>
  <c r="C47" i="233" s="1"/>
  <c r="C46" i="233" a="1"/>
  <c r="C46" i="233" s="1"/>
  <c r="C45" i="233" a="1"/>
  <c r="C45" i="233" s="1"/>
  <c r="C44" i="233" a="1"/>
  <c r="C44" i="233" s="1"/>
  <c r="C43" i="233" a="1"/>
  <c r="C43" i="233" s="1"/>
  <c r="C42" i="233" a="1"/>
  <c r="C42" i="233" s="1"/>
  <c r="C41" i="233" a="1"/>
  <c r="C41" i="233" s="1"/>
  <c r="C40" i="233" a="1"/>
  <c r="C40" i="233" s="1"/>
  <c r="C39" i="233" a="1"/>
  <c r="C39" i="233" s="1"/>
  <c r="C38" i="233" a="1"/>
  <c r="C38" i="233" s="1"/>
  <c r="C37" i="233" a="1"/>
  <c r="C37" i="233" s="1"/>
  <c r="C36" i="233" a="1"/>
  <c r="C36" i="233" s="1"/>
  <c r="C35" i="233" a="1"/>
  <c r="C35" i="233" s="1"/>
  <c r="C34" i="233" a="1"/>
  <c r="C34" i="233" s="1"/>
  <c r="C33" i="233" a="1"/>
  <c r="C33" i="233" s="1"/>
  <c r="C32" i="233" a="1"/>
  <c r="C32" i="233" s="1"/>
  <c r="C31" i="233" a="1"/>
  <c r="C31" i="233" s="1"/>
  <c r="C30" i="233" a="1"/>
  <c r="C30" i="233" s="1"/>
  <c r="C29" i="233" a="1"/>
  <c r="C29" i="233" s="1"/>
  <c r="C28" i="233" a="1"/>
  <c r="C28" i="233" s="1"/>
  <c r="C27" i="233" a="1"/>
  <c r="C27" i="233" s="1"/>
  <c r="C26" i="233" a="1"/>
  <c r="C26" i="233" s="1"/>
  <c r="C25" i="233" a="1"/>
  <c r="C25" i="233" s="1"/>
  <c r="C24" i="233" a="1"/>
  <c r="C24" i="233" s="1"/>
  <c r="C23" i="233" a="1"/>
  <c r="C23" i="233" s="1"/>
  <c r="C22" i="233" a="1"/>
  <c r="C22" i="233" s="1"/>
  <c r="C71" i="232" a="1"/>
  <c r="C71" i="232" s="1"/>
  <c r="C70" i="232" a="1"/>
  <c r="C70" i="232" s="1"/>
  <c r="G70" i="232" s="1" a="1"/>
  <c r="G70" i="232" s="1"/>
  <c r="C69" i="232" a="1"/>
  <c r="C69" i="232" s="1"/>
  <c r="C68" i="232" a="1"/>
  <c r="C68" i="232" s="1"/>
  <c r="C67" i="232" a="1"/>
  <c r="C67" i="232" s="1"/>
  <c r="G67" i="232" s="1" a="1"/>
  <c r="G67" i="232" s="1"/>
  <c r="C66" i="232" a="1"/>
  <c r="C66" i="232" s="1"/>
  <c r="C65" i="232" a="1"/>
  <c r="C65" i="232" s="1"/>
  <c r="G65" i="232" s="1" a="1"/>
  <c r="G65" i="232" s="1"/>
  <c r="C64" i="232" a="1"/>
  <c r="C64" i="232" s="1"/>
  <c r="F64" i="232" s="1" a="1"/>
  <c r="F64" i="232" s="1"/>
  <c r="C63" i="232" a="1"/>
  <c r="C63" i="232" s="1"/>
  <c r="C62" i="232" a="1"/>
  <c r="C62" i="232" s="1"/>
  <c r="C61" i="232" a="1"/>
  <c r="C61" i="232" s="1"/>
  <c r="C60" i="232" a="1"/>
  <c r="C60" i="232" s="1"/>
  <c r="C59" i="232" a="1"/>
  <c r="C59" i="232" s="1"/>
  <c r="C58" i="232" a="1"/>
  <c r="C58" i="232" s="1"/>
  <c r="C57" i="232" a="1"/>
  <c r="C57" i="232" s="1"/>
  <c r="C56" i="232" a="1"/>
  <c r="C56" i="232" s="1"/>
  <c r="C55" i="232" a="1"/>
  <c r="C55" i="232" s="1"/>
  <c r="C54" i="232" a="1"/>
  <c r="C54" i="232" s="1"/>
  <c r="C53" i="232" a="1"/>
  <c r="C53" i="232" s="1"/>
  <c r="C52" i="232" a="1"/>
  <c r="C52" i="232" s="1"/>
  <c r="C51" i="232" a="1"/>
  <c r="C51" i="232" s="1"/>
  <c r="C50" i="232" a="1"/>
  <c r="C50" i="232" s="1"/>
  <c r="C49" i="232" a="1"/>
  <c r="C49" i="232" s="1"/>
  <c r="C48" i="232" a="1"/>
  <c r="C48" i="232" s="1"/>
  <c r="C47" i="232" a="1"/>
  <c r="C47" i="232" s="1"/>
  <c r="C46" i="232" a="1"/>
  <c r="C46" i="232" s="1"/>
  <c r="C45" i="232" a="1"/>
  <c r="C45" i="232" s="1"/>
  <c r="D45" i="232" s="1" a="1"/>
  <c r="D45" i="232" s="1"/>
  <c r="C44" i="232" a="1"/>
  <c r="C44" i="232" s="1"/>
  <c r="C43" i="232" a="1"/>
  <c r="C43" i="232" s="1"/>
  <c r="C42" i="232" a="1"/>
  <c r="C42" i="232" s="1"/>
  <c r="C41" i="232" a="1"/>
  <c r="C41" i="232" s="1"/>
  <c r="C40" i="232" a="1"/>
  <c r="C40" i="232" s="1"/>
  <c r="C39" i="232" a="1"/>
  <c r="C39" i="232" s="1"/>
  <c r="C38" i="232" a="1"/>
  <c r="C38" i="232" s="1"/>
  <c r="C37" i="232" a="1"/>
  <c r="C37" i="232" s="1"/>
  <c r="C36" i="232" a="1"/>
  <c r="C36" i="232" s="1"/>
  <c r="C35" i="232" a="1"/>
  <c r="C35" i="232" s="1"/>
  <c r="C34" i="232" a="1"/>
  <c r="C34" i="232" s="1"/>
  <c r="C33" i="232" a="1"/>
  <c r="C33" i="232" s="1"/>
  <c r="C32" i="232" a="1"/>
  <c r="C32" i="232" s="1"/>
  <c r="C31" i="232" a="1"/>
  <c r="C31" i="232" s="1"/>
  <c r="C30" i="232" a="1"/>
  <c r="C30" i="232" s="1"/>
  <c r="C29" i="232" a="1"/>
  <c r="C29" i="232" s="1"/>
  <c r="C28" i="232" a="1"/>
  <c r="C28" i="232" s="1"/>
  <c r="C27" i="232" a="1"/>
  <c r="C27" i="232" s="1"/>
  <c r="C26" i="232" a="1"/>
  <c r="C26" i="232" s="1"/>
  <c r="C25" i="232" a="1"/>
  <c r="C25" i="232" s="1"/>
  <c r="C24" i="232" a="1"/>
  <c r="C24" i="232" s="1"/>
  <c r="C23" i="232" a="1"/>
  <c r="C23" i="232" s="1"/>
  <c r="C22" i="232" a="1"/>
  <c r="C22" i="232" s="1"/>
  <c r="C73" i="231" a="1"/>
  <c r="C73" i="231" s="1"/>
  <c r="E73" i="231" s="1" a="1"/>
  <c r="E73" i="231" s="1"/>
  <c r="C72" i="231" a="1"/>
  <c r="C72" i="231" s="1"/>
  <c r="C71" i="231" a="1"/>
  <c r="C71" i="231" s="1"/>
  <c r="C70" i="231" a="1"/>
  <c r="C70" i="231" s="1"/>
  <c r="C69" i="231" a="1"/>
  <c r="C69" i="231" s="1"/>
  <c r="C68" i="231" a="1"/>
  <c r="C68" i="231" s="1"/>
  <c r="C67" i="231" a="1"/>
  <c r="C67" i="231" s="1"/>
  <c r="C66" i="231" a="1"/>
  <c r="C66" i="231" s="1"/>
  <c r="C65" i="231" a="1"/>
  <c r="C65" i="231" s="1"/>
  <c r="C64" i="231" a="1"/>
  <c r="C64" i="231" s="1"/>
  <c r="C63" i="231" a="1"/>
  <c r="C63" i="231" s="1"/>
  <c r="C62" i="231" a="1"/>
  <c r="C62" i="231" s="1"/>
  <c r="C61" i="231" a="1"/>
  <c r="C61" i="231" s="1"/>
  <c r="C60" i="231" a="1"/>
  <c r="C60" i="231" s="1"/>
  <c r="C59" i="231" a="1"/>
  <c r="C59" i="231" s="1"/>
  <c r="C58" i="231" a="1"/>
  <c r="C58" i="231" s="1"/>
  <c r="C57" i="231" a="1"/>
  <c r="C57" i="231" s="1"/>
  <c r="C56" i="231" a="1"/>
  <c r="C56" i="231" s="1"/>
  <c r="C55" i="231" a="1"/>
  <c r="C55" i="231" s="1"/>
  <c r="C54" i="231" a="1"/>
  <c r="C54" i="231" s="1"/>
  <c r="C53" i="231" a="1"/>
  <c r="C53" i="231" s="1"/>
  <c r="C52" i="231" a="1"/>
  <c r="C52" i="231" s="1"/>
  <c r="C51" i="231" a="1"/>
  <c r="C51" i="231" s="1"/>
  <c r="C50" i="231" a="1"/>
  <c r="C50" i="231" s="1"/>
  <c r="C49" i="231" a="1"/>
  <c r="C49" i="231" s="1"/>
  <c r="C48" i="231" a="1"/>
  <c r="C48" i="231" s="1"/>
  <c r="C47" i="231" a="1"/>
  <c r="C47" i="231" s="1"/>
  <c r="C46" i="231" a="1"/>
  <c r="C46" i="231" s="1"/>
  <c r="C45" i="231" a="1"/>
  <c r="C45" i="231" s="1"/>
  <c r="C44" i="231" a="1"/>
  <c r="C44" i="231" s="1"/>
  <c r="C43" i="231" a="1"/>
  <c r="C43" i="231" s="1"/>
  <c r="C42" i="231" a="1"/>
  <c r="C42" i="231" s="1"/>
  <c r="C41" i="231" a="1"/>
  <c r="C41" i="231" s="1"/>
  <c r="C40" i="231" a="1"/>
  <c r="C40" i="231" s="1"/>
  <c r="C39" i="231" a="1"/>
  <c r="C39" i="231" s="1"/>
  <c r="C38" i="231" a="1"/>
  <c r="C38" i="231" s="1"/>
  <c r="C37" i="231" a="1"/>
  <c r="C37" i="231" s="1"/>
  <c r="C36" i="231" a="1"/>
  <c r="C36" i="231" s="1"/>
  <c r="C35" i="231" a="1"/>
  <c r="C35" i="231" s="1"/>
  <c r="C34" i="231" a="1"/>
  <c r="C34" i="231" s="1"/>
  <c r="C33" i="231" a="1"/>
  <c r="C33" i="231" s="1"/>
  <c r="C32" i="231" a="1"/>
  <c r="C32" i="231" s="1"/>
  <c r="C31" i="231" a="1"/>
  <c r="C31" i="231" s="1"/>
  <c r="C30" i="231" a="1"/>
  <c r="C30" i="231" s="1"/>
  <c r="C29" i="231" a="1"/>
  <c r="C29" i="231" s="1"/>
  <c r="C28" i="231" a="1"/>
  <c r="C28" i="231" s="1"/>
  <c r="C27" i="231" a="1"/>
  <c r="C27" i="231" s="1"/>
  <c r="C26" i="231" a="1"/>
  <c r="C26" i="231" s="1"/>
  <c r="C25" i="231" a="1"/>
  <c r="C25" i="231" s="1"/>
  <c r="C24" i="231" a="1"/>
  <c r="C24" i="231" s="1"/>
  <c r="C73" i="230" a="1"/>
  <c r="C73" i="230" s="1"/>
  <c r="C72" i="230" a="1"/>
  <c r="C72" i="230" s="1"/>
  <c r="C71" i="230" a="1"/>
  <c r="C71" i="230" s="1"/>
  <c r="C70" i="230" a="1"/>
  <c r="C70" i="230" s="1"/>
  <c r="C69" i="230" a="1"/>
  <c r="C69" i="230" s="1"/>
  <c r="C68" i="230" a="1"/>
  <c r="C68" i="230" s="1"/>
  <c r="C67" i="230" a="1"/>
  <c r="C67" i="230" s="1"/>
  <c r="C66" i="230" a="1"/>
  <c r="C66" i="230" s="1"/>
  <c r="C65" i="230" a="1"/>
  <c r="C65" i="230" s="1"/>
  <c r="C64" i="230" a="1"/>
  <c r="C64" i="230" s="1"/>
  <c r="C63" i="230" a="1"/>
  <c r="C63" i="230" s="1"/>
  <c r="C62" i="230" a="1"/>
  <c r="C62" i="230" s="1"/>
  <c r="C61" i="230" a="1"/>
  <c r="C61" i="230" s="1"/>
  <c r="C60" i="230" a="1"/>
  <c r="C60" i="230" s="1"/>
  <c r="C59" i="230" a="1"/>
  <c r="C59" i="230" s="1"/>
  <c r="C58" i="230" a="1"/>
  <c r="C58" i="230" s="1"/>
  <c r="C57" i="230" a="1"/>
  <c r="C57" i="230" s="1"/>
  <c r="C56" i="230" a="1"/>
  <c r="C56" i="230" s="1"/>
  <c r="C55" i="230" a="1"/>
  <c r="C55" i="230" s="1"/>
  <c r="C54" i="230" a="1"/>
  <c r="C54" i="230" s="1"/>
  <c r="C53" i="230" a="1"/>
  <c r="C53" i="230" s="1"/>
  <c r="C52" i="230" a="1"/>
  <c r="C52" i="230" s="1"/>
  <c r="C51" i="230" a="1"/>
  <c r="C51" i="230" s="1"/>
  <c r="C50" i="230" a="1"/>
  <c r="C50" i="230" s="1"/>
  <c r="C49" i="230" a="1"/>
  <c r="C49" i="230" s="1"/>
  <c r="C48" i="230" a="1"/>
  <c r="C48" i="230" s="1"/>
  <c r="C47" i="230" a="1"/>
  <c r="C47" i="230" s="1"/>
  <c r="C46" i="230" a="1"/>
  <c r="C46" i="230" s="1"/>
  <c r="C45" i="230" a="1"/>
  <c r="C45" i="230" s="1"/>
  <c r="C44" i="230" a="1"/>
  <c r="C44" i="230" s="1"/>
  <c r="C43" i="230" a="1"/>
  <c r="C43" i="230" s="1"/>
  <c r="C42" i="230" a="1"/>
  <c r="C42" i="230" s="1"/>
  <c r="C41" i="230" a="1"/>
  <c r="C41" i="230" s="1"/>
  <c r="C40" i="230" a="1"/>
  <c r="C40" i="230" s="1"/>
  <c r="D40" i="230" s="1" a="1"/>
  <c r="D40" i="230" s="1"/>
  <c r="C39" i="230" a="1"/>
  <c r="C39" i="230" s="1"/>
  <c r="C38" i="230" a="1"/>
  <c r="C38" i="230" s="1"/>
  <c r="C37" i="230" a="1"/>
  <c r="C37" i="230" s="1"/>
  <c r="C36" i="230" a="1"/>
  <c r="C36" i="230" s="1"/>
  <c r="C35" i="230" a="1"/>
  <c r="C35" i="230" s="1"/>
  <c r="C34" i="230" a="1"/>
  <c r="C34" i="230" s="1"/>
  <c r="C33" i="230" a="1"/>
  <c r="C33" i="230" s="1"/>
  <c r="C32" i="230" a="1"/>
  <c r="C32" i="230" s="1"/>
  <c r="C31" i="230" a="1"/>
  <c r="C31" i="230" s="1"/>
  <c r="C30" i="230" a="1"/>
  <c r="C30" i="230" s="1"/>
  <c r="C29" i="230" a="1"/>
  <c r="C29" i="230" s="1"/>
  <c r="C28" i="230" a="1"/>
  <c r="C28" i="230" s="1"/>
  <c r="C27" i="230" a="1"/>
  <c r="C27" i="230" s="1"/>
  <c r="C26" i="230" a="1"/>
  <c r="C26" i="230" s="1"/>
  <c r="C25" i="230" a="1"/>
  <c r="C25" i="230" s="1"/>
  <c r="C24" i="230" a="1"/>
  <c r="C24" i="230"/>
  <c r="C84" i="241" a="1"/>
  <c r="C84" i="241" s="1"/>
  <c r="F84" i="241" s="1" a="1"/>
  <c r="F84" i="241" s="1"/>
  <c r="C83" i="241" a="1"/>
  <c r="C83" i="241" s="1"/>
  <c r="G83" i="241" s="1" a="1"/>
  <c r="G83" i="241" s="1"/>
  <c r="C82" i="241" a="1"/>
  <c r="C82" i="241" s="1"/>
  <c r="D82" i="241" s="1" a="1"/>
  <c r="D82" i="241" s="1"/>
  <c r="C81" i="241" a="1"/>
  <c r="C81" i="241" s="1"/>
  <c r="F81" i="241" s="1" a="1"/>
  <c r="F81" i="241" s="1"/>
  <c r="C80" i="241" a="1"/>
  <c r="C80" i="241" s="1"/>
  <c r="C79" i="241" a="1"/>
  <c r="C79" i="241" s="1"/>
  <c r="C78" i="241" a="1"/>
  <c r="C78" i="241" s="1"/>
  <c r="E78" i="241" s="1" a="1"/>
  <c r="E78" i="241" s="1"/>
  <c r="C77" i="241" a="1"/>
  <c r="C77" i="241" s="1"/>
  <c r="C76" i="241" a="1"/>
  <c r="C76" i="241" s="1"/>
  <c r="G76" i="241" s="1" a="1"/>
  <c r="G76" i="241" s="1"/>
  <c r="C75" i="241" a="1"/>
  <c r="C75" i="241" s="1"/>
  <c r="E75" i="241" s="1" a="1"/>
  <c r="E75" i="241" s="1"/>
  <c r="C74" i="241" a="1"/>
  <c r="C74" i="241"/>
  <c r="C73" i="241" a="1"/>
  <c r="C73" i="241" s="1"/>
  <c r="C72" i="241" a="1"/>
  <c r="C72" i="241" s="1"/>
  <c r="E72" i="241" s="1" a="1"/>
  <c r="E72" i="241" s="1"/>
  <c r="C71" i="241" a="1"/>
  <c r="C71" i="241" s="1"/>
  <c r="C70" i="241" a="1"/>
  <c r="C70" i="241" s="1"/>
  <c r="C69" i="241" a="1"/>
  <c r="C69" i="241" s="1"/>
  <c r="C68" i="241" a="1"/>
  <c r="C68" i="241" s="1"/>
  <c r="C67" i="241" a="1"/>
  <c r="C67" i="241" s="1"/>
  <c r="G67" i="241" s="1" a="1"/>
  <c r="G67" i="241" s="1"/>
  <c r="C66" i="241" a="1"/>
  <c r="C66" i="241" s="1"/>
  <c r="C65" i="241" a="1"/>
  <c r="C65" i="241" s="1"/>
  <c r="C64" i="241" a="1"/>
  <c r="C64" i="241" s="1"/>
  <c r="C63" i="241" a="1"/>
  <c r="C63" i="241" s="1"/>
  <c r="C62" i="241" a="1"/>
  <c r="C62" i="241" s="1"/>
  <c r="E62" i="241" s="1" a="1"/>
  <c r="E62" i="241" s="1"/>
  <c r="C61" i="241" a="1"/>
  <c r="C61" i="241" s="1"/>
  <c r="C60" i="241" a="1"/>
  <c r="C60" i="241" s="1"/>
  <c r="C59" i="241" a="1"/>
  <c r="C59" i="241" s="1"/>
  <c r="D59" i="241" s="1" a="1"/>
  <c r="D59" i="241" s="1"/>
  <c r="C58" i="241" a="1"/>
  <c r="C58" i="241" s="1"/>
  <c r="C57" i="241" a="1"/>
  <c r="C57" i="241" s="1"/>
  <c r="C56" i="241" a="1"/>
  <c r="C56" i="241" s="1"/>
  <c r="C55" i="241" a="1"/>
  <c r="C55" i="241" s="1"/>
  <c r="C54" i="241" a="1"/>
  <c r="C54" i="241" s="1"/>
  <c r="C53" i="241" a="1"/>
  <c r="C53" i="241" s="1"/>
  <c r="C52" i="241" a="1"/>
  <c r="C52" i="241" s="1"/>
  <c r="C51" i="241" a="1"/>
  <c r="C51" i="241" s="1"/>
  <c r="C50" i="241" a="1"/>
  <c r="C50" i="241" s="1"/>
  <c r="C49" i="241" a="1"/>
  <c r="C49" i="241" s="1"/>
  <c r="C48" i="241" a="1"/>
  <c r="C48" i="241" s="1"/>
  <c r="C47" i="241" a="1"/>
  <c r="C47" i="241" s="1"/>
  <c r="C46" i="241" a="1"/>
  <c r="C46" i="241" s="1"/>
  <c r="C45" i="241" a="1"/>
  <c r="C45" i="241" s="1"/>
  <c r="C44" i="241" a="1"/>
  <c r="C44" i="241" s="1"/>
  <c r="C43" i="241" a="1"/>
  <c r="C43" i="241" s="1"/>
  <c r="C42" i="241" a="1"/>
  <c r="C42" i="241" s="1"/>
  <c r="C41" i="241" a="1"/>
  <c r="C41" i="241" s="1"/>
  <c r="C40" i="241" a="1"/>
  <c r="C40" i="241" s="1"/>
  <c r="C39" i="241" a="1"/>
  <c r="C39" i="241" s="1"/>
  <c r="C38" i="241" a="1"/>
  <c r="C38" i="241" s="1"/>
  <c r="C37" i="241" a="1"/>
  <c r="C37" i="241" s="1"/>
  <c r="C36" i="241" a="1"/>
  <c r="C36" i="241" s="1"/>
  <c r="C35" i="241" a="1"/>
  <c r="C35" i="241" s="1"/>
  <c r="C84" i="240" a="1"/>
  <c r="C84" i="240" s="1"/>
  <c r="C83" i="240" a="1"/>
  <c r="C83" i="240" s="1"/>
  <c r="C82" i="240" a="1"/>
  <c r="C82" i="240" s="1"/>
  <c r="C81" i="240" a="1"/>
  <c r="C81" i="240" s="1"/>
  <c r="C80" i="240" a="1"/>
  <c r="C80" i="240" s="1"/>
  <c r="E80" i="240" s="1" a="1"/>
  <c r="E80" i="240" s="1"/>
  <c r="C79" i="240" a="1"/>
  <c r="C79" i="240" s="1"/>
  <c r="C78" i="240" a="1"/>
  <c r="C78" i="240" s="1"/>
  <c r="C77" i="240" a="1"/>
  <c r="C77" i="240" s="1"/>
  <c r="C76" i="240" a="1"/>
  <c r="C76" i="240" s="1"/>
  <c r="C75" i="240" a="1"/>
  <c r="C75" i="240" s="1"/>
  <c r="C74" i="240" a="1"/>
  <c r="C74" i="240" s="1"/>
  <c r="E74" i="240" s="1" a="1"/>
  <c r="E74" i="240" s="1"/>
  <c r="C73" i="240" a="1"/>
  <c r="C73" i="240" s="1"/>
  <c r="C72" i="240" a="1"/>
  <c r="C72" i="240" s="1"/>
  <c r="G72" i="240" s="1" a="1"/>
  <c r="G72" i="240" s="1"/>
  <c r="C71" i="240" a="1"/>
  <c r="C71" i="240" s="1"/>
  <c r="C70" i="240" a="1"/>
  <c r="C70" i="240"/>
  <c r="C69" i="240" a="1"/>
  <c r="C69" i="240" s="1"/>
  <c r="G69" i="240" s="1" a="1"/>
  <c r="G69" i="240" s="1"/>
  <c r="C68" i="240" a="1"/>
  <c r="C68" i="240" s="1"/>
  <c r="C67" i="240" a="1"/>
  <c r="C67" i="240" s="1"/>
  <c r="C66" i="240" a="1"/>
  <c r="C66" i="240" s="1"/>
  <c r="C65" i="240" a="1"/>
  <c r="C65" i="240" s="1"/>
  <c r="C64" i="240" a="1"/>
  <c r="C64" i="240" s="1"/>
  <c r="C63" i="240" a="1"/>
  <c r="C63" i="240" s="1"/>
  <c r="C62" i="240" a="1"/>
  <c r="C62" i="240" s="1"/>
  <c r="C61" i="240" a="1"/>
  <c r="C61" i="240" s="1"/>
  <c r="C60" i="240" a="1"/>
  <c r="C60" i="240" s="1"/>
  <c r="C59" i="240" a="1"/>
  <c r="C59" i="240" s="1"/>
  <c r="C58" i="240" a="1"/>
  <c r="C58" i="240" s="1"/>
  <c r="C57" i="240" a="1"/>
  <c r="C57" i="240" s="1"/>
  <c r="C56" i="240" a="1"/>
  <c r="C56" i="240" s="1"/>
  <c r="C55" i="240" a="1"/>
  <c r="C55" i="240" s="1"/>
  <c r="C54" i="240" a="1"/>
  <c r="C54" i="240" s="1"/>
  <c r="C53" i="240" a="1"/>
  <c r="C53" i="240" s="1"/>
  <c r="C52" i="240" a="1"/>
  <c r="C52" i="240" s="1"/>
  <c r="C51" i="240" a="1"/>
  <c r="C51" i="240" s="1"/>
  <c r="C50" i="240" a="1"/>
  <c r="C50" i="240" s="1"/>
  <c r="C49" i="240" a="1"/>
  <c r="C49" i="240" s="1"/>
  <c r="C48" i="240" a="1"/>
  <c r="C48" i="240" s="1"/>
  <c r="C47" i="240" a="1"/>
  <c r="C47" i="240" s="1"/>
  <c r="C46" i="240" a="1"/>
  <c r="C46" i="240" s="1"/>
  <c r="C45" i="240" a="1"/>
  <c r="C45" i="240" s="1"/>
  <c r="C44" i="240" a="1"/>
  <c r="C44" i="240" s="1"/>
  <c r="C43" i="240" a="1"/>
  <c r="C43" i="240" s="1"/>
  <c r="C42" i="240" a="1"/>
  <c r="C42" i="240" s="1"/>
  <c r="C41" i="240" a="1"/>
  <c r="C41" i="240" s="1"/>
  <c r="C40" i="240" a="1"/>
  <c r="C40" i="240" s="1"/>
  <c r="C39" i="240" a="1"/>
  <c r="C39" i="240" s="1"/>
  <c r="C38" i="240" a="1"/>
  <c r="C38" i="240" s="1"/>
  <c r="C37" i="240" a="1"/>
  <c r="C37" i="240" s="1"/>
  <c r="C36" i="240" a="1"/>
  <c r="C36" i="240" s="1"/>
  <c r="C35" i="240" a="1"/>
  <c r="C35" i="240" s="1"/>
  <c r="C77" i="221" a="1"/>
  <c r="C77" i="221" s="1"/>
  <c r="C76" i="221" a="1"/>
  <c r="C76" i="221" s="1"/>
  <c r="C75" i="221" a="1"/>
  <c r="C75" i="221" s="1"/>
  <c r="E75" i="221" s="1" a="1"/>
  <c r="E75" i="221" s="1"/>
  <c r="C74" i="221" a="1"/>
  <c r="C74" i="221" s="1"/>
  <c r="C73" i="221" a="1"/>
  <c r="C73" i="221" s="1"/>
  <c r="C72" i="221" a="1"/>
  <c r="C72" i="221" s="1"/>
  <c r="C71" i="221" a="1"/>
  <c r="C71" i="221" s="1"/>
  <c r="C70" i="221" a="1"/>
  <c r="C70" i="221" s="1"/>
  <c r="C69" i="221" a="1"/>
  <c r="C69" i="221" s="1"/>
  <c r="E69" i="221" s="1" a="1"/>
  <c r="E69" i="221" s="1"/>
  <c r="C68" i="221" a="1"/>
  <c r="C68" i="221" s="1"/>
  <c r="C67" i="221" a="1"/>
  <c r="C67" i="221" s="1"/>
  <c r="C66" i="221" a="1"/>
  <c r="C66" i="221" s="1"/>
  <c r="C65" i="221" a="1"/>
  <c r="C65" i="221" s="1"/>
  <c r="C64" i="221" a="1"/>
  <c r="C64" i="221" s="1"/>
  <c r="G64" i="221" s="1" a="1"/>
  <c r="G64" i="221" s="1"/>
  <c r="C63" i="221" a="1"/>
  <c r="C63" i="221" s="1"/>
  <c r="C62" i="221" a="1"/>
  <c r="C62" i="221" s="1"/>
  <c r="C61" i="221" a="1"/>
  <c r="C61" i="221" s="1"/>
  <c r="C60" i="221" a="1"/>
  <c r="C60" i="221" s="1"/>
  <c r="C59" i="221" a="1"/>
  <c r="C59" i="221" s="1"/>
  <c r="C58" i="221" a="1"/>
  <c r="C58" i="221" s="1"/>
  <c r="C57" i="221" a="1"/>
  <c r="C57" i="221" s="1"/>
  <c r="F57" i="221" s="1" a="1"/>
  <c r="F57" i="221" s="1"/>
  <c r="C56" i="221" a="1"/>
  <c r="C56" i="221" s="1"/>
  <c r="C55" i="221" a="1"/>
  <c r="C55" i="221" s="1"/>
  <c r="C54" i="221" a="1"/>
  <c r="C54" i="221" s="1"/>
  <c r="C53" i="221" a="1"/>
  <c r="C53" i="221" s="1"/>
  <c r="C52" i="221" a="1"/>
  <c r="C52" i="221" s="1"/>
  <c r="C51" i="221" a="1"/>
  <c r="C51" i="221" s="1"/>
  <c r="C50" i="221" a="1"/>
  <c r="C50" i="221" s="1"/>
  <c r="C49" i="221" a="1"/>
  <c r="C49" i="221"/>
  <c r="C48" i="221" a="1"/>
  <c r="C48" i="221" s="1"/>
  <c r="C47" i="221" a="1"/>
  <c r="C47" i="221" s="1"/>
  <c r="C46" i="221" a="1"/>
  <c r="C46" i="221" s="1"/>
  <c r="C45" i="221" a="1"/>
  <c r="C45" i="221" s="1"/>
  <c r="C44" i="221" a="1"/>
  <c r="C44" i="221" s="1"/>
  <c r="C43" i="221" a="1"/>
  <c r="C43" i="221" s="1"/>
  <c r="C42" i="221" a="1"/>
  <c r="C42" i="221" s="1"/>
  <c r="C41" i="221" a="1"/>
  <c r="C41" i="221" s="1"/>
  <c r="C40" i="221" a="1"/>
  <c r="C40" i="221" s="1"/>
  <c r="C39" i="221" a="1"/>
  <c r="C39" i="221" s="1"/>
  <c r="C38" i="221" a="1"/>
  <c r="C38" i="221" s="1"/>
  <c r="C37" i="221" a="1"/>
  <c r="C37" i="221" s="1"/>
  <c r="C36" i="221" a="1"/>
  <c r="C36" i="221" s="1"/>
  <c r="C35" i="221" a="1"/>
  <c r="C35" i="221" s="1"/>
  <c r="C34" i="221" a="1"/>
  <c r="C34" i="221" s="1"/>
  <c r="C33" i="221" a="1"/>
  <c r="C33" i="221" s="1"/>
  <c r="C32" i="221" a="1"/>
  <c r="C32" i="221" s="1"/>
  <c r="C31" i="221" a="1"/>
  <c r="C31" i="221" s="1"/>
  <c r="C30" i="221" a="1"/>
  <c r="C30" i="221" s="1"/>
  <c r="C29" i="221" a="1"/>
  <c r="C29" i="221" s="1"/>
  <c r="C28" i="221" a="1"/>
  <c r="C28" i="221" s="1"/>
  <c r="C77" i="220" a="1"/>
  <c r="C77" i="220" s="1"/>
  <c r="E77" i="220" s="1" a="1"/>
  <c r="E77" i="220" s="1"/>
  <c r="C76" i="220" a="1"/>
  <c r="C76" i="220" s="1"/>
  <c r="C75" i="220" a="1"/>
  <c r="C75" i="220" s="1"/>
  <c r="C74" i="220" a="1"/>
  <c r="C74" i="220" s="1"/>
  <c r="C73" i="220" a="1"/>
  <c r="C73" i="220" s="1"/>
  <c r="C72" i="220" a="1"/>
  <c r="C72" i="220" s="1"/>
  <c r="C71" i="220" a="1"/>
  <c r="C71" i="220" s="1"/>
  <c r="C70" i="220" a="1"/>
  <c r="C70" i="220" s="1"/>
  <c r="C69" i="220" a="1"/>
  <c r="C69" i="220" s="1"/>
  <c r="C68" i="220" a="1"/>
  <c r="C68" i="220" s="1"/>
  <c r="C67" i="220" a="1"/>
  <c r="C67" i="220" s="1"/>
  <c r="C66" i="220" a="1"/>
  <c r="C66" i="220" s="1"/>
  <c r="C65" i="220" a="1"/>
  <c r="C65" i="220" s="1"/>
  <c r="C64" i="220" a="1"/>
  <c r="C64" i="220" s="1"/>
  <c r="C63" i="220" a="1"/>
  <c r="C63" i="220" s="1"/>
  <c r="C62" i="220" a="1"/>
  <c r="C62" i="220" s="1"/>
  <c r="C61" i="220" a="1"/>
  <c r="C61" i="220" s="1"/>
  <c r="C60" i="220" a="1"/>
  <c r="C60" i="220" s="1"/>
  <c r="C59" i="220" a="1"/>
  <c r="C59" i="220" s="1"/>
  <c r="C58" i="220" a="1"/>
  <c r="C58" i="220" s="1"/>
  <c r="G58" i="220" s="1" a="1"/>
  <c r="G58" i="220" s="1"/>
  <c r="C57" i="220" a="1"/>
  <c r="C57" i="220" s="1"/>
  <c r="C56" i="220" a="1"/>
  <c r="C56" i="220" s="1"/>
  <c r="C55" i="220" a="1"/>
  <c r="C55" i="220" s="1"/>
  <c r="C54" i="220" a="1"/>
  <c r="C54" i="220" s="1"/>
  <c r="C53" i="220" a="1"/>
  <c r="C53" i="220" s="1"/>
  <c r="C52" i="220" a="1"/>
  <c r="C52" i="220" s="1"/>
  <c r="C51" i="220" a="1"/>
  <c r="C51" i="220" s="1"/>
  <c r="C50" i="220" a="1"/>
  <c r="C50" i="220" s="1"/>
  <c r="C49" i="220" a="1"/>
  <c r="C49" i="220" s="1"/>
  <c r="C48" i="220" a="1"/>
  <c r="C48" i="220" s="1"/>
  <c r="C47" i="220" a="1"/>
  <c r="C47" i="220" s="1"/>
  <c r="C46" i="220" a="1"/>
  <c r="C46" i="220" s="1"/>
  <c r="C45" i="220" a="1"/>
  <c r="C45" i="220" s="1"/>
  <c r="C44" i="220" a="1"/>
  <c r="C44" i="220" s="1"/>
  <c r="C43" i="220" a="1"/>
  <c r="C43" i="220" s="1"/>
  <c r="C42" i="220" a="1"/>
  <c r="C42" i="220" s="1"/>
  <c r="C41" i="220" a="1"/>
  <c r="C41" i="220" s="1"/>
  <c r="E41" i="220" s="1" a="1"/>
  <c r="E41" i="220" s="1"/>
  <c r="C40" i="220" a="1"/>
  <c r="C40" i="220" s="1"/>
  <c r="C39" i="220" a="1"/>
  <c r="C39" i="220" s="1"/>
  <c r="C38" i="220" a="1"/>
  <c r="C38" i="220" s="1"/>
  <c r="C37" i="220" a="1"/>
  <c r="C37" i="220" s="1"/>
  <c r="C36" i="220" a="1"/>
  <c r="C36" i="220" s="1"/>
  <c r="C35" i="220" a="1"/>
  <c r="C35" i="220" s="1"/>
  <c r="C34" i="220" a="1"/>
  <c r="C34" i="220" s="1"/>
  <c r="C33" i="220" a="1"/>
  <c r="C33" i="220" s="1"/>
  <c r="C32" i="220" a="1"/>
  <c r="C32" i="220" s="1"/>
  <c r="C31" i="220" a="1"/>
  <c r="C31" i="220" s="1"/>
  <c r="C30" i="220" a="1"/>
  <c r="C30" i="220" s="1"/>
  <c r="C29" i="220" a="1"/>
  <c r="C29" i="220" s="1"/>
  <c r="C28" i="220" a="1"/>
  <c r="C28" i="220" s="1"/>
  <c r="C77" i="219" a="1"/>
  <c r="C77" i="219" s="1"/>
  <c r="F77" i="219" s="1" a="1"/>
  <c r="F77" i="219" s="1"/>
  <c r="C76" i="219" a="1"/>
  <c r="C76" i="219" s="1"/>
  <c r="C75" i="219" a="1"/>
  <c r="C75" i="219" s="1"/>
  <c r="C74" i="219" a="1"/>
  <c r="C74" i="219" s="1"/>
  <c r="C73" i="219" a="1"/>
  <c r="C73" i="219" s="1"/>
  <c r="G73" i="219" s="1" a="1"/>
  <c r="G73" i="219" s="1"/>
  <c r="C72" i="219" a="1"/>
  <c r="C72" i="219" s="1"/>
  <c r="C71" i="219" a="1"/>
  <c r="C71" i="219" s="1"/>
  <c r="C70" i="219" a="1"/>
  <c r="C70" i="219" s="1"/>
  <c r="C69" i="219" a="1"/>
  <c r="C69" i="219" s="1"/>
  <c r="F69" i="219" s="1" a="1"/>
  <c r="F69" i="219" s="1"/>
  <c r="C68" i="219" a="1"/>
  <c r="C68" i="219" s="1"/>
  <c r="C67" i="219" a="1"/>
  <c r="C67" i="219" s="1"/>
  <c r="D67" i="219" s="1" a="1"/>
  <c r="D67" i="219" s="1"/>
  <c r="C66" i="219" a="1"/>
  <c r="C66" i="219" s="1"/>
  <c r="H66" i="219" s="1" a="1"/>
  <c r="H66" i="219" s="1"/>
  <c r="C65" i="219" a="1"/>
  <c r="C65" i="219" s="1"/>
  <c r="C64" i="219" a="1"/>
  <c r="C64" i="219" s="1"/>
  <c r="C63" i="219" a="1"/>
  <c r="C63" i="219" s="1"/>
  <c r="C62" i="219" a="1"/>
  <c r="C62" i="219" s="1"/>
  <c r="C61" i="219" a="1"/>
  <c r="C61" i="219" s="1"/>
  <c r="C60" i="219" a="1"/>
  <c r="C60" i="219" s="1"/>
  <c r="C59" i="219" a="1"/>
  <c r="C59" i="219" s="1"/>
  <c r="C58" i="219" a="1"/>
  <c r="C58" i="219" s="1"/>
  <c r="C57" i="219" a="1"/>
  <c r="C57" i="219"/>
  <c r="C56" i="219" a="1"/>
  <c r="C56" i="219" s="1"/>
  <c r="C55" i="219" a="1"/>
  <c r="C55" i="219" s="1"/>
  <c r="C54" i="219" a="1"/>
  <c r="C54" i="219" s="1"/>
  <c r="C53" i="219" a="1"/>
  <c r="C53" i="219" s="1"/>
  <c r="C52" i="219" a="1"/>
  <c r="C52" i="219" s="1"/>
  <c r="C51" i="219" a="1"/>
  <c r="C51" i="219" s="1"/>
  <c r="C50" i="219" a="1"/>
  <c r="C50" i="219" s="1"/>
  <c r="C49" i="219" a="1"/>
  <c r="C49" i="219" s="1"/>
  <c r="C48" i="219" a="1"/>
  <c r="C48" i="219" s="1"/>
  <c r="C47" i="219" a="1"/>
  <c r="C47" i="219" s="1"/>
  <c r="C46" i="219" a="1"/>
  <c r="C46" i="219" s="1"/>
  <c r="C45" i="219" a="1"/>
  <c r="C45" i="219" s="1"/>
  <c r="C44" i="219" a="1"/>
  <c r="C44" i="219" s="1"/>
  <c r="C43" i="219" a="1"/>
  <c r="C43" i="219" s="1"/>
  <c r="C42" i="219" a="1"/>
  <c r="C42" i="219" s="1"/>
  <c r="C41" i="219" a="1"/>
  <c r="C41" i="219" s="1"/>
  <c r="C40" i="219" a="1"/>
  <c r="C40" i="219" s="1"/>
  <c r="C39" i="219" a="1"/>
  <c r="C39" i="219" s="1"/>
  <c r="C38" i="219" a="1"/>
  <c r="C38" i="219" s="1"/>
  <c r="C37" i="219" a="1"/>
  <c r="C37" i="219" s="1"/>
  <c r="C36" i="219" a="1"/>
  <c r="C36" i="219" s="1"/>
  <c r="C35" i="219" a="1"/>
  <c r="C35" i="219"/>
  <c r="C34" i="219" a="1"/>
  <c r="C34" i="219" s="1"/>
  <c r="C33" i="219" a="1"/>
  <c r="C33" i="219" s="1"/>
  <c r="C32" i="219" a="1"/>
  <c r="C32" i="219" s="1"/>
  <c r="C31" i="219" a="1"/>
  <c r="C31" i="219" s="1"/>
  <c r="C30" i="219" a="1"/>
  <c r="C30" i="219" s="1"/>
  <c r="C29" i="219" a="1"/>
  <c r="C29" i="219" s="1"/>
  <c r="C28" i="219" a="1"/>
  <c r="C28" i="219" s="1"/>
  <c r="C77" i="218" a="1"/>
  <c r="C77" i="218" s="1"/>
  <c r="C76" i="218" a="1"/>
  <c r="C76" i="218" s="1"/>
  <c r="E76" i="218" s="1" a="1"/>
  <c r="E76" i="218" s="1"/>
  <c r="C75" i="218" a="1"/>
  <c r="C75" i="218" s="1"/>
  <c r="C74" i="218" a="1"/>
  <c r="C74" i="218" s="1"/>
  <c r="C73" i="218" a="1"/>
  <c r="C73" i="218" s="1"/>
  <c r="C72" i="218" a="1"/>
  <c r="C72" i="218" s="1"/>
  <c r="C71" i="218" a="1"/>
  <c r="C71" i="218" s="1"/>
  <c r="C70" i="218" a="1"/>
  <c r="C70" i="218" s="1"/>
  <c r="C69" i="218" a="1"/>
  <c r="C69" i="218" s="1"/>
  <c r="C68" i="218" a="1"/>
  <c r="C68" i="218" s="1"/>
  <c r="C67" i="218" a="1"/>
  <c r="C67" i="218" s="1"/>
  <c r="C66" i="218" a="1"/>
  <c r="C66" i="218" s="1"/>
  <c r="C65" i="218" a="1"/>
  <c r="C65" i="218" s="1"/>
  <c r="C64" i="218" a="1"/>
  <c r="C64" i="218" s="1"/>
  <c r="C63" i="218" a="1"/>
  <c r="C63" i="218" s="1"/>
  <c r="C62" i="218" a="1"/>
  <c r="C62" i="218" s="1"/>
  <c r="C61" i="218" a="1"/>
  <c r="C61" i="218" s="1"/>
  <c r="C60" i="218" a="1"/>
  <c r="C60" i="218" s="1"/>
  <c r="C59" i="218" a="1"/>
  <c r="C59" i="218" s="1"/>
  <c r="C58" i="218" a="1"/>
  <c r="C58" i="218" s="1"/>
  <c r="C57" i="218" a="1"/>
  <c r="C57" i="218" s="1"/>
  <c r="C56" i="218" a="1"/>
  <c r="C56" i="218" s="1"/>
  <c r="C55" i="218" a="1"/>
  <c r="C55" i="218" s="1"/>
  <c r="C54" i="218" a="1"/>
  <c r="C54" i="218" s="1"/>
  <c r="C53" i="218" a="1"/>
  <c r="C53" i="218" s="1"/>
  <c r="C52" i="218" a="1"/>
  <c r="C52" i="218" s="1"/>
  <c r="C51" i="218" a="1"/>
  <c r="C51" i="218" s="1"/>
  <c r="C50" i="218" a="1"/>
  <c r="C50" i="218" s="1"/>
  <c r="C49" i="218" a="1"/>
  <c r="C49" i="218" s="1"/>
  <c r="C48" i="218" a="1"/>
  <c r="C48" i="218" s="1"/>
  <c r="C47" i="218" a="1"/>
  <c r="C47" i="218" s="1"/>
  <c r="C46" i="218" a="1"/>
  <c r="C46" i="218" s="1"/>
  <c r="C45" i="218" a="1"/>
  <c r="C45" i="218" s="1"/>
  <c r="C44" i="218" a="1"/>
  <c r="C44" i="218" s="1"/>
  <c r="C43" i="218" a="1"/>
  <c r="C43" i="218" s="1"/>
  <c r="C42" i="218" a="1"/>
  <c r="C42" i="218" s="1"/>
  <c r="C41" i="218" a="1"/>
  <c r="C41" i="218" s="1"/>
  <c r="C40" i="218" a="1"/>
  <c r="C40" i="218" s="1"/>
  <c r="C39" i="218" a="1"/>
  <c r="C39" i="218" s="1"/>
  <c r="C38" i="218" a="1"/>
  <c r="C38" i="218" s="1"/>
  <c r="C37" i="218" a="1"/>
  <c r="C37" i="218" s="1"/>
  <c r="C36" i="218" a="1"/>
  <c r="C36" i="218" s="1"/>
  <c r="C35" i="218" a="1"/>
  <c r="C35" i="218" s="1"/>
  <c r="C34" i="218" a="1"/>
  <c r="C34" i="218" s="1"/>
  <c r="C33" i="218" a="1"/>
  <c r="C33" i="218" s="1"/>
  <c r="C32" i="218" a="1"/>
  <c r="C32" i="218" s="1"/>
  <c r="C31" i="218" a="1"/>
  <c r="C31" i="218" s="1"/>
  <c r="C30" i="218" a="1"/>
  <c r="C30" i="218" s="1"/>
  <c r="C29" i="218" a="1"/>
  <c r="C29" i="218" s="1"/>
  <c r="C28" i="218" a="1"/>
  <c r="C28" i="218" s="1"/>
  <c r="C74" i="239" a="1"/>
  <c r="C74" i="239" s="1"/>
  <c r="C73" i="239" a="1"/>
  <c r="C73" i="239" s="1"/>
  <c r="C72" i="239" a="1"/>
  <c r="C72" i="239" s="1"/>
  <c r="G72" i="239" s="1" a="1"/>
  <c r="G72" i="239" s="1"/>
  <c r="C71" i="239" a="1"/>
  <c r="C71" i="239" s="1"/>
  <c r="C70" i="239" a="1"/>
  <c r="C70" i="239" s="1"/>
  <c r="E70" i="239" s="1" a="1"/>
  <c r="E70" i="239" s="1"/>
  <c r="C69" i="239" a="1"/>
  <c r="C69" i="239" s="1"/>
  <c r="E69" i="239" s="1" a="1"/>
  <c r="E69" i="239" s="1"/>
  <c r="C68" i="239" a="1"/>
  <c r="C68" i="239" s="1"/>
  <c r="E68" i="239" s="1" a="1"/>
  <c r="E68" i="239" s="1"/>
  <c r="C67" i="239" a="1"/>
  <c r="C67" i="239" s="1"/>
  <c r="G67" i="239" s="1" a="1"/>
  <c r="G67" i="239" s="1"/>
  <c r="C66" i="239" a="1"/>
  <c r="C66" i="239" s="1"/>
  <c r="C65" i="239" a="1"/>
  <c r="C65" i="239" s="1"/>
  <c r="C64" i="239" a="1"/>
  <c r="C64" i="239" s="1"/>
  <c r="G64" i="239" s="1" a="1"/>
  <c r="G64" i="239" s="1"/>
  <c r="C63" i="239" a="1"/>
  <c r="C63" i="239" s="1"/>
  <c r="F63" i="239" s="1" a="1"/>
  <c r="F63" i="239" s="1"/>
  <c r="C62" i="239" a="1"/>
  <c r="C62" i="239" s="1"/>
  <c r="E62" i="239" s="1" a="1"/>
  <c r="E62" i="239" s="1"/>
  <c r="C61" i="239" a="1"/>
  <c r="C61" i="239" s="1"/>
  <c r="C60" i="239" a="1"/>
  <c r="C60" i="239" s="1"/>
  <c r="E60" i="239" s="1" a="1"/>
  <c r="E60" i="239" s="1"/>
  <c r="C59" i="239" a="1"/>
  <c r="C59" i="239" s="1"/>
  <c r="G59" i="239" s="1" a="1"/>
  <c r="G59" i="239" s="1"/>
  <c r="C58" i="239" a="1"/>
  <c r="C58" i="239" s="1"/>
  <c r="G58" i="239" s="1" a="1"/>
  <c r="G58" i="239" s="1"/>
  <c r="C57" i="239" a="1"/>
  <c r="C57" i="239" s="1"/>
  <c r="C56" i="239" a="1"/>
  <c r="C56" i="239" s="1"/>
  <c r="G56" i="239" s="1" a="1"/>
  <c r="G56" i="239" s="1"/>
  <c r="C55" i="239" a="1"/>
  <c r="C55" i="239" s="1"/>
  <c r="C54" i="239" a="1"/>
  <c r="C54" i="239" s="1"/>
  <c r="E54" i="239" s="1" a="1"/>
  <c r="E54" i="239" s="1"/>
  <c r="C53" i="239" a="1"/>
  <c r="C53" i="239" s="1"/>
  <c r="E53" i="239" s="1" a="1"/>
  <c r="E53" i="239" s="1"/>
  <c r="C52" i="239" a="1"/>
  <c r="C52" i="239" s="1"/>
  <c r="E52" i="239" s="1" a="1"/>
  <c r="E52" i="239" s="1"/>
  <c r="C51" i="239" a="1"/>
  <c r="C51" i="239" s="1"/>
  <c r="G51" i="239" s="1" a="1"/>
  <c r="G51" i="239" s="1"/>
  <c r="C50" i="239" a="1"/>
  <c r="C50" i="239" s="1"/>
  <c r="G50" i="239" s="1" a="1"/>
  <c r="G50" i="239" s="1"/>
  <c r="C49" i="239" a="1"/>
  <c r="C49" i="239" s="1"/>
  <c r="C48" i="239" a="1"/>
  <c r="C48" i="239" s="1"/>
  <c r="C47" i="239" a="1"/>
  <c r="C47" i="239" s="1"/>
  <c r="C46" i="239" a="1"/>
  <c r="C46" i="239" s="1"/>
  <c r="G46" i="239" s="1" a="1"/>
  <c r="G46" i="239" s="1"/>
  <c r="C45" i="239" a="1"/>
  <c r="C45" i="239" s="1"/>
  <c r="C44" i="239" a="1"/>
  <c r="C44" i="239" s="1"/>
  <c r="C43" i="239" a="1"/>
  <c r="C43" i="239" s="1"/>
  <c r="C42" i="239" a="1"/>
  <c r="C42" i="239" s="1"/>
  <c r="C41" i="239" a="1"/>
  <c r="C41" i="239" s="1"/>
  <c r="C40" i="239" a="1"/>
  <c r="C40" i="239" s="1"/>
  <c r="C39" i="239" a="1"/>
  <c r="C39" i="239" s="1"/>
  <c r="C38" i="239" a="1"/>
  <c r="C38" i="239" s="1"/>
  <c r="C37" i="239" a="1"/>
  <c r="C37" i="239" s="1"/>
  <c r="C36" i="239" a="1"/>
  <c r="C36" i="239" s="1"/>
  <c r="C35" i="239" a="1"/>
  <c r="C35" i="239" s="1"/>
  <c r="C34" i="239" a="1"/>
  <c r="C34" i="239" s="1"/>
  <c r="C33" i="239" a="1"/>
  <c r="C33" i="239" s="1"/>
  <c r="C32" i="239" a="1"/>
  <c r="C32" i="239" s="1"/>
  <c r="C31" i="239" a="1"/>
  <c r="C31" i="239" s="1"/>
  <c r="C30" i="239" a="1"/>
  <c r="C30" i="239" s="1"/>
  <c r="C29" i="239" a="1"/>
  <c r="C29" i="239" s="1"/>
  <c r="C28" i="239" a="1"/>
  <c r="C28" i="239" s="1"/>
  <c r="C27" i="239" a="1"/>
  <c r="C27" i="239" s="1"/>
  <c r="C26" i="239" a="1"/>
  <c r="C26" i="239" s="1"/>
  <c r="C25" i="239" a="1"/>
  <c r="C25" i="239" s="1"/>
  <c r="C74" i="238" a="1"/>
  <c r="C74" i="238" s="1"/>
  <c r="G74" i="238" s="1" a="1"/>
  <c r="G74" i="238" s="1"/>
  <c r="C73" i="238" a="1"/>
  <c r="C73" i="238" s="1"/>
  <c r="E73" i="238" s="1" a="1"/>
  <c r="E73" i="238" s="1"/>
  <c r="C72" i="238" a="1"/>
  <c r="C72" i="238" s="1"/>
  <c r="E72" i="238" s="1" a="1"/>
  <c r="E72" i="238" s="1"/>
  <c r="C71" i="238" a="1"/>
  <c r="C71" i="238" s="1"/>
  <c r="E71" i="238" s="1" a="1"/>
  <c r="E71" i="238" s="1"/>
  <c r="C70" i="238" a="1"/>
  <c r="C70" i="238" s="1"/>
  <c r="G70" i="238" s="1" a="1"/>
  <c r="G70" i="238" s="1"/>
  <c r="C69" i="238" a="1"/>
  <c r="C69" i="238" s="1"/>
  <c r="E69" i="238" s="1" a="1"/>
  <c r="E69" i="238" s="1"/>
  <c r="C68" i="238" a="1"/>
  <c r="C68" i="238" s="1"/>
  <c r="C67" i="238" a="1"/>
  <c r="C67" i="238" s="1"/>
  <c r="C66" i="238" a="1"/>
  <c r="C66" i="238" s="1"/>
  <c r="G66" i="238" s="1" a="1"/>
  <c r="G66" i="238" s="1"/>
  <c r="C65" i="238" a="1"/>
  <c r="C65" i="238" s="1"/>
  <c r="E65" i="238" s="1" a="1"/>
  <c r="E65" i="238" s="1"/>
  <c r="C64" i="238" a="1"/>
  <c r="C64" i="238" s="1"/>
  <c r="E64" i="238" s="1" a="1"/>
  <c r="E64" i="238" s="1"/>
  <c r="C63" i="238" a="1"/>
  <c r="C63" i="238" s="1"/>
  <c r="E63" i="238" s="1" a="1"/>
  <c r="E63" i="238" s="1"/>
  <c r="C62" i="238" a="1"/>
  <c r="C62" i="238" s="1"/>
  <c r="E62" i="238" s="1" a="1"/>
  <c r="E62" i="238" s="1"/>
  <c r="C61" i="238" a="1"/>
  <c r="C61" i="238" s="1"/>
  <c r="G61" i="238" s="1" a="1"/>
  <c r="G61" i="238" s="1"/>
  <c r="C60" i="238" a="1"/>
  <c r="C60" i="238" s="1"/>
  <c r="C59" i="238" a="1"/>
  <c r="C59" i="238" s="1"/>
  <c r="C58" i="238" a="1"/>
  <c r="C58" i="238" s="1"/>
  <c r="G58" i="238" s="1" a="1"/>
  <c r="G58" i="238" s="1"/>
  <c r="C57" i="238" a="1"/>
  <c r="C57" i="238" s="1"/>
  <c r="E57" i="238" s="1" a="1"/>
  <c r="E57" i="238" s="1"/>
  <c r="C56" i="238" a="1"/>
  <c r="C56" i="238" s="1"/>
  <c r="C55" i="238" a="1"/>
  <c r="C55" i="238" s="1"/>
  <c r="C54" i="238" a="1"/>
  <c r="C54" i="238" s="1"/>
  <c r="C53" i="238" a="1"/>
  <c r="C53" i="238" s="1"/>
  <c r="C52" i="238" a="1"/>
  <c r="C52" i="238" s="1"/>
  <c r="C51" i="238" a="1"/>
  <c r="C51" i="238" s="1"/>
  <c r="C50" i="238" a="1"/>
  <c r="C50" i="238" s="1"/>
  <c r="C49" i="238" a="1"/>
  <c r="C49" i="238" s="1"/>
  <c r="C48" i="238" a="1"/>
  <c r="C48" i="238" s="1"/>
  <c r="C47" i="238" a="1"/>
  <c r="C47" i="238" s="1"/>
  <c r="C46" i="238" a="1"/>
  <c r="C46" i="238" s="1"/>
  <c r="C45" i="238" a="1"/>
  <c r="C45" i="238" s="1"/>
  <c r="C44" i="238" a="1"/>
  <c r="C44" i="238" s="1"/>
  <c r="C43" i="238" a="1"/>
  <c r="C43" i="238" s="1"/>
  <c r="C42" i="238" a="1"/>
  <c r="C42" i="238" s="1"/>
  <c r="C41" i="238" a="1"/>
  <c r="C41" i="238" s="1"/>
  <c r="C40" i="238" a="1"/>
  <c r="C40" i="238" s="1"/>
  <c r="C39" i="238" a="1"/>
  <c r="C39" i="238" s="1"/>
  <c r="C38" i="238" a="1"/>
  <c r="C38" i="238" s="1"/>
  <c r="C37" i="238" a="1"/>
  <c r="C37" i="238" s="1"/>
  <c r="C36" i="238" a="1"/>
  <c r="C36" i="238" s="1"/>
  <c r="C35" i="238" a="1"/>
  <c r="C35" i="238" s="1"/>
  <c r="C34" i="238" a="1"/>
  <c r="C34" i="238" s="1"/>
  <c r="C33" i="238" a="1"/>
  <c r="C33" i="238" s="1"/>
  <c r="C32" i="238" a="1"/>
  <c r="C32" i="238" s="1"/>
  <c r="C31" i="238" a="1"/>
  <c r="C31" i="238" s="1"/>
  <c r="C30" i="238" a="1"/>
  <c r="C30" i="238" s="1"/>
  <c r="C29" i="238" a="1"/>
  <c r="C29" i="238" s="1"/>
  <c r="C28" i="238" a="1"/>
  <c r="C28" i="238" s="1"/>
  <c r="C27" i="238" a="1"/>
  <c r="C27" i="238" s="1"/>
  <c r="C26" i="238" a="1"/>
  <c r="C26" i="238" s="1"/>
  <c r="C25" i="238" a="1"/>
  <c r="C25" i="238" s="1"/>
  <c r="C76" i="229" a="1"/>
  <c r="C76" i="229" s="1"/>
  <c r="E76" i="229" s="1" a="1"/>
  <c r="E76" i="229" s="1"/>
  <c r="C75" i="229" a="1"/>
  <c r="C75" i="229" s="1"/>
  <c r="E75" i="229" s="1" a="1"/>
  <c r="E75" i="229" s="1"/>
  <c r="C74" i="229" a="1"/>
  <c r="C74" i="229" s="1"/>
  <c r="G74" i="229" s="1" a="1"/>
  <c r="G74" i="229" s="1"/>
  <c r="C73" i="229" a="1"/>
  <c r="C73" i="229" s="1"/>
  <c r="C72" i="229" a="1"/>
  <c r="C72" i="229" s="1"/>
  <c r="C71" i="229" a="1"/>
  <c r="C71" i="229" s="1"/>
  <c r="C70" i="229" a="1"/>
  <c r="C70" i="229" s="1"/>
  <c r="G70" i="229" s="1" a="1"/>
  <c r="G70" i="229" s="1"/>
  <c r="C69" i="229" a="1"/>
  <c r="C69" i="229" s="1"/>
  <c r="E69" i="229" s="1" a="1"/>
  <c r="E69" i="229" s="1"/>
  <c r="C68" i="229" a="1"/>
  <c r="C68" i="229" s="1"/>
  <c r="E68" i="229" s="1" a="1"/>
  <c r="E68" i="229" s="1"/>
  <c r="C67" i="229" a="1"/>
  <c r="C67" i="229" s="1"/>
  <c r="E67" i="229" s="1" a="1"/>
  <c r="E67" i="229" s="1"/>
  <c r="C66" i="229" a="1"/>
  <c r="C66" i="229" s="1"/>
  <c r="G66" i="229" s="1" a="1"/>
  <c r="G66" i="229" s="1"/>
  <c r="C65" i="229" a="1"/>
  <c r="C65" i="229" s="1"/>
  <c r="E65" i="229" s="1" a="1"/>
  <c r="E65" i="229" s="1"/>
  <c r="C64" i="229" a="1"/>
  <c r="C64" i="229" s="1"/>
  <c r="C63" i="229" a="1"/>
  <c r="C63" i="229" s="1"/>
  <c r="C62" i="229" a="1"/>
  <c r="C62" i="229" s="1"/>
  <c r="G62" i="229" s="1" a="1"/>
  <c r="G62" i="229" s="1"/>
  <c r="C61" i="229" a="1"/>
  <c r="C61" i="229" s="1"/>
  <c r="E61" i="229" s="1" a="1"/>
  <c r="E61" i="229" s="1"/>
  <c r="C60" i="229" a="1"/>
  <c r="C60" i="229" s="1"/>
  <c r="C59" i="229" a="1"/>
  <c r="C59" i="229" s="1"/>
  <c r="C58" i="229" a="1"/>
  <c r="C58" i="229" s="1"/>
  <c r="C57" i="229" a="1"/>
  <c r="C57" i="229" s="1"/>
  <c r="C56" i="229" a="1"/>
  <c r="C56" i="229" s="1"/>
  <c r="C55" i="229" a="1"/>
  <c r="C55" i="229" s="1"/>
  <c r="C54" i="229" a="1"/>
  <c r="C54" i="229" s="1"/>
  <c r="C53" i="229" a="1"/>
  <c r="C53" i="229" s="1"/>
  <c r="C52" i="229" a="1"/>
  <c r="C52" i="229" s="1"/>
  <c r="C51" i="229" a="1"/>
  <c r="C51" i="229" s="1"/>
  <c r="C50" i="229" a="1"/>
  <c r="C50" i="229" s="1"/>
  <c r="C49" i="229" a="1"/>
  <c r="C49" i="229" s="1"/>
  <c r="C48" i="229" a="1"/>
  <c r="C48" i="229" s="1"/>
  <c r="C47" i="229" a="1"/>
  <c r="C47" i="229" s="1"/>
  <c r="C46" i="229" a="1"/>
  <c r="C46" i="229" s="1"/>
  <c r="C45" i="229" a="1"/>
  <c r="C45" i="229" s="1"/>
  <c r="C44" i="229" a="1"/>
  <c r="C44" i="229" s="1"/>
  <c r="C43" i="229" a="1"/>
  <c r="C43" i="229" s="1"/>
  <c r="C42" i="229" a="1"/>
  <c r="C42" i="229" s="1"/>
  <c r="C41" i="229" a="1"/>
  <c r="C41" i="229" s="1"/>
  <c r="C40" i="229" a="1"/>
  <c r="C40" i="229" s="1"/>
  <c r="C39" i="229" a="1"/>
  <c r="C39" i="229" s="1"/>
  <c r="C38" i="229" a="1"/>
  <c r="C38" i="229" s="1"/>
  <c r="C37" i="229" a="1"/>
  <c r="C37" i="229" s="1"/>
  <c r="C36" i="229" a="1"/>
  <c r="C36" i="229" s="1"/>
  <c r="C35" i="229" a="1"/>
  <c r="C35" i="229" s="1"/>
  <c r="C34" i="229" a="1"/>
  <c r="C34" i="229" s="1"/>
  <c r="C33" i="229" a="1"/>
  <c r="C33" i="229" s="1"/>
  <c r="C32" i="229" a="1"/>
  <c r="C32" i="229" s="1"/>
  <c r="C31" i="229" a="1"/>
  <c r="C31" i="229" s="1"/>
  <c r="C30" i="229" a="1"/>
  <c r="C30" i="229" s="1"/>
  <c r="C29" i="229" a="1"/>
  <c r="C29" i="229" s="1"/>
  <c r="C28" i="229" a="1"/>
  <c r="C28" i="229" s="1"/>
  <c r="C27" i="229" a="1"/>
  <c r="C27" i="229" s="1"/>
  <c r="C77" i="228" a="1"/>
  <c r="C77" i="228" s="1"/>
  <c r="C78" i="228" a="1"/>
  <c r="C78" i="228" s="1"/>
  <c r="C79" i="228" a="1"/>
  <c r="C79" i="228" s="1"/>
  <c r="C80" i="228" a="1"/>
  <c r="C80" i="228" s="1"/>
  <c r="C81" i="228" a="1"/>
  <c r="C81" i="228" s="1"/>
  <c r="C82" i="228" a="1"/>
  <c r="C82" i="228" s="1"/>
  <c r="C83" i="228" a="1"/>
  <c r="C83" i="228" s="1"/>
  <c r="C84" i="228" a="1"/>
  <c r="C84" i="228" s="1"/>
  <c r="C85" i="228" a="1"/>
  <c r="C85" i="228" s="1"/>
  <c r="C86" i="228" a="1"/>
  <c r="C86" i="228" s="1"/>
  <c r="C87" i="228" a="1"/>
  <c r="C87" i="228" s="1"/>
  <c r="C88" i="228" a="1"/>
  <c r="C88" i="228" s="1"/>
  <c r="C89" i="228" a="1"/>
  <c r="C89" i="228" s="1"/>
  <c r="C90" i="228" a="1"/>
  <c r="C90" i="228" s="1"/>
  <c r="C91" i="228" a="1"/>
  <c r="C91" i="228" s="1"/>
  <c r="C92" i="228" a="1"/>
  <c r="C92" i="228" s="1"/>
  <c r="C93" i="228" a="1"/>
  <c r="C93" i="228" s="1"/>
  <c r="C94" i="228" a="1"/>
  <c r="C94" i="228" s="1"/>
  <c r="G94" i="228" s="1" a="1"/>
  <c r="G94" i="228" s="1"/>
  <c r="C95" i="228" a="1"/>
  <c r="C95" i="228" s="1"/>
  <c r="C96" i="228" a="1"/>
  <c r="C96" i="228" s="1"/>
  <c r="E96" i="228" s="1" a="1"/>
  <c r="E96" i="228" s="1"/>
  <c r="C76" i="228" a="1"/>
  <c r="C76" i="228" s="1"/>
  <c r="C75" i="228" a="1"/>
  <c r="C75" i="228" s="1"/>
  <c r="G75" i="228" s="1" a="1"/>
  <c r="G75" i="228" s="1"/>
  <c r="C74" i="228" a="1"/>
  <c r="C74" i="228" s="1"/>
  <c r="C73" i="228" a="1"/>
  <c r="C73" i="228" s="1"/>
  <c r="C72" i="228" a="1"/>
  <c r="C72" i="228" s="1"/>
  <c r="C71" i="228" a="1"/>
  <c r="C71" i="228" s="1"/>
  <c r="C70" i="228" a="1"/>
  <c r="C70" i="228" s="1"/>
  <c r="C69" i="228" a="1"/>
  <c r="C69" i="228" s="1"/>
  <c r="C68" i="228" a="1"/>
  <c r="C68" i="228" s="1"/>
  <c r="C67" i="228" a="1"/>
  <c r="C67" i="228" s="1"/>
  <c r="C66" i="228" a="1"/>
  <c r="C66" i="228" s="1"/>
  <c r="C65" i="228" a="1"/>
  <c r="C65" i="228" s="1"/>
  <c r="C64" i="228" a="1"/>
  <c r="C64" i="228" s="1"/>
  <c r="C63" i="228" a="1"/>
  <c r="C63" i="228" s="1"/>
  <c r="C62" i="228" a="1"/>
  <c r="C62" i="228" s="1"/>
  <c r="C61" i="228" a="1"/>
  <c r="C61" i="228" s="1"/>
  <c r="C60" i="228" a="1"/>
  <c r="C60" i="228" s="1"/>
  <c r="C59" i="228" a="1"/>
  <c r="C59" i="228" s="1"/>
  <c r="C58" i="228" a="1"/>
  <c r="C58" i="228" s="1"/>
  <c r="C57" i="228" a="1"/>
  <c r="C57" i="228" s="1"/>
  <c r="C56" i="228" a="1"/>
  <c r="C56" i="228" s="1"/>
  <c r="C55" i="228" a="1"/>
  <c r="C55" i="228" s="1"/>
  <c r="C54" i="228" a="1"/>
  <c r="C54" i="228" s="1"/>
  <c r="C53" i="228" a="1"/>
  <c r="C53" i="228" s="1"/>
  <c r="C52" i="228" a="1"/>
  <c r="C52" i="228" s="1"/>
  <c r="C51" i="228" a="1"/>
  <c r="C51" i="228" s="1"/>
  <c r="C50" i="228" a="1"/>
  <c r="C50" i="228" s="1"/>
  <c r="C49" i="228" a="1"/>
  <c r="C49" i="228" s="1"/>
  <c r="C48" i="228" a="1"/>
  <c r="C48" i="228" s="1"/>
  <c r="C47" i="228" a="1"/>
  <c r="C47" i="228" s="1"/>
  <c r="C46" i="228" a="1"/>
  <c r="C46" i="228" s="1"/>
  <c r="C45" i="228" a="1"/>
  <c r="C45" i="228" s="1"/>
  <c r="C44" i="228" a="1"/>
  <c r="C44" i="228" s="1"/>
  <c r="C43" i="228" a="1"/>
  <c r="C43" i="228" s="1"/>
  <c r="C42" i="228" a="1"/>
  <c r="C42" i="228" s="1"/>
  <c r="C41" i="228" a="1"/>
  <c r="C41" i="228" s="1"/>
  <c r="C40" i="228" a="1"/>
  <c r="C40" i="228" s="1"/>
  <c r="C39" i="228" a="1"/>
  <c r="C39" i="228" s="1"/>
  <c r="C38" i="228" a="1"/>
  <c r="C38" i="228" s="1"/>
  <c r="C37" i="228" a="1"/>
  <c r="C37" i="228" s="1"/>
  <c r="C36" i="228" a="1"/>
  <c r="C36" i="228" s="1"/>
  <c r="C35" i="228" a="1"/>
  <c r="C35" i="228" s="1"/>
  <c r="C34" i="228" a="1"/>
  <c r="C34" i="228" s="1"/>
  <c r="C33" i="228" a="1"/>
  <c r="C33" i="228" s="1"/>
  <c r="C32" i="228" a="1"/>
  <c r="C32" i="228" s="1"/>
  <c r="C31" i="228" a="1"/>
  <c r="C31" i="228" s="1"/>
  <c r="C30" i="228" a="1"/>
  <c r="C30" i="228" s="1"/>
  <c r="C29" i="228" a="1"/>
  <c r="C29" i="228" s="1"/>
  <c r="C28" i="228" a="1"/>
  <c r="C28" i="228" s="1"/>
  <c r="C27" i="228" a="1"/>
  <c r="C27" i="228" s="1"/>
  <c r="C70" i="227" a="1"/>
  <c r="C70" i="227" s="1"/>
  <c r="G70" i="227" s="1" a="1"/>
  <c r="G70" i="227" s="1"/>
  <c r="C69" i="227" a="1"/>
  <c r="C69" i="227" s="1"/>
  <c r="G69" i="227" s="1" a="1"/>
  <c r="G69" i="227" s="1"/>
  <c r="C68" i="227" a="1"/>
  <c r="C68" i="227" s="1"/>
  <c r="C67" i="227" a="1"/>
  <c r="C67" i="227" s="1"/>
  <c r="E67" i="227" s="1" a="1"/>
  <c r="E67" i="227" s="1"/>
  <c r="C66" i="227" a="1"/>
  <c r="C66" i="227" s="1"/>
  <c r="G66" i="227" s="1" a="1"/>
  <c r="G66" i="227" s="1"/>
  <c r="C65" i="227" a="1"/>
  <c r="C65" i="227" s="1"/>
  <c r="G65" i="227" s="1" a="1"/>
  <c r="G65" i="227" s="1"/>
  <c r="C64" i="227" a="1"/>
  <c r="C64" i="227" s="1"/>
  <c r="C63" i="227" a="1"/>
  <c r="C63" i="227" s="1"/>
  <c r="E63" i="227" s="1" a="1"/>
  <c r="E63" i="227" s="1"/>
  <c r="C62" i="227" a="1"/>
  <c r="C62" i="227" s="1"/>
  <c r="G62" i="227" s="1" a="1"/>
  <c r="G62" i="227" s="1"/>
  <c r="C61" i="227" a="1"/>
  <c r="C61" i="227" s="1"/>
  <c r="G61" i="227" s="1" a="1"/>
  <c r="G61" i="227" s="1"/>
  <c r="C60" i="227" a="1"/>
  <c r="C60" i="227" s="1"/>
  <c r="C59" i="227" a="1"/>
  <c r="C59" i="227" s="1"/>
  <c r="C58" i="227" a="1"/>
  <c r="C58" i="227" s="1"/>
  <c r="C57" i="227" a="1"/>
  <c r="C57" i="227" s="1"/>
  <c r="C56" i="227" a="1"/>
  <c r="C56" i="227" s="1"/>
  <c r="C55" i="227" a="1"/>
  <c r="C55" i="227" s="1"/>
  <c r="C54" i="227" a="1"/>
  <c r="C54" i="227" s="1"/>
  <c r="C53" i="227" a="1"/>
  <c r="C53" i="227" s="1"/>
  <c r="C52" i="227" a="1"/>
  <c r="C52" i="227" s="1"/>
  <c r="C51" i="227" a="1"/>
  <c r="C51" i="227" s="1"/>
  <c r="C50" i="227" a="1"/>
  <c r="C50" i="227" s="1"/>
  <c r="C49" i="227" a="1"/>
  <c r="C49" i="227" s="1"/>
  <c r="C48" i="227" a="1"/>
  <c r="C48" i="227" s="1"/>
  <c r="C47" i="227" a="1"/>
  <c r="C47" i="227" s="1"/>
  <c r="C46" i="227" a="1"/>
  <c r="C46" i="227" s="1"/>
  <c r="C45" i="227" a="1"/>
  <c r="C45" i="227" s="1"/>
  <c r="C44" i="227" a="1"/>
  <c r="C44" i="227" s="1"/>
  <c r="C43" i="227" a="1"/>
  <c r="C43" i="227" s="1"/>
  <c r="C42" i="227" a="1"/>
  <c r="C42" i="227" s="1"/>
  <c r="C41" i="227" a="1"/>
  <c r="C41" i="227" s="1"/>
  <c r="C40" i="227" a="1"/>
  <c r="C40" i="227" s="1"/>
  <c r="C39" i="227" a="1"/>
  <c r="C39" i="227" s="1"/>
  <c r="C38" i="227" a="1"/>
  <c r="C38" i="227" s="1"/>
  <c r="C37" i="227" a="1"/>
  <c r="C37" i="227" s="1"/>
  <c r="C36" i="227" a="1"/>
  <c r="C36" i="227" s="1"/>
  <c r="C35" i="227" a="1"/>
  <c r="C35" i="227" s="1"/>
  <c r="C34" i="227" a="1"/>
  <c r="C34" i="227" s="1"/>
  <c r="C33" i="227" a="1"/>
  <c r="C33" i="227" s="1"/>
  <c r="C32" i="227" a="1"/>
  <c r="C32" i="227" s="1"/>
  <c r="C31" i="227" a="1"/>
  <c r="C31" i="227" s="1"/>
  <c r="C30" i="227" a="1"/>
  <c r="C30" i="227" s="1"/>
  <c r="C29" i="227" a="1"/>
  <c r="C29" i="227" s="1"/>
  <c r="C28" i="227" a="1"/>
  <c r="C28" i="227" s="1"/>
  <c r="C27" i="227" a="1"/>
  <c r="C27" i="227" s="1"/>
  <c r="C26" i="227" a="1"/>
  <c r="C26" i="227" s="1"/>
  <c r="C25" i="227" a="1"/>
  <c r="C25" i="227" s="1"/>
  <c r="C24" i="227" a="1"/>
  <c r="C24" i="227" s="1"/>
  <c r="C23" i="227" a="1"/>
  <c r="C23" i="227" s="1"/>
  <c r="C22" i="227" a="1"/>
  <c r="C22" i="227" s="1"/>
  <c r="C21" i="227" a="1"/>
  <c r="C21" i="227" s="1"/>
  <c r="C71" i="226" a="1"/>
  <c r="C71" i="226" s="1"/>
  <c r="G71" i="226" s="1" a="1"/>
  <c r="G71" i="226" s="1"/>
  <c r="C72" i="226" a="1"/>
  <c r="C72" i="226" s="1"/>
  <c r="E72" i="226" s="1" a="1"/>
  <c r="E72" i="226" s="1"/>
  <c r="C73" i="226" a="1"/>
  <c r="C73" i="226" s="1"/>
  <c r="C74" i="226" a="1"/>
  <c r="C74" i="226" s="1"/>
  <c r="C75" i="226" a="1"/>
  <c r="C75" i="226" s="1"/>
  <c r="E75" i="226" s="1" a="1"/>
  <c r="E75" i="226" s="1"/>
  <c r="C76" i="226" a="1"/>
  <c r="C76" i="226" s="1"/>
  <c r="E76" i="226" s="1" a="1"/>
  <c r="E76" i="226" s="1"/>
  <c r="C77" i="226" a="1"/>
  <c r="C77" i="226" s="1"/>
  <c r="E77" i="226" s="1" a="1"/>
  <c r="E77" i="226" s="1"/>
  <c r="C78" i="226" a="1"/>
  <c r="C78" i="226" s="1"/>
  <c r="G78" i="226" s="1" a="1"/>
  <c r="G78" i="226" s="1"/>
  <c r="C79" i="226" a="1"/>
  <c r="C79" i="226" s="1"/>
  <c r="C80" i="226" a="1"/>
  <c r="C80" i="226" s="1"/>
  <c r="G80" i="226" s="1" a="1"/>
  <c r="G80" i="226" s="1"/>
  <c r="C81" i="226" a="1"/>
  <c r="C81" i="226" s="1"/>
  <c r="E81" i="226" s="1" a="1"/>
  <c r="E81" i="226" s="1"/>
  <c r="C82" i="226" a="1"/>
  <c r="C82" i="226" s="1"/>
  <c r="E82" i="226" s="1" a="1"/>
  <c r="E82" i="226" s="1"/>
  <c r="C83" i="226" a="1"/>
  <c r="C83" i="226" s="1"/>
  <c r="E83" i="226" s="1" a="1"/>
  <c r="E83" i="226" s="1"/>
  <c r="C84" i="226" a="1"/>
  <c r="C84" i="226" s="1"/>
  <c r="E84" i="226" s="1" a="1"/>
  <c r="E84" i="226" s="1"/>
  <c r="C85" i="226" a="1"/>
  <c r="C85" i="226" s="1"/>
  <c r="E85" i="226" s="1" a="1"/>
  <c r="E85" i="226" s="1"/>
  <c r="C86" i="226" a="1"/>
  <c r="C86" i="226" s="1"/>
  <c r="C87" i="226" a="1"/>
  <c r="C87" i="226" s="1"/>
  <c r="C88" i="226" a="1"/>
  <c r="C88" i="226" s="1"/>
  <c r="C89" i="226" a="1"/>
  <c r="C89" i="226" s="1"/>
  <c r="E89" i="226" s="1" a="1"/>
  <c r="E89" i="226" s="1"/>
  <c r="C90" i="226" a="1"/>
  <c r="C90" i="226" s="1"/>
  <c r="E90" i="226" s="1" a="1"/>
  <c r="E90" i="226" s="1"/>
  <c r="C70" i="226" a="1"/>
  <c r="C70" i="226" s="1"/>
  <c r="C69" i="226" a="1"/>
  <c r="C69" i="226" s="1"/>
  <c r="G69" i="226" s="1" a="1"/>
  <c r="G69" i="226" s="1"/>
  <c r="C68" i="226" a="1"/>
  <c r="C68" i="226" s="1"/>
  <c r="G68" i="226" s="1" a="1"/>
  <c r="G68" i="226" s="1"/>
  <c r="C67" i="226" a="1"/>
  <c r="C67" i="226" s="1"/>
  <c r="C66" i="226" a="1"/>
  <c r="C66" i="226" s="1"/>
  <c r="F66" i="226" s="1" a="1"/>
  <c r="F66" i="226" s="1"/>
  <c r="C65" i="226" a="1"/>
  <c r="C65" i="226" s="1"/>
  <c r="C64" i="226" a="1"/>
  <c r="C64" i="226" s="1"/>
  <c r="C63" i="226" a="1"/>
  <c r="C63" i="226" s="1"/>
  <c r="C62" i="226" a="1"/>
  <c r="C62" i="226" s="1"/>
  <c r="C61" i="226" a="1"/>
  <c r="C61" i="226" s="1"/>
  <c r="C60" i="226" a="1"/>
  <c r="C60" i="226" s="1"/>
  <c r="C59" i="226" a="1"/>
  <c r="C59" i="226" s="1"/>
  <c r="C58" i="226" a="1"/>
  <c r="C58" i="226" s="1"/>
  <c r="C57" i="226" a="1"/>
  <c r="C57" i="226" s="1"/>
  <c r="C56" i="226" a="1"/>
  <c r="C56" i="226" s="1"/>
  <c r="C55" i="226" a="1"/>
  <c r="C55" i="226" s="1"/>
  <c r="C54" i="226" a="1"/>
  <c r="C54" i="226" s="1"/>
  <c r="C53" i="226" a="1"/>
  <c r="C53" i="226" s="1"/>
  <c r="C52" i="226" a="1"/>
  <c r="C52" i="226" s="1"/>
  <c r="C51" i="226" a="1"/>
  <c r="C51" i="226" s="1"/>
  <c r="C50" i="226" a="1"/>
  <c r="C50" i="226" s="1"/>
  <c r="C49" i="226" a="1"/>
  <c r="C49" i="226" s="1"/>
  <c r="C48" i="226" a="1"/>
  <c r="C48" i="226" s="1"/>
  <c r="C47" i="226" a="1"/>
  <c r="C47" i="226" s="1"/>
  <c r="C46" i="226" a="1"/>
  <c r="C46" i="226" s="1"/>
  <c r="C45" i="226" a="1"/>
  <c r="C45" i="226" s="1"/>
  <c r="C44" i="226" a="1"/>
  <c r="C44" i="226" s="1"/>
  <c r="C43" i="226" a="1"/>
  <c r="C43" i="226" s="1"/>
  <c r="C42" i="226" a="1"/>
  <c r="C42" i="226" s="1"/>
  <c r="C41" i="226" a="1"/>
  <c r="C41" i="226" s="1"/>
  <c r="C40" i="226" a="1"/>
  <c r="C40" i="226" s="1"/>
  <c r="C39" i="226" a="1"/>
  <c r="C39" i="226" s="1"/>
  <c r="C38" i="226" a="1"/>
  <c r="C38" i="226" s="1"/>
  <c r="C37" i="226" a="1"/>
  <c r="C37" i="226" s="1"/>
  <c r="C36" i="226" a="1"/>
  <c r="C36" i="226" s="1"/>
  <c r="C35" i="226" a="1"/>
  <c r="C35" i="226" s="1"/>
  <c r="C34" i="226" a="1"/>
  <c r="C34" i="226" s="1"/>
  <c r="C33" i="226" a="1"/>
  <c r="C33" i="226" s="1"/>
  <c r="C32" i="226" a="1"/>
  <c r="C32" i="226" s="1"/>
  <c r="C31" i="226" a="1"/>
  <c r="C31" i="226" s="1"/>
  <c r="C30" i="226" a="1"/>
  <c r="C30" i="226" s="1"/>
  <c r="C29" i="226" a="1"/>
  <c r="C29" i="226" s="1"/>
  <c r="C28" i="226" a="1"/>
  <c r="C28" i="226" s="1"/>
  <c r="C27" i="226" a="1"/>
  <c r="C27" i="226" s="1"/>
  <c r="C26" i="226" a="1"/>
  <c r="C26" i="226" s="1"/>
  <c r="C25" i="226" a="1"/>
  <c r="C25" i="226" s="1"/>
  <c r="C24" i="226" a="1"/>
  <c r="C24" i="226" s="1"/>
  <c r="C23" i="226" a="1"/>
  <c r="C23" i="226" s="1"/>
  <c r="C22" i="226" a="1"/>
  <c r="C22" i="226" s="1"/>
  <c r="C21" i="226" a="1"/>
  <c r="C21" i="226" s="1"/>
  <c r="C88" i="237" a="1"/>
  <c r="C88" i="237" s="1"/>
  <c r="E88" i="237" s="1" a="1"/>
  <c r="E88" i="237" s="1"/>
  <c r="C87" i="237" a="1"/>
  <c r="C87" i="237" s="1"/>
  <c r="F87" i="237" s="1" a="1"/>
  <c r="F87" i="237" s="1"/>
  <c r="C86" i="237" a="1"/>
  <c r="C86" i="237" s="1"/>
  <c r="C85" i="237" a="1"/>
  <c r="C85" i="237" s="1"/>
  <c r="C84" i="237" a="1"/>
  <c r="C84" i="237" s="1"/>
  <c r="C83" i="237" a="1"/>
  <c r="C83" i="237" s="1"/>
  <c r="C82" i="237" a="1"/>
  <c r="C82" i="237" s="1"/>
  <c r="H82" i="237" s="1" a="1"/>
  <c r="H82" i="237" s="1"/>
  <c r="C81" i="237" a="1"/>
  <c r="C81" i="237" s="1"/>
  <c r="C80" i="237" a="1"/>
  <c r="C80" i="237" s="1"/>
  <c r="F80" i="237" s="1" a="1"/>
  <c r="F80" i="237" s="1"/>
  <c r="C79" i="237" a="1"/>
  <c r="C79" i="237" s="1"/>
  <c r="C78" i="237" a="1"/>
  <c r="C78" i="237" s="1"/>
  <c r="C77" i="237" a="1"/>
  <c r="C77" i="237" s="1"/>
  <c r="F77" i="237" s="1" a="1"/>
  <c r="F77" i="237" s="1"/>
  <c r="C76" i="237" a="1"/>
  <c r="C76" i="237" s="1"/>
  <c r="C75" i="237" a="1"/>
  <c r="C75" i="237" s="1"/>
  <c r="C74" i="237" a="1"/>
  <c r="C74" i="237" s="1"/>
  <c r="D74" i="237" s="1" a="1"/>
  <c r="D74" i="237" s="1"/>
  <c r="C73" i="237" a="1"/>
  <c r="C73" i="237" s="1"/>
  <c r="G73" i="237" s="1" a="1"/>
  <c r="G73" i="237" s="1"/>
  <c r="C72" i="237" a="1"/>
  <c r="C72" i="237" s="1"/>
  <c r="F72" i="237" s="1" a="1"/>
  <c r="F72" i="237" s="1"/>
  <c r="C71" i="237" a="1"/>
  <c r="C71" i="237" s="1"/>
  <c r="C70" i="237" a="1"/>
  <c r="C70" i="237" s="1"/>
  <c r="C69" i="237" a="1"/>
  <c r="C69" i="237" s="1"/>
  <c r="C68" i="237" a="1"/>
  <c r="C68" i="237" s="1"/>
  <c r="C67" i="237" a="1"/>
  <c r="C67" i="237" s="1"/>
  <c r="C66" i="237" a="1"/>
  <c r="C66" i="237" s="1"/>
  <c r="C65" i="237" a="1"/>
  <c r="C65" i="237" s="1"/>
  <c r="C64" i="237" a="1"/>
  <c r="C64" i="237" s="1"/>
  <c r="C63" i="237" a="1"/>
  <c r="C63" i="237" s="1"/>
  <c r="C62" i="237" a="1"/>
  <c r="C62" i="237" s="1"/>
  <c r="C61" i="237" a="1"/>
  <c r="C61" i="237" s="1"/>
  <c r="C60" i="237" a="1"/>
  <c r="C60" i="237" s="1"/>
  <c r="C59" i="237" a="1"/>
  <c r="C59" i="237" s="1"/>
  <c r="C58" i="237" a="1"/>
  <c r="C58" i="237" s="1"/>
  <c r="C57" i="237" a="1"/>
  <c r="C57" i="237" s="1"/>
  <c r="C56" i="237" a="1"/>
  <c r="C56" i="237" s="1"/>
  <c r="C55" i="237" a="1"/>
  <c r="C55" i="237" s="1"/>
  <c r="C54" i="237" a="1"/>
  <c r="C54" i="237" s="1"/>
  <c r="C53" i="237" a="1"/>
  <c r="C53" i="237" s="1"/>
  <c r="C52" i="237" a="1"/>
  <c r="C52" i="237" s="1"/>
  <c r="C51" i="237" a="1"/>
  <c r="C51" i="237" s="1"/>
  <c r="C50" i="237" a="1"/>
  <c r="C50" i="237" s="1"/>
  <c r="C49" i="237" a="1"/>
  <c r="C49" i="237" s="1"/>
  <c r="C48" i="237" a="1"/>
  <c r="C48" i="237" s="1"/>
  <c r="C47" i="237" a="1"/>
  <c r="C47" i="237" s="1"/>
  <c r="C46" i="237" a="1"/>
  <c r="C46" i="237" s="1"/>
  <c r="C45" i="237" a="1"/>
  <c r="C45" i="237" s="1"/>
  <c r="C44" i="237" a="1"/>
  <c r="C44" i="237" s="1"/>
  <c r="C43" i="237" a="1"/>
  <c r="C43" i="237" s="1"/>
  <c r="C42" i="237" a="1"/>
  <c r="C42" i="237" s="1"/>
  <c r="C41" i="237" a="1"/>
  <c r="C41" i="237" s="1"/>
  <c r="C40" i="237" a="1"/>
  <c r="C40" i="237" s="1"/>
  <c r="C39" i="237" a="1"/>
  <c r="C39" i="237" s="1"/>
  <c r="C88" i="236" a="1"/>
  <c r="C88" i="236" s="1"/>
  <c r="C87" i="236" a="1"/>
  <c r="C87" i="236" s="1"/>
  <c r="C86" i="236" a="1"/>
  <c r="C86" i="236" s="1"/>
  <c r="C85" i="236" a="1"/>
  <c r="C85" i="236" s="1"/>
  <c r="D85" i="236" s="1" a="1"/>
  <c r="D85" i="236" s="1"/>
  <c r="C84" i="236" a="1"/>
  <c r="C84" i="236" s="1"/>
  <c r="C83" i="236" a="1"/>
  <c r="C83" i="236" s="1"/>
  <c r="D83" i="236" s="1" a="1"/>
  <c r="D83" i="236" s="1"/>
  <c r="C82" i="236" a="1"/>
  <c r="C82" i="236" s="1"/>
  <c r="C81" i="236" a="1"/>
  <c r="C81" i="236" s="1"/>
  <c r="C80" i="236" a="1"/>
  <c r="C80" i="236" s="1"/>
  <c r="H80" i="236" s="1" a="1"/>
  <c r="H80" i="236" s="1"/>
  <c r="C79" i="236" a="1"/>
  <c r="C79" i="236" s="1"/>
  <c r="C78" i="236" a="1"/>
  <c r="C78" i="236" s="1"/>
  <c r="C77" i="236" a="1"/>
  <c r="C77" i="236" s="1"/>
  <c r="C76" i="236" a="1"/>
  <c r="C76" i="236" s="1"/>
  <c r="C75" i="236" a="1"/>
  <c r="C75" i="236" s="1"/>
  <c r="C74" i="236" a="1"/>
  <c r="C74" i="236" s="1"/>
  <c r="C73" i="236" a="1"/>
  <c r="C73" i="236" s="1"/>
  <c r="C72" i="236" a="1"/>
  <c r="C72" i="236" s="1"/>
  <c r="C71" i="236" a="1"/>
  <c r="C71" i="236" s="1"/>
  <c r="C70" i="236" a="1"/>
  <c r="C70" i="236" s="1"/>
  <c r="C69" i="236" a="1"/>
  <c r="C69" i="236" s="1"/>
  <c r="C68" i="236" a="1"/>
  <c r="C68" i="236" s="1"/>
  <c r="C67" i="236" a="1"/>
  <c r="C67" i="236" s="1"/>
  <c r="C66" i="236" a="1"/>
  <c r="C66" i="236" s="1"/>
  <c r="C65" i="236" a="1"/>
  <c r="C65" i="236" s="1"/>
  <c r="C64" i="236" a="1"/>
  <c r="C64" i="236" s="1"/>
  <c r="C63" i="236" a="1"/>
  <c r="C63" i="236" s="1"/>
  <c r="C62" i="236" a="1"/>
  <c r="C62" i="236" s="1"/>
  <c r="C61" i="236" a="1"/>
  <c r="C61" i="236" s="1"/>
  <c r="C60" i="236" a="1"/>
  <c r="C60" i="236" s="1"/>
  <c r="C59" i="236" a="1"/>
  <c r="C59" i="236" s="1"/>
  <c r="H59" i="236" s="1" a="1"/>
  <c r="H59" i="236" s="1"/>
  <c r="C58" i="236" a="1"/>
  <c r="C58" i="236" s="1"/>
  <c r="C57" i="236" a="1"/>
  <c r="C57" i="236" s="1"/>
  <c r="C56" i="236" a="1"/>
  <c r="C56" i="236" s="1"/>
  <c r="C55" i="236" a="1"/>
  <c r="C55" i="236" s="1"/>
  <c r="C54" i="236" a="1"/>
  <c r="C54" i="236" s="1"/>
  <c r="C53" i="236" a="1"/>
  <c r="C53" i="236" s="1"/>
  <c r="C52" i="236" a="1"/>
  <c r="C52" i="236" s="1"/>
  <c r="C51" i="236" a="1"/>
  <c r="C51" i="236" s="1"/>
  <c r="C50" i="236" a="1"/>
  <c r="C50" i="236" s="1"/>
  <c r="C49" i="236" a="1"/>
  <c r="C49" i="236" s="1"/>
  <c r="C48" i="236" a="1"/>
  <c r="C48" i="236" s="1"/>
  <c r="C47" i="236" a="1"/>
  <c r="C47" i="236" s="1"/>
  <c r="C46" i="236" a="1"/>
  <c r="C46" i="236" s="1"/>
  <c r="E46" i="236" s="1" a="1"/>
  <c r="E46" i="236" s="1"/>
  <c r="C45" i="236" a="1"/>
  <c r="C45" i="236" s="1"/>
  <c r="C44" i="236" a="1"/>
  <c r="C44" i="236" s="1"/>
  <c r="C43" i="236" a="1"/>
  <c r="C43" i="236" s="1"/>
  <c r="C42" i="236" a="1"/>
  <c r="C42" i="236" s="1"/>
  <c r="C41" i="236" a="1"/>
  <c r="C41" i="236" s="1"/>
  <c r="C40" i="236" a="1"/>
  <c r="C40" i="236" s="1"/>
  <c r="C39" i="236" a="1"/>
  <c r="C39" i="236" s="1"/>
  <c r="C83" i="214" a="1"/>
  <c r="C83" i="214" s="1"/>
  <c r="G83" i="214" s="1" a="1"/>
  <c r="G83" i="214" s="1"/>
  <c r="C82" i="214" a="1"/>
  <c r="C82" i="214" s="1"/>
  <c r="F82" i="214" s="1" a="1"/>
  <c r="F82" i="214" s="1"/>
  <c r="C81" i="214" a="1"/>
  <c r="C81" i="214" s="1"/>
  <c r="D81" i="214" s="1" a="1"/>
  <c r="D81" i="214" s="1"/>
  <c r="C80" i="214" a="1"/>
  <c r="C80" i="214" s="1"/>
  <c r="H80" i="214" s="1" a="1"/>
  <c r="H80" i="214" s="1"/>
  <c r="C79" i="214" a="1"/>
  <c r="C79" i="214" s="1"/>
  <c r="C78" i="214" a="1"/>
  <c r="C78" i="214" s="1"/>
  <c r="G78" i="214" s="1" a="1"/>
  <c r="G78" i="214" s="1"/>
  <c r="C77" i="214" a="1"/>
  <c r="C77" i="214" s="1"/>
  <c r="C76" i="214" a="1"/>
  <c r="C76" i="214" s="1"/>
  <c r="C75" i="214" a="1"/>
  <c r="C75" i="214" s="1"/>
  <c r="H75" i="214" s="1" a="1"/>
  <c r="H75" i="214" s="1"/>
  <c r="C74" i="214" a="1"/>
  <c r="C74" i="214" s="1"/>
  <c r="F74" i="214" s="1" a="1"/>
  <c r="F74" i="214" s="1"/>
  <c r="C73" i="214" a="1"/>
  <c r="C73" i="214" s="1"/>
  <c r="C72" i="214" a="1"/>
  <c r="C72" i="214" s="1"/>
  <c r="C71" i="214" a="1"/>
  <c r="C71" i="214" s="1"/>
  <c r="C70" i="214" a="1"/>
  <c r="C70" i="214" s="1"/>
  <c r="F70" i="214" s="1" a="1"/>
  <c r="F70" i="214" s="1"/>
  <c r="C69" i="214" a="1"/>
  <c r="C69" i="214" s="1"/>
  <c r="C68" i="214" a="1"/>
  <c r="C68" i="214" s="1"/>
  <c r="C67" i="214" a="1"/>
  <c r="C67" i="214" s="1"/>
  <c r="C66" i="214" a="1"/>
  <c r="C66" i="214" s="1"/>
  <c r="C65" i="214" a="1"/>
  <c r="C65" i="214" s="1"/>
  <c r="C64" i="214" a="1"/>
  <c r="C64" i="214" s="1"/>
  <c r="C63" i="214" a="1"/>
  <c r="C63" i="214" s="1"/>
  <c r="C62" i="214" a="1"/>
  <c r="C62" i="214" s="1"/>
  <c r="C61" i="214" a="1"/>
  <c r="C61" i="214" s="1"/>
  <c r="C60" i="214" a="1"/>
  <c r="C60" i="214" s="1"/>
  <c r="C59" i="214" a="1"/>
  <c r="C59" i="214" s="1"/>
  <c r="C58" i="214" a="1"/>
  <c r="C58" i="214" s="1"/>
  <c r="C57" i="214" a="1"/>
  <c r="C57" i="214" s="1"/>
  <c r="G57" i="214" s="1" a="1"/>
  <c r="G57" i="214" s="1"/>
  <c r="C56" i="214" a="1"/>
  <c r="C56" i="214" s="1"/>
  <c r="C55" i="214" a="1"/>
  <c r="C55" i="214" s="1"/>
  <c r="C54" i="214" a="1"/>
  <c r="C54" i="214" s="1"/>
  <c r="C53" i="214" a="1"/>
  <c r="C53" i="214" s="1"/>
  <c r="C52" i="214" a="1"/>
  <c r="C52" i="214" s="1"/>
  <c r="C51" i="214" a="1"/>
  <c r="C51" i="214" s="1"/>
  <c r="C50" i="214" a="1"/>
  <c r="C50" i="214" s="1"/>
  <c r="C49" i="214" a="1"/>
  <c r="C49" i="214" s="1"/>
  <c r="C48" i="214" a="1"/>
  <c r="C48" i="214" s="1"/>
  <c r="C47" i="214" a="1"/>
  <c r="C47" i="214" s="1"/>
  <c r="C46" i="214" a="1"/>
  <c r="C46" i="214" s="1"/>
  <c r="E46" i="214" s="1" a="1"/>
  <c r="E46" i="214" s="1"/>
  <c r="C45" i="214" a="1"/>
  <c r="C45" i="214" s="1"/>
  <c r="C44" i="214" a="1"/>
  <c r="C44" i="214" s="1"/>
  <c r="C43" i="214" a="1"/>
  <c r="C43" i="214" s="1"/>
  <c r="C42" i="214" a="1"/>
  <c r="C42" i="214" s="1"/>
  <c r="C41" i="214" a="1"/>
  <c r="C41" i="214" s="1"/>
  <c r="E41" i="214" s="1" a="1"/>
  <c r="E41" i="214" s="1"/>
  <c r="C40" i="214" a="1"/>
  <c r="C40" i="214" s="1"/>
  <c r="C39" i="214" a="1"/>
  <c r="C39" i="214" s="1"/>
  <c r="C38" i="214" a="1"/>
  <c r="C38" i="214" s="1"/>
  <c r="H38" i="214" s="1" a="1"/>
  <c r="H38" i="214" s="1"/>
  <c r="C37" i="214" a="1"/>
  <c r="C37" i="214" s="1"/>
  <c r="C36" i="214" a="1"/>
  <c r="C36" i="214" s="1"/>
  <c r="C35" i="214" a="1"/>
  <c r="C35" i="214" s="1"/>
  <c r="C34" i="214" a="1"/>
  <c r="C34" i="214" s="1"/>
  <c r="C84" i="215" a="1"/>
  <c r="C84" i="215" s="1"/>
  <c r="C85" i="215" a="1"/>
  <c r="C85" i="215" s="1"/>
  <c r="C86" i="215" a="1"/>
  <c r="C86" i="215" s="1"/>
  <c r="F86" i="215" s="1" a="1"/>
  <c r="F86" i="215" s="1"/>
  <c r="C87" i="215" a="1"/>
  <c r="C87" i="215" s="1"/>
  <c r="C88" i="215" a="1"/>
  <c r="C88" i="215" s="1"/>
  <c r="D88" i="215" s="1" a="1"/>
  <c r="D88" i="215" s="1"/>
  <c r="C89" i="215" a="1"/>
  <c r="C89" i="215" s="1"/>
  <c r="E89" i="215" s="1" a="1"/>
  <c r="E89" i="215" s="1"/>
  <c r="C90" i="215" a="1"/>
  <c r="C90" i="215" s="1"/>
  <c r="F90" i="215" s="1" a="1"/>
  <c r="F90" i="215" s="1"/>
  <c r="C91" i="215" a="1"/>
  <c r="C91" i="215" s="1"/>
  <c r="C92" i="215" a="1"/>
  <c r="C92" i="215" s="1"/>
  <c r="E92" i="215" s="1" a="1"/>
  <c r="E92" i="215" s="1"/>
  <c r="C93" i="215" a="1"/>
  <c r="C93" i="215" s="1"/>
  <c r="C94" i="215" a="1"/>
  <c r="C94" i="215" s="1"/>
  <c r="F94" i="215" s="1" a="1"/>
  <c r="F94" i="215" s="1"/>
  <c r="C95" i="215" a="1"/>
  <c r="C95" i="215" s="1"/>
  <c r="E95" i="215" s="1" a="1"/>
  <c r="E95" i="215" s="1"/>
  <c r="C96" i="215" a="1"/>
  <c r="C96" i="215" s="1"/>
  <c r="C97" i="215" a="1"/>
  <c r="C97" i="215" s="1"/>
  <c r="C98" i="215" a="1"/>
  <c r="C98" i="215" s="1"/>
  <c r="F98" i="215" s="1" a="1"/>
  <c r="F98" i="215" s="1"/>
  <c r="C99" i="215" a="1"/>
  <c r="C99" i="215" s="1"/>
  <c r="E99" i="215" s="1" a="1"/>
  <c r="E99" i="215" s="1"/>
  <c r="C100" i="215" a="1"/>
  <c r="C100" i="215" s="1"/>
  <c r="C101" i="215" a="1"/>
  <c r="C101" i="215" s="1"/>
  <c r="F101" i="215" s="1" a="1"/>
  <c r="F101" i="215" s="1"/>
  <c r="C102" i="215" a="1"/>
  <c r="C102" i="215" s="1"/>
  <c r="F102" i="215" s="1" a="1"/>
  <c r="F102" i="215" s="1"/>
  <c r="C103" i="215" a="1"/>
  <c r="C103" i="215" s="1"/>
  <c r="E103" i="215" s="1" a="1"/>
  <c r="E103" i="215" s="1"/>
  <c r="C83" i="215" a="1"/>
  <c r="C83" i="215" s="1"/>
  <c r="C82" i="215" a="1"/>
  <c r="C82" i="215" s="1"/>
  <c r="C81" i="215" a="1"/>
  <c r="C81" i="215" s="1"/>
  <c r="C80" i="215" a="1"/>
  <c r="C80" i="215" s="1"/>
  <c r="C79" i="215" a="1"/>
  <c r="C79" i="215" s="1"/>
  <c r="C78" i="215" a="1"/>
  <c r="C78" i="215" s="1"/>
  <c r="C77" i="215" a="1"/>
  <c r="C77" i="215" s="1"/>
  <c r="C76" i="215" a="1"/>
  <c r="C76" i="215" s="1"/>
  <c r="C75" i="215" a="1"/>
  <c r="C75" i="215" s="1"/>
  <c r="C74" i="215" a="1"/>
  <c r="C74" i="215" s="1"/>
  <c r="C73" i="215" a="1"/>
  <c r="C73" i="215" s="1"/>
  <c r="C72" i="215" a="1"/>
  <c r="C72" i="215" s="1"/>
  <c r="C71" i="215" a="1"/>
  <c r="C71" i="215" s="1"/>
  <c r="C70" i="215" a="1"/>
  <c r="C70" i="215" s="1"/>
  <c r="C69" i="215" a="1"/>
  <c r="C69" i="215" s="1"/>
  <c r="C68" i="215" a="1"/>
  <c r="C68" i="215" s="1"/>
  <c r="C67" i="215" a="1"/>
  <c r="C67" i="215" s="1"/>
  <c r="C66" i="215" a="1"/>
  <c r="C66" i="215" s="1"/>
  <c r="C65" i="215" a="1"/>
  <c r="C65" i="215" s="1"/>
  <c r="D65" i="215" s="1" a="1"/>
  <c r="D65" i="215" s="1"/>
  <c r="C64" i="215" a="1"/>
  <c r="C64" i="215" s="1"/>
  <c r="C63" i="215" a="1"/>
  <c r="C63" i="215" s="1"/>
  <c r="C62" i="215" a="1"/>
  <c r="C62" i="215" s="1"/>
  <c r="C61" i="215" a="1"/>
  <c r="C61" i="215" s="1"/>
  <c r="H61" i="215" s="1" a="1"/>
  <c r="H61" i="215" s="1"/>
  <c r="C60" i="215" a="1"/>
  <c r="C60" i="215" s="1"/>
  <c r="D60" i="215" s="1" a="1"/>
  <c r="D60" i="215" s="1"/>
  <c r="C59" i="215" a="1"/>
  <c r="C59" i="215" s="1"/>
  <c r="C58" i="215" a="1"/>
  <c r="C58" i="215" s="1"/>
  <c r="C57" i="215" a="1"/>
  <c r="C57" i="215" s="1"/>
  <c r="C56" i="215" a="1"/>
  <c r="C56" i="215" s="1"/>
  <c r="F56" i="215" s="1" a="1"/>
  <c r="F56" i="215" s="1"/>
  <c r="C55" i="215" a="1"/>
  <c r="C55" i="215" s="1"/>
  <c r="C54" i="215" a="1"/>
  <c r="C54" i="215" s="1"/>
  <c r="C53" i="215" a="1"/>
  <c r="C53" i="215" s="1"/>
  <c r="C52" i="215" a="1"/>
  <c r="C52" i="215" s="1"/>
  <c r="H52" i="215" s="1" a="1"/>
  <c r="H52" i="215" s="1"/>
  <c r="C51" i="215" a="1"/>
  <c r="C51" i="215" s="1"/>
  <c r="C50" i="215" a="1"/>
  <c r="C50" i="215" s="1"/>
  <c r="C49" i="215" a="1"/>
  <c r="C49" i="215" s="1"/>
  <c r="C48" i="215" a="1"/>
  <c r="C48" i="215" s="1"/>
  <c r="E48" i="215" s="1" a="1"/>
  <c r="E48" i="215" s="1"/>
  <c r="C47" i="215" a="1"/>
  <c r="C47" i="215" s="1"/>
  <c r="C46" i="215" a="1"/>
  <c r="C46" i="215" s="1"/>
  <c r="C45" i="215" a="1"/>
  <c r="C45" i="215" s="1"/>
  <c r="H45" i="215" s="1" a="1"/>
  <c r="H45" i="215" s="1"/>
  <c r="C44" i="215" a="1"/>
  <c r="C44" i="215" s="1"/>
  <c r="D44" i="215" s="1" a="1"/>
  <c r="D44" i="215" s="1"/>
  <c r="C43" i="215" a="1"/>
  <c r="C43" i="215" s="1"/>
  <c r="C42" i="215" a="1"/>
  <c r="C42" i="215" s="1"/>
  <c r="C41" i="215" a="1"/>
  <c r="C41" i="215" s="1"/>
  <c r="C40" i="215" a="1"/>
  <c r="C40" i="215" s="1"/>
  <c r="E40" i="215" s="1" a="1"/>
  <c r="E40" i="215" s="1"/>
  <c r="C39" i="215" a="1"/>
  <c r="C39" i="215" s="1"/>
  <c r="C38" i="215" a="1"/>
  <c r="C38" i="215" s="1"/>
  <c r="C37" i="215" a="1"/>
  <c r="C37" i="215" s="1"/>
  <c r="F37" i="215" s="1" a="1"/>
  <c r="F37" i="215" s="1"/>
  <c r="C36" i="215" a="1"/>
  <c r="C36" i="215" s="1"/>
  <c r="E36" i="215" s="1" a="1"/>
  <c r="E36" i="215" s="1"/>
  <c r="C35" i="215" a="1"/>
  <c r="C35" i="215" s="1"/>
  <c r="C34" i="215" a="1"/>
  <c r="C34" i="215" s="1"/>
  <c r="C83" i="213" a="1"/>
  <c r="C83" i="213" s="1"/>
  <c r="D83" i="213" s="1" a="1"/>
  <c r="D83" i="213" s="1"/>
  <c r="C82" i="213" a="1"/>
  <c r="C82" i="213" s="1"/>
  <c r="C81" i="213" a="1"/>
  <c r="C81" i="213" s="1"/>
  <c r="C80" i="213" a="1"/>
  <c r="C80" i="213" s="1"/>
  <c r="C79" i="213" a="1"/>
  <c r="C79" i="213" s="1"/>
  <c r="H79" i="213" s="1" a="1"/>
  <c r="H79" i="213" s="1"/>
  <c r="C78" i="213" a="1"/>
  <c r="C78" i="213" s="1"/>
  <c r="H78" i="213" s="1" a="1"/>
  <c r="H78" i="213" s="1"/>
  <c r="C77" i="213" a="1"/>
  <c r="C77" i="213" s="1"/>
  <c r="C76" i="213" a="1"/>
  <c r="C76" i="213" s="1"/>
  <c r="C75" i="213" a="1"/>
  <c r="C75" i="213" s="1"/>
  <c r="C74" i="213" a="1"/>
  <c r="C74" i="213" s="1"/>
  <c r="E74" i="213" s="1" a="1"/>
  <c r="C73" i="213" a="1"/>
  <c r="C73" i="213" s="1"/>
  <c r="C72" i="213" a="1"/>
  <c r="C72" i="213" s="1"/>
  <c r="C71" i="213" a="1"/>
  <c r="C71" i="213" s="1"/>
  <c r="H71" i="213" s="1" a="1"/>
  <c r="H71" i="213" s="1"/>
  <c r="C70" i="213" a="1"/>
  <c r="C70" i="213" s="1"/>
  <c r="C69" i="213" a="1"/>
  <c r="C69" i="213" s="1"/>
  <c r="C68" i="213" a="1"/>
  <c r="C68" i="213" s="1"/>
  <c r="C67" i="213" a="1"/>
  <c r="C67" i="213" s="1"/>
  <c r="E67" i="213" s="1" a="1"/>
  <c r="E67" i="213" s="1"/>
  <c r="C66" i="213" a="1"/>
  <c r="C66" i="213" s="1"/>
  <c r="D66" i="213" s="1" a="1"/>
  <c r="D66" i="213" s="1"/>
  <c r="C65" i="213" a="1"/>
  <c r="C65" i="213" s="1"/>
  <c r="C64" i="213" a="1"/>
  <c r="C64" i="213" s="1"/>
  <c r="C63" i="213" a="1"/>
  <c r="C63" i="213" s="1"/>
  <c r="D63" i="213" s="1" a="1"/>
  <c r="D63" i="213" s="1"/>
  <c r="C62" i="213" a="1"/>
  <c r="C62" i="213" s="1"/>
  <c r="C61" i="213" a="1"/>
  <c r="C61" i="213" s="1"/>
  <c r="C60" i="213" a="1"/>
  <c r="C60" i="213" s="1"/>
  <c r="C59" i="213" a="1"/>
  <c r="C59" i="213" s="1"/>
  <c r="C58" i="213" a="1"/>
  <c r="C58" i="213" s="1"/>
  <c r="C57" i="213" a="1"/>
  <c r="C57" i="213" s="1"/>
  <c r="C56" i="213" a="1"/>
  <c r="C56" i="213" s="1"/>
  <c r="C55" i="213" a="1"/>
  <c r="C55" i="213" s="1"/>
  <c r="G55" i="213" s="1" a="1"/>
  <c r="G55" i="213" s="1"/>
  <c r="C54" i="213" a="1"/>
  <c r="C54" i="213" s="1"/>
  <c r="F54" i="213" s="1" a="1"/>
  <c r="F54" i="213" s="1"/>
  <c r="C53" i="213" a="1"/>
  <c r="C53" i="213" s="1"/>
  <c r="C52" i="213" a="1"/>
  <c r="C52" i="213" s="1"/>
  <c r="C51" i="213" a="1"/>
  <c r="C51" i="213" s="1"/>
  <c r="C50" i="213" a="1"/>
  <c r="C50" i="213" s="1"/>
  <c r="C49" i="213" a="1"/>
  <c r="C49" i="213" s="1"/>
  <c r="C48" i="213" a="1"/>
  <c r="C48" i="213" s="1"/>
  <c r="C47" i="213" a="1"/>
  <c r="C47" i="213" s="1"/>
  <c r="C46" i="213" a="1"/>
  <c r="C46" i="213" s="1"/>
  <c r="D46" i="213" s="1" a="1"/>
  <c r="D46" i="213" s="1"/>
  <c r="C45" i="213" a="1"/>
  <c r="C45" i="213" s="1"/>
  <c r="E45" i="213" s="1" a="1"/>
  <c r="E45" i="213" s="1"/>
  <c r="C44" i="213" a="1"/>
  <c r="C44" i="213" s="1"/>
  <c r="C43" i="213" a="1"/>
  <c r="C43" i="213" s="1"/>
  <c r="H43" i="213" s="1" a="1"/>
  <c r="H43" i="213" s="1"/>
  <c r="C42" i="213" a="1"/>
  <c r="C42" i="213" s="1"/>
  <c r="E42" i="213" s="1" a="1"/>
  <c r="E42" i="213" s="1"/>
  <c r="C41" i="213" a="1"/>
  <c r="C41" i="213" s="1"/>
  <c r="C40" i="213" a="1"/>
  <c r="C40" i="213" s="1"/>
  <c r="C39" i="213" a="1"/>
  <c r="C39" i="213" s="1"/>
  <c r="E39" i="213" s="1" a="1"/>
  <c r="C38" i="213" a="1"/>
  <c r="C38" i="213" s="1"/>
  <c r="E38" i="213" s="1" a="1"/>
  <c r="E38" i="213" s="1"/>
  <c r="C37" i="213" a="1"/>
  <c r="C37" i="213" s="1"/>
  <c r="C36" i="213" a="1"/>
  <c r="C36" i="213" s="1"/>
  <c r="C35" i="213" a="1"/>
  <c r="C35" i="213" s="1"/>
  <c r="E35" i="213" s="1" a="1"/>
  <c r="E35" i="213" s="1"/>
  <c r="C34" i="213" a="1"/>
  <c r="C34" i="213" s="1"/>
  <c r="C64" i="212" a="1"/>
  <c r="C64" i="212" s="1"/>
  <c r="C65" i="212" a="1"/>
  <c r="C65" i="212" s="1"/>
  <c r="C66" i="212" a="1"/>
  <c r="C66" i="212" s="1"/>
  <c r="E66" i="212" s="1" a="1"/>
  <c r="E66" i="212" s="1"/>
  <c r="C67" i="212" a="1"/>
  <c r="C67" i="212" s="1"/>
  <c r="C68" i="212" a="1"/>
  <c r="C68" i="212" s="1"/>
  <c r="C69" i="212" a="1"/>
  <c r="C69" i="212" s="1"/>
  <c r="G69" i="212" s="1" a="1"/>
  <c r="G69" i="212" s="1"/>
  <c r="C70" i="212" a="1"/>
  <c r="C70" i="212" s="1"/>
  <c r="C71" i="212" a="1"/>
  <c r="C71" i="212" s="1"/>
  <c r="H71" i="212" s="1" a="1"/>
  <c r="H71" i="212" s="1"/>
  <c r="C72" i="212" a="1"/>
  <c r="C72" i="212" s="1"/>
  <c r="C73" i="212" a="1"/>
  <c r="C73" i="212" s="1"/>
  <c r="F73" i="212" s="1" a="1"/>
  <c r="F73" i="212" s="1"/>
  <c r="C74" i="212" a="1"/>
  <c r="C74" i="212" s="1"/>
  <c r="G74" i="212" s="1" a="1"/>
  <c r="G74" i="212" s="1"/>
  <c r="C75" i="212" a="1"/>
  <c r="C75" i="212" s="1"/>
  <c r="C76" i="212" a="1"/>
  <c r="C76" i="212" s="1"/>
  <c r="F76" i="212" s="1" a="1"/>
  <c r="F76" i="212" s="1"/>
  <c r="C77" i="212" a="1"/>
  <c r="C77" i="212" s="1"/>
  <c r="C78" i="212" a="1"/>
  <c r="C78" i="212" s="1"/>
  <c r="F78" i="212" s="1" a="1"/>
  <c r="F78" i="212" s="1"/>
  <c r="C79" i="212" a="1"/>
  <c r="C79" i="212" s="1"/>
  <c r="F79" i="212" s="1" a="1"/>
  <c r="F79" i="212" s="1"/>
  <c r="C80" i="212" a="1"/>
  <c r="C80" i="212" s="1"/>
  <c r="C81" i="212" a="1"/>
  <c r="C81" i="212" s="1"/>
  <c r="H81" i="212" s="1" a="1"/>
  <c r="H81" i="212" s="1"/>
  <c r="C82" i="212" a="1"/>
  <c r="C82" i="212" s="1"/>
  <c r="G82" i="212" s="1" a="1"/>
  <c r="G82" i="212" s="1"/>
  <c r="C83" i="212" a="1"/>
  <c r="C83" i="212" s="1"/>
  <c r="C84" i="212" a="1"/>
  <c r="C84" i="212" s="1"/>
  <c r="C85" i="212" a="1"/>
  <c r="C85" i="212" s="1"/>
  <c r="C86" i="212" a="1"/>
  <c r="C86" i="212" s="1"/>
  <c r="C87" i="212" a="1"/>
  <c r="C87" i="212" s="1"/>
  <c r="C88" i="212" a="1"/>
  <c r="C88" i="212" s="1"/>
  <c r="H88" i="212" s="1" a="1"/>
  <c r="H88" i="212" s="1"/>
  <c r="C89" i="212" a="1"/>
  <c r="C89" i="212" s="1"/>
  <c r="H89" i="212" s="1" a="1"/>
  <c r="H89" i="212" s="1"/>
  <c r="C90" i="212" a="1"/>
  <c r="C90" i="212" s="1"/>
  <c r="C91" i="212" a="1"/>
  <c r="C91" i="212" s="1"/>
  <c r="F91" i="212" s="1" a="1"/>
  <c r="F91" i="212" s="1"/>
  <c r="C92" i="212" a="1"/>
  <c r="C92" i="212" s="1"/>
  <c r="F92" i="212" s="1" a="1"/>
  <c r="F92" i="212" s="1"/>
  <c r="C93" i="212" a="1"/>
  <c r="C93" i="212" s="1"/>
  <c r="C94" i="212" a="1"/>
  <c r="C94" i="212" s="1"/>
  <c r="G94" i="212" s="1" a="1"/>
  <c r="G94" i="212" s="1"/>
  <c r="C95" i="212" a="1"/>
  <c r="C95" i="212" s="1"/>
  <c r="C96" i="212" a="1"/>
  <c r="C96" i="212" s="1"/>
  <c r="H96" i="212" s="1" a="1"/>
  <c r="H96" i="212" s="1"/>
  <c r="C97" i="212" a="1"/>
  <c r="C97" i="212" s="1"/>
  <c r="C98" i="212" a="1"/>
  <c r="C98" i="212" s="1"/>
  <c r="D98" i="212" s="1" a="1"/>
  <c r="D98" i="212" s="1"/>
  <c r="C99" i="212" a="1"/>
  <c r="C99" i="212" s="1"/>
  <c r="C100" i="212" a="1"/>
  <c r="C100" i="212" s="1"/>
  <c r="D100" i="212" s="1" a="1"/>
  <c r="D100" i="212" s="1"/>
  <c r="C101" i="212" a="1"/>
  <c r="C101" i="212" s="1"/>
  <c r="H101" i="212" s="1" a="1"/>
  <c r="H101" i="212" s="1"/>
  <c r="C102" i="212" a="1"/>
  <c r="C102" i="212" s="1"/>
  <c r="D102" i="212" s="1" a="1"/>
  <c r="D102" i="212" s="1"/>
  <c r="C103" i="212" a="1"/>
  <c r="C103" i="212" s="1"/>
  <c r="C63" i="212" a="1"/>
  <c r="C63" i="212" s="1"/>
  <c r="F63" i="212" s="1" a="1"/>
  <c r="F63" i="212" s="1"/>
  <c r="C62" i="212" a="1"/>
  <c r="C62" i="212" s="1"/>
  <c r="C61" i="212" a="1"/>
  <c r="C61" i="212" s="1"/>
  <c r="C60" i="212" a="1"/>
  <c r="C60" i="212" s="1"/>
  <c r="F60" i="212" s="1" a="1"/>
  <c r="F60" i="212" s="1"/>
  <c r="C59" i="212" a="1"/>
  <c r="C59" i="212" s="1"/>
  <c r="C58" i="212" a="1"/>
  <c r="C58" i="212" s="1"/>
  <c r="C57" i="212" a="1"/>
  <c r="C57" i="212" s="1"/>
  <c r="C56" i="212" a="1"/>
  <c r="C56" i="212" s="1"/>
  <c r="E56" i="212" s="1" a="1"/>
  <c r="E56" i="212" s="1"/>
  <c r="C55" i="212" a="1"/>
  <c r="C55" i="212" s="1"/>
  <c r="E55" i="212" s="1" a="1"/>
  <c r="E55" i="212" s="1"/>
  <c r="C54" i="212" a="1"/>
  <c r="C54" i="212" s="1"/>
  <c r="C53" i="212" a="1"/>
  <c r="C53" i="212" s="1"/>
  <c r="C52" i="212" a="1"/>
  <c r="C52" i="212" s="1"/>
  <c r="F52" i="212" s="1" a="1"/>
  <c r="F52" i="212" s="1"/>
  <c r="C51" i="212" a="1"/>
  <c r="C51" i="212" s="1"/>
  <c r="C50" i="212" a="1"/>
  <c r="C50" i="212" s="1"/>
  <c r="C49" i="212" a="1"/>
  <c r="C49" i="212" s="1"/>
  <c r="C48" i="212" a="1"/>
  <c r="C48" i="212" s="1"/>
  <c r="H48" i="212" s="1" a="1"/>
  <c r="H48" i="212" s="1"/>
  <c r="C47" i="212" a="1"/>
  <c r="C47" i="212" s="1"/>
  <c r="C46" i="212" a="1"/>
  <c r="C46" i="212" s="1"/>
  <c r="C45" i="212" a="1"/>
  <c r="C45" i="212" s="1"/>
  <c r="C44" i="212" a="1"/>
  <c r="C44" i="212" s="1"/>
  <c r="D44" i="212" s="1" a="1"/>
  <c r="D44" i="212" s="1"/>
  <c r="C43" i="212" a="1"/>
  <c r="C43" i="212" s="1"/>
  <c r="C42" i="212" a="1"/>
  <c r="C42" i="212" s="1"/>
  <c r="C41" i="212" a="1"/>
  <c r="C41" i="212" s="1"/>
  <c r="E41" i="212" s="1" a="1"/>
  <c r="C40" i="212" a="1"/>
  <c r="C40" i="212" s="1"/>
  <c r="C39" i="212" a="1"/>
  <c r="C39" i="212" s="1"/>
  <c r="C38" i="212" a="1"/>
  <c r="C38" i="212" s="1"/>
  <c r="C37" i="212" a="1"/>
  <c r="C37" i="212" s="1"/>
  <c r="C36" i="212" a="1"/>
  <c r="C36" i="212" s="1"/>
  <c r="H36" i="212" s="1" a="1"/>
  <c r="H36" i="212" s="1"/>
  <c r="C35" i="212" a="1"/>
  <c r="C35" i="212" s="1"/>
  <c r="C34" i="212" a="1"/>
  <c r="C34" i="212" s="1"/>
  <c r="C57" i="235" a="1"/>
  <c r="C57" i="235" s="1"/>
  <c r="C56" i="235" a="1"/>
  <c r="C56" i="235" s="1"/>
  <c r="C55" i="235" a="1"/>
  <c r="C55" i="235" s="1"/>
  <c r="G55" i="235" s="1" a="1"/>
  <c r="G55" i="235" s="1"/>
  <c r="C54" i="235" a="1"/>
  <c r="C54" i="235" s="1"/>
  <c r="E54" i="235" s="1" a="1"/>
  <c r="E54" i="235" s="1"/>
  <c r="C53" i="235" a="1"/>
  <c r="C53" i="235" s="1"/>
  <c r="H53" i="235" s="1" a="1"/>
  <c r="H53" i="235" s="1"/>
  <c r="C52" i="235" a="1"/>
  <c r="C52" i="235" s="1"/>
  <c r="G52" i="235" s="1" a="1"/>
  <c r="G52" i="235" s="1"/>
  <c r="C51" i="235" a="1"/>
  <c r="C51" i="235" s="1"/>
  <c r="D51" i="235" s="1" a="1"/>
  <c r="D51" i="235" s="1"/>
  <c r="C50" i="235" a="1"/>
  <c r="C50" i="235" s="1"/>
  <c r="C49" i="235" a="1"/>
  <c r="C49" i="235" s="1"/>
  <c r="H49" i="235" s="1" a="1"/>
  <c r="H49" i="235" s="1"/>
  <c r="C48" i="235" a="1"/>
  <c r="C48" i="235" s="1"/>
  <c r="G48" i="235" s="1" a="1"/>
  <c r="G48" i="235" s="1"/>
  <c r="C47" i="235" a="1"/>
  <c r="C47" i="235" s="1"/>
  <c r="H47" i="235" s="1" a="1"/>
  <c r="H47" i="235" s="1"/>
  <c r="C46" i="235" a="1"/>
  <c r="C46" i="235" s="1"/>
  <c r="E46" i="235" s="1" a="1"/>
  <c r="E46" i="235" s="1"/>
  <c r="C45" i="235" a="1"/>
  <c r="C45" i="235" s="1"/>
  <c r="H45" i="235" s="1" a="1"/>
  <c r="H45" i="235" s="1"/>
  <c r="C44" i="235" a="1"/>
  <c r="C44" i="235" s="1"/>
  <c r="C43" i="235" a="1"/>
  <c r="C43" i="235" s="1"/>
  <c r="D43" i="235" s="1" a="1"/>
  <c r="D43" i="235" s="1"/>
  <c r="C42" i="235" a="1"/>
  <c r="C42" i="235" s="1"/>
  <c r="C41" i="235" a="1"/>
  <c r="C41" i="235" s="1"/>
  <c r="H41" i="235" s="1" a="1"/>
  <c r="H41" i="235" s="1"/>
  <c r="C40" i="235" a="1"/>
  <c r="C40" i="235" s="1"/>
  <c r="G40" i="235" s="1" a="1"/>
  <c r="G40" i="235" s="1"/>
  <c r="C39" i="235" a="1"/>
  <c r="C39" i="235" s="1"/>
  <c r="G39" i="235" s="1" a="1"/>
  <c r="G39" i="235" s="1"/>
  <c r="C38" i="235" a="1"/>
  <c r="C38" i="235" s="1"/>
  <c r="C37" i="235" a="1"/>
  <c r="C37" i="235" s="1"/>
  <c r="C36" i="235" a="1"/>
  <c r="C36" i="235" s="1"/>
  <c r="G36" i="235" s="1" a="1"/>
  <c r="G36" i="235" s="1"/>
  <c r="C35" i="235" a="1"/>
  <c r="C35" i="235" s="1"/>
  <c r="D35" i="235" s="1" a="1"/>
  <c r="D35" i="235" s="1"/>
  <c r="C34" i="235" a="1"/>
  <c r="C34" i="235" s="1"/>
  <c r="C33" i="235" a="1"/>
  <c r="C33" i="235" s="1"/>
  <c r="H33" i="235" s="1" a="1"/>
  <c r="H33" i="235" s="1"/>
  <c r="C32" i="235" a="1"/>
  <c r="C32" i="235" s="1"/>
  <c r="C31" i="235" a="1"/>
  <c r="C31" i="235" s="1"/>
  <c r="C30" i="235" a="1"/>
  <c r="C30" i="235" s="1"/>
  <c r="C29" i="235" a="1"/>
  <c r="C29" i="235" s="1"/>
  <c r="C28" i="235" a="1"/>
  <c r="C28" i="235" s="1"/>
  <c r="H28" i="235" s="1" a="1"/>
  <c r="H28" i="235" s="1"/>
  <c r="C57" i="234" a="1"/>
  <c r="C57" i="234"/>
  <c r="C56" i="234" a="1"/>
  <c r="C56" i="234" s="1"/>
  <c r="G56" i="234" s="1" a="1"/>
  <c r="G56" i="234" s="1"/>
  <c r="C55" i="234" a="1"/>
  <c r="C55" i="234" s="1"/>
  <c r="C54" i="234" a="1"/>
  <c r="C54" i="234" s="1"/>
  <c r="D54" i="234" s="1" a="1"/>
  <c r="D54" i="234" s="1"/>
  <c r="C53" i="234" a="1"/>
  <c r="C53" i="234" s="1"/>
  <c r="C52" i="234" a="1"/>
  <c r="C52" i="234" s="1"/>
  <c r="C51" i="234" a="1"/>
  <c r="C51" i="234" s="1"/>
  <c r="C50" i="234" a="1"/>
  <c r="C50" i="234" s="1"/>
  <c r="G50" i="234" s="1" a="1"/>
  <c r="G50" i="234" s="1"/>
  <c r="C49" i="234" a="1"/>
  <c r="C49" i="234" s="1"/>
  <c r="H49" i="234" s="1" a="1"/>
  <c r="H49" i="234" s="1"/>
  <c r="C48" i="234" a="1"/>
  <c r="C48" i="234" s="1"/>
  <c r="C47" i="234" a="1"/>
  <c r="C47" i="234" s="1"/>
  <c r="H47" i="234" s="1" a="1"/>
  <c r="H47" i="234" s="1"/>
  <c r="C46" i="234" a="1"/>
  <c r="C46" i="234" s="1"/>
  <c r="G46" i="234" s="1" a="1"/>
  <c r="G46" i="234" s="1"/>
  <c r="C45" i="234" a="1"/>
  <c r="C45" i="234" s="1"/>
  <c r="D45" i="234" s="1" a="1"/>
  <c r="D45" i="234" s="1"/>
  <c r="C44" i="234" a="1"/>
  <c r="C44" i="234" s="1"/>
  <c r="C43" i="234" a="1"/>
  <c r="C43" i="234" s="1"/>
  <c r="F43" i="234" s="1" a="1"/>
  <c r="F43" i="234" s="1"/>
  <c r="C42" i="234" a="1"/>
  <c r="C42" i="234" s="1"/>
  <c r="F42" i="234" s="1" a="1"/>
  <c r="F42" i="234" s="1"/>
  <c r="C41" i="234" a="1"/>
  <c r="C41" i="234" s="1"/>
  <c r="C40" i="234" a="1"/>
  <c r="C40" i="234" s="1"/>
  <c r="G40" i="234" s="1" a="1"/>
  <c r="G40" i="234" s="1"/>
  <c r="C39" i="234" a="1"/>
  <c r="C39" i="234" s="1"/>
  <c r="E39" i="234" s="1" a="1"/>
  <c r="E39" i="234" s="1"/>
  <c r="C38" i="234" a="1"/>
  <c r="C38" i="234" s="1"/>
  <c r="F38" i="234" s="1" a="1"/>
  <c r="F38" i="234" s="1"/>
  <c r="C37" i="234" a="1"/>
  <c r="C37" i="234" s="1"/>
  <c r="C36" i="234" a="1"/>
  <c r="C36" i="234" s="1"/>
  <c r="C35" i="234" a="1"/>
  <c r="C35" i="234" s="1"/>
  <c r="F35" i="234" s="1" a="1"/>
  <c r="F35" i="234" s="1"/>
  <c r="C34" i="234" a="1"/>
  <c r="C34" i="234" s="1"/>
  <c r="E34" i="234" s="1" a="1"/>
  <c r="E34" i="234" s="1"/>
  <c r="C33" i="234" a="1"/>
  <c r="C33" i="234" s="1"/>
  <c r="C32" i="234" a="1"/>
  <c r="C32" i="234" s="1"/>
  <c r="C31" i="234" a="1"/>
  <c r="C31" i="234" s="1"/>
  <c r="C30" i="234" a="1"/>
  <c r="C30" i="234" s="1"/>
  <c r="H30" i="234" s="1" a="1"/>
  <c r="C29" i="234" a="1"/>
  <c r="C29" i="234" s="1"/>
  <c r="C28" i="234" a="1"/>
  <c r="C28" i="234" s="1"/>
  <c r="C53" i="216" a="1"/>
  <c r="C53" i="216" s="1"/>
  <c r="C52" i="216" a="1"/>
  <c r="C52" i="216" s="1"/>
  <c r="C51" i="216" a="1"/>
  <c r="C51" i="216" s="1"/>
  <c r="C50" i="216" a="1"/>
  <c r="C50" i="216" s="1"/>
  <c r="C49" i="216" a="1"/>
  <c r="C49" i="216" s="1"/>
  <c r="C48" i="216" a="1"/>
  <c r="C48" i="216" s="1"/>
  <c r="G48" i="216" s="1" a="1"/>
  <c r="G48" i="216" s="1"/>
  <c r="C47" i="216" a="1"/>
  <c r="C47" i="216" s="1"/>
  <c r="C46" i="216" a="1"/>
  <c r="C46" i="216" s="1"/>
  <c r="C45" i="216" a="1"/>
  <c r="C45" i="216" s="1"/>
  <c r="H45" i="216" s="1" a="1"/>
  <c r="H45" i="216" s="1"/>
  <c r="C44" i="216" a="1"/>
  <c r="C44" i="216" s="1"/>
  <c r="H44" i="216" s="1" a="1"/>
  <c r="H44" i="216" s="1"/>
  <c r="C43" i="216" a="1"/>
  <c r="C43" i="216" s="1"/>
  <c r="C42" i="216" a="1"/>
  <c r="C42" i="216" s="1"/>
  <c r="C41" i="216" a="1"/>
  <c r="C41" i="216" s="1"/>
  <c r="H41" i="216" s="1" a="1"/>
  <c r="H41" i="216" s="1"/>
  <c r="C40" i="216" a="1"/>
  <c r="C40" i="216" s="1"/>
  <c r="G40" i="216" s="1" a="1"/>
  <c r="G40" i="216" s="1"/>
  <c r="C39" i="216" a="1"/>
  <c r="C39" i="216" s="1"/>
  <c r="C38" i="216" a="1"/>
  <c r="C38" i="216" s="1"/>
  <c r="H38" i="216" s="1" a="1"/>
  <c r="H38" i="216" s="1"/>
  <c r="C37" i="216" a="1"/>
  <c r="C37" i="216" s="1"/>
  <c r="C36" i="216" a="1"/>
  <c r="C36" i="216" s="1"/>
  <c r="H36" i="216" s="1" a="1"/>
  <c r="H36" i="216" s="1"/>
  <c r="C35" i="216" a="1"/>
  <c r="C35" i="216" s="1"/>
  <c r="C34" i="216" a="1"/>
  <c r="C34" i="216" s="1"/>
  <c r="C33" i="216" a="1"/>
  <c r="C33" i="216" s="1"/>
  <c r="H33" i="216" s="1" a="1"/>
  <c r="H33" i="216" s="1"/>
  <c r="C32" i="216" a="1"/>
  <c r="C32" i="216" s="1"/>
  <c r="F32" i="216" s="1" a="1"/>
  <c r="F32" i="216" s="1"/>
  <c r="C31" i="216" a="1"/>
  <c r="C31" i="216" s="1"/>
  <c r="H31" i="216" s="1" a="1"/>
  <c r="H31" i="216" s="1"/>
  <c r="C30" i="216" a="1"/>
  <c r="C30" i="216" s="1"/>
  <c r="E30" i="216" s="1" a="1"/>
  <c r="E30" i="216" s="1"/>
  <c r="C29" i="216" a="1"/>
  <c r="C29" i="216" s="1"/>
  <c r="H29" i="216" s="1" a="1"/>
  <c r="H29" i="216" s="1"/>
  <c r="C28" i="216" a="1"/>
  <c r="C28" i="216" s="1"/>
  <c r="C27" i="216" a="1"/>
  <c r="C27" i="216" s="1"/>
  <c r="C26" i="216" a="1"/>
  <c r="C26" i="216" s="1"/>
  <c r="C25" i="216" a="1"/>
  <c r="C25" i="216" s="1"/>
  <c r="C24" i="216" a="1"/>
  <c r="C24" i="216" s="1"/>
  <c r="C53" i="217" a="1"/>
  <c r="C53" i="217" s="1"/>
  <c r="C52" i="217" a="1"/>
  <c r="C52" i="217" s="1"/>
  <c r="C51" i="217" a="1"/>
  <c r="C51" i="217" s="1"/>
  <c r="F51" i="217" s="1" a="1"/>
  <c r="F51" i="217" s="1"/>
  <c r="C50" i="217" a="1"/>
  <c r="C50" i="217" s="1"/>
  <c r="G50" i="217" s="1" a="1"/>
  <c r="G50" i="217" s="1"/>
  <c r="C49" i="217" a="1"/>
  <c r="C49" i="217" s="1"/>
  <c r="C48" i="217" a="1"/>
  <c r="C48" i="217" s="1"/>
  <c r="C47" i="217" a="1"/>
  <c r="C47" i="217" s="1"/>
  <c r="D47" i="217" s="1" a="1"/>
  <c r="D47" i="217" s="1"/>
  <c r="C46" i="217" a="1"/>
  <c r="C46" i="217" s="1"/>
  <c r="H46" i="217" s="1" a="1"/>
  <c r="H46" i="217" s="1"/>
  <c r="C45" i="217" a="1"/>
  <c r="C45" i="217" s="1"/>
  <c r="C44" i="217" a="1"/>
  <c r="C44" i="217" s="1"/>
  <c r="C43" i="217" a="1"/>
  <c r="C43" i="217" s="1"/>
  <c r="G43" i="217" s="1" a="1"/>
  <c r="G43" i="217" s="1"/>
  <c r="C42" i="217" a="1"/>
  <c r="C42" i="217"/>
  <c r="C41" i="217" a="1"/>
  <c r="C41" i="217" s="1"/>
  <c r="C40" i="217" a="1"/>
  <c r="C40" i="217" s="1"/>
  <c r="C39" i="217" a="1"/>
  <c r="C39" i="217" s="1"/>
  <c r="C38" i="217" a="1"/>
  <c r="C38" i="217" s="1"/>
  <c r="C37" i="217" a="1"/>
  <c r="C37" i="217" s="1"/>
  <c r="F37" i="217" s="1" a="1"/>
  <c r="F37" i="217" s="1"/>
  <c r="C36" i="217" a="1"/>
  <c r="C36" i="217" s="1"/>
  <c r="C35" i="217" a="1"/>
  <c r="C35" i="217" s="1"/>
  <c r="C34" i="217" a="1"/>
  <c r="C34" i="217" s="1"/>
  <c r="C33" i="217" a="1"/>
  <c r="C33" i="217" s="1"/>
  <c r="G33" i="217" s="1" a="1"/>
  <c r="G33" i="217" s="1"/>
  <c r="C32" i="217" a="1"/>
  <c r="C32" i="217" s="1"/>
  <c r="C31" i="217" a="1"/>
  <c r="C31" i="217" s="1"/>
  <c r="C30" i="217" a="1"/>
  <c r="C30" i="217" s="1"/>
  <c r="C29" i="217" a="1"/>
  <c r="C29" i="217" s="1"/>
  <c r="D29" i="217" s="1" a="1"/>
  <c r="D29" i="217" s="1"/>
  <c r="C28" i="217" a="1"/>
  <c r="C28" i="217" s="1"/>
  <c r="H28" i="217" s="1" a="1"/>
  <c r="H28" i="217" s="1"/>
  <c r="C27" i="217" a="1"/>
  <c r="C27" i="217" s="1"/>
  <c r="C26" i="217" a="1"/>
  <c r="C26" i="217" s="1"/>
  <c r="C25" i="217" a="1"/>
  <c r="C25" i="217" s="1"/>
  <c r="H25" i="217" s="1" a="1"/>
  <c r="H25" i="217" s="1"/>
  <c r="C24" i="217" a="1"/>
  <c r="C24" i="217" s="1"/>
  <c r="E24" i="217" s="1" a="1"/>
  <c r="E24" i="217" s="1"/>
  <c r="C55" i="210" a="1"/>
  <c r="C55" i="210" s="1"/>
  <c r="C54" i="210" a="1"/>
  <c r="C54" i="210" s="1"/>
  <c r="C53" i="210" a="1"/>
  <c r="C53" i="210" s="1"/>
  <c r="F53" i="210" s="1" a="1"/>
  <c r="F53" i="210" s="1"/>
  <c r="C52" i="210" a="1"/>
  <c r="C52" i="210" s="1"/>
  <c r="C51" i="210" a="1"/>
  <c r="C51" i="210" s="1"/>
  <c r="C50" i="210" a="1"/>
  <c r="C50" i="210" s="1"/>
  <c r="C49" i="210" a="1"/>
  <c r="C49" i="210" s="1"/>
  <c r="C48" i="210" a="1"/>
  <c r="C48" i="210" s="1"/>
  <c r="F48" i="210" s="1" a="1"/>
  <c r="F48" i="210" s="1"/>
  <c r="C47" i="210" a="1"/>
  <c r="C47" i="210" s="1"/>
  <c r="C46" i="210" a="1"/>
  <c r="C46" i="210" s="1"/>
  <c r="C45" i="210" a="1"/>
  <c r="C45" i="210" s="1"/>
  <c r="C44" i="210" a="1"/>
  <c r="C44" i="210" s="1"/>
  <c r="E44" i="210" s="1" a="1"/>
  <c r="E44" i="210" s="1"/>
  <c r="C43" i="210" a="1"/>
  <c r="C43" i="210" s="1"/>
  <c r="C42" i="210" a="1"/>
  <c r="C42" i="210" s="1"/>
  <c r="C41" i="210" a="1"/>
  <c r="C41" i="210" s="1"/>
  <c r="H41" i="210" s="1" a="1"/>
  <c r="H41" i="210" s="1"/>
  <c r="C40" i="210" a="1"/>
  <c r="C40" i="210" s="1"/>
  <c r="C39" i="210" a="1"/>
  <c r="C39" i="210" s="1"/>
  <c r="D39" i="210" s="1" a="1"/>
  <c r="D39" i="210" s="1"/>
  <c r="C38" i="210" a="1"/>
  <c r="C38" i="210" s="1"/>
  <c r="C37" i="210" a="1"/>
  <c r="C37" i="210" s="1"/>
  <c r="D37" i="210" s="1" a="1"/>
  <c r="D37" i="210" s="1"/>
  <c r="C36" i="210" a="1"/>
  <c r="C36" i="210" s="1"/>
  <c r="C35" i="210" a="1"/>
  <c r="C35" i="210" s="1"/>
  <c r="D35" i="210" s="1" a="1"/>
  <c r="D35" i="210" s="1"/>
  <c r="C34" i="210" a="1"/>
  <c r="C34" i="210" s="1"/>
  <c r="F34" i="210" s="1" a="1"/>
  <c r="F34" i="210" s="1"/>
  <c r="C33" i="210" a="1"/>
  <c r="C33" i="210" s="1"/>
  <c r="C32" i="210" a="1"/>
  <c r="C32" i="210" s="1"/>
  <c r="G32" i="210" s="1" a="1"/>
  <c r="G32" i="210" s="1"/>
  <c r="C31" i="210" a="1"/>
  <c r="C31" i="210" s="1"/>
  <c r="F31" i="210" s="1" a="1"/>
  <c r="F31" i="210" s="1"/>
  <c r="C30" i="210" a="1"/>
  <c r="C30" i="210" s="1"/>
  <c r="G30" i="210" s="1" a="1"/>
  <c r="G30" i="210" s="1"/>
  <c r="C29" i="210" a="1"/>
  <c r="C29" i="210" s="1"/>
  <c r="D29" i="210" s="1" a="1"/>
  <c r="D29" i="210" s="1"/>
  <c r="C28" i="210" a="1"/>
  <c r="C28" i="210" s="1"/>
  <c r="G28" i="210" s="1" a="1"/>
  <c r="G28" i="210" s="1"/>
  <c r="C27" i="210" a="1"/>
  <c r="C27" i="210" s="1"/>
  <c r="C26" i="210" a="1"/>
  <c r="C26" i="210" s="1"/>
  <c r="C55" i="211" a="1"/>
  <c r="C55" i="211" s="1"/>
  <c r="C54" i="211" a="1"/>
  <c r="C54" i="211" s="1"/>
  <c r="C53" i="211" a="1"/>
  <c r="C53" i="211" s="1"/>
  <c r="D53" i="211" s="1" a="1"/>
  <c r="D53" i="211" s="1"/>
  <c r="C52" i="211" a="1"/>
  <c r="C52" i="211" s="1"/>
  <c r="F52" i="211" s="1" a="1"/>
  <c r="F52" i="211" s="1"/>
  <c r="C51" i="211" a="1"/>
  <c r="C51" i="211" s="1"/>
  <c r="C50" i="211" a="1"/>
  <c r="C50" i="211" s="1"/>
  <c r="C49" i="211" a="1"/>
  <c r="C49" i="211" s="1"/>
  <c r="C48" i="211" a="1"/>
  <c r="C48" i="211" s="1"/>
  <c r="C47" i="211" a="1"/>
  <c r="C47" i="211" s="1"/>
  <c r="C46" i="211" a="1"/>
  <c r="C46" i="211" s="1"/>
  <c r="C45" i="211" a="1"/>
  <c r="C45" i="211" s="1"/>
  <c r="C44" i="211" a="1"/>
  <c r="C44" i="211" s="1"/>
  <c r="F44" i="211" s="1" a="1"/>
  <c r="F44" i="211" s="1"/>
  <c r="C43" i="211" a="1"/>
  <c r="C43" i="211" s="1"/>
  <c r="E43" i="211" s="1" a="1"/>
  <c r="E43" i="211" s="1"/>
  <c r="C42" i="211" a="1"/>
  <c r="C42" i="211" s="1"/>
  <c r="G42" i="211" s="1" a="1"/>
  <c r="G42" i="211" s="1"/>
  <c r="C41" i="211" a="1"/>
  <c r="C41" i="211" s="1"/>
  <c r="C40" i="211" a="1"/>
  <c r="C40" i="211" s="1"/>
  <c r="C39" i="211" a="1"/>
  <c r="C39" i="211" s="1"/>
  <c r="H39" i="211" s="1" a="1"/>
  <c r="H39" i="211" s="1"/>
  <c r="C38" i="211" a="1"/>
  <c r="C38" i="211" s="1"/>
  <c r="D38" i="211" s="1" a="1"/>
  <c r="D38" i="211" s="1"/>
  <c r="C37" i="211" a="1"/>
  <c r="C37" i="211" s="1"/>
  <c r="F37" i="211" s="1" a="1"/>
  <c r="F37" i="211" s="1"/>
  <c r="C36" i="211" a="1"/>
  <c r="C36" i="211" s="1"/>
  <c r="C35" i="211" a="1"/>
  <c r="C35" i="211" s="1"/>
  <c r="F35" i="211" s="1" a="1"/>
  <c r="F35" i="211" s="1"/>
  <c r="C34" i="211" a="1"/>
  <c r="C34" i="211" s="1"/>
  <c r="C33" i="211" a="1"/>
  <c r="C33" i="211" s="1"/>
  <c r="E33" i="211" s="1" a="1"/>
  <c r="E33" i="211" s="1"/>
  <c r="C32" i="211" a="1"/>
  <c r="C32" i="211" s="1"/>
  <c r="D32" i="211" s="1" a="1"/>
  <c r="D32" i="211" s="1"/>
  <c r="C31" i="211" a="1"/>
  <c r="C31" i="211" s="1"/>
  <c r="F31" i="211" s="1" a="1"/>
  <c r="F31" i="211" s="1"/>
  <c r="C30" i="211" a="1"/>
  <c r="C30" i="211" s="1"/>
  <c r="F30" i="211" s="1" a="1"/>
  <c r="F30" i="211" s="1"/>
  <c r="C29" i="211" a="1"/>
  <c r="C29" i="211" s="1"/>
  <c r="H29" i="211" s="1" a="1"/>
  <c r="H29" i="211" s="1"/>
  <c r="C28" i="211" a="1"/>
  <c r="C28" i="211" s="1"/>
  <c r="C22" i="101" a="1"/>
  <c r="C22" i="101" s="1"/>
  <c r="C23" i="101" a="1"/>
  <c r="C23" i="101" s="1"/>
  <c r="C24" i="101" a="1"/>
  <c r="C24" i="101" s="1"/>
  <c r="E24" i="101" s="1" a="1"/>
  <c r="E24" i="101" s="1"/>
  <c r="C25" i="101" a="1"/>
  <c r="C25" i="101" s="1"/>
  <c r="D25" i="101" s="1" a="1"/>
  <c r="D25" i="101" s="1"/>
  <c r="C26" i="101" a="1"/>
  <c r="C26" i="101" s="1"/>
  <c r="C27" i="101" a="1"/>
  <c r="C27" i="101" s="1"/>
  <c r="G27" i="101" s="1" a="1"/>
  <c r="G27" i="101" s="1"/>
  <c r="C28" i="101" a="1"/>
  <c r="C28" i="101" s="1"/>
  <c r="G28" i="101" s="1" a="1"/>
  <c r="G28" i="101" s="1"/>
  <c r="C29" i="101" a="1"/>
  <c r="C29" i="101" s="1"/>
  <c r="C30" i="101" a="1"/>
  <c r="C30" i="101" s="1"/>
  <c r="C31" i="101" a="1"/>
  <c r="C31" i="101" s="1"/>
  <c r="H31" i="101" s="1" a="1"/>
  <c r="H31" i="101" s="1"/>
  <c r="C32" i="101" a="1"/>
  <c r="C32" i="101" s="1"/>
  <c r="C33" i="101" a="1"/>
  <c r="C33" i="101" s="1"/>
  <c r="C34" i="101" a="1"/>
  <c r="C34" i="101" s="1"/>
  <c r="C35" i="101" a="1"/>
  <c r="C35" i="101" s="1"/>
  <c r="C36" i="101" a="1"/>
  <c r="C36" i="101" s="1"/>
  <c r="D36" i="101" s="1" a="1"/>
  <c r="D36" i="101" s="1"/>
  <c r="C37" i="101" a="1"/>
  <c r="C37" i="101" s="1"/>
  <c r="F37" i="101" s="1" a="1"/>
  <c r="F37" i="101" s="1"/>
  <c r="C38" i="101" a="1"/>
  <c r="C38" i="101" s="1"/>
  <c r="E38" i="101" s="1" a="1"/>
  <c r="E38" i="101" s="1"/>
  <c r="C39" i="101" a="1"/>
  <c r="C39" i="101" s="1"/>
  <c r="C40" i="101" a="1"/>
  <c r="C40" i="101" s="1"/>
  <c r="H40" i="101" s="1" a="1"/>
  <c r="H40" i="101" s="1"/>
  <c r="C41" i="101" a="1"/>
  <c r="C41" i="101" s="1"/>
  <c r="C42" i="101" a="1"/>
  <c r="C42" i="101" s="1"/>
  <c r="C43" i="101" a="1"/>
  <c r="C43" i="101" s="1"/>
  <c r="H43" i="101" s="1" a="1"/>
  <c r="H43" i="101" s="1"/>
  <c r="C44" i="101" a="1"/>
  <c r="C44" i="101" s="1"/>
  <c r="E44" i="101" s="1" a="1"/>
  <c r="E44" i="101" s="1"/>
  <c r="C45" i="101" a="1"/>
  <c r="C45" i="101" s="1"/>
  <c r="C46" i="101" a="1"/>
  <c r="C46" i="101" s="1"/>
  <c r="H46" i="101" s="1" a="1"/>
  <c r="H46" i="101" s="1"/>
  <c r="C47" i="101" a="1"/>
  <c r="C47" i="101" s="1"/>
  <c r="D47" i="101" s="1" a="1"/>
  <c r="D47" i="101" s="1"/>
  <c r="C48" i="101" a="1"/>
  <c r="C48" i="101" s="1"/>
  <c r="C49" i="101" a="1"/>
  <c r="C49" i="101" s="1"/>
  <c r="E44" i="252" a="1"/>
  <c r="E44" i="252" s="1"/>
  <c r="F56" i="136" a="1"/>
  <c r="F56" i="136" s="1"/>
  <c r="G63" i="136" a="1"/>
  <c r="G63" i="136" s="1"/>
  <c r="F32" i="259" a="1"/>
  <c r="F32" i="259" s="1"/>
  <c r="D78" i="248" a="1"/>
  <c r="D78" i="248" s="1"/>
  <c r="G46" i="250" a="1"/>
  <c r="G46" i="250" s="1"/>
  <c r="G70" i="276" a="1"/>
  <c r="G70" i="276" s="1"/>
  <c r="G44" i="248" a="1"/>
  <c r="G44" i="248" s="1"/>
  <c r="G62" i="248" a="1"/>
  <c r="G62" i="248" s="1"/>
  <c r="E59" i="239" a="1"/>
  <c r="E59" i="239" s="1"/>
  <c r="G48" i="251" a="1"/>
  <c r="G48" i="251" s="1"/>
  <c r="G54" i="132" a="1"/>
  <c r="G54" i="132" s="1"/>
  <c r="D46" i="250" a="1"/>
  <c r="D46" i="250" s="1"/>
  <c r="F46" i="250" a="1"/>
  <c r="F46" i="250" s="1"/>
  <c r="G70" i="132" a="1"/>
  <c r="G70" i="132" s="1"/>
  <c r="F48" i="249" a="1"/>
  <c r="F48" i="249" s="1"/>
  <c r="E65" i="135" a="1"/>
  <c r="E65" i="135" s="1"/>
  <c r="H72" i="136" a="1"/>
  <c r="H72" i="136" s="1"/>
  <c r="E52" i="259" a="1"/>
  <c r="E52" i="259" s="1"/>
  <c r="E66" i="229" a="1"/>
  <c r="E66" i="229" s="1"/>
  <c r="E58" i="249" a="1"/>
  <c r="E58" i="249" s="1"/>
  <c r="H57" i="135" a="1"/>
  <c r="H57" i="135" s="1"/>
  <c r="G46" i="259" a="1"/>
  <c r="G46" i="259" s="1"/>
  <c r="D41" i="160" a="1"/>
  <c r="D41" i="160" s="1"/>
  <c r="G79" i="214" a="1"/>
  <c r="G79" i="214" s="1"/>
  <c r="E61" i="238" a="1"/>
  <c r="E61" i="238" s="1"/>
  <c r="D48" i="250" a="1"/>
  <c r="D48" i="250" s="1"/>
  <c r="D54" i="250" a="1"/>
  <c r="D54" i="250" s="1"/>
  <c r="E40" i="251" a="1"/>
  <c r="E40" i="251" s="1"/>
  <c r="E47" i="258" a="1"/>
  <c r="E47" i="258" s="1"/>
  <c r="D58" i="247" a="1"/>
  <c r="D58" i="247" s="1"/>
  <c r="D68" i="249" a="1"/>
  <c r="D68" i="249" s="1"/>
  <c r="F48" i="250" a="1"/>
  <c r="F48" i="250" s="1"/>
  <c r="F54" i="250" a="1"/>
  <c r="F54" i="250" s="1"/>
  <c r="F40" i="251" a="1"/>
  <c r="F40" i="251" s="1"/>
  <c r="G47" i="258" a="1"/>
  <c r="G47" i="258" s="1"/>
  <c r="E30" i="259" a="1"/>
  <c r="E30" i="259" s="1"/>
  <c r="D54" i="259" a="1"/>
  <c r="D54" i="259" s="1"/>
  <c r="D57" i="160" a="1"/>
  <c r="D57" i="160" s="1"/>
  <c r="F76" i="263" a="1"/>
  <c r="F76" i="263" s="1"/>
  <c r="E66" i="272" a="1"/>
  <c r="E66" i="272" s="1"/>
  <c r="E58" i="247" a="1"/>
  <c r="E58" i="247" s="1"/>
  <c r="G54" i="250" a="1"/>
  <c r="G54" i="250" s="1"/>
  <c r="F54" i="259" a="1"/>
  <c r="F54" i="259" s="1"/>
  <c r="E67" i="239" a="1"/>
  <c r="E67" i="239" s="1"/>
  <c r="F45" i="247" a="1"/>
  <c r="F45" i="247" s="1"/>
  <c r="G58" i="247" a="1"/>
  <c r="G58" i="247" s="1"/>
  <c r="G72" i="247" a="1"/>
  <c r="G72" i="247" s="1"/>
  <c r="F70" i="248" a="1"/>
  <c r="F70" i="248" s="1"/>
  <c r="E42" i="249" a="1"/>
  <c r="E42" i="249" s="1"/>
  <c r="E46" i="250" a="1"/>
  <c r="E46" i="250" s="1"/>
  <c r="D70" i="250" a="1"/>
  <c r="D70" i="250" s="1"/>
  <c r="F56" i="251" a="1"/>
  <c r="F56" i="251" s="1"/>
  <c r="E76" i="252" a="1"/>
  <c r="E76" i="252" s="1"/>
  <c r="D38" i="259" a="1"/>
  <c r="D38" i="259" s="1"/>
  <c r="D43" i="259" a="1"/>
  <c r="D43" i="259" s="1"/>
  <c r="G54" i="259" a="1"/>
  <c r="G54" i="259" s="1"/>
  <c r="G40" i="276" a="1"/>
  <c r="G40" i="276" s="1"/>
  <c r="F38" i="259" a="1"/>
  <c r="F38" i="259" s="1"/>
  <c r="H63" i="165" a="1"/>
  <c r="H63" i="165" s="1"/>
  <c r="G63" i="165" a="1"/>
  <c r="G63" i="165" s="1"/>
  <c r="E63" i="165" a="1"/>
  <c r="E63" i="165" s="1"/>
  <c r="E80" i="226" a="1"/>
  <c r="E80" i="226" s="1"/>
  <c r="D58" i="248" a="1"/>
  <c r="D58" i="248" s="1"/>
  <c r="E48" i="249" a="1"/>
  <c r="E48" i="249" s="1"/>
  <c r="F64" i="250" a="1"/>
  <c r="F64" i="250" s="1"/>
  <c r="E56" i="251" a="1"/>
  <c r="E56" i="251" s="1"/>
  <c r="F54" i="132" a="1"/>
  <c r="F54" i="132" s="1"/>
  <c r="G36" i="137" a="1"/>
  <c r="G36" i="137" s="1"/>
  <c r="G42" i="247" a="1"/>
  <c r="G42" i="247" s="1"/>
  <c r="F64" i="259" a="1"/>
  <c r="F64" i="259" s="1"/>
  <c r="F66" i="273" a="1"/>
  <c r="F66" i="273" s="1"/>
  <c r="D72" i="273" a="1"/>
  <c r="D72" i="273" s="1"/>
  <c r="D74" i="276" a="1"/>
  <c r="D74" i="276" s="1"/>
  <c r="G65" i="229" a="1"/>
  <c r="G65" i="229" s="1"/>
  <c r="G69" i="238" a="1"/>
  <c r="G69" i="238" s="1"/>
  <c r="G39" i="247" a="1"/>
  <c r="G39" i="247" s="1"/>
  <c r="F66" i="248" a="1"/>
  <c r="F66" i="248" s="1"/>
  <c r="F78" i="248" a="1"/>
  <c r="F78" i="248" s="1"/>
  <c r="E68" i="249" a="1"/>
  <c r="E68" i="249" s="1"/>
  <c r="E36" i="250" a="1"/>
  <c r="E36" i="250" s="1"/>
  <c r="G44" i="251" a="1"/>
  <c r="G44" i="251" s="1"/>
  <c r="G64" i="251" a="1"/>
  <c r="G64" i="251" s="1"/>
  <c r="G61" i="128" a="1"/>
  <c r="G61" i="128" s="1"/>
  <c r="F53" i="135" a="1"/>
  <c r="F53" i="135" s="1"/>
  <c r="F65" i="135" a="1"/>
  <c r="F65" i="135" s="1"/>
  <c r="D40" i="136" a="1"/>
  <c r="D40" i="136" s="1"/>
  <c r="F53" i="136" a="1"/>
  <c r="F53" i="136" s="1"/>
  <c r="F62" i="136" a="1"/>
  <c r="F62" i="136" s="1"/>
  <c r="G45" i="137" a="1"/>
  <c r="G45" i="137" s="1"/>
  <c r="E52" i="137" a="1"/>
  <c r="E52" i="137" s="1"/>
  <c r="E58" i="259" a="1"/>
  <c r="E58" i="259" s="1"/>
  <c r="E53" i="160" a="1"/>
  <c r="E53" i="160" s="1"/>
  <c r="D68" i="263" a="1"/>
  <c r="D68" i="263" s="1"/>
  <c r="D42" i="275" a="1"/>
  <c r="D42" i="275" s="1"/>
  <c r="G74" i="276" a="1"/>
  <c r="G74" i="276" s="1"/>
  <c r="G68" i="249" a="1"/>
  <c r="G68" i="249" s="1"/>
  <c r="G53" i="135" a="1"/>
  <c r="G53" i="135" s="1"/>
  <c r="G65" i="135" a="1"/>
  <c r="G65" i="135" s="1"/>
  <c r="F52" i="137" a="1"/>
  <c r="F52" i="137" s="1"/>
  <c r="E58" i="137" a="1"/>
  <c r="E58" i="137" s="1"/>
  <c r="D54" i="136" a="1"/>
  <c r="D54" i="136" s="1"/>
  <c r="F59" i="136" a="1"/>
  <c r="F59" i="136" s="1"/>
  <c r="E66" i="137" a="1"/>
  <c r="E66" i="137" s="1"/>
  <c r="D93" i="212" a="1"/>
  <c r="D93" i="212" s="1"/>
  <c r="D42" i="247" a="1"/>
  <c r="D42" i="247" s="1"/>
  <c r="E76" i="248" a="1"/>
  <c r="E76" i="248" s="1"/>
  <c r="F52" i="249" a="1"/>
  <c r="F52" i="249" s="1"/>
  <c r="G72" i="252" a="1"/>
  <c r="G72" i="252" s="1"/>
  <c r="E38" i="124" a="1"/>
  <c r="E38" i="124" s="1"/>
  <c r="E51" i="129" a="1"/>
  <c r="E51" i="129" s="1"/>
  <c r="F50" i="131" a="1"/>
  <c r="F50" i="131" s="1"/>
  <c r="E65" i="132" a="1"/>
  <c r="E65" i="132" s="1"/>
  <c r="F60" i="136" a="1"/>
  <c r="F60" i="136" s="1"/>
  <c r="D36" i="137" a="1"/>
  <c r="D36" i="137" s="1"/>
  <c r="D67" i="259" a="1"/>
  <c r="D67" i="259" s="1"/>
  <c r="G27" i="160" a="1"/>
  <c r="G27" i="160" s="1"/>
  <c r="F55" i="160" a="1"/>
  <c r="F55" i="160" s="1"/>
  <c r="E66" i="263" a="1"/>
  <c r="E66" i="263" s="1"/>
  <c r="G70" i="273" a="1"/>
  <c r="G70" i="273" s="1"/>
  <c r="F42" i="247" a="1"/>
  <c r="F42" i="247" s="1"/>
  <c r="G60" i="136" a="1"/>
  <c r="G60" i="136" s="1"/>
  <c r="E36" i="137" a="1"/>
  <c r="E36" i="137" s="1"/>
  <c r="G42" i="276" a="1"/>
  <c r="G42" i="276" s="1"/>
  <c r="E76" i="219" a="1"/>
  <c r="E76" i="219" s="1"/>
  <c r="H76" i="219" a="1"/>
  <c r="H76" i="219" s="1"/>
  <c r="E72" i="221" a="1"/>
  <c r="E72" i="221" s="1"/>
  <c r="D72" i="221" a="1"/>
  <c r="D72" i="221" s="1"/>
  <c r="F60" i="245" a="1"/>
  <c r="F60" i="245" s="1"/>
  <c r="D60" i="245" a="1"/>
  <c r="D60" i="245" s="1"/>
  <c r="F71" i="248" a="1"/>
  <c r="F71" i="248" s="1"/>
  <c r="G71" i="248" a="1"/>
  <c r="G71" i="248" s="1"/>
  <c r="G46" i="128" a="1"/>
  <c r="G46" i="128" s="1"/>
  <c r="D46" i="128" a="1"/>
  <c r="D46" i="128" s="1"/>
  <c r="G101" i="212" a="1"/>
  <c r="G101" i="212" s="1"/>
  <c r="E101" i="212" a="1"/>
  <c r="E101" i="212" s="1"/>
  <c r="E91" i="212" a="1"/>
  <c r="E91" i="212" s="1"/>
  <c r="G49" i="244" a="1"/>
  <c r="G49" i="244" s="1"/>
  <c r="F32" i="258" a="1"/>
  <c r="F32" i="258" s="1"/>
  <c r="D32" i="258" a="1"/>
  <c r="D32" i="258" s="1"/>
  <c r="G87" i="237" a="1"/>
  <c r="G87" i="237" s="1"/>
  <c r="D87" i="237" a="1"/>
  <c r="D87" i="237" s="1"/>
  <c r="G58" i="254" a="1"/>
  <c r="G58" i="254" s="1"/>
  <c r="E58" i="254" a="1"/>
  <c r="E58" i="254" s="1"/>
  <c r="F53" i="255" a="1"/>
  <c r="F53" i="255" s="1"/>
  <c r="D53" i="255" a="1"/>
  <c r="D53" i="255" s="1"/>
  <c r="G67" i="221" a="1"/>
  <c r="G67" i="221" s="1"/>
  <c r="D67" i="221" a="1"/>
  <c r="D67" i="221" s="1"/>
  <c r="H36" i="124" a="1"/>
  <c r="H36" i="124" s="1"/>
  <c r="E36" i="124" a="1"/>
  <c r="E36" i="124" s="1"/>
  <c r="E71" i="245" a="1"/>
  <c r="E71" i="245" s="1"/>
  <c r="D71" i="245" a="1"/>
  <c r="D71" i="245" s="1"/>
  <c r="E41" i="247" a="1"/>
  <c r="E41" i="247" s="1"/>
  <c r="D41" i="247" a="1"/>
  <c r="D41" i="247" s="1"/>
  <c r="G73" i="253" a="1"/>
  <c r="G73" i="253" s="1"/>
  <c r="F73" i="253" a="1"/>
  <c r="F73" i="253" s="1"/>
  <c r="G44" i="254" a="1"/>
  <c r="G44" i="254" s="1"/>
  <c r="F44" i="254" a="1"/>
  <c r="F44" i="254" s="1"/>
  <c r="F58" i="129" a="1"/>
  <c r="F58" i="129" s="1"/>
  <c r="G58" i="129" a="1"/>
  <c r="G58" i="129" s="1"/>
  <c r="E77" i="240" a="1"/>
  <c r="E77" i="240" s="1"/>
  <c r="D77" i="240" a="1"/>
  <c r="D77" i="240" s="1"/>
  <c r="F77" i="240" a="1"/>
  <c r="F77" i="240" s="1"/>
  <c r="E59" i="241" a="1"/>
  <c r="E59" i="241" s="1"/>
  <c r="F59" i="241" a="1"/>
  <c r="F59" i="241" s="1"/>
  <c r="E57" i="233" a="1"/>
  <c r="E57" i="233" s="1"/>
  <c r="D57" i="233" a="1"/>
  <c r="D57" i="233" s="1"/>
  <c r="E70" i="244" a="1"/>
  <c r="E70" i="244" s="1"/>
  <c r="D70" i="244" a="1"/>
  <c r="D70" i="244" s="1"/>
  <c r="G76" i="254" a="1"/>
  <c r="G76" i="254" s="1"/>
  <c r="F76" i="254" a="1"/>
  <c r="F76" i="254" s="1"/>
  <c r="F63" i="255" a="1"/>
  <c r="F63" i="255" s="1"/>
  <c r="D63" i="255" a="1"/>
  <c r="D63" i="255" s="1"/>
  <c r="E52" i="245" a="1"/>
  <c r="E52" i="245" s="1"/>
  <c r="D52" i="245" a="1"/>
  <c r="D52" i="245" s="1"/>
  <c r="G71" i="125" a="1"/>
  <c r="G71" i="125" s="1"/>
  <c r="E71" i="125" a="1"/>
  <c r="E71" i="125" s="1"/>
  <c r="D72" i="240" a="1"/>
  <c r="D72" i="240" s="1"/>
  <c r="G63" i="245" a="1"/>
  <c r="G63" i="245" s="1"/>
  <c r="D72" i="247" a="1"/>
  <c r="D72" i="247" s="1"/>
  <c r="G66" i="248" a="1"/>
  <c r="G66" i="248" s="1"/>
  <c r="G70" i="248" a="1"/>
  <c r="G70" i="248" s="1"/>
  <c r="E52" i="249" a="1"/>
  <c r="E52" i="249" s="1"/>
  <c r="D68" i="251" a="1"/>
  <c r="D68" i="251" s="1"/>
  <c r="G51" i="129" a="1"/>
  <c r="G51" i="129" s="1"/>
  <c r="G66" i="131" a="1"/>
  <c r="G66" i="131" s="1"/>
  <c r="E66" i="131" a="1"/>
  <c r="E66" i="131" s="1"/>
  <c r="E48" i="132" a="1"/>
  <c r="E48" i="132" s="1"/>
  <c r="F48" i="132" a="1"/>
  <c r="F48" i="132" s="1"/>
  <c r="E56" i="164" a="1"/>
  <c r="E56" i="164" s="1"/>
  <c r="D56" i="164" a="1"/>
  <c r="D56" i="164" s="1"/>
  <c r="E40" i="247" a="1"/>
  <c r="E40" i="247" s="1"/>
  <c r="D55" i="247" a="1"/>
  <c r="D55" i="247" s="1"/>
  <c r="E64" i="247" a="1"/>
  <c r="E64" i="247" s="1"/>
  <c r="G52" i="249" a="1"/>
  <c r="G52" i="249" s="1"/>
  <c r="E42" i="250" a="1"/>
  <c r="E42" i="250" s="1"/>
  <c r="G66" i="250" a="1"/>
  <c r="G66" i="250" s="1"/>
  <c r="D46" i="251" a="1"/>
  <c r="D46" i="251" s="1"/>
  <c r="G60" i="251" a="1"/>
  <c r="G60" i="251" s="1"/>
  <c r="F42" i="255" a="1"/>
  <c r="F42" i="255" s="1"/>
  <c r="E72" i="255" a="1"/>
  <c r="E72" i="255" s="1"/>
  <c r="E75" i="131" a="1"/>
  <c r="E75" i="131" s="1"/>
  <c r="H83" i="237" a="1"/>
  <c r="H83" i="237" s="1"/>
  <c r="F42" i="250" a="1"/>
  <c r="F42" i="250" s="1"/>
  <c r="F46" i="251" a="1"/>
  <c r="F46" i="251" s="1"/>
  <c r="E45" i="133" a="1"/>
  <c r="E45" i="133" s="1"/>
  <c r="D45" i="133" a="1"/>
  <c r="D45" i="133" s="1"/>
  <c r="F58" i="262" a="1"/>
  <c r="F58" i="262" s="1"/>
  <c r="D58" i="262" a="1"/>
  <c r="D58" i="262" s="1"/>
  <c r="E51" i="239" a="1"/>
  <c r="E51" i="239" s="1"/>
  <c r="D77" i="220" a="1"/>
  <c r="D77" i="220" s="1"/>
  <c r="D64" i="221" a="1"/>
  <c r="D64" i="221" s="1"/>
  <c r="D62" i="233" a="1"/>
  <c r="D62" i="233" s="1"/>
  <c r="D55" i="245" a="1"/>
  <c r="D55" i="245" s="1"/>
  <c r="D56" i="247" a="1"/>
  <c r="D56" i="247" s="1"/>
  <c r="D60" i="247" a="1"/>
  <c r="D60" i="247" s="1"/>
  <c r="F64" i="247" a="1"/>
  <c r="F64" i="247" s="1"/>
  <c r="G46" i="248" a="1"/>
  <c r="G46" i="248" s="1"/>
  <c r="G58" i="248" a="1"/>
  <c r="G58" i="248" s="1"/>
  <c r="G76" i="248" a="1"/>
  <c r="G76" i="248" s="1"/>
  <c r="D44" i="249" a="1"/>
  <c r="D44" i="249" s="1"/>
  <c r="F76" i="249" a="1"/>
  <c r="F76" i="249" s="1"/>
  <c r="G62" i="250" a="1"/>
  <c r="G62" i="250" s="1"/>
  <c r="D52" i="251" a="1"/>
  <c r="D52" i="251" s="1"/>
  <c r="E66" i="251" a="1"/>
  <c r="E66" i="251" s="1"/>
  <c r="F76" i="251" a="1"/>
  <c r="F76" i="251" s="1"/>
  <c r="E41" i="124" a="1"/>
  <c r="E41" i="124" s="1"/>
  <c r="E51" i="124" a="1"/>
  <c r="E51" i="124" s="1"/>
  <c r="G42" i="131" a="1"/>
  <c r="G42" i="131" s="1"/>
  <c r="F42" i="131" a="1"/>
  <c r="F42" i="131" s="1"/>
  <c r="F74" i="262" a="1"/>
  <c r="F74" i="262" s="1"/>
  <c r="D74" i="262" a="1"/>
  <c r="D74" i="262" s="1"/>
  <c r="F77" i="220" a="1"/>
  <c r="F77" i="220" s="1"/>
  <c r="F44" i="247" a="1"/>
  <c r="F44" i="247" s="1"/>
  <c r="F60" i="247" a="1"/>
  <c r="F60" i="247" s="1"/>
  <c r="G64" i="247" a="1"/>
  <c r="G64" i="247" s="1"/>
  <c r="D42" i="248" a="1"/>
  <c r="D42" i="248" s="1"/>
  <c r="D54" i="248" a="1"/>
  <c r="D54" i="248" s="1"/>
  <c r="D70" i="248" a="1"/>
  <c r="D70" i="248" s="1"/>
  <c r="F72" i="248" a="1"/>
  <c r="F72" i="248" s="1"/>
  <c r="D40" i="249" a="1"/>
  <c r="D40" i="249" s="1"/>
  <c r="D54" i="249" a="1"/>
  <c r="D54" i="249" s="1"/>
  <c r="E68" i="250" a="1"/>
  <c r="E68" i="250" s="1"/>
  <c r="F52" i="251" a="1"/>
  <c r="F52" i="251" s="1"/>
  <c r="D62" i="251" a="1"/>
  <c r="D62" i="251" s="1"/>
  <c r="G66" i="251" a="1"/>
  <c r="G66" i="251" s="1"/>
  <c r="E72" i="251" a="1"/>
  <c r="E72" i="251" s="1"/>
  <c r="F51" i="124" a="1"/>
  <c r="F51" i="124" s="1"/>
  <c r="G58" i="263" a="1"/>
  <c r="G58" i="263" s="1"/>
  <c r="D58" i="263" a="1"/>
  <c r="D58" i="263" s="1"/>
  <c r="E69" i="227" a="1"/>
  <c r="E69" i="227" s="1"/>
  <c r="E39" i="247" a="1"/>
  <c r="E39" i="247" s="1"/>
  <c r="D71" i="247" a="1"/>
  <c r="D71" i="247" s="1"/>
  <c r="G76" i="247" a="1"/>
  <c r="G76" i="247" s="1"/>
  <c r="G42" i="248" a="1"/>
  <c r="G42" i="248" s="1"/>
  <c r="E54" i="248" a="1"/>
  <c r="E54" i="248" s="1"/>
  <c r="E66" i="248" a="1"/>
  <c r="E66" i="248" s="1"/>
  <c r="E70" i="248" a="1"/>
  <c r="E70" i="248" s="1"/>
  <c r="G40" i="249" a="1"/>
  <c r="G40" i="249" s="1"/>
  <c r="F54" i="249" a="1"/>
  <c r="F54" i="249" s="1"/>
  <c r="F58" i="250" a="1"/>
  <c r="F58" i="250" s="1"/>
  <c r="G68" i="250" a="1"/>
  <c r="G68" i="250" s="1"/>
  <c r="F74" i="250" a="1"/>
  <c r="F74" i="250" s="1"/>
  <c r="E44" i="251" a="1"/>
  <c r="E44" i="251" s="1"/>
  <c r="D48" i="251" a="1"/>
  <c r="D48" i="251" s="1"/>
  <c r="G52" i="251" a="1"/>
  <c r="G52" i="251" s="1"/>
  <c r="F62" i="251" a="1"/>
  <c r="F62" i="251" s="1"/>
  <c r="F72" i="251" a="1"/>
  <c r="F72" i="251" s="1"/>
  <c r="D51" i="136" a="1"/>
  <c r="D51" i="136" s="1"/>
  <c r="H51" i="136" a="1"/>
  <c r="H51" i="136" s="1"/>
  <c r="G58" i="131" a="1"/>
  <c r="G58" i="131" s="1"/>
  <c r="E58" i="131" a="1"/>
  <c r="E58" i="131" s="1"/>
  <c r="F58" i="131" a="1"/>
  <c r="F58" i="131" s="1"/>
  <c r="D35" i="132" a="1"/>
  <c r="D35" i="132" s="1"/>
  <c r="E61" i="135" a="1"/>
  <c r="E61" i="135" s="1"/>
  <c r="H73" i="135" a="1"/>
  <c r="H73" i="135"/>
  <c r="G44" i="136" a="1"/>
  <c r="G44" i="136" s="1"/>
  <c r="F42" i="137" a="1"/>
  <c r="F42" i="137" s="1"/>
  <c r="E31" i="165" a="1"/>
  <c r="E31" i="165" s="1"/>
  <c r="F69" i="262" a="1"/>
  <c r="F69" i="262" s="1"/>
  <c r="D52" i="275" a="1"/>
  <c r="D52" i="275" s="1"/>
  <c r="E40" i="276" a="1"/>
  <c r="E40" i="276" s="1"/>
  <c r="E72" i="276" a="1"/>
  <c r="E72" i="276" s="1"/>
  <c r="F34" i="131" a="1"/>
  <c r="F34" i="131" s="1"/>
  <c r="D64" i="132" a="1"/>
  <c r="D64" i="132" s="1"/>
  <c r="F52" i="135" a="1"/>
  <c r="F52" i="135" s="1"/>
  <c r="E54" i="136" a="1"/>
  <c r="E54" i="136" s="1"/>
  <c r="G58" i="136" a="1"/>
  <c r="G58" i="136" s="1"/>
  <c r="E34" i="137" a="1"/>
  <c r="E34" i="137" s="1"/>
  <c r="G37" i="137" a="1"/>
  <c r="G37" i="137" s="1"/>
  <c r="G42" i="137" a="1"/>
  <c r="G42" i="137" s="1"/>
  <c r="F58" i="137" a="1"/>
  <c r="F58" i="137" s="1"/>
  <c r="F30" i="259" a="1"/>
  <c r="F30" i="259" s="1"/>
  <c r="D35" i="259" a="1"/>
  <c r="D35" i="259" s="1"/>
  <c r="G55" i="160" a="1"/>
  <c r="G55" i="160" s="1"/>
  <c r="F31" i="165" a="1"/>
  <c r="F31" i="165" s="1"/>
  <c r="G69" i="262" a="1"/>
  <c r="G69" i="262" s="1"/>
  <c r="F67" i="263" a="1"/>
  <c r="F67" i="263" s="1"/>
  <c r="G72" i="276" a="1"/>
  <c r="G72" i="276" s="1"/>
  <c r="F64" i="132" a="1"/>
  <c r="F64" i="132" s="1"/>
  <c r="G54" i="136" a="1"/>
  <c r="G54" i="136" s="1"/>
  <c r="G34" i="137" a="1"/>
  <c r="G34" i="137" s="1"/>
  <c r="G61" i="160" a="1"/>
  <c r="G61" i="160" s="1"/>
  <c r="G31" i="165" a="1"/>
  <c r="G31" i="165" s="1"/>
  <c r="D76" i="263" a="1"/>
  <c r="D76" i="263" s="1"/>
  <c r="D80" i="263" a="1"/>
  <c r="D80" i="263" s="1"/>
  <c r="D73" i="272" a="1"/>
  <c r="D73" i="272" s="1"/>
  <c r="E72" i="273" a="1"/>
  <c r="E72" i="273" s="1"/>
  <c r="F62" i="276" a="1"/>
  <c r="F62" i="276" s="1"/>
  <c r="G64" i="132" a="1"/>
  <c r="G64" i="132" s="1"/>
  <c r="E40" i="134" a="1"/>
  <c r="E40" i="134" s="1"/>
  <c r="E53" i="135" a="1"/>
  <c r="E53" i="135" s="1"/>
  <c r="E41" i="136" a="1"/>
  <c r="E41" i="136" s="1"/>
  <c r="D59" i="136" a="1"/>
  <c r="D59" i="136" s="1"/>
  <c r="G62" i="136" a="1"/>
  <c r="G62" i="136" s="1"/>
  <c r="E68" i="136" a="1"/>
  <c r="E68" i="136" s="1"/>
  <c r="G29" i="137" a="1"/>
  <c r="G29" i="137" s="1"/>
  <c r="G50" i="137" a="1"/>
  <c r="G50" i="137" s="1"/>
  <c r="E62" i="259" a="1"/>
  <c r="E62" i="259" s="1"/>
  <c r="F53" i="160" a="1"/>
  <c r="F53" i="160" s="1"/>
  <c r="E76" i="263" a="1"/>
  <c r="E76" i="263" s="1"/>
  <c r="F80" i="263" a="1"/>
  <c r="F80" i="263" s="1"/>
  <c r="G72" i="273" a="1"/>
  <c r="G72" i="273" s="1"/>
  <c r="G62" i="276" a="1"/>
  <c r="G62" i="276" s="1"/>
  <c r="G68" i="136" a="1"/>
  <c r="G68" i="136" s="1"/>
  <c r="G62" i="259" a="1"/>
  <c r="G62" i="259" s="1"/>
  <c r="D63" i="165" a="1"/>
  <c r="D63" i="165" s="1"/>
  <c r="D73" i="263" a="1"/>
  <c r="D73" i="263" s="1"/>
  <c r="G76" i="263" a="1"/>
  <c r="G76" i="263" s="1"/>
  <c r="G72" i="275" a="1"/>
  <c r="G72" i="275" s="1"/>
  <c r="D50" i="276" a="1"/>
  <c r="D50" i="276" s="1"/>
  <c r="E74" i="131" a="1"/>
  <c r="E74" i="131" s="1"/>
  <c r="F31" i="133" a="1"/>
  <c r="F31" i="133" s="1"/>
  <c r="G51" i="135" a="1"/>
  <c r="G51" i="135" s="1"/>
  <c r="F44" i="136" a="1"/>
  <c r="F44" i="136" s="1"/>
  <c r="E42" i="137" a="1"/>
  <c r="E42" i="137" s="1"/>
  <c r="G44" i="259" a="1"/>
  <c r="G44" i="259" s="1"/>
  <c r="D31" i="165" a="1"/>
  <c r="D31" i="165" s="1"/>
  <c r="F63" i="165" a="1"/>
  <c r="F63" i="165" s="1"/>
  <c r="D69" i="262" a="1"/>
  <c r="D69" i="262" s="1"/>
  <c r="G60" i="263" a="1"/>
  <c r="G60" i="263" s="1"/>
  <c r="D70" i="263" a="1"/>
  <c r="D70" i="263" s="1"/>
  <c r="D72" i="276" a="1"/>
  <c r="D72" i="276" s="1"/>
  <c r="E40" i="234" a="1"/>
  <c r="E40" i="234" s="1"/>
  <c r="D101" i="212" a="1"/>
  <c r="D101" i="212" s="1"/>
  <c r="G96" i="212" a="1"/>
  <c r="G96" i="212" s="1"/>
  <c r="E55" i="243" a="1"/>
  <c r="E55" i="243" s="1"/>
  <c r="F55" i="243" a="1"/>
  <c r="F55" i="243" s="1"/>
  <c r="D55" i="243" a="1"/>
  <c r="D55" i="243" s="1"/>
  <c r="G63" i="243" a="1"/>
  <c r="G63" i="243" s="1"/>
  <c r="D63" i="243" a="1"/>
  <c r="D63" i="243" s="1"/>
  <c r="F96" i="212" a="1"/>
  <c r="F96" i="212" s="1"/>
  <c r="G70" i="230" a="1"/>
  <c r="G70" i="230" s="1"/>
  <c r="D70" i="230" a="1"/>
  <c r="D70" i="230" s="1"/>
  <c r="F42" i="246" a="1"/>
  <c r="F42" i="246" s="1"/>
  <c r="G42" i="246" a="1"/>
  <c r="G42" i="246" s="1"/>
  <c r="D42" i="246" a="1"/>
  <c r="D42" i="246" s="1"/>
  <c r="E50" i="246" a="1"/>
  <c r="E50" i="246" s="1"/>
  <c r="D50" i="246" a="1"/>
  <c r="D50" i="246" s="1"/>
  <c r="E63" i="231" a="1"/>
  <c r="E63" i="231" s="1"/>
  <c r="F63" i="231" a="1"/>
  <c r="F63" i="231" s="1"/>
  <c r="D63" i="231" a="1"/>
  <c r="D63" i="231" s="1"/>
  <c r="G71" i="231" a="1"/>
  <c r="G71" i="231" s="1"/>
  <c r="D67" i="232" a="1"/>
  <c r="D67" i="232" s="1"/>
  <c r="E57" i="244" a="1"/>
  <c r="E57" i="244" s="1"/>
  <c r="F57" i="244" a="1"/>
  <c r="F57" i="244" s="1"/>
  <c r="D57" i="244" a="1"/>
  <c r="D57" i="244" s="1"/>
  <c r="E66" i="246" a="1"/>
  <c r="E66" i="246" s="1"/>
  <c r="D66" i="246" a="1"/>
  <c r="D66" i="246" s="1"/>
  <c r="H49" i="247" a="1"/>
  <c r="H49" i="247" s="1"/>
  <c r="D49" i="247" a="1"/>
  <c r="D49" i="247" s="1"/>
  <c r="H69" i="247" a="1"/>
  <c r="H69" i="247" s="1"/>
  <c r="G69" i="247" a="1"/>
  <c r="G69" i="247" s="1"/>
  <c r="E56" i="234" a="1"/>
  <c r="E56" i="234" s="1"/>
  <c r="E75" i="214" a="1"/>
  <c r="E75" i="214" s="1"/>
  <c r="E72" i="237" a="1"/>
  <c r="E72" i="237" s="1"/>
  <c r="D80" i="237" a="1"/>
  <c r="D80" i="237" s="1"/>
  <c r="E88" i="226" a="1"/>
  <c r="E88" i="226" s="1"/>
  <c r="G88" i="226" a="1"/>
  <c r="G88" i="226" s="1"/>
  <c r="G65" i="242" a="1"/>
  <c r="G65" i="242" s="1"/>
  <c r="D65" i="242" a="1"/>
  <c r="D65" i="242" s="1"/>
  <c r="E58" i="243" a="1"/>
  <c r="E58" i="243" s="1"/>
  <c r="F58" i="243" a="1"/>
  <c r="F58" i="243" s="1"/>
  <c r="D58" i="243" a="1"/>
  <c r="D58" i="243" s="1"/>
  <c r="G66" i="243" a="1"/>
  <c r="G66" i="243" s="1"/>
  <c r="D66" i="243" a="1"/>
  <c r="D66" i="243" s="1"/>
  <c r="E36" i="245" a="1"/>
  <c r="E36" i="245" s="1"/>
  <c r="D36" i="245" a="1"/>
  <c r="D36" i="245" s="1"/>
  <c r="G44" i="245" a="1"/>
  <c r="G44" i="245" s="1"/>
  <c r="D44" i="245" a="1"/>
  <c r="D44" i="245" s="1"/>
  <c r="G75" i="214" a="1"/>
  <c r="G75" i="214" s="1"/>
  <c r="H77" i="237" a="1"/>
  <c r="H77" i="237" s="1"/>
  <c r="G77" i="237" a="1"/>
  <c r="G77" i="237" s="1"/>
  <c r="G73" i="230" a="1"/>
  <c r="G73" i="230" s="1"/>
  <c r="D73" i="230" a="1"/>
  <c r="D73" i="230" s="1"/>
  <c r="E74" i="243" a="1"/>
  <c r="E74" i="243" s="1"/>
  <c r="F74" i="243" a="1"/>
  <c r="F74" i="243" s="1"/>
  <c r="D74" i="243" a="1"/>
  <c r="D74" i="243" s="1"/>
  <c r="H37" i="246" a="1"/>
  <c r="H37" i="246" s="1"/>
  <c r="E37" i="246" a="1"/>
  <c r="E37" i="246" s="1"/>
  <c r="D37" i="246" a="1"/>
  <c r="D37" i="246" s="1"/>
  <c r="F37" i="246" a="1"/>
  <c r="F37" i="246" s="1"/>
  <c r="F45" i="246" a="1"/>
  <c r="F45" i="246" s="1"/>
  <c r="G45" i="246" a="1"/>
  <c r="G45" i="246" s="1"/>
  <c r="D45" i="246" a="1"/>
  <c r="D45" i="246" s="1"/>
  <c r="H53" i="246" a="1"/>
  <c r="H53" i="246" s="1"/>
  <c r="F53" i="246" a="1"/>
  <c r="F53" i="246" s="1"/>
  <c r="E53" i="246" a="1"/>
  <c r="E53" i="246" s="1"/>
  <c r="D53" i="246" a="1"/>
  <c r="D53" i="246" s="1"/>
  <c r="D81" i="237" a="1"/>
  <c r="D81" i="237" s="1"/>
  <c r="G81" i="237" a="1"/>
  <c r="G81" i="237" s="1"/>
  <c r="F81" i="237" a="1"/>
  <c r="F81" i="237" s="1"/>
  <c r="G77" i="228" a="1"/>
  <c r="G77" i="228" s="1"/>
  <c r="F77" i="228" a="1"/>
  <c r="F77" i="228" s="1"/>
  <c r="E73" i="219" a="1"/>
  <c r="E73" i="219" s="1"/>
  <c r="F73" i="219" a="1"/>
  <c r="F73" i="219" s="1"/>
  <c r="D73" i="219" a="1"/>
  <c r="D73" i="219" s="1"/>
  <c r="E73" i="244" a="1"/>
  <c r="E73" i="244" s="1"/>
  <c r="F73" i="244" a="1"/>
  <c r="F73" i="244" s="1"/>
  <c r="D73" i="244" a="1"/>
  <c r="D73" i="244" s="1"/>
  <c r="F61" i="246" a="1"/>
  <c r="F61" i="246" s="1"/>
  <c r="G61" i="246" a="1"/>
  <c r="G61" i="246" s="1"/>
  <c r="D61" i="246" a="1"/>
  <c r="D61" i="246" s="1"/>
  <c r="H69" i="246" a="1"/>
  <c r="H69" i="246" s="1"/>
  <c r="F69" i="246" a="1"/>
  <c r="F69" i="246" s="1"/>
  <c r="E69" i="246" a="1"/>
  <c r="E69" i="246" s="1"/>
  <c r="D69" i="246" a="1"/>
  <c r="D69" i="246" s="1"/>
  <c r="H65" i="247" a="1"/>
  <c r="H65" i="247" s="1"/>
  <c r="D65" i="247" a="1"/>
  <c r="D65" i="247" s="1"/>
  <c r="F101" i="212" a="1"/>
  <c r="F101" i="212" s="1"/>
  <c r="H83" i="214" a="1"/>
  <c r="H83" i="214" s="1"/>
  <c r="E83" i="214" a="1"/>
  <c r="E83" i="214" s="1"/>
  <c r="E73" i="237" a="1"/>
  <c r="E73" i="237" s="1"/>
  <c r="G65" i="233" a="1"/>
  <c r="G65" i="233" s="1"/>
  <c r="D65" i="233" a="1"/>
  <c r="D65" i="233" s="1"/>
  <c r="E60" i="242" a="1"/>
  <c r="E60" i="242" s="1"/>
  <c r="F60" i="242" a="1"/>
  <c r="F60" i="242" s="1"/>
  <c r="D60" i="242" a="1"/>
  <c r="D60" i="242" s="1"/>
  <c r="G68" i="242" a="1"/>
  <c r="G68" i="242" s="1"/>
  <c r="D68" i="242" a="1"/>
  <c r="D68" i="242" s="1"/>
  <c r="E39" i="245" a="1"/>
  <c r="E39" i="245" s="1"/>
  <c r="F39" i="245" a="1"/>
  <c r="F39" i="245" s="1"/>
  <c r="D39" i="245" a="1"/>
  <c r="D39" i="245" s="1"/>
  <c r="D75" i="245" a="1"/>
  <c r="D75" i="245" s="1"/>
  <c r="G75" i="245" a="1"/>
  <c r="G75" i="245" s="1"/>
  <c r="F77" i="246" a="1"/>
  <c r="F77" i="246" s="1"/>
  <c r="G77" i="246" a="1"/>
  <c r="G77" i="246" s="1"/>
  <c r="F55" i="248" a="1"/>
  <c r="F55" i="248" s="1"/>
  <c r="G55" i="248" a="1"/>
  <c r="G55" i="248" s="1"/>
  <c r="E78" i="237" a="1"/>
  <c r="E78" i="237" s="1"/>
  <c r="G78" i="237" a="1"/>
  <c r="G78" i="237" s="1"/>
  <c r="G85" i="237" a="1"/>
  <c r="G85" i="237" s="1"/>
  <c r="F85" i="237" a="1"/>
  <c r="F85" i="237" s="1"/>
  <c r="E85" i="237" a="1"/>
  <c r="E85" i="237" s="1"/>
  <c r="G68" i="231" a="1"/>
  <c r="G68" i="231" s="1"/>
  <c r="D68" i="231" a="1"/>
  <c r="D68" i="231" s="1"/>
  <c r="E76" i="242" a="1"/>
  <c r="E76" i="242" s="1"/>
  <c r="F76" i="242" a="1"/>
  <c r="F76" i="242" s="1"/>
  <c r="D76" i="242" a="1"/>
  <c r="D76" i="242" s="1"/>
  <c r="E54" i="244" a="1"/>
  <c r="E54" i="244" s="1"/>
  <c r="D54" i="244" a="1"/>
  <c r="D54" i="244" s="1"/>
  <c r="G62" i="244" a="1"/>
  <c r="G62" i="244" s="1"/>
  <c r="D62" i="244" a="1"/>
  <c r="D62" i="244" s="1"/>
  <c r="F76" i="245" a="1"/>
  <c r="F76" i="245" s="1"/>
  <c r="G76" i="245" a="1"/>
  <c r="G76" i="245" s="1"/>
  <c r="D76" i="245" a="1"/>
  <c r="D76" i="245" s="1"/>
  <c r="G62" i="238" a="1"/>
  <c r="G62" i="238" s="1"/>
  <c r="F75" i="221" a="1"/>
  <c r="F75" i="221" s="1"/>
  <c r="F75" i="241" a="1"/>
  <c r="F75" i="241" s="1"/>
  <c r="H40" i="247" a="1"/>
  <c r="H40" i="247" s="1"/>
  <c r="D44" i="247" a="1"/>
  <c r="D44" i="247" s="1"/>
  <c r="E48" i="247" a="1"/>
  <c r="E48" i="247" s="1"/>
  <c r="G56" i="247" a="1"/>
  <c r="G56" i="247" s="1"/>
  <c r="F68" i="247" a="1"/>
  <c r="F68" i="247" s="1"/>
  <c r="G73" i="247" a="1"/>
  <c r="G73" i="247" s="1"/>
  <c r="E44" i="248" a="1"/>
  <c r="E44" i="248" s="1"/>
  <c r="F46" i="248" a="1"/>
  <c r="F46" i="248" s="1"/>
  <c r="G50" i="248" a="1"/>
  <c r="G50" i="248" s="1"/>
  <c r="G42" i="254" a="1"/>
  <c r="G42" i="254" s="1"/>
  <c r="E42" i="254" a="1"/>
  <c r="E42" i="254" s="1"/>
  <c r="F55" i="254" a="1"/>
  <c r="F55" i="254" s="1"/>
  <c r="E55" i="254" a="1"/>
  <c r="E55" i="254" s="1"/>
  <c r="D55" i="254" a="1"/>
  <c r="D55" i="254" s="1"/>
  <c r="H40" i="124" a="1"/>
  <c r="H40" i="124" s="1"/>
  <c r="G40" i="124" a="1"/>
  <c r="G40" i="124" s="1"/>
  <c r="D40" i="124" a="1"/>
  <c r="D40" i="124" s="1"/>
  <c r="G47" i="125" a="1"/>
  <c r="G47" i="125" s="1"/>
  <c r="F47" i="125" a="1"/>
  <c r="F47" i="125" s="1"/>
  <c r="E47" i="125" a="1"/>
  <c r="E47" i="125" s="1"/>
  <c r="D66" i="219" a="1"/>
  <c r="D66" i="219" s="1"/>
  <c r="D69" i="219" a="1"/>
  <c r="D69" i="219" s="1"/>
  <c r="F69" i="249" a="1"/>
  <c r="F69" i="249" s="1"/>
  <c r="G69" i="249" a="1"/>
  <c r="G69" i="249" s="1"/>
  <c r="F79" i="255" a="1"/>
  <c r="F79" i="255" s="1"/>
  <c r="D79" i="255" a="1"/>
  <c r="D79" i="255" s="1"/>
  <c r="G41" i="258" a="1"/>
  <c r="G41" i="258" s="1"/>
  <c r="E41" i="258" a="1"/>
  <c r="E41" i="258" s="1"/>
  <c r="F48" i="125" a="1"/>
  <c r="F48" i="125" s="1"/>
  <c r="G48" i="125"/>
  <c r="E48" i="125" a="1"/>
  <c r="E48" i="125" s="1"/>
  <c r="D48" i="125" a="1"/>
  <c r="D48" i="125" s="1"/>
  <c r="G37" i="128" a="1"/>
  <c r="G37" i="128" s="1"/>
  <c r="F37" i="128" a="1"/>
  <c r="F37" i="128" s="1"/>
  <c r="E37" i="128" a="1"/>
  <c r="E37" i="128" s="1"/>
  <c r="E87" i="237" a="1"/>
  <c r="E87" i="237" s="1"/>
  <c r="E74" i="229" a="1"/>
  <c r="E74" i="229" s="1"/>
  <c r="E66" i="219" a="1"/>
  <c r="E66" i="219" s="1"/>
  <c r="G69" i="219" a="1"/>
  <c r="G69" i="219" s="1"/>
  <c r="F72" i="221" a="1"/>
  <c r="F72" i="221" s="1"/>
  <c r="D80" i="240" a="1"/>
  <c r="D80" i="240" s="1"/>
  <c r="D62" i="241" a="1"/>
  <c r="D62" i="241" s="1"/>
  <c r="D67" i="241" a="1"/>
  <c r="D67" i="241" s="1"/>
  <c r="F57" i="233" a="1"/>
  <c r="F57" i="233" s="1"/>
  <c r="D73" i="242" a="1"/>
  <c r="D73" i="242" s="1"/>
  <c r="D71" i="243" a="1"/>
  <c r="D71" i="243" s="1"/>
  <c r="D38" i="244" a="1"/>
  <c r="D38" i="244" s="1"/>
  <c r="F55" i="245" a="1"/>
  <c r="F55" i="245" s="1"/>
  <c r="G60" i="245" a="1"/>
  <c r="G60" i="245" s="1"/>
  <c r="D74" i="246" a="1"/>
  <c r="D74" i="246" s="1"/>
  <c r="E42" i="247" a="1"/>
  <c r="E42" i="247" s="1"/>
  <c r="G44" i="247" a="1"/>
  <c r="G44" i="247" s="1"/>
  <c r="F48" i="247" a="1"/>
  <c r="F48" i="247" s="1"/>
  <c r="E51" i="247" a="1"/>
  <c r="E51" i="247" s="1"/>
  <c r="F54" i="247" a="1"/>
  <c r="F54" i="247" s="1"/>
  <c r="D74" i="247" a="1"/>
  <c r="D74" i="247" s="1"/>
  <c r="D76" i="247" a="1"/>
  <c r="D76" i="247" s="1"/>
  <c r="F44" i="248" a="1"/>
  <c r="F44" i="248" s="1"/>
  <c r="D62" i="248" a="1"/>
  <c r="D62" i="248" s="1"/>
  <c r="F53" i="249" a="1"/>
  <c r="F53" i="249" s="1"/>
  <c r="G53" i="249" a="1"/>
  <c r="G53" i="249" s="1"/>
  <c r="F61" i="251" a="1"/>
  <c r="F61" i="251" s="1"/>
  <c r="G61" i="251" a="1"/>
  <c r="G61" i="251" s="1"/>
  <c r="F62" i="253" a="1"/>
  <c r="F62" i="253" s="1"/>
  <c r="D62" i="253" a="1"/>
  <c r="D62" i="253" s="1"/>
  <c r="F49" i="254" a="1"/>
  <c r="F49" i="254" s="1"/>
  <c r="D49" i="254" a="1"/>
  <c r="D49" i="254" s="1"/>
  <c r="G74" i="254" a="1"/>
  <c r="G74" i="254" s="1"/>
  <c r="E74" i="254" a="1"/>
  <c r="E74" i="254" s="1"/>
  <c r="F42" i="258" a="1"/>
  <c r="F42" i="258" s="1"/>
  <c r="D42" i="258" a="1"/>
  <c r="D42" i="258" s="1"/>
  <c r="H48" i="258" a="1"/>
  <c r="H48" i="258" s="1"/>
  <c r="E48" i="258" a="1"/>
  <c r="E48" i="258" s="1"/>
  <c r="D48" i="258" a="1"/>
  <c r="D48" i="258" s="1"/>
  <c r="G55" i="125" a="1"/>
  <c r="G55" i="125" s="1"/>
  <c r="F55" i="125" a="1"/>
  <c r="F55" i="125" s="1"/>
  <c r="E55" i="125" a="1"/>
  <c r="E55" i="125" s="1"/>
  <c r="G66" i="219" a="1"/>
  <c r="G66" i="219" s="1"/>
  <c r="F80" i="240" a="1"/>
  <c r="F80" i="240" s="1"/>
  <c r="F62" i="241" a="1"/>
  <c r="F62" i="241" s="1"/>
  <c r="F73" i="242" a="1"/>
  <c r="F73" i="242" s="1"/>
  <c r="F71" i="243" a="1"/>
  <c r="F71" i="243" s="1"/>
  <c r="G74" i="246" a="1"/>
  <c r="G74" i="246" s="1"/>
  <c r="G48" i="247" a="1"/>
  <c r="G48" i="247" s="1"/>
  <c r="E74" i="247" a="1"/>
  <c r="E74" i="247" s="1"/>
  <c r="F76" i="247" a="1"/>
  <c r="F76" i="247" s="1"/>
  <c r="F62" i="248" a="1"/>
  <c r="F62" i="248" s="1"/>
  <c r="F74" i="248" a="1"/>
  <c r="F74" i="248" s="1"/>
  <c r="G74" i="248" a="1"/>
  <c r="G74" i="248" s="1"/>
  <c r="D74" i="248" a="1"/>
  <c r="D74" i="248" s="1"/>
  <c r="F36" i="253" a="1"/>
  <c r="F36" i="253" s="1"/>
  <c r="E36" i="253" a="1"/>
  <c r="E36" i="253" s="1"/>
  <c r="D36" i="253" a="1"/>
  <c r="D36" i="253" s="1"/>
  <c r="F81" i="254" a="1"/>
  <c r="F81" i="254" s="1"/>
  <c r="D81" i="254" a="1"/>
  <c r="D81" i="254" s="1"/>
  <c r="G31" i="125" a="1"/>
  <c r="G31" i="125" s="1"/>
  <c r="F31" i="125" a="1"/>
  <c r="F31" i="125" s="1"/>
  <c r="E31" i="125" a="1"/>
  <c r="E31" i="125" s="1"/>
  <c r="F56" i="125" a="1"/>
  <c r="F56" i="125" s="1"/>
  <c r="E56" i="125" a="1"/>
  <c r="E56" i="125" s="1"/>
  <c r="D56" i="125" a="1"/>
  <c r="D56" i="125" s="1"/>
  <c r="G56" i="125" a="1"/>
  <c r="G56" i="125" s="1"/>
  <c r="F63" i="125" a="1"/>
  <c r="F63" i="125" s="1"/>
  <c r="E63" i="125" a="1"/>
  <c r="E63" i="125" s="1"/>
  <c r="G63" i="125" a="1"/>
  <c r="G63" i="125" s="1"/>
  <c r="F47" i="250" a="1"/>
  <c r="F47" i="250" s="1"/>
  <c r="G47" i="250" a="1"/>
  <c r="G47" i="250" s="1"/>
  <c r="F63" i="250" a="1"/>
  <c r="F63" i="250" s="1"/>
  <c r="G63" i="250" a="1"/>
  <c r="G63" i="250" s="1"/>
  <c r="F77" i="251" a="1"/>
  <c r="F77" i="251" s="1"/>
  <c r="G77" i="251" a="1"/>
  <c r="G77" i="251" s="1"/>
  <c r="F52" i="253" a="1"/>
  <c r="F52" i="253" s="1"/>
  <c r="E52" i="253" a="1"/>
  <c r="E52" i="253" s="1"/>
  <c r="G57" i="253" a="1"/>
  <c r="G57" i="253" s="1"/>
  <c r="F57" i="253" a="1"/>
  <c r="F57" i="253" s="1"/>
  <c r="F64" i="125" a="1"/>
  <c r="F64" i="125"/>
  <c r="G64" i="125" a="1"/>
  <c r="G64" i="125" s="1"/>
  <c r="E64" i="125" a="1"/>
  <c r="E64" i="125" s="1"/>
  <c r="D64" i="125" a="1"/>
  <c r="D64" i="125" s="1"/>
  <c r="E65" i="227" a="1"/>
  <c r="E65" i="227" s="1"/>
  <c r="D78" i="241" a="1"/>
  <c r="D78" i="241" s="1"/>
  <c r="D83" i="241" a="1"/>
  <c r="D83" i="241" s="1"/>
  <c r="D65" i="244" a="1"/>
  <c r="D65" i="244" s="1"/>
  <c r="D47" i="245" a="1"/>
  <c r="D47" i="245" s="1"/>
  <c r="F71" i="245" a="1"/>
  <c r="F71" i="245" s="1"/>
  <c r="D58" i="246" a="1"/>
  <c r="D58" i="246" s="1"/>
  <c r="F41" i="247" a="1"/>
  <c r="F41" i="247" s="1"/>
  <c r="D52" i="247" a="1"/>
  <c r="D52" i="247" s="1"/>
  <c r="F74" i="247" a="1"/>
  <c r="F74" i="247" s="1"/>
  <c r="H54" i="248" a="1"/>
  <c r="H54" i="248" s="1"/>
  <c r="G54" i="248" a="1"/>
  <c r="G54" i="248" s="1"/>
  <c r="F56" i="248" a="1"/>
  <c r="F56" i="248" s="1"/>
  <c r="E60" i="248" a="1"/>
  <c r="E60" i="248" s="1"/>
  <c r="G58" i="255" a="1"/>
  <c r="G58" i="255" s="1"/>
  <c r="F58" i="255" a="1"/>
  <c r="F58" i="255" s="1"/>
  <c r="G35" i="124" a="1"/>
  <c r="G35" i="124" s="1"/>
  <c r="F35" i="124" a="1"/>
  <c r="F35" i="124" s="1"/>
  <c r="E35" i="124" a="1"/>
  <c r="E35" i="124" s="1"/>
  <c r="H87" i="237" a="1"/>
  <c r="H87" i="237" s="1"/>
  <c r="G72" i="226" a="1"/>
  <c r="G72" i="226" s="1"/>
  <c r="E75" i="228" a="1"/>
  <c r="E75" i="228" s="1"/>
  <c r="E70" i="238" a="1"/>
  <c r="E70" i="238" s="1"/>
  <c r="F78" i="241" a="1"/>
  <c r="F78" i="241" s="1"/>
  <c r="G58" i="246" a="1"/>
  <c r="G58" i="246" s="1"/>
  <c r="H41" i="247" a="1"/>
  <c r="H41" i="247" s="1"/>
  <c r="E52" i="247" a="1"/>
  <c r="E52" i="247" s="1"/>
  <c r="G60" i="247" a="1"/>
  <c r="G60" i="247" s="1"/>
  <c r="D68" i="247" a="1"/>
  <c r="D68" i="247" s="1"/>
  <c r="F70" i="247" a="1"/>
  <c r="F70" i="247" s="1"/>
  <c r="F40" i="248" a="1"/>
  <c r="F40" i="248" s="1"/>
  <c r="E50" i="248" a="1"/>
  <c r="E50" i="248" s="1"/>
  <c r="G75" i="252" a="1"/>
  <c r="G75" i="252" s="1"/>
  <c r="F75" i="252" a="1"/>
  <c r="F75" i="252" s="1"/>
  <c r="G39" i="253" a="1"/>
  <c r="G39" i="253" s="1"/>
  <c r="E39" i="253" a="1"/>
  <c r="E39" i="253" s="1"/>
  <c r="F46" i="253" a="1"/>
  <c r="F46" i="253" s="1"/>
  <c r="D46" i="253" a="1"/>
  <c r="D46" i="253" s="1"/>
  <c r="G71" i="253" a="1"/>
  <c r="G71" i="253" s="1"/>
  <c r="E71" i="253" a="1"/>
  <c r="E71" i="253" s="1"/>
  <c r="D47" i="255" a="1"/>
  <c r="D47" i="255" s="1"/>
  <c r="E39" i="125" a="1"/>
  <c r="E39" i="125" s="1"/>
  <c r="G39" i="125" a="1"/>
  <c r="G39" i="125" s="1"/>
  <c r="F39" i="125" a="1"/>
  <c r="F39" i="125" s="1"/>
  <c r="E61" i="227" a="1"/>
  <c r="E61" i="227" s="1"/>
  <c r="D75" i="221" a="1"/>
  <c r="D75" i="221" s="1"/>
  <c r="D69" i="240" a="1"/>
  <c r="D69" i="240" s="1"/>
  <c r="D70" i="241" a="1"/>
  <c r="D70" i="241" s="1"/>
  <c r="D75" i="241" a="1"/>
  <c r="D75" i="241" s="1"/>
  <c r="D46" i="244" a="1"/>
  <c r="D46" i="244" s="1"/>
  <c r="D63" i="245" a="1"/>
  <c r="D63" i="245" s="1"/>
  <c r="D68" i="245" a="1"/>
  <c r="D68" i="245" s="1"/>
  <c r="F52" i="247" a="1"/>
  <c r="F52" i="247" s="1"/>
  <c r="F58" i="247" a="1"/>
  <c r="F58" i="247" s="1"/>
  <c r="E68" i="247" a="1"/>
  <c r="E68" i="247" s="1"/>
  <c r="G74" i="247" a="1"/>
  <c r="G74" i="247" s="1"/>
  <c r="D46" i="248" a="1"/>
  <c r="D46" i="248" s="1"/>
  <c r="F50" i="248" a="1"/>
  <c r="F50" i="248" s="1"/>
  <c r="G60" i="248" a="1"/>
  <c r="G60" i="248" s="1"/>
  <c r="F45" i="251" a="1"/>
  <c r="F45" i="251" s="1"/>
  <c r="G45" i="251" a="1"/>
  <c r="G45" i="251" s="1"/>
  <c r="G60" i="254" a="1"/>
  <c r="G60" i="254" s="1"/>
  <c r="F60" i="254" a="1"/>
  <c r="F60" i="254" s="1"/>
  <c r="F40" i="125" a="1"/>
  <c r="F40" i="125" s="1"/>
  <c r="G40" i="125" a="1"/>
  <c r="G40" i="125" s="1"/>
  <c r="E40" i="125" a="1"/>
  <c r="E40" i="125" s="1"/>
  <c r="D40" i="125" a="1"/>
  <c r="D40" i="125" s="1"/>
  <c r="G78" i="248" a="1"/>
  <c r="G78" i="248" s="1"/>
  <c r="F44" i="249" a="1"/>
  <c r="F44" i="249" s="1"/>
  <c r="D72" i="249" a="1"/>
  <c r="D72" i="249" s="1"/>
  <c r="E74" i="249" a="1"/>
  <c r="E74" i="249" s="1"/>
  <c r="D50" i="250" a="1"/>
  <c r="D50" i="250" s="1"/>
  <c r="E58" i="250" a="1"/>
  <c r="E58" i="250" s="1"/>
  <c r="E62" i="250" a="1"/>
  <c r="E62" i="250" s="1"/>
  <c r="D64" i="250" a="1"/>
  <c r="D64" i="250" s="1"/>
  <c r="G70" i="250" a="1"/>
  <c r="G70" i="250" s="1"/>
  <c r="E60" i="251" a="1"/>
  <c r="E60" i="251" s="1"/>
  <c r="G68" i="251" a="1"/>
  <c r="G68" i="251" s="1"/>
  <c r="G76" i="251" a="1"/>
  <c r="G76" i="251" s="1"/>
  <c r="G41" i="253" a="1"/>
  <c r="G41" i="253" s="1"/>
  <c r="D54" i="258" a="1"/>
  <c r="D54" i="258" s="1"/>
  <c r="F47" i="124" a="1"/>
  <c r="F47" i="124" s="1"/>
  <c r="E64" i="124" a="1"/>
  <c r="E64" i="124" s="1"/>
  <c r="F67" i="124" a="1"/>
  <c r="F67" i="124" s="1"/>
  <c r="E32" i="125" a="1"/>
  <c r="E32" i="125" s="1"/>
  <c r="E38" i="128" a="1"/>
  <c r="E38" i="128" s="1"/>
  <c r="F35" i="129" a="1"/>
  <c r="F35" i="129" s="1"/>
  <c r="D35" i="129" a="1"/>
  <c r="D35" i="129" s="1"/>
  <c r="G35" i="129" a="1"/>
  <c r="G35" i="129" s="1"/>
  <c r="E35" i="129" a="1"/>
  <c r="E35" i="129" s="1"/>
  <c r="F32" i="130" a="1"/>
  <c r="F32" i="130" s="1"/>
  <c r="G32" i="130" a="1"/>
  <c r="G32" i="130" s="1"/>
  <c r="E32" i="130" a="1"/>
  <c r="E32" i="130" s="1"/>
  <c r="D32" i="130" a="1"/>
  <c r="D32" i="130" s="1"/>
  <c r="G39" i="130" a="1"/>
  <c r="G39" i="130" s="1"/>
  <c r="F39" i="130" a="1"/>
  <c r="F39" i="130" s="1"/>
  <c r="E39" i="130" a="1"/>
  <c r="E39" i="130" s="1"/>
  <c r="H27" i="133" a="1"/>
  <c r="H27" i="133" s="1"/>
  <c r="G27" i="133" a="1"/>
  <c r="G27" i="133" s="1"/>
  <c r="G44" i="249" a="1"/>
  <c r="G44" i="249" s="1"/>
  <c r="G58" i="249" a="1"/>
  <c r="G58" i="249" s="1"/>
  <c r="G72" i="249" a="1"/>
  <c r="G72" i="249" s="1"/>
  <c r="G36" i="250" a="1"/>
  <c r="G36" i="250" s="1"/>
  <c r="G50" i="250" a="1"/>
  <c r="G50" i="250" s="1"/>
  <c r="F62" i="250" a="1"/>
  <c r="F62" i="250" s="1"/>
  <c r="F60" i="251" a="1"/>
  <c r="F60" i="251" s="1"/>
  <c r="G63" i="252" a="1"/>
  <c r="G63" i="252" s="1"/>
  <c r="G74" i="255" a="1"/>
  <c r="G74" i="255" s="1"/>
  <c r="F57" i="124" a="1"/>
  <c r="F57" i="124" s="1"/>
  <c r="F70" i="128" a="1"/>
  <c r="F70" i="128" s="1"/>
  <c r="D70" i="128" a="1"/>
  <c r="D70" i="128" s="1"/>
  <c r="G70" i="128" a="1"/>
  <c r="G70" i="128" s="1"/>
  <c r="E70" i="128" a="1"/>
  <c r="E70" i="128" s="1"/>
  <c r="G33" i="130" a="1"/>
  <c r="G33" i="130" s="1"/>
  <c r="E33" i="130" a="1"/>
  <c r="E33" i="130" s="1"/>
  <c r="F33" i="130" a="1"/>
  <c r="F33" i="130" s="1"/>
  <c r="F40" i="130" a="1"/>
  <c r="F40" i="130" s="1"/>
  <c r="G40" i="130" a="1"/>
  <c r="G40" i="130" s="1"/>
  <c r="E40" i="130" a="1"/>
  <c r="E40" i="130" s="1"/>
  <c r="D40" i="130" a="1"/>
  <c r="D40" i="130" s="1"/>
  <c r="G47" i="130" a="1"/>
  <c r="G47" i="130" s="1"/>
  <c r="F47" i="130" a="1"/>
  <c r="F47" i="130" s="1"/>
  <c r="E47" i="130" a="1"/>
  <c r="E47" i="130" s="1"/>
  <c r="F59" i="131" a="1"/>
  <c r="F59" i="131" s="1"/>
  <c r="E59" i="131" a="1"/>
  <c r="E59" i="131" s="1"/>
  <c r="D59" i="131" a="1"/>
  <c r="D59" i="131" s="1"/>
  <c r="G59" i="131" a="1"/>
  <c r="G59" i="131" s="1"/>
  <c r="F43" i="132" a="1"/>
  <c r="F43" i="132" s="1"/>
  <c r="H43" i="132" a="1"/>
  <c r="H43" i="132" s="1"/>
  <c r="G43" i="132" a="1"/>
  <c r="G43" i="132" s="1"/>
  <c r="D43" i="132" a="1"/>
  <c r="D43" i="132" s="1"/>
  <c r="G74" i="249" a="1"/>
  <c r="G74" i="249" s="1"/>
  <c r="D44" i="251" a="1"/>
  <c r="D44" i="251" s="1"/>
  <c r="G42" i="252" a="1"/>
  <c r="G42" i="252" s="1"/>
  <c r="G32" i="125" a="1"/>
  <c r="G32" i="125" s="1"/>
  <c r="G38" i="128" a="1"/>
  <c r="G38" i="128" s="1"/>
  <c r="G53" i="128" a="1"/>
  <c r="G53" i="128" s="1"/>
  <c r="F53" i="128" a="1"/>
  <c r="F53" i="128" s="1"/>
  <c r="G36" i="129" a="1"/>
  <c r="G36" i="129" s="1"/>
  <c r="F36" i="129" a="1"/>
  <c r="F36" i="129" s="1"/>
  <c r="G52" i="129" a="1"/>
  <c r="G52" i="129" s="1"/>
  <c r="F52" i="129" a="1"/>
  <c r="F52" i="129" s="1"/>
  <c r="G41" i="130" a="1"/>
  <c r="G41" i="130" s="1"/>
  <c r="E41" i="130" a="1"/>
  <c r="E41" i="130" s="1"/>
  <c r="F41" i="130" a="1"/>
  <c r="F41" i="130" s="1"/>
  <c r="F48" i="130" a="1"/>
  <c r="F48" i="130" s="1"/>
  <c r="G48" i="130" a="1"/>
  <c r="G48" i="130" s="1"/>
  <c r="E48" i="130" a="1"/>
  <c r="E48" i="130" s="1"/>
  <c r="D48" i="130" a="1"/>
  <c r="D48" i="130" s="1"/>
  <c r="G55" i="130" a="1"/>
  <c r="G55" i="130" s="1"/>
  <c r="F55" i="130" a="1"/>
  <c r="F55" i="130" s="1"/>
  <c r="E55" i="130" a="1"/>
  <c r="E55" i="130" s="1"/>
  <c r="F35" i="131" a="1"/>
  <c r="F35" i="131" s="1"/>
  <c r="E35" i="131" a="1"/>
  <c r="E35" i="131" s="1"/>
  <c r="D35" i="131" a="1"/>
  <c r="D35" i="131" s="1"/>
  <c r="G35" i="131" a="1"/>
  <c r="G35" i="131" s="1"/>
  <c r="G60" i="131" a="1"/>
  <c r="G60" i="131" s="1"/>
  <c r="F60" i="131" a="1"/>
  <c r="F60" i="131" s="1"/>
  <c r="E60" i="131" a="1"/>
  <c r="E60" i="131" s="1"/>
  <c r="H59" i="132" a="1"/>
  <c r="H59" i="132" s="1"/>
  <c r="G59" i="132" a="1"/>
  <c r="G59" i="132" s="1"/>
  <c r="D59" i="132" a="1"/>
  <c r="D59" i="132" s="1"/>
  <c r="E46" i="134" a="1"/>
  <c r="E46" i="134" s="1"/>
  <c r="G46" i="134" a="1"/>
  <c r="G46" i="134" s="1"/>
  <c r="F46" i="134" a="1"/>
  <c r="F46" i="134" s="1"/>
  <c r="D46" i="134" a="1"/>
  <c r="D46" i="134" s="1"/>
  <c r="D56" i="249" a="1"/>
  <c r="D56" i="249" s="1"/>
  <c r="E64" i="249" a="1"/>
  <c r="E64" i="249" s="1"/>
  <c r="D68" i="253" a="1"/>
  <c r="D68" i="253" s="1"/>
  <c r="D71" i="254" a="1"/>
  <c r="D71" i="254" s="1"/>
  <c r="D38" i="258" a="1"/>
  <c r="D38" i="258" s="1"/>
  <c r="G57" i="124" a="1"/>
  <c r="G57" i="124" s="1"/>
  <c r="F45" i="128" a="1"/>
  <c r="F45" i="128" s="1"/>
  <c r="E45" i="128" a="1"/>
  <c r="E45" i="128" s="1"/>
  <c r="E53" i="128" a="1"/>
  <c r="E53" i="128" s="1"/>
  <c r="G71" i="128" a="1"/>
  <c r="G71" i="128" s="1"/>
  <c r="F71" i="128" a="1"/>
  <c r="F71" i="128" s="1"/>
  <c r="G49" i="130" a="1"/>
  <c r="G49" i="130" s="1"/>
  <c r="E49" i="130" a="1"/>
  <c r="E49" i="130" s="1"/>
  <c r="F49" i="130" a="1"/>
  <c r="F49" i="130" s="1"/>
  <c r="F56" i="130" a="1"/>
  <c r="F56" i="130" s="1"/>
  <c r="G56" i="130" a="1"/>
  <c r="G56" i="130" s="1"/>
  <c r="E56" i="130" a="1"/>
  <c r="E56" i="130" s="1"/>
  <c r="D56" i="130" a="1"/>
  <c r="D56" i="130" s="1"/>
  <c r="G63" i="130" a="1"/>
  <c r="G63" i="130" s="1"/>
  <c r="F63" i="130" a="1"/>
  <c r="F63" i="130" s="1"/>
  <c r="E63" i="130" a="1"/>
  <c r="E63" i="130" s="1"/>
  <c r="G36" i="131" a="1"/>
  <c r="G36" i="131" s="1"/>
  <c r="F36" i="131" a="1"/>
  <c r="F36" i="131" s="1"/>
  <c r="E36" i="131" a="1"/>
  <c r="E36" i="131" s="1"/>
  <c r="E29" i="133" a="1"/>
  <c r="E29" i="133" s="1"/>
  <c r="G29" i="133" a="1"/>
  <c r="G29" i="133" s="1"/>
  <c r="F29" i="133" a="1"/>
  <c r="F29" i="133" s="1"/>
  <c r="D29" i="133" a="1"/>
  <c r="D29" i="133" s="1"/>
  <c r="G76" i="135" a="1"/>
  <c r="G76" i="135" s="1"/>
  <c r="D76" i="135" a="1"/>
  <c r="D76" i="135" s="1"/>
  <c r="G42" i="249" a="1"/>
  <c r="G42" i="249" s="1"/>
  <c r="G56" i="249" a="1"/>
  <c r="G56" i="249" s="1"/>
  <c r="D60" i="249" a="1"/>
  <c r="D60" i="249" s="1"/>
  <c r="F64" i="249" a="1"/>
  <c r="F64" i="249" s="1"/>
  <c r="F68" i="249" a="1"/>
  <c r="F68" i="249" s="1"/>
  <c r="F70" i="249" a="1"/>
  <c r="F70" i="249" s="1"/>
  <c r="D73" i="249" a="1"/>
  <c r="D73" i="249" s="1"/>
  <c r="E80" i="249" a="1"/>
  <c r="E80" i="249" s="1"/>
  <c r="D38" i="250" a="1"/>
  <c r="D38" i="250" s="1"/>
  <c r="E52" i="250" a="1"/>
  <c r="E52" i="250" s="1"/>
  <c r="D36" i="251" a="1"/>
  <c r="D36" i="251" s="1"/>
  <c r="F44" i="251" a="1"/>
  <c r="F44" i="251" s="1"/>
  <c r="D76" i="251" a="1"/>
  <c r="D76" i="251" s="1"/>
  <c r="E38" i="252" a="1"/>
  <c r="E38" i="252" s="1"/>
  <c r="E41" i="252" a="1"/>
  <c r="E41" i="252" s="1"/>
  <c r="E57" i="252" a="1"/>
  <c r="E57" i="252" s="1"/>
  <c r="G65" i="252" a="1"/>
  <c r="G65" i="252" s="1"/>
  <c r="E68" i="253" a="1"/>
  <c r="E68" i="253" s="1"/>
  <c r="E71" i="254" a="1"/>
  <c r="E71" i="254" s="1"/>
  <c r="E56" i="255" a="1"/>
  <c r="E56" i="255" s="1"/>
  <c r="D69" i="255" a="1"/>
  <c r="D69" i="255" s="1"/>
  <c r="E38" i="258" a="1"/>
  <c r="E38" i="258" s="1"/>
  <c r="D52" i="258" a="1"/>
  <c r="D52" i="258" s="1"/>
  <c r="D48" i="124" a="1"/>
  <c r="D48" i="124" s="1"/>
  <c r="G56" i="124" a="1"/>
  <c r="G56" i="124" s="1"/>
  <c r="F71" i="125" a="1"/>
  <c r="F71" i="125" s="1"/>
  <c r="F62" i="128" a="1"/>
  <c r="F62" i="128" s="1"/>
  <c r="D62" i="128" a="1"/>
  <c r="D62" i="128" s="1"/>
  <c r="F43" i="129" a="1"/>
  <c r="F43" i="129" s="1"/>
  <c r="E43" i="129" a="1"/>
  <c r="E43" i="129" s="1"/>
  <c r="D43" i="129" a="1"/>
  <c r="D43" i="129" s="1"/>
  <c r="G43" i="129" a="1"/>
  <c r="G43" i="129" s="1"/>
  <c r="G68" i="129" a="1"/>
  <c r="G68" i="129" s="1"/>
  <c r="F68" i="129" a="1"/>
  <c r="F68" i="129" s="1"/>
  <c r="G57" i="130" a="1"/>
  <c r="G57" i="130" s="1"/>
  <c r="E57" i="130" a="1"/>
  <c r="E57" i="130" s="1"/>
  <c r="F57" i="130" a="1"/>
  <c r="F57" i="130" s="1"/>
  <c r="F43" i="131" a="1"/>
  <c r="F43" i="131"/>
  <c r="E43" i="131" a="1"/>
  <c r="E43" i="131" s="1"/>
  <c r="D43" i="131" a="1"/>
  <c r="D43" i="131" s="1"/>
  <c r="G43" i="131" a="1"/>
  <c r="G43" i="131" s="1"/>
  <c r="F67" i="131" a="1"/>
  <c r="F67" i="131" s="1"/>
  <c r="E67" i="131" a="1"/>
  <c r="E67" i="131" s="1"/>
  <c r="G67" i="131" a="1"/>
  <c r="G67" i="131" s="1"/>
  <c r="H61" i="132" a="1"/>
  <c r="H61" i="132"/>
  <c r="G61" i="132" a="1"/>
  <c r="G61" i="132" s="1"/>
  <c r="F61" i="132" a="1"/>
  <c r="F61" i="132" s="1"/>
  <c r="E61" i="132" a="1"/>
  <c r="E61" i="132" s="1"/>
  <c r="D61" i="132" a="1"/>
  <c r="D61" i="132" s="1"/>
  <c r="E62" i="134" a="1"/>
  <c r="E62" i="134" s="1"/>
  <c r="G62" i="134" a="1"/>
  <c r="G62" i="134" s="1"/>
  <c r="F62" i="134" a="1"/>
  <c r="F62" i="134" s="1"/>
  <c r="D62" i="134" a="1"/>
  <c r="D62" i="134" s="1"/>
  <c r="D52" i="249" a="1"/>
  <c r="D52" i="249" s="1"/>
  <c r="F60" i="249" a="1"/>
  <c r="F60" i="249" s="1"/>
  <c r="F73" i="249" a="1"/>
  <c r="F73" i="249" s="1"/>
  <c r="D76" i="249" a="1"/>
  <c r="D76" i="249" s="1"/>
  <c r="F80" i="249" a="1"/>
  <c r="F80" i="249" s="1"/>
  <c r="F38" i="250" a="1"/>
  <c r="F38" i="250" s="1"/>
  <c r="D66" i="250" a="1"/>
  <c r="D66" i="250" s="1"/>
  <c r="E74" i="250" a="1"/>
  <c r="E74" i="250" s="1"/>
  <c r="F36" i="251" a="1"/>
  <c r="F36" i="251" s="1"/>
  <c r="D64" i="251" a="1"/>
  <c r="D64" i="251" s="1"/>
  <c r="E76" i="251" a="1"/>
  <c r="E76" i="251" s="1"/>
  <c r="F38" i="252" a="1"/>
  <c r="F38" i="252" s="1"/>
  <c r="F41" i="252" a="1"/>
  <c r="F41" i="252" s="1"/>
  <c r="E69" i="255" a="1"/>
  <c r="E69" i="255" s="1"/>
  <c r="F41" i="124" a="1"/>
  <c r="F41" i="124" s="1"/>
  <c r="G45" i="128" a="1"/>
  <c r="G45" i="128" s="1"/>
  <c r="F54" i="128" a="1"/>
  <c r="F54" i="128" s="1"/>
  <c r="E54" i="128" a="1"/>
  <c r="E54" i="128" s="1"/>
  <c r="G62" i="128" a="1"/>
  <c r="G62" i="128" s="1"/>
  <c r="F50" i="129" a="1"/>
  <c r="F50" i="129" s="1"/>
  <c r="E50" i="129" a="1"/>
  <c r="E50" i="129" s="1"/>
  <c r="G50" i="129" a="1"/>
  <c r="G50" i="129" s="1"/>
  <c r="F59" i="129" a="1"/>
  <c r="F59" i="129" s="1"/>
  <c r="E59" i="129" a="1"/>
  <c r="E59" i="129" s="1"/>
  <c r="D59" i="129" a="1"/>
  <c r="D59" i="129" s="1"/>
  <c r="G44" i="131" a="1"/>
  <c r="G44" i="131" s="1"/>
  <c r="F44" i="131" a="1"/>
  <c r="F44" i="131" s="1"/>
  <c r="E44" i="131" a="1"/>
  <c r="E44" i="131" s="1"/>
  <c r="G68" i="131" a="1"/>
  <c r="G68" i="131" s="1"/>
  <c r="F68" i="131" a="1"/>
  <c r="F68" i="131" s="1"/>
  <c r="E68" i="131" a="1"/>
  <c r="E68" i="131" s="1"/>
  <c r="F62" i="132" a="1"/>
  <c r="F62" i="132" s="1"/>
  <c r="G62" i="132" a="1"/>
  <c r="G62" i="132" s="1"/>
  <c r="E62" i="132" a="1"/>
  <c r="E62" i="132" s="1"/>
  <c r="D62" i="132" a="1"/>
  <c r="D62" i="132" s="1"/>
  <c r="D55" i="133" a="1"/>
  <c r="D55" i="133" s="1"/>
  <c r="E55" i="133" a="1"/>
  <c r="E55" i="133"/>
  <c r="E61" i="133" a="1"/>
  <c r="E61" i="133" s="1"/>
  <c r="D61" i="133" a="1"/>
  <c r="D61" i="133" s="1"/>
  <c r="G61" i="133" a="1"/>
  <c r="G61" i="133" s="1"/>
  <c r="F61" i="133" a="1"/>
  <c r="F61" i="133" s="1"/>
  <c r="F60" i="135" a="1"/>
  <c r="F60" i="135" s="1"/>
  <c r="E60" i="135" a="1"/>
  <c r="E60" i="135" s="1"/>
  <c r="G60" i="249" a="1"/>
  <c r="G60" i="249" s="1"/>
  <c r="G73" i="249" a="1"/>
  <c r="G73" i="249" s="1"/>
  <c r="G38" i="250" a="1"/>
  <c r="G38" i="250" s="1"/>
  <c r="G52" i="250" a="1"/>
  <c r="G52" i="250" s="1"/>
  <c r="G36" i="251" a="1"/>
  <c r="G36" i="251" s="1"/>
  <c r="G50" i="251" a="1"/>
  <c r="G50" i="251" s="1"/>
  <c r="F69" i="128" a="1"/>
  <c r="F69" i="128" s="1"/>
  <c r="E69" i="128" a="1"/>
  <c r="E69" i="128" s="1"/>
  <c r="G59" i="129" a="1"/>
  <c r="G59" i="129" s="1"/>
  <c r="G31" i="130" a="1"/>
  <c r="G31" i="130" s="1"/>
  <c r="E31" i="130" a="1"/>
  <c r="E31" i="130" s="1"/>
  <c r="G71" i="130" a="1"/>
  <c r="G71" i="130" s="1"/>
  <c r="F71" i="130" a="1"/>
  <c r="F71" i="130" s="1"/>
  <c r="E71" i="130" a="1"/>
  <c r="E71" i="130" s="1"/>
  <c r="F51" i="131" a="1"/>
  <c r="F51" i="131" s="1"/>
  <c r="E51" i="131" a="1"/>
  <c r="E51" i="131" s="1"/>
  <c r="D51" i="131" a="1"/>
  <c r="D51" i="131" s="1"/>
  <c r="G51" i="131" a="1"/>
  <c r="G51" i="131" s="1"/>
  <c r="D36" i="135" a="1"/>
  <c r="D36" i="135" s="1"/>
  <c r="E36" i="135" a="1"/>
  <c r="E36" i="135" s="1"/>
  <c r="G76" i="249" a="1"/>
  <c r="G76" i="249" s="1"/>
  <c r="D62" i="250" a="1"/>
  <c r="D62" i="250" s="1"/>
  <c r="F70" i="250" a="1"/>
  <c r="F70" i="250" s="1"/>
  <c r="D60" i="251" a="1"/>
  <c r="D60" i="251" s="1"/>
  <c r="F68" i="251" a="1"/>
  <c r="F68" i="251" s="1"/>
  <c r="G44" i="252" a="1"/>
  <c r="G44" i="252" s="1"/>
  <c r="E55" i="253" a="1"/>
  <c r="E55" i="253" s="1"/>
  <c r="E53" i="255" a="1"/>
  <c r="E53" i="255" s="1"/>
  <c r="G44" i="258" a="1"/>
  <c r="G44" i="258" s="1"/>
  <c r="E50" i="258" a="1"/>
  <c r="E50" i="258" s="1"/>
  <c r="D64" i="124" a="1"/>
  <c r="D64" i="124" s="1"/>
  <c r="E67" i="124" a="1"/>
  <c r="E67" i="124" s="1"/>
  <c r="D32" i="125" a="1"/>
  <c r="D32" i="125" s="1"/>
  <c r="D38" i="128" a="1"/>
  <c r="D38" i="128" s="1"/>
  <c r="F46" i="128" a="1"/>
  <c r="F46" i="128" s="1"/>
  <c r="E46" i="128" a="1"/>
  <c r="E46" i="128" s="1"/>
  <c r="G63" i="128" a="1"/>
  <c r="G63" i="128" s="1"/>
  <c r="F63" i="128" a="1"/>
  <c r="F63" i="128" s="1"/>
  <c r="G69" i="128" a="1"/>
  <c r="G69" i="128" s="1"/>
  <c r="F66" i="129" a="1"/>
  <c r="F66" i="129" s="1"/>
  <c r="E66" i="129" a="1"/>
  <c r="E66" i="129" s="1"/>
  <c r="F31" i="130" a="1"/>
  <c r="F31" i="130" s="1"/>
  <c r="G65" i="130" a="1"/>
  <c r="G65" i="130" s="1"/>
  <c r="E65" i="130" a="1"/>
  <c r="E65" i="130" s="1"/>
  <c r="F65" i="130" a="1"/>
  <c r="F65" i="130" s="1"/>
  <c r="G52" i="131" a="1"/>
  <c r="G52" i="131" s="1"/>
  <c r="F52" i="131" a="1"/>
  <c r="F52" i="131" s="1"/>
  <c r="E52" i="131" a="1"/>
  <c r="E52" i="131" s="1"/>
  <c r="E67" i="129" a="1"/>
  <c r="E67" i="129" s="1"/>
  <c r="D64" i="130" a="1"/>
  <c r="D64" i="130" s="1"/>
  <c r="E34" i="131" a="1"/>
  <c r="E34" i="131" s="1"/>
  <c r="E42" i="131" a="1"/>
  <c r="E42" i="131" s="1"/>
  <c r="E50" i="131" a="1"/>
  <c r="E50" i="131" s="1"/>
  <c r="D59" i="135" a="1"/>
  <c r="D59" i="135" s="1"/>
  <c r="H71" i="135" a="1"/>
  <c r="H71" i="135" s="1"/>
  <c r="E71" i="135" a="1"/>
  <c r="E71" i="135" s="1"/>
  <c r="H67" i="136" a="1"/>
  <c r="H67" i="136" s="1"/>
  <c r="D67" i="136" a="1"/>
  <c r="D67" i="136" s="1"/>
  <c r="F65" i="137" a="1"/>
  <c r="F65" i="137" s="1"/>
  <c r="D65" i="137" a="1"/>
  <c r="D65" i="137" s="1"/>
  <c r="E44" i="160" a="1"/>
  <c r="E44" i="160" s="1"/>
  <c r="D44" i="160" a="1"/>
  <c r="D44" i="160" s="1"/>
  <c r="G52" i="160" a="1"/>
  <c r="G52" i="160" s="1"/>
  <c r="F52" i="160" a="1"/>
  <c r="F52" i="160" s="1"/>
  <c r="D52" i="160" a="1"/>
  <c r="D52" i="160" s="1"/>
  <c r="G32" i="164" a="1"/>
  <c r="G32" i="164" s="1"/>
  <c r="F32" i="164" a="1"/>
  <c r="F32" i="164" s="1"/>
  <c r="D32" i="164" a="1"/>
  <c r="D32" i="164" s="1"/>
  <c r="F42" i="129" a="1"/>
  <c r="F42" i="129" s="1"/>
  <c r="E64" i="130" a="1"/>
  <c r="E64" i="130" s="1"/>
  <c r="G75" i="131" a="1"/>
  <c r="G75" i="131" s="1"/>
  <c r="H34" i="132" a="1"/>
  <c r="H34" i="132" s="1"/>
  <c r="D38" i="132" a="1"/>
  <c r="D38" i="132" s="1"/>
  <c r="H48" i="132" a="1"/>
  <c r="H48" i="132" s="1"/>
  <c r="E57" i="132" a="1"/>
  <c r="E57" i="132" s="1"/>
  <c r="G31" i="133" a="1"/>
  <c r="G31" i="133" s="1"/>
  <c r="E39" i="135" a="1"/>
  <c r="E39" i="135" s="1"/>
  <c r="D52" i="135" a="1"/>
  <c r="D52" i="135" s="1"/>
  <c r="F71" i="135" a="1"/>
  <c r="F71" i="135" s="1"/>
  <c r="D52" i="136" a="1"/>
  <c r="D52" i="136" s="1"/>
  <c r="G52" i="136" a="1"/>
  <c r="G52" i="136" s="1"/>
  <c r="H49" i="137" a="1"/>
  <c r="H49" i="137" s="1"/>
  <c r="F49" i="137" a="1"/>
  <c r="F49" i="137" s="1"/>
  <c r="G68" i="160" a="1"/>
  <c r="G68" i="160" s="1"/>
  <c r="D68" i="160" a="1"/>
  <c r="D68" i="160" s="1"/>
  <c r="F68" i="160" a="1"/>
  <c r="F68" i="160" s="1"/>
  <c r="G42" i="129" a="1"/>
  <c r="G42" i="129" s="1"/>
  <c r="G67" i="129" a="1"/>
  <c r="G67" i="129" s="1"/>
  <c r="F66" i="131" a="1"/>
  <c r="F66" i="131" s="1"/>
  <c r="F74" i="131" a="1"/>
  <c r="F74" i="131" s="1"/>
  <c r="E38" i="132" a="1"/>
  <c r="E38" i="132" s="1"/>
  <c r="F57" i="132" a="1"/>
  <c r="F57" i="132" s="1"/>
  <c r="E52" i="135" a="1"/>
  <c r="E52" i="135" s="1"/>
  <c r="G71" i="135" a="1"/>
  <c r="G71" i="135" s="1"/>
  <c r="E48" i="164" a="1"/>
  <c r="E48" i="164" s="1"/>
  <c r="G48" i="164" a="1"/>
  <c r="G48" i="164" s="1"/>
  <c r="F48" i="164" a="1"/>
  <c r="F48" i="164" s="1"/>
  <c r="D48" i="164" a="1"/>
  <c r="D48" i="164" s="1"/>
  <c r="E39" i="165" a="1"/>
  <c r="E39" i="165" s="1"/>
  <c r="G39" i="165" a="1"/>
  <c r="G39" i="165" s="1"/>
  <c r="D39" i="165" a="1"/>
  <c r="D39" i="165" s="1"/>
  <c r="H47" i="165" a="1"/>
  <c r="H47" i="165" s="1"/>
  <c r="G47" i="165" a="1"/>
  <c r="G47" i="165" s="1"/>
  <c r="F47" i="165" a="1"/>
  <c r="F47" i="165" s="1"/>
  <c r="E47" i="165" a="1"/>
  <c r="E47" i="165" s="1"/>
  <c r="D47" i="165" a="1"/>
  <c r="D47" i="165" s="1"/>
  <c r="E73" i="165" a="1"/>
  <c r="E73" i="165" s="1"/>
  <c r="D73" i="165" a="1"/>
  <c r="D73" i="165" s="1"/>
  <c r="F73" i="165" a="1"/>
  <c r="F73" i="165" s="1"/>
  <c r="F44" i="129" a="1"/>
  <c r="F44" i="129" s="1"/>
  <c r="D51" i="129" a="1"/>
  <c r="D51" i="129" s="1"/>
  <c r="E58" i="129" a="1"/>
  <c r="E58" i="129" s="1"/>
  <c r="G64" i="130" a="1"/>
  <c r="G64" i="130" s="1"/>
  <c r="G38" i="132" a="1"/>
  <c r="G38" i="132" s="1"/>
  <c r="F63" i="135" a="1"/>
  <c r="F63" i="135" s="1"/>
  <c r="G63" i="135" a="1"/>
  <c r="G63" i="135" s="1"/>
  <c r="F35" i="136" a="1"/>
  <c r="F35" i="136" s="1"/>
  <c r="G35" i="136" a="1"/>
  <c r="G35" i="136" s="1"/>
  <c r="E35" i="136" a="1"/>
  <c r="E35" i="136" s="1"/>
  <c r="E39" i="136" a="1"/>
  <c r="E39" i="136" s="1"/>
  <c r="E76" i="131" a="1"/>
  <c r="E76" i="131" s="1"/>
  <c r="E56" i="134" a="1"/>
  <c r="E56" i="134" s="1"/>
  <c r="E72" i="134" a="1"/>
  <c r="E72" i="134" s="1"/>
  <c r="G52" i="135" a="1"/>
  <c r="G52" i="135" s="1"/>
  <c r="H63" i="135" a="1"/>
  <c r="H63" i="135" s="1"/>
  <c r="E67" i="135" a="1"/>
  <c r="E67" i="135" s="1"/>
  <c r="D67" i="135" a="1"/>
  <c r="D67" i="135" s="1"/>
  <c r="H64" i="164" a="1"/>
  <c r="H64" i="164" s="1"/>
  <c r="G64" i="164" a="1"/>
  <c r="G64" i="164" s="1"/>
  <c r="F64" i="164" a="1"/>
  <c r="F64" i="164" s="1"/>
  <c r="E64" i="164" a="1"/>
  <c r="E64" i="164" s="1"/>
  <c r="D64" i="164" a="1"/>
  <c r="D64" i="164" s="1"/>
  <c r="E41" i="165" a="1"/>
  <c r="E41" i="165" s="1"/>
  <c r="F41" i="165" a="1"/>
  <c r="F41" i="165" s="1"/>
  <c r="D41" i="165" a="1"/>
  <c r="D41" i="165" s="1"/>
  <c r="F45" i="133" a="1"/>
  <c r="F45" i="133" s="1"/>
  <c r="H64" i="136" a="1"/>
  <c r="H64" i="136" s="1"/>
  <c r="F64" i="136" a="1"/>
  <c r="F64" i="136" s="1"/>
  <c r="H41" i="137" a="1"/>
  <c r="H41" i="137"/>
  <c r="F41" i="137" a="1"/>
  <c r="F41" i="137" s="1"/>
  <c r="D41" i="137" a="1"/>
  <c r="D41" i="137" s="1"/>
  <c r="D75" i="131" a="1"/>
  <c r="D75" i="131" s="1"/>
  <c r="F76" i="131" a="1"/>
  <c r="F76" i="131" s="1"/>
  <c r="E36" i="132" a="1"/>
  <c r="E36" i="132" s="1"/>
  <c r="D48" i="132" a="1"/>
  <c r="D48" i="132" s="1"/>
  <c r="F58" i="132" a="1"/>
  <c r="F58" i="132" s="1"/>
  <c r="E39" i="133" a="1"/>
  <c r="E39" i="133" s="1"/>
  <c r="G45" i="133" a="1"/>
  <c r="G45" i="133" s="1"/>
  <c r="E71" i="133" a="1"/>
  <c r="E71" i="133" s="1"/>
  <c r="G61" i="135" a="1"/>
  <c r="G61" i="135" s="1"/>
  <c r="H61" i="135" a="1"/>
  <c r="H61" i="135" s="1"/>
  <c r="F61" i="135" a="1"/>
  <c r="F61" i="135" s="1"/>
  <c r="H32" i="136" a="1"/>
  <c r="H32" i="136" s="1"/>
  <c r="E32" i="136" a="1"/>
  <c r="E32" i="136" s="1"/>
  <c r="H57" i="137" a="1"/>
  <c r="H57" i="137" s="1"/>
  <c r="F57" i="137" a="1"/>
  <c r="F57" i="137" s="1"/>
  <c r="D57" i="137" a="1"/>
  <c r="D57" i="137" s="1"/>
  <c r="D28" i="160" a="1"/>
  <c r="D28" i="160" s="1"/>
  <c r="G36" i="160" a="1"/>
  <c r="G36" i="160" s="1"/>
  <c r="D36" i="160" a="1"/>
  <c r="D36" i="160" s="1"/>
  <c r="F36" i="160" a="1"/>
  <c r="F36" i="160" s="1"/>
  <c r="D58" i="164" a="1"/>
  <c r="D58" i="164" s="1"/>
  <c r="F60" i="129" a="1"/>
  <c r="F60" i="129" s="1"/>
  <c r="D67" i="129" a="1"/>
  <c r="D67" i="129" s="1"/>
  <c r="F52" i="132" a="1"/>
  <c r="F52" i="132" s="1"/>
  <c r="G59" i="135" a="1"/>
  <c r="G59" i="135" s="1"/>
  <c r="H59" i="135" a="1"/>
  <c r="H59" i="135" s="1"/>
  <c r="F59" i="135" a="1"/>
  <c r="F59" i="135" s="1"/>
  <c r="G75" i="135" a="1"/>
  <c r="G75" i="135" s="1"/>
  <c r="F75" i="135" a="1"/>
  <c r="F75" i="135" s="1"/>
  <c r="H38" i="136" a="1"/>
  <c r="H38" i="136" s="1"/>
  <c r="D38" i="136" a="1"/>
  <c r="D38" i="136" s="1"/>
  <c r="G38" i="136" a="1"/>
  <c r="G38" i="136" s="1"/>
  <c r="F38" i="136" a="1"/>
  <c r="F38" i="136" s="1"/>
  <c r="D46" i="136" a="1"/>
  <c r="D46" i="136" s="1"/>
  <c r="G46" i="136" a="1"/>
  <c r="G46" i="136" s="1"/>
  <c r="G71" i="136" a="1"/>
  <c r="G71" i="136" s="1"/>
  <c r="E71" i="136" a="1"/>
  <c r="E71" i="136" s="1"/>
  <c r="E60" i="160" a="1"/>
  <c r="E60" i="160" s="1"/>
  <c r="F60" i="160" a="1"/>
  <c r="F60" i="160" s="1"/>
  <c r="D60" i="160" a="1"/>
  <c r="D60" i="160" s="1"/>
  <c r="G60" i="137" a="1"/>
  <c r="G60" i="137" s="1"/>
  <c r="D68" i="137" a="1"/>
  <c r="D68" i="137" s="1"/>
  <c r="D71" i="137" a="1"/>
  <c r="D71" i="137" s="1"/>
  <c r="E36" i="259" a="1"/>
  <c r="E36" i="259" s="1"/>
  <c r="E42" i="259" a="1"/>
  <c r="E42" i="259" s="1"/>
  <c r="D51" i="259" a="1"/>
  <c r="D51" i="259" s="1"/>
  <c r="D59" i="259" a="1"/>
  <c r="D59" i="259" s="1"/>
  <c r="E68" i="259" a="1"/>
  <c r="E68" i="259" s="1"/>
  <c r="D31" i="160" a="1"/>
  <c r="D31" i="160" s="1"/>
  <c r="D33" i="160" a="1"/>
  <c r="D33" i="160" s="1"/>
  <c r="F47" i="160" a="1"/>
  <c r="F47" i="160" s="1"/>
  <c r="D63" i="160" a="1"/>
  <c r="D63" i="160" s="1"/>
  <c r="D65" i="160" a="1"/>
  <c r="D65" i="160" s="1"/>
  <c r="D40" i="164" a="1"/>
  <c r="D40" i="164" s="1"/>
  <c r="E74" i="164" a="1"/>
  <c r="E74" i="164" s="1"/>
  <c r="F74" i="164" a="1"/>
  <c r="F74" i="164" s="1"/>
  <c r="D74" i="164" a="1"/>
  <c r="D74" i="164" s="1"/>
  <c r="E57" i="165" a="1"/>
  <c r="E57" i="165" s="1"/>
  <c r="F57" i="165" a="1"/>
  <c r="F57" i="165" s="1"/>
  <c r="D57" i="165" a="1"/>
  <c r="D57" i="165" s="1"/>
  <c r="H51" i="262" a="1"/>
  <c r="H51" i="262" s="1"/>
  <c r="G51" i="262" a="1"/>
  <c r="G51" i="262" s="1"/>
  <c r="F51" i="262" a="1"/>
  <c r="F51" i="262" s="1"/>
  <c r="E51" i="262" a="1"/>
  <c r="E51" i="262" s="1"/>
  <c r="D51" i="262" a="1"/>
  <c r="D51" i="262" s="1"/>
  <c r="F42" i="263" a="1"/>
  <c r="F42" i="263" s="1"/>
  <c r="D42" i="263" a="1"/>
  <c r="D42" i="263" s="1"/>
  <c r="D70" i="136" a="1"/>
  <c r="D70" i="136" s="1"/>
  <c r="D28" i="137" a="1"/>
  <c r="D28" i="137" s="1"/>
  <c r="D30" i="137" a="1"/>
  <c r="D30" i="137" s="1"/>
  <c r="D38" i="137" a="1"/>
  <c r="D38" i="137" s="1"/>
  <c r="D44" i="137" a="1"/>
  <c r="D44" i="137" s="1"/>
  <c r="D46" i="137" a="1"/>
  <c r="D46" i="137" s="1"/>
  <c r="E68" i="137" a="1"/>
  <c r="E68" i="137" s="1"/>
  <c r="E28" i="259" a="1"/>
  <c r="E28" i="259" s="1"/>
  <c r="F36" i="259" a="1"/>
  <c r="F36" i="259" s="1"/>
  <c r="F51" i="259" a="1"/>
  <c r="F51" i="259" s="1"/>
  <c r="D56" i="259" a="1"/>
  <c r="D56" i="259" s="1"/>
  <c r="F68" i="259" a="1"/>
  <c r="F68" i="259" s="1"/>
  <c r="E31" i="160" a="1"/>
  <c r="E31" i="160" s="1"/>
  <c r="F33" i="160" a="1"/>
  <c r="F33" i="160" s="1"/>
  <c r="D39" i="160" a="1"/>
  <c r="D39" i="160" s="1"/>
  <c r="E45" i="160" a="1"/>
  <c r="E45" i="160" s="1"/>
  <c r="E63" i="160" a="1"/>
  <c r="E63" i="160" s="1"/>
  <c r="D71" i="160" a="1"/>
  <c r="D71" i="160" s="1"/>
  <c r="D53" i="135" a="1"/>
  <c r="D53" i="135" s="1"/>
  <c r="G57" i="135" a="1"/>
  <c r="G57" i="135" s="1"/>
  <c r="D65" i="135" a="1"/>
  <c r="D65" i="135" s="1"/>
  <c r="H40" i="136" a="1"/>
  <c r="H40" i="136" s="1"/>
  <c r="F54" i="136" a="1"/>
  <c r="F54" i="136" s="1"/>
  <c r="D62" i="136" a="1"/>
  <c r="D62" i="136" s="1"/>
  <c r="E70" i="136" a="1"/>
  <c r="E70" i="136" s="1"/>
  <c r="F28" i="137" a="1"/>
  <c r="F28" i="137" s="1"/>
  <c r="H30" i="137" a="1"/>
  <c r="H30" i="137" s="1"/>
  <c r="F36" i="137" a="1"/>
  <c r="F36" i="137" s="1"/>
  <c r="F44" i="137" a="1"/>
  <c r="F44" i="137" s="1"/>
  <c r="E50" i="137" a="1"/>
  <c r="E50" i="137" s="1"/>
  <c r="G58" i="137" a="1"/>
  <c r="G58" i="137" s="1"/>
  <c r="G28" i="259" a="1"/>
  <c r="G28" i="259" s="1"/>
  <c r="G38" i="259" a="1"/>
  <c r="G38" i="259" s="1"/>
  <c r="D46" i="259" a="1"/>
  <c r="D46" i="259" s="1"/>
  <c r="D48" i="259" a="1"/>
  <c r="D48" i="259" s="1"/>
  <c r="E60" i="259" a="1"/>
  <c r="E60" i="259" s="1"/>
  <c r="E37" i="160" a="1"/>
  <c r="E37" i="160" s="1"/>
  <c r="F39" i="160" a="1"/>
  <c r="F39" i="160" s="1"/>
  <c r="E43" i="160" a="1"/>
  <c r="E43" i="160" s="1"/>
  <c r="G45" i="160" a="1"/>
  <c r="G45" i="160" s="1"/>
  <c r="G47" i="160" a="1"/>
  <c r="G47" i="160" s="1"/>
  <c r="G53" i="160" a="1"/>
  <c r="G53" i="160" s="1"/>
  <c r="E69" i="160" a="1"/>
  <c r="E69" i="160" s="1"/>
  <c r="F71" i="160" a="1"/>
  <c r="F71" i="160" s="1"/>
  <c r="D30" i="164" a="1"/>
  <c r="D30" i="164" s="1"/>
  <c r="F45" i="262" a="1"/>
  <c r="F45" i="262" s="1"/>
  <c r="D45" i="262" a="1"/>
  <c r="D45" i="262" s="1"/>
  <c r="F77" i="262" a="1"/>
  <c r="F77" i="262"/>
  <c r="D77" i="262" a="1"/>
  <c r="D77" i="262" s="1"/>
  <c r="G28" i="137" a="1"/>
  <c r="G28" i="137" s="1"/>
  <c r="F68" i="137" a="1"/>
  <c r="F68" i="137" s="1"/>
  <c r="G30" i="259" a="1"/>
  <c r="G30" i="259" s="1"/>
  <c r="G36" i="259" a="1"/>
  <c r="G36" i="259" s="1"/>
  <c r="E46" i="259" a="1"/>
  <c r="E46" i="259" s="1"/>
  <c r="F48" i="259" a="1"/>
  <c r="F48" i="259" s="1"/>
  <c r="G60" i="259" a="1"/>
  <c r="G60" i="259" s="1"/>
  <c r="G68" i="259" a="1"/>
  <c r="G68" i="259" s="1"/>
  <c r="F31" i="160" a="1"/>
  <c r="F31" i="160" s="1"/>
  <c r="F37" i="160" a="1"/>
  <c r="F37" i="160" s="1"/>
  <c r="F63" i="160" a="1"/>
  <c r="F63" i="160" s="1"/>
  <c r="F69" i="160" a="1"/>
  <c r="F69" i="160" s="1"/>
  <c r="G30" i="164" a="1"/>
  <c r="G30" i="164" s="1"/>
  <c r="F45" i="263" a="1"/>
  <c r="F45" i="263" s="1"/>
  <c r="D45" i="263" a="1"/>
  <c r="D45" i="263" s="1"/>
  <c r="H53" i="263" a="1"/>
  <c r="H53" i="263" s="1"/>
  <c r="F53" i="263" a="1"/>
  <c r="F53" i="263" s="1"/>
  <c r="D53" i="263" a="1"/>
  <c r="D53" i="263" s="1"/>
  <c r="D41" i="136" a="1"/>
  <c r="D41" i="136" s="1"/>
  <c r="F47" i="136" a="1"/>
  <c r="F47" i="136"/>
  <c r="F51" i="136" a="1"/>
  <c r="F51" i="136" s="1"/>
  <c r="E60" i="136" a="1"/>
  <c r="E60" i="136" s="1"/>
  <c r="E66" i="136" a="1"/>
  <c r="E66" i="136" s="1"/>
  <c r="F70" i="136" a="1"/>
  <c r="F70" i="136" s="1"/>
  <c r="G44" i="137" a="1"/>
  <c r="G44" i="137" s="1"/>
  <c r="D63" i="137" a="1"/>
  <c r="D63" i="137" s="1"/>
  <c r="G68" i="137" a="1"/>
  <c r="G68" i="137" s="1"/>
  <c r="E29" i="160" a="1"/>
  <c r="E29" i="160" s="1"/>
  <c r="G39" i="160" a="1"/>
  <c r="G39" i="160" s="1"/>
  <c r="G43" i="160" a="1"/>
  <c r="G43" i="160" s="1"/>
  <c r="G71" i="160" a="1"/>
  <c r="G71" i="160" s="1"/>
  <c r="E71" i="165" a="1"/>
  <c r="E71" i="165" s="1"/>
  <c r="G71" i="165" a="1"/>
  <c r="G71" i="165" s="1"/>
  <c r="D71" i="165" a="1"/>
  <c r="D71" i="165" s="1"/>
  <c r="F61" i="262" a="1"/>
  <c r="F61" i="262" s="1"/>
  <c r="D61" i="262" a="1"/>
  <c r="D61" i="262" s="1"/>
  <c r="D59" i="263" a="1"/>
  <c r="D59" i="263" s="1"/>
  <c r="H59" i="263" a="1"/>
  <c r="H59" i="263" s="1"/>
  <c r="D60" i="137" a="1"/>
  <c r="D60" i="137" s="1"/>
  <c r="G66" i="137" a="1"/>
  <c r="G66" i="137" s="1"/>
  <c r="D73" i="137" a="1"/>
  <c r="D73" i="137" s="1"/>
  <c r="F35" i="259" a="1"/>
  <c r="F35" i="259" s="1"/>
  <c r="D40" i="259" a="1"/>
  <c r="D40" i="259" s="1"/>
  <c r="F46" i="259" a="1"/>
  <c r="F46" i="259" s="1"/>
  <c r="F52" i="259" a="1"/>
  <c r="F52" i="259" s="1"/>
  <c r="F67" i="259" a="1"/>
  <c r="F67" i="259" s="1"/>
  <c r="E27" i="160" a="1"/>
  <c r="E27" i="160" s="1"/>
  <c r="G29" i="160" a="1"/>
  <c r="G29" i="160" s="1"/>
  <c r="G31" i="160" a="1"/>
  <c r="G31" i="160" s="1"/>
  <c r="G37" i="160" a="1"/>
  <c r="G37" i="160" s="1"/>
  <c r="D47" i="160" a="1"/>
  <c r="D47" i="160" s="1"/>
  <c r="D49" i="160" a="1"/>
  <c r="D49" i="160" s="1"/>
  <c r="G63" i="160" a="1"/>
  <c r="G63" i="160" s="1"/>
  <c r="G69" i="160" a="1"/>
  <c r="G69" i="160" s="1"/>
  <c r="D72" i="164" a="1"/>
  <c r="D72" i="164" s="1"/>
  <c r="D55" i="165" a="1"/>
  <c r="D55" i="165" s="1"/>
  <c r="G60" i="270" a="1"/>
  <c r="G60" i="270" s="1"/>
  <c r="F60" i="270" a="1"/>
  <c r="F60" i="270" s="1"/>
  <c r="G41" i="136" a="1"/>
  <c r="G41" i="136"/>
  <c r="G70" i="136" a="1"/>
  <c r="G70" i="136" s="1"/>
  <c r="D52" i="137" a="1"/>
  <c r="D52" i="137" s="1"/>
  <c r="F60" i="137" a="1"/>
  <c r="F60" i="137" s="1"/>
  <c r="F73" i="137" a="1"/>
  <c r="F73" i="137" s="1"/>
  <c r="D30" i="259" a="1"/>
  <c r="D30" i="259" s="1"/>
  <c r="D32" i="259" a="1"/>
  <c r="D32" i="259" s="1"/>
  <c r="E44" i="259" a="1"/>
  <c r="E44" i="259" s="1"/>
  <c r="D62" i="259" a="1"/>
  <c r="D62" i="259" s="1"/>
  <c r="D64" i="259" a="1"/>
  <c r="D64" i="259" s="1"/>
  <c r="E47" i="160" a="1"/>
  <c r="E47" i="160" s="1"/>
  <c r="F49" i="160" a="1"/>
  <c r="F49" i="160" s="1"/>
  <c r="D55" i="160" a="1"/>
  <c r="D55" i="160" s="1"/>
  <c r="G72" i="164" a="1"/>
  <c r="G72" i="164" s="1"/>
  <c r="G55" i="165" a="1"/>
  <c r="G55" i="165" s="1"/>
  <c r="G62" i="269" a="1"/>
  <c r="G62" i="269" s="1"/>
  <c r="F62" i="269" a="1"/>
  <c r="F62" i="269" s="1"/>
  <c r="G76" i="270" a="1"/>
  <c r="G76" i="270" s="1"/>
  <c r="F76" i="270" a="1"/>
  <c r="F76" i="270" s="1"/>
  <c r="G46" i="269" a="1"/>
  <c r="G46" i="269" s="1"/>
  <c r="H56" i="273" a="1"/>
  <c r="H56" i="273" s="1"/>
  <c r="E56" i="273" a="1"/>
  <c r="E56" i="273" s="1"/>
  <c r="D63" i="273" a="1"/>
  <c r="D63" i="273" s="1"/>
  <c r="D40" i="275" a="1"/>
  <c r="D40" i="275" s="1"/>
  <c r="G40" i="275"/>
  <c r="D44" i="275" a="1"/>
  <c r="D44" i="275" s="1"/>
  <c r="G50" i="275" a="1"/>
  <c r="G50" i="275" s="1"/>
  <c r="E46" i="276" a="1"/>
  <c r="E46" i="276" s="1"/>
  <c r="G46" i="276" a="1"/>
  <c r="G46" i="276" s="1"/>
  <c r="F46" i="276" a="1"/>
  <c r="F46" i="276" s="1"/>
  <c r="F68" i="263" a="1"/>
  <c r="F68" i="263" s="1"/>
  <c r="G80" i="263" a="1"/>
  <c r="G80" i="263" s="1"/>
  <c r="F44" i="270" a="1"/>
  <c r="F44" i="270" s="1"/>
  <c r="F66" i="272" a="1"/>
  <c r="F66" i="272" s="1"/>
  <c r="D72" i="272" a="1"/>
  <c r="D72" i="272" s="1"/>
  <c r="H46" i="273" a="1"/>
  <c r="H46" i="273" s="1"/>
  <c r="F46" i="273" a="1"/>
  <c r="F46" i="273" s="1"/>
  <c r="D50" i="273" a="1"/>
  <c r="D50" i="273" s="1"/>
  <c r="D56" i="273" a="1"/>
  <c r="D56" i="273" s="1"/>
  <c r="E59" i="273" a="1"/>
  <c r="E59" i="273" s="1"/>
  <c r="G64" i="273" a="1"/>
  <c r="G64" i="273" s="1"/>
  <c r="G44" i="275" a="1"/>
  <c r="G44" i="275" s="1"/>
  <c r="H58" i="275" a="1"/>
  <c r="H58" i="275" s="1"/>
  <c r="E58" i="275" a="1"/>
  <c r="E58" i="275" s="1"/>
  <c r="D58" i="275" a="1"/>
  <c r="D58" i="275" s="1"/>
  <c r="G58" i="275" a="1"/>
  <c r="G58" i="275" s="1"/>
  <c r="H76" i="275" a="1"/>
  <c r="H76" i="275" s="1"/>
  <c r="D76" i="275" a="1"/>
  <c r="D76" i="275" s="1"/>
  <c r="D60" i="263" a="1"/>
  <c r="D60" i="263" s="1"/>
  <c r="E63" i="263" a="1"/>
  <c r="E63" i="263" s="1"/>
  <c r="G66" i="263" a="1"/>
  <c r="G66" i="263" s="1"/>
  <c r="F72" i="263" a="1"/>
  <c r="F72" i="263" s="1"/>
  <c r="E72" i="272" a="1"/>
  <c r="E72" i="272" s="1"/>
  <c r="F38" i="273" a="1"/>
  <c r="F38" i="273" s="1"/>
  <c r="E42" i="273" a="1"/>
  <c r="E42" i="273" s="1"/>
  <c r="G42" i="273" a="1"/>
  <c r="G42" i="273" s="1"/>
  <c r="D46" i="273" a="1"/>
  <c r="D46" i="273" s="1"/>
  <c r="G59" i="273" a="1"/>
  <c r="G59" i="273" s="1"/>
  <c r="H42" i="275" a="1"/>
  <c r="H42" i="275" s="1"/>
  <c r="G42" i="275" a="1"/>
  <c r="G42" i="275" s="1"/>
  <c r="F42" i="275" a="1"/>
  <c r="F42" i="275" s="1"/>
  <c r="E60" i="263" a="1"/>
  <c r="E60" i="263" s="1"/>
  <c r="G68" i="263" a="1"/>
  <c r="G68" i="263" s="1"/>
  <c r="G72" i="263" a="1"/>
  <c r="G72" i="263" s="1"/>
  <c r="E46" i="273" a="1"/>
  <c r="E46" i="273" s="1"/>
  <c r="F56" i="273" a="1"/>
  <c r="F56" i="273" s="1"/>
  <c r="F58" i="275" a="1"/>
  <c r="F58" i="275" s="1"/>
  <c r="H56" i="276" a="1"/>
  <c r="H56" i="276" s="1"/>
  <c r="G56" i="276" a="1"/>
  <c r="G56" i="276" s="1"/>
  <c r="F56" i="276" a="1"/>
  <c r="F56" i="276" s="1"/>
  <c r="E56" i="276" a="1"/>
  <c r="E56" i="276" s="1"/>
  <c r="D56" i="276" a="1"/>
  <c r="D56" i="276" s="1"/>
  <c r="F60" i="263" a="1"/>
  <c r="F60" i="263" s="1"/>
  <c r="E68" i="272" a="1"/>
  <c r="E68" i="272" s="1"/>
  <c r="F72" i="272" a="1"/>
  <c r="F72" i="272" s="1"/>
  <c r="G38" i="273" a="1"/>
  <c r="G38" i="273" s="1"/>
  <c r="G56" i="273" a="1"/>
  <c r="G56" i="273" s="1"/>
  <c r="H58" i="276" a="1"/>
  <c r="H58" i="276" s="1"/>
  <c r="G58" i="276" a="1"/>
  <c r="G58" i="276" s="1"/>
  <c r="D58" i="276" a="1"/>
  <c r="D58" i="276" s="1"/>
  <c r="D65" i="263" a="1"/>
  <c r="D65" i="263" s="1"/>
  <c r="F48" i="273" a="1"/>
  <c r="F48" i="273" s="1"/>
  <c r="G58" i="273" a="1"/>
  <c r="G58" i="273" s="1"/>
  <c r="F58" i="273" a="1"/>
  <c r="F58" i="273" s="1"/>
  <c r="H60" i="275" a="1"/>
  <c r="H60" i="275" s="1"/>
  <c r="G60" i="275" a="1"/>
  <c r="G60" i="275" s="1"/>
  <c r="D60" i="275" a="1"/>
  <c r="D60" i="275" s="1"/>
  <c r="E68" i="275" a="1"/>
  <c r="E68" i="275" s="1"/>
  <c r="F68" i="275" a="1"/>
  <c r="F68" i="275" s="1"/>
  <c r="H74" i="275" a="1"/>
  <c r="H74" i="275" s="1"/>
  <c r="F74" i="275" a="1"/>
  <c r="F74" i="275" s="1"/>
  <c r="E74" i="275" a="1"/>
  <c r="E74" i="275" s="1"/>
  <c r="D74" i="275" a="1"/>
  <c r="D74" i="275" s="1"/>
  <c r="F73" i="263" a="1"/>
  <c r="F73" i="263" s="1"/>
  <c r="E80" i="263" a="1"/>
  <c r="E80" i="263" s="1"/>
  <c r="H73" i="272" a="1"/>
  <c r="H73" i="272" s="1"/>
  <c r="E73" i="272" a="1"/>
  <c r="E73" i="272" s="1"/>
  <c r="G44" i="273" a="1"/>
  <c r="G44" i="273" s="1"/>
  <c r="D58" i="273" a="1"/>
  <c r="D58" i="273" s="1"/>
  <c r="D56" i="275" a="1"/>
  <c r="D56" i="275" s="1"/>
  <c r="G56" i="275" a="1"/>
  <c r="G56" i="275" s="1"/>
  <c r="D68" i="275" a="1"/>
  <c r="D68" i="275" s="1"/>
  <c r="G74" i="275" a="1"/>
  <c r="G74" i="275" s="1"/>
  <c r="F50" i="276" a="1"/>
  <c r="F50" i="276" s="1"/>
  <c r="F72" i="273" a="1"/>
  <c r="F72" i="273" s="1"/>
  <c r="F72" i="276" a="1"/>
  <c r="F72" i="276" s="1"/>
  <c r="G64" i="275" a="1"/>
  <c r="G64" i="275" s="1"/>
  <c r="D40" i="276" a="1"/>
  <c r="D40" i="276" s="1"/>
  <c r="D42" i="276" a="1"/>
  <c r="D42" i="276" s="1"/>
  <c r="D70" i="276" a="1"/>
  <c r="D70" i="276" s="1"/>
  <c r="G76" i="276" a="1"/>
  <c r="G76" i="276" s="1"/>
  <c r="F52" i="275" a="1"/>
  <c r="F52" i="275" s="1"/>
  <c r="G48" i="276" a="1"/>
  <c r="G48" i="276" s="1"/>
  <c r="G60" i="276" a="1"/>
  <c r="G60" i="276" s="1"/>
  <c r="G62" i="273" a="1"/>
  <c r="G62" i="273" s="1"/>
  <c r="G48" i="275" a="1"/>
  <c r="G48" i="275" s="1"/>
  <c r="G66" i="275" a="1"/>
  <c r="G66" i="275" s="1"/>
  <c r="F40" i="276" a="1"/>
  <c r="F40" i="276" s="1"/>
  <c r="G54" i="276" a="1"/>
  <c r="G54" i="276" s="1"/>
  <c r="F66" i="276" a="1"/>
  <c r="F66" i="276" s="1"/>
  <c r="E51" i="235" a="1"/>
  <c r="E51" i="235" s="1"/>
  <c r="H43" i="235" a="1"/>
  <c r="H43" i="235" s="1"/>
  <c r="E39" i="235" a="1"/>
  <c r="E39" i="235" s="1"/>
  <c r="H52" i="235" a="1"/>
  <c r="H52" i="235" s="1"/>
  <c r="F94" i="212" a="1"/>
  <c r="F94" i="212" s="1"/>
  <c r="E79" i="213" a="1"/>
  <c r="E79" i="213" s="1"/>
  <c r="D79" i="213" a="1"/>
  <c r="D79" i="213" s="1"/>
  <c r="G79" i="213" a="1"/>
  <c r="G79" i="213" s="1"/>
  <c r="F79" i="213" a="1"/>
  <c r="F79" i="213" s="1"/>
  <c r="E81" i="214" a="1"/>
  <c r="E81" i="214" s="1"/>
  <c r="G86" i="236" a="1"/>
  <c r="G86" i="236" s="1"/>
  <c r="G88" i="236" a="1"/>
  <c r="G88" i="236" s="1"/>
  <c r="H79" i="237" a="1"/>
  <c r="H79" i="237" s="1"/>
  <c r="G79" i="237" a="1"/>
  <c r="G79" i="237" s="1"/>
  <c r="F79" i="237" a="1"/>
  <c r="F79" i="237" s="1"/>
  <c r="E79" i="237" a="1"/>
  <c r="E79" i="237" s="1"/>
  <c r="H88" i="237" a="1"/>
  <c r="H88" i="237" s="1"/>
  <c r="G88" i="237" a="1"/>
  <c r="G88" i="237" s="1"/>
  <c r="F88" i="237" a="1"/>
  <c r="F88" i="237" s="1"/>
  <c r="D88" i="237" a="1"/>
  <c r="D88" i="237" s="1"/>
  <c r="H98" i="212" a="1"/>
  <c r="H98" i="212" s="1"/>
  <c r="E94" i="212" a="1"/>
  <c r="E94" i="212" s="1"/>
  <c r="E78" i="213" a="1"/>
  <c r="E78" i="213" s="1"/>
  <c r="E93" i="215" a="1"/>
  <c r="E93" i="215" s="1"/>
  <c r="G93" i="215" a="1"/>
  <c r="G93" i="215" s="1"/>
  <c r="H74" i="214" a="1"/>
  <c r="H74" i="214" s="1"/>
  <c r="D76" i="214" a="1"/>
  <c r="D76" i="214" s="1"/>
  <c r="F77" i="214" a="1"/>
  <c r="F77" i="214" s="1"/>
  <c r="H78" i="214" a="1"/>
  <c r="H78" i="214" s="1"/>
  <c r="D80" i="214" a="1"/>
  <c r="D80" i="214" s="1"/>
  <c r="H82" i="214" a="1"/>
  <c r="H82" i="214" s="1"/>
  <c r="G82" i="236" a="1"/>
  <c r="G82" i="236" s="1"/>
  <c r="H82" i="236" a="1"/>
  <c r="H82" i="236" s="1"/>
  <c r="E83" i="236" a="1"/>
  <c r="E83" i="236" s="1"/>
  <c r="G84" i="236" a="1"/>
  <c r="G84" i="236" s="1"/>
  <c r="D86" i="236" a="1"/>
  <c r="D86" i="236" s="1"/>
  <c r="F74" i="237" a="1"/>
  <c r="F74" i="237" s="1"/>
  <c r="E74" i="237" a="1"/>
  <c r="E74" i="237" s="1"/>
  <c r="G76" i="237" a="1"/>
  <c r="G76" i="237" s="1"/>
  <c r="D79" i="237" a="1"/>
  <c r="D79" i="237" s="1"/>
  <c r="E84" i="237" a="1"/>
  <c r="E84" i="237" s="1"/>
  <c r="G84" i="237" a="1"/>
  <c r="G84" i="237" s="1"/>
  <c r="D84" i="237" a="1"/>
  <c r="D84" i="237" s="1"/>
  <c r="H84" i="237" a="1"/>
  <c r="H84" i="237" s="1"/>
  <c r="G98" i="212" a="1"/>
  <c r="G98" i="212" s="1"/>
  <c r="F100" i="215" a="1"/>
  <c r="F100" i="215" s="1"/>
  <c r="E100" i="215" a="1"/>
  <c r="E100" i="215" s="1"/>
  <c r="E76" i="214" a="1"/>
  <c r="E76" i="214" s="1"/>
  <c r="E80" i="214" a="1"/>
  <c r="E80" i="214" s="1"/>
  <c r="E79" i="236" a="1"/>
  <c r="E79" i="236" s="1"/>
  <c r="G80" i="236" a="1"/>
  <c r="G80" i="236" s="1"/>
  <c r="D82" i="236" a="1"/>
  <c r="D82" i="236" s="1"/>
  <c r="F83" i="236" a="1"/>
  <c r="F83" i="236" s="1"/>
  <c r="F71" i="237" a="1"/>
  <c r="F71" i="237" s="1"/>
  <c r="E71" i="237" a="1"/>
  <c r="E71" i="237" s="1"/>
  <c r="D71" i="237" a="1"/>
  <c r="D71" i="237" s="1"/>
  <c r="H71" i="237" a="1"/>
  <c r="H71" i="237" s="1"/>
  <c r="G71" i="237" a="1"/>
  <c r="G71" i="237" s="1"/>
  <c r="F84" i="237" a="1"/>
  <c r="F84" i="237" s="1"/>
  <c r="E86" i="237" a="1"/>
  <c r="E86" i="237" s="1"/>
  <c r="H86" i="237" a="1"/>
  <c r="H86" i="237" s="1"/>
  <c r="D94" i="212" a="1"/>
  <c r="D94" i="212" s="1"/>
  <c r="G89" i="212" a="1"/>
  <c r="G89" i="212" s="1"/>
  <c r="D75" i="214" a="1"/>
  <c r="D75" i="214" s="1"/>
  <c r="D79" i="214" a="1"/>
  <c r="D79" i="214" s="1"/>
  <c r="F80" i="214" a="1"/>
  <c r="F80" i="214" s="1"/>
  <c r="H81" i="214" a="1"/>
  <c r="H81" i="214" s="1"/>
  <c r="D83" i="214" a="1"/>
  <c r="D83" i="214" s="1"/>
  <c r="E82" i="236" a="1"/>
  <c r="E82" i="236" s="1"/>
  <c r="G83" i="236" a="1"/>
  <c r="G83" i="236" s="1"/>
  <c r="G85" i="236" a="1"/>
  <c r="G85" i="236" s="1"/>
  <c r="F85" i="236" a="1"/>
  <c r="F85" i="236" s="1"/>
  <c r="E85" i="236" a="1"/>
  <c r="E85" i="236" s="1"/>
  <c r="H85" i="236" a="1"/>
  <c r="H85" i="236" s="1"/>
  <c r="F86" i="236" a="1"/>
  <c r="F86" i="236" s="1"/>
  <c r="H87" i="236" a="1"/>
  <c r="H87" i="236" s="1"/>
  <c r="G74" i="237" a="1"/>
  <c r="G74" i="237" s="1"/>
  <c r="E76" i="237" a="1"/>
  <c r="E76" i="237" s="1"/>
  <c r="H54" i="234" a="1"/>
  <c r="H54" i="234" s="1"/>
  <c r="F98" i="212" a="1"/>
  <c r="F98" i="212" s="1"/>
  <c r="F90" i="212" a="1"/>
  <c r="F90" i="212" s="1"/>
  <c r="E83" i="213" a="1"/>
  <c r="E83" i="213" s="1"/>
  <c r="H83" i="213" a="1"/>
  <c r="H83" i="213" s="1"/>
  <c r="G83" i="213" a="1"/>
  <c r="G83" i="213" s="1"/>
  <c r="F83" i="213" a="1"/>
  <c r="F83" i="213" s="1"/>
  <c r="G76" i="214" a="1"/>
  <c r="G76" i="214" s="1"/>
  <c r="G80" i="214" a="1"/>
  <c r="G80" i="214" s="1"/>
  <c r="G79" i="236" a="1"/>
  <c r="G79" i="236" s="1"/>
  <c r="H81" i="236" a="1"/>
  <c r="H81" i="236" s="1"/>
  <c r="G81" i="236" a="1"/>
  <c r="G81" i="236" s="1"/>
  <c r="E81" i="236" a="1"/>
  <c r="E81" i="236" s="1"/>
  <c r="F82" i="236" a="1"/>
  <c r="F82" i="236" s="1"/>
  <c r="H83" i="236" a="1"/>
  <c r="H83" i="236" s="1"/>
  <c r="F73" i="237" a="1"/>
  <c r="F73" i="237" s="1"/>
  <c r="D73" i="237" a="1"/>
  <c r="D73" i="237" s="1"/>
  <c r="H74" i="237" a="1"/>
  <c r="H74" i="237" s="1"/>
  <c r="G80" i="237" a="1"/>
  <c r="G80" i="237" s="1"/>
  <c r="E80" i="237" a="1"/>
  <c r="E80" i="237" s="1"/>
  <c r="H80" i="237" a="1"/>
  <c r="H80" i="237" s="1"/>
  <c r="E98" i="212" a="1"/>
  <c r="E98" i="212" s="1"/>
  <c r="H94" i="212" a="1"/>
  <c r="H94" i="212" s="1"/>
  <c r="D92" i="212" a="1"/>
  <c r="D92" i="212" s="1"/>
  <c r="E90" i="212" a="1"/>
  <c r="E90" i="212" s="1"/>
  <c r="E82" i="213" a="1"/>
  <c r="E82" i="213" s="1"/>
  <c r="E97" i="215" a="1"/>
  <c r="E97" i="215" s="1"/>
  <c r="G97" i="215" a="1"/>
  <c r="G97" i="215" s="1"/>
  <c r="G89" i="215" a="1"/>
  <c r="G89" i="215" s="1"/>
  <c r="D74" i="214" a="1"/>
  <c r="D74" i="214" s="1"/>
  <c r="F75" i="214" a="1"/>
  <c r="F75" i="214" s="1"/>
  <c r="F79" i="214" a="1"/>
  <c r="F79" i="214" s="1"/>
  <c r="D82" i="214" a="1"/>
  <c r="D82" i="214" s="1"/>
  <c r="F83" i="214" a="1"/>
  <c r="F83" i="214" s="1"/>
  <c r="H79" i="236" a="1"/>
  <c r="H79" i="236" s="1"/>
  <c r="D88" i="236" a="1"/>
  <c r="D88" i="236" s="1"/>
  <c r="E75" i="237" a="1"/>
  <c r="E75" i="237" s="1"/>
  <c r="H75" i="237" a="1"/>
  <c r="H75" i="237" s="1"/>
  <c r="G75" i="237" a="1"/>
  <c r="G75" i="237" s="1"/>
  <c r="F75" i="237" a="1"/>
  <c r="F75" i="237" s="1"/>
  <c r="F42" i="235" a="1"/>
  <c r="F42" i="235" s="1"/>
  <c r="F81" i="213" a="1"/>
  <c r="F81" i="213" s="1"/>
  <c r="E96" i="215" a="1"/>
  <c r="E96" i="215" s="1"/>
  <c r="F88" i="215" a="1"/>
  <c r="F88" i="215" s="1"/>
  <c r="E88" i="215" a="1"/>
  <c r="E88" i="215" s="1"/>
  <c r="E78" i="214" a="1"/>
  <c r="E78" i="214" s="1"/>
  <c r="E82" i="214" a="1"/>
  <c r="E82" i="214" s="1"/>
  <c r="E84" i="236" a="1"/>
  <c r="E84" i="236" s="1"/>
  <c r="H72" i="237" a="1"/>
  <c r="H72" i="237" s="1"/>
  <c r="G72" i="237" a="1"/>
  <c r="G72" i="237" s="1"/>
  <c r="D75" i="237" a="1"/>
  <c r="D75" i="237" s="1"/>
  <c r="H48" i="234" a="1"/>
  <c r="H48" i="234" s="1"/>
  <c r="G80" i="213" a="1"/>
  <c r="G80" i="213" s="1"/>
  <c r="F80" i="213" a="1"/>
  <c r="F80" i="213" s="1"/>
  <c r="E80" i="213" a="1"/>
  <c r="E80" i="213" s="1"/>
  <c r="H80" i="213" a="1"/>
  <c r="H80" i="213" s="1"/>
  <c r="D80" i="213" a="1"/>
  <c r="D80" i="213" s="1"/>
  <c r="E80" i="236" a="1"/>
  <c r="E80" i="236" s="1"/>
  <c r="D80" i="236" a="1"/>
  <c r="D80" i="236" s="1"/>
  <c r="F80" i="236" a="1"/>
  <c r="F80" i="236" s="1"/>
  <c r="D72" i="237" a="1"/>
  <c r="D72" i="237" s="1"/>
  <c r="H73" i="237" a="1"/>
  <c r="H73" i="237" s="1"/>
  <c r="E77" i="237" a="1"/>
  <c r="E77" i="237" s="1"/>
  <c r="D77" i="237" a="1"/>
  <c r="D77" i="237" s="1"/>
  <c r="D82" i="237" a="1"/>
  <c r="D82" i="237" s="1"/>
  <c r="G82" i="237" a="1"/>
  <c r="G82" i="237" s="1"/>
  <c r="F82" i="237" a="1"/>
  <c r="F82" i="237" s="1"/>
  <c r="E82" i="237" a="1"/>
  <c r="E82" i="237" s="1"/>
  <c r="H60" i="227" a="1"/>
  <c r="H60" i="227" s="1"/>
  <c r="D60" i="227" a="1"/>
  <c r="D60" i="227" s="1"/>
  <c r="F60" i="227" a="1"/>
  <c r="F60" i="227" s="1"/>
  <c r="H64" i="227" a="1"/>
  <c r="H64" i="227" s="1"/>
  <c r="D64" i="227" a="1"/>
  <c r="D64" i="227" s="1"/>
  <c r="F64" i="227" a="1"/>
  <c r="F64" i="227" s="1"/>
  <c r="H68" i="227" a="1"/>
  <c r="H68" i="227" s="1"/>
  <c r="D68" i="227" a="1"/>
  <c r="D68" i="227" s="1"/>
  <c r="F68" i="227" a="1"/>
  <c r="F68" i="227" s="1"/>
  <c r="H76" i="228" a="1"/>
  <c r="H76" i="228" s="1"/>
  <c r="D76" i="228" a="1"/>
  <c r="D76" i="228" s="1"/>
  <c r="F76" i="228" a="1"/>
  <c r="F76" i="228" s="1"/>
  <c r="H68" i="229" a="1"/>
  <c r="H68" i="229" s="1"/>
  <c r="D68" i="229" a="1"/>
  <c r="D68" i="229" s="1"/>
  <c r="F68" i="229" a="1"/>
  <c r="F68" i="229" s="1"/>
  <c r="H76" i="229" a="1"/>
  <c r="H76" i="229" s="1"/>
  <c r="D76" i="229" a="1"/>
  <c r="D76" i="229" s="1"/>
  <c r="F76" i="229" a="1"/>
  <c r="F76" i="229" s="1"/>
  <c r="H64" i="238" a="1"/>
  <c r="H64" i="238" s="1"/>
  <c r="D64" i="238" a="1"/>
  <c r="D64" i="238" s="1"/>
  <c r="F64" i="238" a="1"/>
  <c r="F64" i="238" s="1"/>
  <c r="H72" i="238" a="1"/>
  <c r="H72" i="238" s="1"/>
  <c r="D72" i="238" a="1"/>
  <c r="D72" i="238" s="1"/>
  <c r="F72" i="238" a="1"/>
  <c r="F72" i="238" s="1"/>
  <c r="H54" i="239" a="1"/>
  <c r="H54" i="239" s="1"/>
  <c r="D54" i="239" a="1"/>
  <c r="D54" i="239" s="1"/>
  <c r="F54" i="239" a="1"/>
  <c r="F54" i="239" s="1"/>
  <c r="H62" i="239" a="1"/>
  <c r="H62" i="239" s="1"/>
  <c r="D62" i="239" a="1"/>
  <c r="D62" i="239" s="1"/>
  <c r="F62" i="239" a="1"/>
  <c r="F62" i="239" s="1"/>
  <c r="H70" i="239" a="1"/>
  <c r="H70" i="239" s="1"/>
  <c r="D70" i="239" a="1"/>
  <c r="D70" i="239" s="1"/>
  <c r="F70" i="239" a="1"/>
  <c r="F70" i="239" s="1"/>
  <c r="G71" i="219" a="1"/>
  <c r="G71" i="219" s="1"/>
  <c r="F71" i="219" a="1"/>
  <c r="F71" i="219" s="1"/>
  <c r="E71" i="219" a="1"/>
  <c r="E71" i="219" s="1"/>
  <c r="D71" i="219" a="1"/>
  <c r="D71" i="219" s="1"/>
  <c r="H71" i="219" a="1"/>
  <c r="H71" i="219" s="1"/>
  <c r="F75" i="219" a="1"/>
  <c r="F75" i="219" s="1"/>
  <c r="E75" i="219" a="1"/>
  <c r="E75" i="219" s="1"/>
  <c r="D75" i="219" a="1"/>
  <c r="D75" i="219" s="1"/>
  <c r="H75" i="219" a="1"/>
  <c r="H75" i="219" s="1"/>
  <c r="G75" i="219" a="1"/>
  <c r="G75" i="219"/>
  <c r="F78" i="237" a="1"/>
  <c r="F78" i="237" s="1"/>
  <c r="D95" i="228" a="1"/>
  <c r="D95" i="228" s="1"/>
  <c r="H95" i="228" a="1"/>
  <c r="H95" i="228" s="1"/>
  <c r="F95" i="228" a="1"/>
  <c r="F95" i="228" s="1"/>
  <c r="F63" i="229" a="1"/>
  <c r="F63" i="229" s="1"/>
  <c r="H63" i="229" a="1"/>
  <c r="H63" i="229" s="1"/>
  <c r="D63" i="229" a="1"/>
  <c r="D63" i="229" s="1"/>
  <c r="F71" i="229" a="1"/>
  <c r="F71" i="229" s="1"/>
  <c r="H71" i="229" a="1"/>
  <c r="H71" i="229" s="1"/>
  <c r="D71" i="229" a="1"/>
  <c r="D71" i="229" s="1"/>
  <c r="F59" i="238" a="1"/>
  <c r="F59" i="238" s="1"/>
  <c r="H59" i="238" a="1"/>
  <c r="H59" i="238" s="1"/>
  <c r="D59" i="238" a="1"/>
  <c r="D59" i="238" s="1"/>
  <c r="F67" i="238" a="1"/>
  <c r="F67" i="238" s="1"/>
  <c r="H67" i="238" a="1"/>
  <c r="H67" i="238" s="1"/>
  <c r="D67" i="238" a="1"/>
  <c r="D67" i="238" s="1"/>
  <c r="F49" i="239" a="1"/>
  <c r="F49" i="239" s="1"/>
  <c r="H49" i="239" a="1"/>
  <c r="H49" i="239" s="1"/>
  <c r="D49" i="239" a="1"/>
  <c r="D49" i="239" s="1"/>
  <c r="F57" i="239" a="1"/>
  <c r="F57" i="239" s="1"/>
  <c r="H57" i="239" a="1"/>
  <c r="H57" i="239" s="1"/>
  <c r="D57" i="239" a="1"/>
  <c r="D57" i="239" s="1"/>
  <c r="F65" i="239" a="1"/>
  <c r="F65" i="239" s="1"/>
  <c r="H65" i="239" a="1"/>
  <c r="H65" i="239" s="1"/>
  <c r="D65" i="239" a="1"/>
  <c r="D65" i="239" s="1"/>
  <c r="F73" i="239" a="1"/>
  <c r="F73" i="239" s="1"/>
  <c r="H73" i="239" a="1"/>
  <c r="H73" i="239" s="1"/>
  <c r="D73" i="239" a="1"/>
  <c r="D73" i="239" s="1"/>
  <c r="H77" i="218" a="1"/>
  <c r="H77" i="218" s="1"/>
  <c r="D77" i="218" a="1"/>
  <c r="D77" i="218" s="1"/>
  <c r="F77" i="218" a="1"/>
  <c r="F77" i="218" s="1"/>
  <c r="E77" i="218" a="1"/>
  <c r="E77" i="218" s="1"/>
  <c r="F72" i="219" a="1"/>
  <c r="F72" i="219" s="1"/>
  <c r="E72" i="219" a="1"/>
  <c r="E72" i="219" s="1"/>
  <c r="D72" i="219" a="1"/>
  <c r="D72" i="219" s="1"/>
  <c r="H72" i="219" a="1"/>
  <c r="H72" i="219" s="1"/>
  <c r="G72" i="219" a="1"/>
  <c r="G72" i="219" s="1"/>
  <c r="E79" i="226" a="1"/>
  <c r="E79" i="226" s="1"/>
  <c r="G79" i="226" a="1"/>
  <c r="G79" i="226" s="1"/>
  <c r="E60" i="227" a="1"/>
  <c r="E60" i="227" s="1"/>
  <c r="F63" i="227" a="1"/>
  <c r="F63" i="227" s="1"/>
  <c r="H63" i="227" a="1"/>
  <c r="H63" i="227" s="1"/>
  <c r="D63" i="227" a="1"/>
  <c r="D63" i="227" s="1"/>
  <c r="E64" i="227" a="1"/>
  <c r="E64" i="227" s="1"/>
  <c r="F67" i="227" a="1"/>
  <c r="F67" i="227" s="1"/>
  <c r="H67" i="227" a="1"/>
  <c r="H67" i="227" s="1"/>
  <c r="D67" i="227" a="1"/>
  <c r="D67" i="227" s="1"/>
  <c r="E68" i="227" a="1"/>
  <c r="E68" i="227" s="1"/>
  <c r="F75" i="228" a="1"/>
  <c r="F75" i="228" s="1"/>
  <c r="H75" i="228" a="1"/>
  <c r="H75" i="228" s="1"/>
  <c r="D75" i="228" a="1"/>
  <c r="D75" i="228" s="1"/>
  <c r="E76" i="228" a="1"/>
  <c r="E76" i="228" s="1"/>
  <c r="G93" i="228" a="1"/>
  <c r="G93" i="228" s="1"/>
  <c r="D93" i="228" a="1"/>
  <c r="D93" i="228" s="1"/>
  <c r="H93" i="228" a="1"/>
  <c r="H93" i="228" s="1"/>
  <c r="E93" i="228" a="1"/>
  <c r="E93" i="228" s="1"/>
  <c r="F93" i="228" a="1"/>
  <c r="F93" i="228" s="1"/>
  <c r="G91" i="228" a="1"/>
  <c r="G91" i="228" s="1"/>
  <c r="D91" i="228" a="1"/>
  <c r="D91" i="228" s="1"/>
  <c r="H91" i="228" a="1"/>
  <c r="H91" i="228" s="1"/>
  <c r="E91" i="228" a="1"/>
  <c r="E91" i="228" s="1"/>
  <c r="F91" i="228" a="1"/>
  <c r="F91" i="228" s="1"/>
  <c r="G89" i="228" a="1"/>
  <c r="G89" i="228" s="1"/>
  <c r="D89" i="228" a="1"/>
  <c r="D89" i="228" s="1"/>
  <c r="H89" i="228" a="1"/>
  <c r="H89" i="228" s="1"/>
  <c r="E89" i="228" a="1"/>
  <c r="E89" i="228" s="1"/>
  <c r="F89" i="228" a="1"/>
  <c r="F89" i="228" s="1"/>
  <c r="G87" i="228" a="1"/>
  <c r="G87" i="228" s="1"/>
  <c r="D87" i="228" a="1"/>
  <c r="D87" i="228" s="1"/>
  <c r="H87" i="228" a="1"/>
  <c r="H87" i="228" s="1"/>
  <c r="E87" i="228" a="1"/>
  <c r="E87" i="228" s="1"/>
  <c r="F87" i="228" a="1"/>
  <c r="F87" i="228" s="1"/>
  <c r="G85" i="228" a="1"/>
  <c r="G85" i="228" s="1"/>
  <c r="D85" i="228" a="1"/>
  <c r="D85" i="228" s="1"/>
  <c r="H85" i="228" a="1"/>
  <c r="H85" i="228" s="1"/>
  <c r="E85" i="228" a="1"/>
  <c r="E85" i="228" s="1"/>
  <c r="F85" i="228" a="1"/>
  <c r="F85" i="228" s="1"/>
  <c r="G83" i="228" a="1"/>
  <c r="G83" i="228" s="1"/>
  <c r="D83" i="228" a="1"/>
  <c r="D83" i="228" s="1"/>
  <c r="H83" i="228" a="1"/>
  <c r="H83" i="228" s="1"/>
  <c r="E83" i="228" a="1"/>
  <c r="E83" i="228" s="1"/>
  <c r="F83" i="228" a="1"/>
  <c r="F83" i="228" s="1"/>
  <c r="G81" i="228" a="1"/>
  <c r="G81" i="228" s="1"/>
  <c r="D81" i="228" a="1"/>
  <c r="D81" i="228" s="1"/>
  <c r="H81" i="228" a="1"/>
  <c r="H81" i="228" s="1"/>
  <c r="E81" i="228" a="1"/>
  <c r="E81" i="228" s="1"/>
  <c r="F81" i="228" a="1"/>
  <c r="F81" i="228" s="1"/>
  <c r="G79" i="228" a="1"/>
  <c r="G79" i="228" s="1"/>
  <c r="D79" i="228" a="1"/>
  <c r="D79" i="228" s="1"/>
  <c r="H79" i="228" a="1"/>
  <c r="H79" i="228" s="1"/>
  <c r="E79" i="228" a="1"/>
  <c r="E79" i="228" s="1"/>
  <c r="F79" i="228" a="1"/>
  <c r="F79" i="228" s="1"/>
  <c r="E63" i="229" a="1"/>
  <c r="E63" i="229" s="1"/>
  <c r="H66" i="229" a="1"/>
  <c r="H66" i="229" s="1"/>
  <c r="D66" i="229" a="1"/>
  <c r="D66" i="229" s="1"/>
  <c r="F66" i="229" a="1"/>
  <c r="F66" i="229" s="1"/>
  <c r="G68" i="229" a="1"/>
  <c r="G68" i="229" s="1"/>
  <c r="E71" i="229" a="1"/>
  <c r="E71" i="229" s="1"/>
  <c r="H74" i="229" a="1"/>
  <c r="H74" i="229" s="1"/>
  <c r="D74" i="229" a="1"/>
  <c r="D74" i="229" s="1"/>
  <c r="F74" i="229" a="1"/>
  <c r="F74" i="229" s="1"/>
  <c r="G76" i="229" a="1"/>
  <c r="G76" i="229" s="1"/>
  <c r="E59" i="238" a="1"/>
  <c r="E59" i="238" s="1"/>
  <c r="H62" i="238" a="1"/>
  <c r="H62" i="238" s="1"/>
  <c r="D62" i="238" a="1"/>
  <c r="D62" i="238" s="1"/>
  <c r="F62" i="238" a="1"/>
  <c r="F62" i="238" s="1"/>
  <c r="G64" i="238" a="1"/>
  <c r="G64" i="238" s="1"/>
  <c r="E67" i="238" a="1"/>
  <c r="E67" i="238" s="1"/>
  <c r="H70" i="238" a="1"/>
  <c r="H70" i="238" s="1"/>
  <c r="D70" i="238" a="1"/>
  <c r="D70" i="238" s="1"/>
  <c r="F70" i="238" a="1"/>
  <c r="F70" i="238" s="1"/>
  <c r="G72" i="238" a="1"/>
  <c r="G72" i="238" s="1"/>
  <c r="E49" i="239" a="1"/>
  <c r="E49" i="239" s="1"/>
  <c r="H52" i="239" a="1"/>
  <c r="H52" i="239" s="1"/>
  <c r="D52" i="239" a="1"/>
  <c r="D52" i="239" s="1"/>
  <c r="F52" i="239" a="1"/>
  <c r="F52" i="239" s="1"/>
  <c r="G54" i="239" a="1"/>
  <c r="G54" i="239" s="1"/>
  <c r="E57" i="239" a="1"/>
  <c r="E57" i="239" s="1"/>
  <c r="H60" i="239" a="1"/>
  <c r="H60" i="239" s="1"/>
  <c r="D60" i="239" a="1"/>
  <c r="D60" i="239" s="1"/>
  <c r="F60" i="239" a="1"/>
  <c r="F60" i="239" s="1"/>
  <c r="G62" i="239" a="1"/>
  <c r="G62" i="239" s="1"/>
  <c r="E65" i="239" a="1"/>
  <c r="E65" i="239" s="1"/>
  <c r="H68" i="239" a="1"/>
  <c r="H68" i="239" s="1"/>
  <c r="D68" i="239" a="1"/>
  <c r="D68" i="239" s="1"/>
  <c r="F68" i="239" a="1"/>
  <c r="F68" i="239" s="1"/>
  <c r="G70" i="239" a="1"/>
  <c r="G70" i="239" s="1"/>
  <c r="E73" i="239" a="1"/>
  <c r="E73" i="239" s="1"/>
  <c r="G77" i="218" a="1"/>
  <c r="G77" i="218" s="1"/>
  <c r="G68" i="219" a="1"/>
  <c r="G68" i="219" s="1"/>
  <c r="F68" i="219" a="1"/>
  <c r="F68" i="219" s="1"/>
  <c r="E68" i="219" a="1"/>
  <c r="E68" i="219" s="1"/>
  <c r="D68" i="219" a="1"/>
  <c r="D68" i="219" s="1"/>
  <c r="H68" i="219" a="1"/>
  <c r="H68" i="219" s="1"/>
  <c r="E83" i="237" a="1"/>
  <c r="E83" i="237" s="1"/>
  <c r="H85" i="237" a="1"/>
  <c r="H85" i="237" s="1"/>
  <c r="F96" i="228" a="1"/>
  <c r="F96" i="228" s="1"/>
  <c r="D96" i="228" a="1"/>
  <c r="D96" i="228" s="1"/>
  <c r="H96" i="228" a="1"/>
  <c r="H96" i="228" s="1"/>
  <c r="F61" i="229" a="1"/>
  <c r="F61" i="229" s="1"/>
  <c r="H61" i="229" a="1"/>
  <c r="H61" i="229" s="1"/>
  <c r="D61" i="229" a="1"/>
  <c r="D61" i="229" s="1"/>
  <c r="G63" i="229" a="1"/>
  <c r="G63" i="229" s="1"/>
  <c r="F69" i="229" a="1"/>
  <c r="F69" i="229" s="1"/>
  <c r="H69" i="229" a="1"/>
  <c r="H69" i="229" s="1"/>
  <c r="D69" i="229" a="1"/>
  <c r="D69" i="229" s="1"/>
  <c r="G71" i="229" a="1"/>
  <c r="G71" i="229" s="1"/>
  <c r="F57" i="238" a="1"/>
  <c r="F57" i="238" s="1"/>
  <c r="H57" i="238" a="1"/>
  <c r="H57" i="238" s="1"/>
  <c r="D57" i="238" a="1"/>
  <c r="D57" i="238" s="1"/>
  <c r="G59" i="238" a="1"/>
  <c r="G59" i="238" s="1"/>
  <c r="F65" i="238" a="1"/>
  <c r="F65" i="238" s="1"/>
  <c r="H65" i="238" a="1"/>
  <c r="H65" i="238" s="1"/>
  <c r="D65" i="238" a="1"/>
  <c r="D65" i="238" s="1"/>
  <c r="G67" i="238" a="1"/>
  <c r="G67" i="238" s="1"/>
  <c r="F73" i="238" a="1"/>
  <c r="F73" i="238" s="1"/>
  <c r="H73" i="238" a="1"/>
  <c r="H73" i="238" s="1"/>
  <c r="D73" i="238" a="1"/>
  <c r="D73" i="238" s="1"/>
  <c r="G49" i="239" a="1"/>
  <c r="G49" i="239" s="1"/>
  <c r="F55" i="239" a="1"/>
  <c r="F55" i="239" s="1"/>
  <c r="H55" i="239" a="1"/>
  <c r="H55" i="239" s="1"/>
  <c r="D55" i="239" a="1"/>
  <c r="D55" i="239" s="1"/>
  <c r="G57" i="239" a="1"/>
  <c r="G57" i="239" s="1"/>
  <c r="H63" i="239" a="1"/>
  <c r="H63" i="239" s="1"/>
  <c r="D63" i="239" a="1"/>
  <c r="D63" i="239" s="1"/>
  <c r="G65" i="239" a="1"/>
  <c r="G65" i="239" s="1"/>
  <c r="F71" i="239" a="1"/>
  <c r="F71" i="239" s="1"/>
  <c r="H71" i="239" a="1"/>
  <c r="H71" i="239" s="1"/>
  <c r="D71" i="239" a="1"/>
  <c r="D71" i="239" s="1"/>
  <c r="G73" i="239" a="1"/>
  <c r="G73" i="239" s="1"/>
  <c r="H78" i="237" a="1"/>
  <c r="H78" i="237" s="1"/>
  <c r="G60" i="227" a="1"/>
  <c r="G60" i="227" s="1"/>
  <c r="H62" i="227" a="1"/>
  <c r="H62" i="227" s="1"/>
  <c r="D62" i="227" a="1"/>
  <c r="D62" i="227" s="1"/>
  <c r="F62" i="227" a="1"/>
  <c r="F62" i="227" s="1"/>
  <c r="G64" i="227" a="1"/>
  <c r="G64" i="227" s="1"/>
  <c r="H66" i="227" a="1"/>
  <c r="H66" i="227" s="1"/>
  <c r="D66" i="227" a="1"/>
  <c r="D66" i="227" s="1"/>
  <c r="F66" i="227" a="1"/>
  <c r="F66" i="227" s="1"/>
  <c r="G68" i="227" a="1"/>
  <c r="G68" i="227" s="1"/>
  <c r="H70" i="227" a="1"/>
  <c r="H70" i="227" s="1"/>
  <c r="D70" i="227" a="1"/>
  <c r="D70" i="227" s="1"/>
  <c r="F70" i="227" a="1"/>
  <c r="F70" i="227" s="1"/>
  <c r="G76" i="228" a="1"/>
  <c r="G76" i="228" s="1"/>
  <c r="H64" i="229" a="1"/>
  <c r="H64" i="229" s="1"/>
  <c r="D64" i="229" a="1"/>
  <c r="D64" i="229" s="1"/>
  <c r="F64" i="229" a="1"/>
  <c r="F64" i="229" s="1"/>
  <c r="H72" i="229" a="1"/>
  <c r="H72" i="229" s="1"/>
  <c r="D72" i="229" a="1"/>
  <c r="D72" i="229" s="1"/>
  <c r="F72" i="229" a="1"/>
  <c r="F72" i="229" s="1"/>
  <c r="H60" i="238" a="1"/>
  <c r="H60" i="238" s="1"/>
  <c r="D60" i="238" a="1"/>
  <c r="D60" i="238" s="1"/>
  <c r="F60" i="238" a="1"/>
  <c r="F60" i="238" s="1"/>
  <c r="H68" i="238" a="1"/>
  <c r="H68" i="238" s="1"/>
  <c r="D68" i="238" a="1"/>
  <c r="D68" i="238" s="1"/>
  <c r="F68" i="238" a="1"/>
  <c r="F68" i="238" s="1"/>
  <c r="H50" i="239" a="1"/>
  <c r="H50" i="239" s="1"/>
  <c r="D50" i="239" a="1"/>
  <c r="D50" i="239" s="1"/>
  <c r="F50" i="239" a="1"/>
  <c r="F50" i="239" s="1"/>
  <c r="G52" i="239" a="1"/>
  <c r="G52" i="239" s="1"/>
  <c r="E55" i="239" a="1"/>
  <c r="E55" i="239" s="1"/>
  <c r="H58" i="239" a="1"/>
  <c r="H58" i="239" s="1"/>
  <c r="D58" i="239" a="1"/>
  <c r="D58" i="239" s="1"/>
  <c r="F58" i="239" a="1"/>
  <c r="F58" i="239" s="1"/>
  <c r="G60" i="239" a="1"/>
  <c r="G60" i="239" s="1"/>
  <c r="E63" i="239" a="1"/>
  <c r="E63" i="239" s="1"/>
  <c r="H66" i="239" a="1"/>
  <c r="H66" i="239" s="1"/>
  <c r="D66" i="239" a="1"/>
  <c r="D66" i="239" s="1"/>
  <c r="F66" i="239" a="1"/>
  <c r="F66" i="239" s="1"/>
  <c r="G68" i="239" a="1"/>
  <c r="G68" i="239" s="1"/>
  <c r="E71" i="239" a="1"/>
  <c r="E71" i="239" s="1"/>
  <c r="H74" i="239" a="1"/>
  <c r="H74" i="239" s="1"/>
  <c r="D74" i="239" a="1"/>
  <c r="D74" i="239" s="1"/>
  <c r="F74" i="239" a="1"/>
  <c r="F74" i="239" s="1"/>
  <c r="H75" i="218" a="1"/>
  <c r="H75" i="218" s="1"/>
  <c r="D75" i="218" a="1"/>
  <c r="D75" i="218" s="1"/>
  <c r="F75" i="218" a="1"/>
  <c r="F75" i="218" s="1"/>
  <c r="D78" i="237" a="1"/>
  <c r="D78" i="237" s="1"/>
  <c r="F83" i="237" a="1"/>
  <c r="F83" i="237" s="1"/>
  <c r="D85" i="237" a="1"/>
  <c r="D85" i="237" s="1"/>
  <c r="G95" i="228" a="1"/>
  <c r="G95" i="228" s="1"/>
  <c r="G61" i="229" a="1"/>
  <c r="G61" i="229" s="1"/>
  <c r="E64" i="229" a="1"/>
  <c r="E64" i="229" s="1"/>
  <c r="F67" i="229" a="1"/>
  <c r="F67" i="229" s="1"/>
  <c r="H67" i="229" a="1"/>
  <c r="H67" i="229" s="1"/>
  <c r="D67" i="229" a="1"/>
  <c r="D67" i="229" s="1"/>
  <c r="G69" i="229" a="1"/>
  <c r="G69" i="229" s="1"/>
  <c r="E72" i="229" a="1"/>
  <c r="E72" i="229" s="1"/>
  <c r="F75" i="229" a="1"/>
  <c r="F75" i="229" s="1"/>
  <c r="H75" i="229" a="1"/>
  <c r="H75" i="229" s="1"/>
  <c r="D75" i="229" a="1"/>
  <c r="D75" i="229" s="1"/>
  <c r="G57" i="238" a="1"/>
  <c r="G57" i="238" s="1"/>
  <c r="E60" i="238" a="1"/>
  <c r="E60" i="238" s="1"/>
  <c r="F63" i="238" a="1"/>
  <c r="F63" i="238" s="1"/>
  <c r="H63" i="238" a="1"/>
  <c r="H63" i="238" s="1"/>
  <c r="D63" i="238" a="1"/>
  <c r="D63" i="238" s="1"/>
  <c r="G65" i="238" a="1"/>
  <c r="G65" i="238" s="1"/>
  <c r="E68" i="238" a="1"/>
  <c r="E68" i="238" s="1"/>
  <c r="F71" i="238" a="1"/>
  <c r="F71" i="238" s="1"/>
  <c r="H71" i="238" a="1"/>
  <c r="H71" i="238" s="1"/>
  <c r="D71" i="238" a="1"/>
  <c r="D71" i="238" s="1"/>
  <c r="G73" i="238" a="1"/>
  <c r="G73" i="238" s="1"/>
  <c r="E50" i="239" a="1"/>
  <c r="E50" i="239" s="1"/>
  <c r="F53" i="239" a="1"/>
  <c r="F53" i="239" s="1"/>
  <c r="H53" i="239" a="1"/>
  <c r="H53" i="239" s="1"/>
  <c r="D53" i="239" a="1"/>
  <c r="D53" i="239" s="1"/>
  <c r="G55" i="239" a="1"/>
  <c r="G55" i="239" s="1"/>
  <c r="E58" i="239" a="1"/>
  <c r="E58" i="239" s="1"/>
  <c r="H61" i="239" a="1"/>
  <c r="H61" i="239" s="1"/>
  <c r="D61" i="239" a="1"/>
  <c r="D61" i="239" s="1"/>
  <c r="G63" i="239" a="1"/>
  <c r="G63" i="239" s="1"/>
  <c r="E66" i="239" a="1"/>
  <c r="E66" i="239" s="1"/>
  <c r="F69" i="239" a="1"/>
  <c r="F69" i="239" s="1"/>
  <c r="H69" i="239" a="1"/>
  <c r="H69" i="239" s="1"/>
  <c r="D69" i="239" a="1"/>
  <c r="D69" i="239" s="1"/>
  <c r="G71" i="239" a="1"/>
  <c r="G71" i="239" s="1"/>
  <c r="E74" i="239" a="1"/>
  <c r="E74" i="239" s="1"/>
  <c r="E75" i="218" a="1"/>
  <c r="E75" i="218" s="1"/>
  <c r="F61" i="227" a="1"/>
  <c r="F61" i="227" s="1"/>
  <c r="H61" i="227" a="1"/>
  <c r="H61" i="227" s="1"/>
  <c r="D61" i="227" a="1"/>
  <c r="D61" i="227" s="1"/>
  <c r="E62" i="227" a="1"/>
  <c r="E62" i="227" s="1"/>
  <c r="G63" i="227" a="1"/>
  <c r="G63" i="227" s="1"/>
  <c r="F65" i="227" a="1"/>
  <c r="F65" i="227" s="1"/>
  <c r="H65" i="227" a="1"/>
  <c r="H65" i="227" s="1"/>
  <c r="D65" i="227" a="1"/>
  <c r="D65" i="227" s="1"/>
  <c r="E66" i="227" a="1"/>
  <c r="E66" i="227" s="1"/>
  <c r="G67" i="227" a="1"/>
  <c r="G67" i="227" s="1"/>
  <c r="F69" i="227" a="1"/>
  <c r="F69" i="227" s="1"/>
  <c r="H69" i="227" a="1"/>
  <c r="H69" i="227" s="1"/>
  <c r="D69" i="227" a="1"/>
  <c r="D69" i="227" s="1"/>
  <c r="E70" i="227" a="1"/>
  <c r="E70" i="227" s="1"/>
  <c r="E94" i="228" a="1"/>
  <c r="E94" i="228" s="1"/>
  <c r="F94" i="228" a="1"/>
  <c r="F94" i="228" s="1"/>
  <c r="D94" i="228" a="1"/>
  <c r="D94" i="228" s="1"/>
  <c r="H94" i="228" a="1"/>
  <c r="H94" i="228" s="1"/>
  <c r="E92" i="228" a="1"/>
  <c r="E92" i="228" s="1"/>
  <c r="F92" i="228" a="1"/>
  <c r="F92" i="228" s="1"/>
  <c r="G92" i="228" a="1"/>
  <c r="G92" i="228" s="1"/>
  <c r="D92" i="228" a="1"/>
  <c r="D92" i="228" s="1"/>
  <c r="H92" i="228" a="1"/>
  <c r="H92" i="228" s="1"/>
  <c r="E90" i="228" a="1"/>
  <c r="E90" i="228" s="1"/>
  <c r="F90" i="228" a="1"/>
  <c r="F90" i="228" s="1"/>
  <c r="G90" i="228" a="1"/>
  <c r="G90" i="228" s="1"/>
  <c r="D90" i="228" a="1"/>
  <c r="D90" i="228" s="1"/>
  <c r="H90" i="228" a="1"/>
  <c r="H90" i="228" s="1"/>
  <c r="E88" i="228" a="1"/>
  <c r="E88" i="228" s="1"/>
  <c r="F88" i="228" a="1"/>
  <c r="F88" i="228" s="1"/>
  <c r="G88" i="228" a="1"/>
  <c r="G88" i="228" s="1"/>
  <c r="D88" i="228" a="1"/>
  <c r="D88" i="228" s="1"/>
  <c r="H88" i="228" a="1"/>
  <c r="H88" i="228" s="1"/>
  <c r="E86" i="228" a="1"/>
  <c r="E86" i="228" s="1"/>
  <c r="F86" i="228" a="1"/>
  <c r="F86" i="228" s="1"/>
  <c r="G86" i="228" a="1"/>
  <c r="G86" i="228" s="1"/>
  <c r="D86" i="228" a="1"/>
  <c r="D86" i="228" s="1"/>
  <c r="H86" i="228" a="1"/>
  <c r="H86" i="228" s="1"/>
  <c r="E84" i="228" a="1"/>
  <c r="E84" i="228" s="1"/>
  <c r="F84" i="228" a="1"/>
  <c r="F84" i="228" s="1"/>
  <c r="G84" i="228" a="1"/>
  <c r="G84" i="228" s="1"/>
  <c r="D84" i="228" a="1"/>
  <c r="D84" i="228" s="1"/>
  <c r="H84" i="228" a="1"/>
  <c r="H84" i="228" s="1"/>
  <c r="E82" i="228" a="1"/>
  <c r="E82" i="228" s="1"/>
  <c r="F82" i="228" a="1"/>
  <c r="F82" i="228" s="1"/>
  <c r="G82" i="228" a="1"/>
  <c r="G82" i="228" s="1"/>
  <c r="D82" i="228" a="1"/>
  <c r="D82" i="228" s="1"/>
  <c r="H82" i="228" a="1"/>
  <c r="H82" i="228" s="1"/>
  <c r="E80" i="228" a="1"/>
  <c r="E80" i="228" s="1"/>
  <c r="F80" i="228" a="1"/>
  <c r="F80" i="228" s="1"/>
  <c r="G80" i="228" a="1"/>
  <c r="G80" i="228" s="1"/>
  <c r="D80" i="228" a="1"/>
  <c r="D80" i="228" s="1"/>
  <c r="H80" i="228" a="1"/>
  <c r="H80" i="228" s="1"/>
  <c r="E78" i="228" a="1"/>
  <c r="E78" i="228" s="1"/>
  <c r="F78" i="228" a="1"/>
  <c r="F78" i="228" s="1"/>
  <c r="G78" i="228" a="1"/>
  <c r="G78" i="228" s="1"/>
  <c r="D78" i="228" a="1"/>
  <c r="D78" i="228" s="1"/>
  <c r="H78" i="228" a="1"/>
  <c r="H78" i="228" s="1"/>
  <c r="H62" i="229" a="1"/>
  <c r="H62" i="229" s="1"/>
  <c r="D62" i="229" a="1"/>
  <c r="D62" i="229" s="1"/>
  <c r="F62" i="229" a="1"/>
  <c r="F62" i="229" s="1"/>
  <c r="G64" i="229" a="1"/>
  <c r="G64" i="229" s="1"/>
  <c r="H70" i="229" a="1"/>
  <c r="H70" i="229" s="1"/>
  <c r="D70" i="229" a="1"/>
  <c r="D70" i="229" s="1"/>
  <c r="F70" i="229" a="1"/>
  <c r="F70" i="229" s="1"/>
  <c r="G72" i="229" a="1"/>
  <c r="G72" i="229" s="1"/>
  <c r="H58" i="238" a="1"/>
  <c r="H58" i="238" s="1"/>
  <c r="D58" i="238" a="1"/>
  <c r="D58" i="238" s="1"/>
  <c r="F58" i="238" a="1"/>
  <c r="F58" i="238" s="1"/>
  <c r="G60" i="238" a="1"/>
  <c r="G60" i="238" s="1"/>
  <c r="H66" i="238" a="1"/>
  <c r="H66" i="238" s="1"/>
  <c r="D66" i="238" a="1"/>
  <c r="D66" i="238" s="1"/>
  <c r="F66" i="238" a="1"/>
  <c r="F66" i="238" s="1"/>
  <c r="G68" i="238" a="1"/>
  <c r="G68" i="238" s="1"/>
  <c r="H74" i="238" a="1"/>
  <c r="H74" i="238" s="1"/>
  <c r="D74" i="238" a="1"/>
  <c r="D74" i="238" s="1"/>
  <c r="F74" i="238" a="1"/>
  <c r="F74" i="238" s="1"/>
  <c r="H56" i="239" a="1"/>
  <c r="H56" i="239" s="1"/>
  <c r="D56" i="239" a="1"/>
  <c r="D56" i="239" s="1"/>
  <c r="F56" i="239" a="1"/>
  <c r="F56" i="239" s="1"/>
  <c r="H64" i="239" a="1"/>
  <c r="H64" i="239" s="1"/>
  <c r="D64" i="239" a="1"/>
  <c r="D64" i="239" s="1"/>
  <c r="F64" i="239" a="1"/>
  <c r="F64" i="239" s="1"/>
  <c r="G66" i="239" a="1"/>
  <c r="G66" i="239" s="1"/>
  <c r="H72" i="239" a="1"/>
  <c r="H72" i="239" s="1"/>
  <c r="D72" i="239" a="1"/>
  <c r="D72" i="239" s="1"/>
  <c r="F72" i="239" a="1"/>
  <c r="F72" i="239" s="1"/>
  <c r="G74" i="239" a="1"/>
  <c r="G74" i="239" s="1"/>
  <c r="G75" i="218" a="1"/>
  <c r="G75" i="218" s="1"/>
  <c r="G96" i="228" a="1"/>
  <c r="G96" i="228" s="1"/>
  <c r="E95" i="228" a="1"/>
  <c r="E95" i="228" s="1"/>
  <c r="E62" i="229" a="1"/>
  <c r="E62" i="229" s="1"/>
  <c r="F65" i="229" a="1"/>
  <c r="F65" i="229" s="1"/>
  <c r="H65" i="229" a="1"/>
  <c r="H65" i="229" s="1"/>
  <c r="D65" i="229" a="1"/>
  <c r="D65" i="229" s="1"/>
  <c r="G67" i="229" a="1"/>
  <c r="G67" i="229" s="1"/>
  <c r="E70" i="229" a="1"/>
  <c r="E70" i="229" s="1"/>
  <c r="F73" i="229" a="1"/>
  <c r="F73" i="229" s="1"/>
  <c r="H73" i="229" a="1"/>
  <c r="H73" i="229" s="1"/>
  <c r="D73" i="229" a="1"/>
  <c r="D73" i="229" s="1"/>
  <c r="G75" i="229" a="1"/>
  <c r="G75" i="229" s="1"/>
  <c r="E58" i="238" a="1"/>
  <c r="E58" i="238" s="1"/>
  <c r="F61" i="238" a="1"/>
  <c r="F61" i="238" s="1"/>
  <c r="H61" i="238" a="1"/>
  <c r="H61" i="238" s="1"/>
  <c r="D61" i="238" a="1"/>
  <c r="D61" i="238" s="1"/>
  <c r="G63" i="238" a="1"/>
  <c r="G63" i="238" s="1"/>
  <c r="E66" i="238" a="1"/>
  <c r="E66" i="238" s="1"/>
  <c r="F69" i="238" a="1"/>
  <c r="F69" i="238" s="1"/>
  <c r="H69" i="238" a="1"/>
  <c r="H69" i="238" s="1"/>
  <c r="D69" i="238" a="1"/>
  <c r="D69" i="238" s="1"/>
  <c r="G71" i="238" a="1"/>
  <c r="G71" i="238" s="1"/>
  <c r="E74" i="238" a="1"/>
  <c r="E74" i="238" s="1"/>
  <c r="F51" i="239" a="1"/>
  <c r="F51" i="239" s="1"/>
  <c r="H51" i="239" a="1"/>
  <c r="H51" i="239" s="1"/>
  <c r="D51" i="239" a="1"/>
  <c r="D51" i="239" s="1"/>
  <c r="G53" i="239" a="1"/>
  <c r="G53" i="239" s="1"/>
  <c r="E56" i="239" a="1"/>
  <c r="E56" i="239" s="1"/>
  <c r="F59" i="239" a="1"/>
  <c r="F59" i="239" s="1"/>
  <c r="H59" i="239" a="1"/>
  <c r="H59" i="239" s="1"/>
  <c r="D59" i="239" a="1"/>
  <c r="D59" i="239" s="1"/>
  <c r="G61" i="239" a="1"/>
  <c r="G61" i="239" s="1"/>
  <c r="E64" i="239" a="1"/>
  <c r="E64" i="239" s="1"/>
  <c r="F67" i="239" a="1"/>
  <c r="F67" i="239" s="1"/>
  <c r="H67" i="239" a="1"/>
  <c r="H67" i="239" s="1"/>
  <c r="D67" i="239" a="1"/>
  <c r="D67" i="239" s="1"/>
  <c r="G69" i="239" a="1"/>
  <c r="G69" i="239" s="1"/>
  <c r="E72" i="239" a="1"/>
  <c r="E72" i="239" s="1"/>
  <c r="F76" i="218" a="1"/>
  <c r="F76" i="218" s="1"/>
  <c r="H76" i="218" a="1"/>
  <c r="H76" i="218" s="1"/>
  <c r="D76" i="218" a="1"/>
  <c r="D76" i="218" s="1"/>
  <c r="G76" i="218" a="1"/>
  <c r="G76" i="218" s="1"/>
  <c r="D70" i="219" a="1"/>
  <c r="D70" i="219" s="1"/>
  <c r="H70" i="219" a="1"/>
  <c r="H70" i="219" s="1"/>
  <c r="G70" i="219" a="1"/>
  <c r="G70" i="219" s="1"/>
  <c r="F70" i="219" a="1"/>
  <c r="F70" i="219" s="1"/>
  <c r="E70" i="219" a="1"/>
  <c r="E70" i="219" s="1"/>
  <c r="H74" i="219" a="1"/>
  <c r="H74" i="219" s="1"/>
  <c r="G74" i="219" a="1"/>
  <c r="G74" i="219" s="1"/>
  <c r="F74" i="219" a="1"/>
  <c r="F74" i="219" s="1"/>
  <c r="E74" i="219" a="1"/>
  <c r="E74" i="219" s="1"/>
  <c r="D74" i="219" a="1"/>
  <c r="D74" i="219" s="1"/>
  <c r="F66" i="219" a="1"/>
  <c r="F66" i="219" s="1"/>
  <c r="E67" i="219" a="1"/>
  <c r="E67" i="219" s="1"/>
  <c r="E77" i="219" a="1"/>
  <c r="E77" i="219" s="1"/>
  <c r="H73" i="221" a="1"/>
  <c r="H73" i="221" s="1"/>
  <c r="G73" i="221" a="1"/>
  <c r="G73" i="221" s="1"/>
  <c r="F73" i="221" a="1"/>
  <c r="F73" i="221" s="1"/>
  <c r="E73" i="221" a="1"/>
  <c r="E73" i="221" s="1"/>
  <c r="D73" i="221" a="1"/>
  <c r="D73" i="221" s="1"/>
  <c r="E67" i="240" a="1"/>
  <c r="E67" i="240" s="1"/>
  <c r="D67" i="240" a="1"/>
  <c r="D67" i="240" s="1"/>
  <c r="H67" i="240" a="1"/>
  <c r="H67" i="240" s="1"/>
  <c r="G67" i="240" a="1"/>
  <c r="G67" i="240" s="1"/>
  <c r="F67" i="240" a="1"/>
  <c r="F67" i="240" s="1"/>
  <c r="F68" i="241" a="1"/>
  <c r="F68" i="241" s="1"/>
  <c r="E68" i="241" a="1"/>
  <c r="E68" i="241" s="1"/>
  <c r="D68" i="241" a="1"/>
  <c r="D68" i="241" s="1"/>
  <c r="H68" i="241" a="1"/>
  <c r="H68" i="241" s="1"/>
  <c r="G68" i="241" a="1"/>
  <c r="G68" i="241" s="1"/>
  <c r="H73" i="241" a="1"/>
  <c r="H73" i="241" s="1"/>
  <c r="G73" i="241" a="1"/>
  <c r="G73" i="241" s="1"/>
  <c r="F73" i="241" a="1"/>
  <c r="F73" i="241" s="1"/>
  <c r="E73" i="241" a="1"/>
  <c r="E73" i="241" s="1"/>
  <c r="D73" i="241" a="1"/>
  <c r="D73" i="241" s="1"/>
  <c r="G62" i="231" a="1"/>
  <c r="G62" i="231" s="1"/>
  <c r="F62" i="231" a="1"/>
  <c r="F62" i="231" s="1"/>
  <c r="E62" i="231" a="1"/>
  <c r="E62" i="231" s="1"/>
  <c r="D62" i="231" a="1"/>
  <c r="D62" i="231" s="1"/>
  <c r="H62" i="231" a="1"/>
  <c r="H62" i="231" s="1"/>
  <c r="D67" i="231" a="1"/>
  <c r="D67" i="231" s="1"/>
  <c r="H67" i="231" a="1"/>
  <c r="H67" i="231" s="1"/>
  <c r="G67" i="231" a="1"/>
  <c r="G67" i="231" s="1"/>
  <c r="F67" i="231" a="1"/>
  <c r="F67" i="231" s="1"/>
  <c r="E67" i="231" a="1"/>
  <c r="E67" i="231" s="1"/>
  <c r="D58" i="233" a="1"/>
  <c r="D58" i="233" s="1"/>
  <c r="H58" i="233" a="1"/>
  <c r="H58" i="233" s="1"/>
  <c r="G58" i="233" a="1"/>
  <c r="G58" i="233" s="1"/>
  <c r="F58" i="233" a="1"/>
  <c r="F58" i="233" s="1"/>
  <c r="E58" i="233" a="1"/>
  <c r="E58" i="233" s="1"/>
  <c r="D64" i="233" a="1"/>
  <c r="D64" i="233" s="1"/>
  <c r="H64" i="233" a="1"/>
  <c r="H64" i="233" s="1"/>
  <c r="G64" i="233" a="1"/>
  <c r="G64" i="233" s="1"/>
  <c r="F64" i="233" a="1"/>
  <c r="F64" i="233" s="1"/>
  <c r="E64" i="233" a="1"/>
  <c r="E64" i="233" s="1"/>
  <c r="G59" i="242" a="1"/>
  <c r="G59" i="242" s="1"/>
  <c r="F59" i="242" a="1"/>
  <c r="F59" i="242" s="1"/>
  <c r="E59" i="242" a="1"/>
  <c r="E59" i="242" s="1"/>
  <c r="D59" i="242" a="1"/>
  <c r="D59" i="242" s="1"/>
  <c r="H59" i="242" a="1"/>
  <c r="H59" i="242" s="1"/>
  <c r="D64" i="242" a="1"/>
  <c r="D64" i="242" s="1"/>
  <c r="H64" i="242" a="1"/>
  <c r="H64" i="242" s="1"/>
  <c r="G64" i="242" a="1"/>
  <c r="G64" i="242" s="1"/>
  <c r="F64" i="242" a="1"/>
  <c r="F64" i="242" s="1"/>
  <c r="E64" i="242" a="1"/>
  <c r="E64" i="242" s="1"/>
  <c r="E52" i="243" a="1"/>
  <c r="E52" i="243" s="1"/>
  <c r="D52" i="243" a="1"/>
  <c r="D52" i="243" s="1"/>
  <c r="H52" i="243" a="1"/>
  <c r="H52" i="243" s="1"/>
  <c r="G52" i="243" a="1"/>
  <c r="G52" i="243" s="1"/>
  <c r="F52" i="243" a="1"/>
  <c r="F52" i="243" s="1"/>
  <c r="G57" i="243" a="1"/>
  <c r="G57" i="243" s="1"/>
  <c r="F57" i="243" a="1"/>
  <c r="F57" i="243" s="1"/>
  <c r="E57" i="243" a="1"/>
  <c r="E57" i="243" s="1"/>
  <c r="D57" i="243" a="1"/>
  <c r="D57" i="243" s="1"/>
  <c r="H57" i="243" a="1"/>
  <c r="H57" i="243" s="1"/>
  <c r="D62" i="243" a="1"/>
  <c r="D62" i="243" s="1"/>
  <c r="H62" i="243" a="1"/>
  <c r="H62" i="243" s="1"/>
  <c r="G62" i="243" a="1"/>
  <c r="G62" i="243" s="1"/>
  <c r="F62" i="243" a="1"/>
  <c r="F62" i="243" s="1"/>
  <c r="E62" i="243" a="1"/>
  <c r="E62" i="243" s="1"/>
  <c r="G76" i="243" a="1"/>
  <c r="G76" i="243" s="1"/>
  <c r="F76" i="243" a="1"/>
  <c r="F76" i="243" s="1"/>
  <c r="E76" i="243" a="1"/>
  <c r="E76" i="243" s="1"/>
  <c r="D76" i="243" a="1"/>
  <c r="D76" i="243" s="1"/>
  <c r="H76" i="243" a="1"/>
  <c r="H76" i="243" s="1"/>
  <c r="H39" i="244" a="1"/>
  <c r="H39" i="244" s="1"/>
  <c r="F39" i="244" a="1"/>
  <c r="F39" i="244" s="1"/>
  <c r="E39" i="244" a="1"/>
  <c r="E39" i="244" s="1"/>
  <c r="D39" i="244" a="1"/>
  <c r="D39" i="244" s="1"/>
  <c r="D44" i="244" a="1"/>
  <c r="D44" i="244" s="1"/>
  <c r="G44" i="244" a="1"/>
  <c r="G44" i="244" s="1"/>
  <c r="F44" i="244" a="1"/>
  <c r="F44" i="244" s="1"/>
  <c r="G59" i="244" a="1"/>
  <c r="G59" i="244" s="1"/>
  <c r="F59" i="244" a="1"/>
  <c r="F59" i="244" s="1"/>
  <c r="E59" i="244" a="1"/>
  <c r="E59" i="244" s="1"/>
  <c r="D59" i="244" a="1"/>
  <c r="D59" i="244" s="1"/>
  <c r="H59" i="244" a="1"/>
  <c r="H59" i="244" s="1"/>
  <c r="D74" i="244" a="1"/>
  <c r="D74" i="244" s="1"/>
  <c r="H74" i="244"/>
  <c r="G74" i="244" a="1"/>
  <c r="G74" i="244" s="1"/>
  <c r="F74" i="244" a="1"/>
  <c r="F74" i="244" s="1"/>
  <c r="E74" i="244" a="1"/>
  <c r="E74" i="244" s="1"/>
  <c r="G41" i="245" a="1"/>
  <c r="G41" i="245" s="1"/>
  <c r="F41" i="245" a="1"/>
  <c r="F41" i="245" s="1"/>
  <c r="E41" i="245" a="1"/>
  <c r="E41" i="245" s="1"/>
  <c r="D41" i="245" a="1"/>
  <c r="D41" i="245" s="1"/>
  <c r="H41" i="245" a="1"/>
  <c r="H41" i="245" s="1"/>
  <c r="D56" i="245" a="1"/>
  <c r="D56" i="245" s="1"/>
  <c r="H56" i="245" a="1"/>
  <c r="H56" i="245" s="1"/>
  <c r="G56" i="245" a="1"/>
  <c r="G56" i="245" s="1"/>
  <c r="F56" i="245" a="1"/>
  <c r="F56" i="245" s="1"/>
  <c r="E56" i="245" a="1"/>
  <c r="E56" i="245" s="1"/>
  <c r="F61" i="245" a="1"/>
  <c r="F61" i="245" s="1"/>
  <c r="E61" i="245" a="1"/>
  <c r="E61" i="245" s="1"/>
  <c r="D61" i="245" a="1"/>
  <c r="D61" i="245" s="1"/>
  <c r="H61" i="245" a="1"/>
  <c r="H61" i="245" s="1"/>
  <c r="G61" i="245" a="1"/>
  <c r="G61" i="245" s="1"/>
  <c r="H66" i="245" a="1"/>
  <c r="H66" i="245" s="1"/>
  <c r="G66" i="245" a="1"/>
  <c r="G66" i="245" s="1"/>
  <c r="F66" i="245" a="1"/>
  <c r="F66" i="245" s="1"/>
  <c r="E66" i="245" a="1"/>
  <c r="E66" i="245" s="1"/>
  <c r="D66" i="245" a="1"/>
  <c r="D66" i="245" s="1"/>
  <c r="G36" i="246" a="1"/>
  <c r="G36" i="246" s="1"/>
  <c r="F36" i="246" a="1"/>
  <c r="F36" i="246" s="1"/>
  <c r="E36" i="246" a="1"/>
  <c r="E36" i="246" s="1"/>
  <c r="D36" i="246" a="1"/>
  <c r="D36" i="246" s="1"/>
  <c r="H36" i="246" a="1"/>
  <c r="H36" i="246" s="1"/>
  <c r="E40" i="246" a="1"/>
  <c r="E40" i="246" s="1"/>
  <c r="D40" i="246" a="1"/>
  <c r="D40" i="246" s="1"/>
  <c r="H40" i="246" a="1"/>
  <c r="H40" i="246" s="1"/>
  <c r="G40" i="246" a="1"/>
  <c r="G40" i="246" s="1"/>
  <c r="F40" i="246" a="1"/>
  <c r="F40" i="246" s="1"/>
  <c r="D44" i="246" a="1"/>
  <c r="D44" i="246" s="1"/>
  <c r="H44" i="246" a="1"/>
  <c r="H44" i="246" s="1"/>
  <c r="G44" i="246" a="1"/>
  <c r="G44" i="246" s="1"/>
  <c r="F44" i="246" a="1"/>
  <c r="F44" i="246" s="1"/>
  <c r="E44" i="246" a="1"/>
  <c r="E44" i="246" s="1"/>
  <c r="F49" i="246" a="1"/>
  <c r="F49" i="246" s="1"/>
  <c r="E49" i="246" a="1"/>
  <c r="E49" i="246" s="1"/>
  <c r="D49" i="246" a="1"/>
  <c r="D49" i="246" s="1"/>
  <c r="H49" i="246" a="1"/>
  <c r="H49" i="246" s="1"/>
  <c r="G49" i="246" a="1"/>
  <c r="G49" i="246" s="1"/>
  <c r="H65" i="219" a="1"/>
  <c r="H65" i="219" s="1"/>
  <c r="G74" i="221" a="1"/>
  <c r="G74" i="221" s="1"/>
  <c r="F74" i="221" a="1"/>
  <c r="F74" i="221" s="1"/>
  <c r="E74" i="221" a="1"/>
  <c r="E74" i="221" s="1"/>
  <c r="D74" i="221" a="1"/>
  <c r="D74" i="221" s="1"/>
  <c r="H74" i="221" a="1"/>
  <c r="H74" i="221" s="1"/>
  <c r="D68" i="240" a="1"/>
  <c r="D68" i="240" s="1"/>
  <c r="H68" i="240" a="1"/>
  <c r="H68" i="240" s="1"/>
  <c r="G68" i="240" a="1"/>
  <c r="G68" i="240" s="1"/>
  <c r="F68" i="240" a="1"/>
  <c r="F68" i="240" s="1"/>
  <c r="E68" i="240" a="1"/>
  <c r="E68" i="240" s="1"/>
  <c r="D81" i="240" a="1"/>
  <c r="D81" i="240" s="1"/>
  <c r="H81" i="240" a="1"/>
  <c r="H81" i="240" s="1"/>
  <c r="G81" i="240" a="1"/>
  <c r="G81" i="240" s="1"/>
  <c r="F81" i="240" a="1"/>
  <c r="F81" i="240" s="1"/>
  <c r="E81" i="240" a="1"/>
  <c r="E81" i="240" s="1"/>
  <c r="D63" i="241" a="1"/>
  <c r="D63" i="241" s="1"/>
  <c r="H63" i="241" a="1"/>
  <c r="H63" i="241" s="1"/>
  <c r="G63" i="241" a="1"/>
  <c r="G63" i="241" s="1"/>
  <c r="F63" i="241" a="1"/>
  <c r="F63" i="241" s="1"/>
  <c r="E63" i="241" a="1"/>
  <c r="E63" i="241" s="1"/>
  <c r="D69" i="241" a="1"/>
  <c r="D69" i="241" s="1"/>
  <c r="H69" i="241" a="1"/>
  <c r="H69" i="241" s="1"/>
  <c r="G69" i="241" a="1"/>
  <c r="G69" i="241" s="1"/>
  <c r="F69" i="241" a="1"/>
  <c r="F69" i="241" s="1"/>
  <c r="E69" i="241" a="1"/>
  <c r="E69" i="241" s="1"/>
  <c r="F74" i="241" a="1"/>
  <c r="F74" i="241" s="1"/>
  <c r="E74" i="241" a="1"/>
  <c r="E74" i="241" s="1"/>
  <c r="D74" i="241" a="1"/>
  <c r="D74" i="241" s="1"/>
  <c r="H74" i="241" a="1"/>
  <c r="H74" i="241" s="1"/>
  <c r="G74" i="241" a="1"/>
  <c r="G74" i="241" s="1"/>
  <c r="F71" i="230" a="1"/>
  <c r="F71" i="230" s="1"/>
  <c r="E71" i="230" a="1"/>
  <c r="E71" i="230" s="1"/>
  <c r="D71" i="230" a="1"/>
  <c r="D71" i="230" s="1"/>
  <c r="H71" i="230" a="1"/>
  <c r="H71" i="230" s="1"/>
  <c r="G71" i="230" a="1"/>
  <c r="G71" i="230" s="1"/>
  <c r="F72" i="231" a="1"/>
  <c r="F72" i="231" s="1"/>
  <c r="E72" i="231" a="1"/>
  <c r="E72" i="231" s="1"/>
  <c r="D72" i="231" a="1"/>
  <c r="D72" i="231" s="1"/>
  <c r="H72" i="231" a="1"/>
  <c r="H72" i="231" s="1"/>
  <c r="G72" i="231" a="1"/>
  <c r="G72" i="231" s="1"/>
  <c r="H70" i="232" a="1"/>
  <c r="H70" i="232" s="1"/>
  <c r="F70" i="232" a="1"/>
  <c r="F70" i="232" s="1"/>
  <c r="E70" i="232" a="1"/>
  <c r="E70" i="232" s="1"/>
  <c r="D70" i="232" a="1"/>
  <c r="D70" i="232" s="1"/>
  <c r="G59" i="233" a="1"/>
  <c r="G59" i="233" s="1"/>
  <c r="F59" i="233" a="1"/>
  <c r="F59" i="233" s="1"/>
  <c r="E59" i="233" a="1"/>
  <c r="E59" i="233" s="1"/>
  <c r="D59" i="233" a="1"/>
  <c r="D59" i="233" s="1"/>
  <c r="H59" i="233" a="1"/>
  <c r="H59" i="233" s="1"/>
  <c r="F69" i="242" a="1"/>
  <c r="F69" i="242" s="1"/>
  <c r="E69" i="242" a="1"/>
  <c r="E69" i="242" s="1"/>
  <c r="D69" i="242" a="1"/>
  <c r="D69" i="242" s="1"/>
  <c r="H69" i="242" a="1"/>
  <c r="H69" i="242" s="1"/>
  <c r="G69" i="242" a="1"/>
  <c r="G69" i="242" s="1"/>
  <c r="H74" i="242" a="1"/>
  <c r="H74" i="242" s="1"/>
  <c r="G74" i="242" a="1"/>
  <c r="G74" i="242" s="1"/>
  <c r="F74" i="242" a="1"/>
  <c r="F74" i="242" s="1"/>
  <c r="E74" i="242" a="1"/>
  <c r="E74" i="242" s="1"/>
  <c r="D74" i="242" a="1"/>
  <c r="D74" i="242" s="1"/>
  <c r="H53" i="243" a="1"/>
  <c r="H53" i="243" s="1"/>
  <c r="G53" i="243" a="1"/>
  <c r="G53" i="243" s="1"/>
  <c r="F53" i="243" a="1"/>
  <c r="F53" i="243" s="1"/>
  <c r="E53" i="243" a="1"/>
  <c r="E53" i="243" s="1"/>
  <c r="D53" i="243" a="1"/>
  <c r="D53" i="243" s="1"/>
  <c r="F67" i="243" a="1"/>
  <c r="F67" i="243" s="1"/>
  <c r="E67" i="243" a="1"/>
  <c r="E67" i="243" s="1"/>
  <c r="D67" i="243" a="1"/>
  <c r="D67" i="243" s="1"/>
  <c r="H67" i="243" a="1"/>
  <c r="H67" i="243" s="1"/>
  <c r="G67" i="243" a="1"/>
  <c r="G67" i="243" s="1"/>
  <c r="H72" i="243" a="1"/>
  <c r="H72" i="243" s="1"/>
  <c r="G72" i="243" a="1"/>
  <c r="G72" i="243" s="1"/>
  <c r="F72" i="243" a="1"/>
  <c r="F72" i="243" s="1"/>
  <c r="E72" i="243" a="1"/>
  <c r="E72" i="243" s="1"/>
  <c r="D72" i="243" a="1"/>
  <c r="D72" i="243" s="1"/>
  <c r="H45" i="244" a="1"/>
  <c r="H45" i="244" s="1"/>
  <c r="G45" i="244" a="1"/>
  <c r="G45" i="244" s="1"/>
  <c r="F45" i="244" a="1"/>
  <c r="F45" i="244" s="1"/>
  <c r="E45" i="244" a="1"/>
  <c r="E45" i="244" s="1"/>
  <c r="H55" i="244" a="1"/>
  <c r="H55" i="244" s="1"/>
  <c r="G55" i="244" a="1"/>
  <c r="G55" i="244" s="1"/>
  <c r="F55" i="244" a="1"/>
  <c r="F55" i="244" s="1"/>
  <c r="E55" i="244" a="1"/>
  <c r="E55" i="244" s="1"/>
  <c r="D55" i="244" a="1"/>
  <c r="D55" i="244" s="1"/>
  <c r="E60" i="244" a="1"/>
  <c r="E60" i="244" s="1"/>
  <c r="D60" i="244" a="1"/>
  <c r="D60" i="244" s="1"/>
  <c r="H60" i="244" a="1"/>
  <c r="H60" i="244" s="1"/>
  <c r="G60" i="244" a="1"/>
  <c r="G60" i="244" s="1"/>
  <c r="F60" i="244" a="1"/>
  <c r="F60" i="244" s="1"/>
  <c r="G75" i="244" a="1"/>
  <c r="G75" i="244" s="1"/>
  <c r="F75" i="244" a="1"/>
  <c r="F75" i="244" s="1"/>
  <c r="E75" i="244" a="1"/>
  <c r="E75" i="244" s="1"/>
  <c r="D75" i="244" a="1"/>
  <c r="D75" i="244" s="1"/>
  <c r="H75" i="244" a="1"/>
  <c r="H75" i="244" s="1"/>
  <c r="H37" i="245" a="1"/>
  <c r="H37" i="245" s="1"/>
  <c r="G37" i="245" a="1"/>
  <c r="G37" i="245" s="1"/>
  <c r="F37" i="245" a="1"/>
  <c r="F37" i="245" s="1"/>
  <c r="E37" i="245" a="1"/>
  <c r="E37" i="245" s="1"/>
  <c r="D37" i="245" a="1"/>
  <c r="D37" i="245" s="1"/>
  <c r="D42" i="245" a="1"/>
  <c r="D42" i="245" s="1"/>
  <c r="H42" i="245" a="1"/>
  <c r="H42" i="245" s="1"/>
  <c r="G42" i="245" a="1"/>
  <c r="G42" i="245" s="1"/>
  <c r="F42" i="245" a="1"/>
  <c r="F42" i="245" s="1"/>
  <c r="G57" i="245" a="1"/>
  <c r="G57" i="245" s="1"/>
  <c r="F57" i="245" a="1"/>
  <c r="F57" i="245" s="1"/>
  <c r="E57" i="245" a="1"/>
  <c r="E57" i="245" s="1"/>
  <c r="D57" i="245" a="1"/>
  <c r="D57" i="245" s="1"/>
  <c r="H57" i="245" a="1"/>
  <c r="H57" i="245" s="1"/>
  <c r="D62" i="245" a="1"/>
  <c r="D62" i="245" s="1"/>
  <c r="H62" i="245" a="1"/>
  <c r="H62" i="245" s="1"/>
  <c r="G62" i="245" a="1"/>
  <c r="G62" i="245" s="1"/>
  <c r="F62" i="245" a="1"/>
  <c r="F62" i="245" s="1"/>
  <c r="E62" i="245" a="1"/>
  <c r="E62" i="245" s="1"/>
  <c r="F67" i="245" a="1"/>
  <c r="F67" i="245" s="1"/>
  <c r="E67" i="245" a="1"/>
  <c r="E67" i="245" s="1"/>
  <c r="D67" i="245" a="1"/>
  <c r="D67" i="245" s="1"/>
  <c r="H67" i="245" a="1"/>
  <c r="H67" i="245" s="1"/>
  <c r="G67" i="245" a="1"/>
  <c r="G67" i="245" s="1"/>
  <c r="D65" i="219" a="1"/>
  <c r="D65" i="219" s="1"/>
  <c r="F67" i="219" a="1"/>
  <c r="F67" i="219" s="1"/>
  <c r="F65" i="221" a="1"/>
  <c r="F65" i="221" s="1"/>
  <c r="E65" i="221" a="1"/>
  <c r="E65" i="221" s="1"/>
  <c r="D65" i="221" a="1"/>
  <c r="D65" i="221" s="1"/>
  <c r="H65" i="221" a="1"/>
  <c r="H65" i="221" s="1"/>
  <c r="G65" i="221" a="1"/>
  <c r="G65" i="221" s="1"/>
  <c r="H70" i="221" a="1"/>
  <c r="H70" i="221" s="1"/>
  <c r="G70" i="221" a="1"/>
  <c r="G70" i="221" s="1"/>
  <c r="F70" i="221" a="1"/>
  <c r="F70" i="221" s="1"/>
  <c r="E70" i="221" a="1"/>
  <c r="E70" i="221" s="1"/>
  <c r="D70" i="221" a="1"/>
  <c r="D70" i="221" s="1"/>
  <c r="F73" i="240" a="1"/>
  <c r="F73" i="240" s="1"/>
  <c r="E73" i="240" a="1"/>
  <c r="E73" i="240" s="1"/>
  <c r="D73" i="240" a="1"/>
  <c r="D73" i="240" s="1"/>
  <c r="H73" i="240" a="1"/>
  <c r="H73" i="240" s="1"/>
  <c r="G73" i="240" a="1"/>
  <c r="G73" i="240" s="1"/>
  <c r="G82" i="240" a="1"/>
  <c r="G82" i="240" s="1"/>
  <c r="F82" i="240" a="1"/>
  <c r="F82" i="240" s="1"/>
  <c r="E82" i="240" a="1"/>
  <c r="E82" i="240" s="1"/>
  <c r="D82" i="240" a="1"/>
  <c r="D82" i="240" s="1"/>
  <c r="H82" i="240" a="1"/>
  <c r="H82" i="240" s="1"/>
  <c r="G64" i="241" a="1"/>
  <c r="G64" i="241" s="1"/>
  <c r="F64" i="241" a="1"/>
  <c r="F64" i="241" s="1"/>
  <c r="E64" i="241" a="1"/>
  <c r="E64" i="241" s="1"/>
  <c r="D64" i="241" a="1"/>
  <c r="D64" i="241" s="1"/>
  <c r="H64" i="241" a="1"/>
  <c r="H64" i="241" s="1"/>
  <c r="D72" i="230" a="1"/>
  <c r="D72" i="230" s="1"/>
  <c r="H72" i="230" a="1"/>
  <c r="H72" i="230" s="1"/>
  <c r="G72" i="230" a="1"/>
  <c r="G72" i="230" s="1"/>
  <c r="F72" i="230" a="1"/>
  <c r="F72" i="230" s="1"/>
  <c r="E72" i="230" a="1"/>
  <c r="E72" i="230" s="1"/>
  <c r="D66" i="232" a="1"/>
  <c r="D66" i="232" s="1"/>
  <c r="H66" i="232" a="1"/>
  <c r="H66" i="232" s="1"/>
  <c r="G66" i="232" a="1"/>
  <c r="G66" i="232" s="1"/>
  <c r="F66" i="232" a="1"/>
  <c r="F66" i="232" s="1"/>
  <c r="E66" i="232" a="1"/>
  <c r="E66" i="232" s="1"/>
  <c r="F71" i="232" a="1"/>
  <c r="F71" i="232" s="1"/>
  <c r="E71" i="232" a="1"/>
  <c r="E71" i="232" s="1"/>
  <c r="D71" i="232" a="1"/>
  <c r="D71" i="232" s="1"/>
  <c r="H71" i="232" a="1"/>
  <c r="H71" i="232" s="1"/>
  <c r="G71" i="232" a="1"/>
  <c r="G71" i="232" s="1"/>
  <c r="E60" i="233" a="1"/>
  <c r="E60" i="233" s="1"/>
  <c r="D60" i="233" a="1"/>
  <c r="D60" i="233" s="1"/>
  <c r="H60" i="233" a="1"/>
  <c r="H60" i="233" s="1"/>
  <c r="G60" i="233" a="1"/>
  <c r="G60" i="233" s="1"/>
  <c r="F60" i="233" a="1"/>
  <c r="F60" i="233" s="1"/>
  <c r="E70" i="242" a="1"/>
  <c r="E70" i="242" s="1"/>
  <c r="D70" i="242" a="1"/>
  <c r="D70" i="242" s="1"/>
  <c r="H70" i="242" a="1"/>
  <c r="H70" i="242" s="1"/>
  <c r="G70" i="242" a="1"/>
  <c r="G70" i="242" s="1"/>
  <c r="F70" i="242" a="1"/>
  <c r="F70" i="242" s="1"/>
  <c r="G75" i="242" a="1"/>
  <c r="G75" i="242" s="1"/>
  <c r="F75" i="242" a="1"/>
  <c r="F75" i="242" s="1"/>
  <c r="E75" i="242" a="1"/>
  <c r="E75" i="242" s="1"/>
  <c r="D75" i="242" a="1"/>
  <c r="D75" i="242" s="1"/>
  <c r="H75" i="242" a="1"/>
  <c r="H75" i="242" s="1"/>
  <c r="F54" i="243" a="1"/>
  <c r="F54" i="243" s="1"/>
  <c r="E54" i="243" a="1"/>
  <c r="E54" i="243" s="1"/>
  <c r="D54" i="243" a="1"/>
  <c r="D54" i="243" s="1"/>
  <c r="H54" i="243" a="1"/>
  <c r="H54" i="243" s="1"/>
  <c r="G54" i="243" a="1"/>
  <c r="G54" i="243" s="1"/>
  <c r="E68" i="243" a="1"/>
  <c r="E68" i="243" s="1"/>
  <c r="D68" i="243" a="1"/>
  <c r="D68" i="243" s="1"/>
  <c r="H68" i="243" a="1"/>
  <c r="H68" i="243" s="1"/>
  <c r="G68" i="243" a="1"/>
  <c r="G68" i="243" s="1"/>
  <c r="F68" i="243" a="1"/>
  <c r="F68" i="243"/>
  <c r="G73" i="243" a="1"/>
  <c r="G73" i="243" s="1"/>
  <c r="F73" i="243" a="1"/>
  <c r="F73" i="243" s="1"/>
  <c r="E73" i="243" a="1"/>
  <c r="E73" i="243" s="1"/>
  <c r="D73" i="243" a="1"/>
  <c r="D73" i="243" s="1"/>
  <c r="H73" i="243" a="1"/>
  <c r="H73" i="243" s="1"/>
  <c r="F50" i="244" a="1"/>
  <c r="F50" i="244" s="1"/>
  <c r="E50" i="244" a="1"/>
  <c r="E50" i="244" s="1"/>
  <c r="D50" i="244" a="1"/>
  <c r="D50" i="244" s="1"/>
  <c r="H50" i="244" a="1"/>
  <c r="H50" i="244" s="1"/>
  <c r="G50" i="244" a="1"/>
  <c r="G50" i="244" s="1"/>
  <c r="G56" i="244" a="1"/>
  <c r="G56" i="244" s="1"/>
  <c r="F56" i="244" a="1"/>
  <c r="F56" i="244" s="1"/>
  <c r="E56" i="244" a="1"/>
  <c r="E56" i="244" s="1"/>
  <c r="D56" i="244" a="1"/>
  <c r="D56" i="244" s="1"/>
  <c r="H56" i="244" a="1"/>
  <c r="H56" i="244" s="1"/>
  <c r="D61" i="244" a="1"/>
  <c r="D61" i="244" s="1"/>
  <c r="H61" i="244" a="1"/>
  <c r="H61" i="244" s="1"/>
  <c r="G61" i="244" a="1"/>
  <c r="G61" i="244" s="1"/>
  <c r="F61" i="244" a="1"/>
  <c r="F61" i="244" s="1"/>
  <c r="E61" i="244" a="1"/>
  <c r="E61" i="244" s="1"/>
  <c r="H71" i="244" a="1"/>
  <c r="H71" i="244" s="1"/>
  <c r="G71" i="244" a="1"/>
  <c r="G71" i="244" s="1"/>
  <c r="F71" i="244" a="1"/>
  <c r="F71" i="244" s="1"/>
  <c r="E71" i="244" a="1"/>
  <c r="E71" i="244" s="1"/>
  <c r="D71" i="244" a="1"/>
  <c r="D71" i="244" s="1"/>
  <c r="E76" i="244" a="1"/>
  <c r="E76" i="244" s="1"/>
  <c r="D76" i="244" a="1"/>
  <c r="D76" i="244" s="1"/>
  <c r="H76" i="244" a="1"/>
  <c r="H76" i="244" s="1"/>
  <c r="G76" i="244" a="1"/>
  <c r="G76" i="244" s="1"/>
  <c r="F76" i="244" a="1"/>
  <c r="F76" i="244" s="1"/>
  <c r="G38" i="245" a="1"/>
  <c r="G38" i="245" s="1"/>
  <c r="F38" i="245" a="1"/>
  <c r="F38" i="245" s="1"/>
  <c r="D38" i="245" a="1"/>
  <c r="D38" i="245" s="1"/>
  <c r="H38" i="245" a="1"/>
  <c r="H38" i="245" s="1"/>
  <c r="D43" i="245" a="1"/>
  <c r="D43" i="245" s="1"/>
  <c r="H43" i="245" a="1"/>
  <c r="H43" i="245" s="1"/>
  <c r="G43" i="245" a="1"/>
  <c r="G43" i="245" s="1"/>
  <c r="F43" i="245" a="1"/>
  <c r="F43" i="245" s="1"/>
  <c r="E43" i="245" a="1"/>
  <c r="E43" i="245" s="1"/>
  <c r="H53" i="245" a="1"/>
  <c r="H53" i="245" s="1"/>
  <c r="G53" i="245" a="1"/>
  <c r="G53" i="245" s="1"/>
  <c r="F53" i="245" a="1"/>
  <c r="F53" i="245" s="1"/>
  <c r="E53" i="245" a="1"/>
  <c r="E53" i="245" s="1"/>
  <c r="D53" i="245" a="1"/>
  <c r="D53" i="245" s="1"/>
  <c r="E58" i="245" a="1"/>
  <c r="E58" i="245" s="1"/>
  <c r="D58" i="245" a="1"/>
  <c r="D58" i="245" s="1"/>
  <c r="H58" i="245" a="1"/>
  <c r="H58" i="245" s="1"/>
  <c r="G58" i="245" a="1"/>
  <c r="G58" i="245" s="1"/>
  <c r="F58" i="245" a="1"/>
  <c r="F58" i="245" s="1"/>
  <c r="D70" i="246" a="1"/>
  <c r="D70" i="246" s="1"/>
  <c r="H70" i="246" a="1"/>
  <c r="H70" i="246" s="1"/>
  <c r="G70" i="246" a="1"/>
  <c r="G70" i="246" s="1"/>
  <c r="F70" i="246" a="1"/>
  <c r="F70" i="246" s="1"/>
  <c r="E70" i="246" a="1"/>
  <c r="E70" i="246" s="1"/>
  <c r="F53" i="247" a="1"/>
  <c r="F53" i="247" s="1"/>
  <c r="E53" i="247" a="1"/>
  <c r="E53" i="247" s="1"/>
  <c r="D53" i="247" a="1"/>
  <c r="D53" i="247" s="1"/>
  <c r="H53" i="247" a="1"/>
  <c r="H53" i="247" s="1"/>
  <c r="G53" i="247" a="1"/>
  <c r="G53" i="247" s="1"/>
  <c r="E77" i="228" a="1"/>
  <c r="E77" i="228" s="1"/>
  <c r="E65" i="219" a="1"/>
  <c r="E65" i="219" s="1"/>
  <c r="H69" i="219" a="1"/>
  <c r="H69" i="219" s="1"/>
  <c r="G77" i="219" a="1"/>
  <c r="G77" i="219" s="1"/>
  <c r="D66" i="221" a="1"/>
  <c r="D66" i="221" s="1"/>
  <c r="H66" i="221" a="1"/>
  <c r="H66" i="221" s="1"/>
  <c r="G66" i="221" a="1"/>
  <c r="G66" i="221" s="1"/>
  <c r="F66" i="221" a="1"/>
  <c r="F66" i="221" s="1"/>
  <c r="E66" i="221" a="1"/>
  <c r="E66" i="221" s="1"/>
  <c r="F71" i="221" a="1"/>
  <c r="F71" i="221" s="1"/>
  <c r="E71" i="221" a="1"/>
  <c r="E71" i="221" s="1"/>
  <c r="D71" i="221" a="1"/>
  <c r="D71" i="221" s="1"/>
  <c r="H71" i="221" a="1"/>
  <c r="H71" i="221" s="1"/>
  <c r="G71" i="221" a="1"/>
  <c r="G71" i="221" s="1"/>
  <c r="H78" i="240" a="1"/>
  <c r="H78" i="240" s="1"/>
  <c r="G78" i="240" a="1"/>
  <c r="G78" i="240" s="1"/>
  <c r="F78" i="240" a="1"/>
  <c r="F78" i="240" s="1"/>
  <c r="E78" i="240" a="1"/>
  <c r="E78" i="240" s="1"/>
  <c r="D78" i="240" a="1"/>
  <c r="D78" i="240" s="1"/>
  <c r="E83" i="240" a="1"/>
  <c r="E83" i="240" s="1"/>
  <c r="D83" i="240" a="1"/>
  <c r="D83" i="240" s="1"/>
  <c r="H83" i="240" a="1"/>
  <c r="H83" i="240" s="1"/>
  <c r="G83" i="240" a="1"/>
  <c r="G83" i="240" s="1"/>
  <c r="F83" i="240" a="1"/>
  <c r="F83" i="240" s="1"/>
  <c r="H60" i="241" a="1"/>
  <c r="H60" i="241" s="1"/>
  <c r="G60" i="241" a="1"/>
  <c r="G60" i="241" s="1"/>
  <c r="F60" i="241" a="1"/>
  <c r="F60" i="241" s="1"/>
  <c r="E60" i="241" a="1"/>
  <c r="E60" i="241" s="1"/>
  <c r="D60" i="241" a="1"/>
  <c r="D60" i="241" s="1"/>
  <c r="E65" i="241" a="1"/>
  <c r="E65" i="241" s="1"/>
  <c r="D65" i="241" a="1"/>
  <c r="D65" i="241" s="1"/>
  <c r="H65" i="241" a="1"/>
  <c r="H65" i="241" s="1"/>
  <c r="G65" i="241" a="1"/>
  <c r="G65" i="241" s="1"/>
  <c r="F65" i="241" a="1"/>
  <c r="F65" i="241" s="1"/>
  <c r="E84" i="241" a="1"/>
  <c r="E84" i="241" s="1"/>
  <c r="D84" i="241" a="1"/>
  <c r="D84" i="241" s="1"/>
  <c r="H84" i="241" a="1"/>
  <c r="H84" i="241" s="1"/>
  <c r="G84" i="241" a="1"/>
  <c r="G84" i="241" s="1"/>
  <c r="G67" i="230" a="1"/>
  <c r="G67" i="230" s="1"/>
  <c r="F67" i="230" a="1"/>
  <c r="F67" i="230" s="1"/>
  <c r="E67" i="230" a="1"/>
  <c r="E67" i="230" s="1"/>
  <c r="D67" i="230" a="1"/>
  <c r="D67" i="230" s="1"/>
  <c r="H67" i="230" a="1"/>
  <c r="H67" i="230" s="1"/>
  <c r="G56" i="233" a="1"/>
  <c r="G56" i="233" s="1"/>
  <c r="F56" i="233" a="1"/>
  <c r="F56" i="233" s="1"/>
  <c r="E56" i="233" a="1"/>
  <c r="E56" i="233" s="1"/>
  <c r="D56" i="233" a="1"/>
  <c r="D56" i="233" s="1"/>
  <c r="H56" i="233" a="1"/>
  <c r="H56" i="233" s="1"/>
  <c r="D61" i="233" a="1"/>
  <c r="D61" i="233" s="1"/>
  <c r="H61" i="233" a="1"/>
  <c r="H61" i="233" s="1"/>
  <c r="G61" i="233" a="1"/>
  <c r="G61" i="233" s="1"/>
  <c r="F61" i="233" a="1"/>
  <c r="F61" i="233" s="1"/>
  <c r="E61" i="233" a="1"/>
  <c r="E61" i="233" s="1"/>
  <c r="H71" i="233" a="1"/>
  <c r="H71" i="233" s="1"/>
  <c r="F71" i="233" a="1"/>
  <c r="F71" i="233" s="1"/>
  <c r="E71" i="233" a="1"/>
  <c r="E71" i="233" s="1"/>
  <c r="D71" i="233" a="1"/>
  <c r="D71" i="233" s="1"/>
  <c r="H71" i="242" a="1"/>
  <c r="H71" i="242" s="1"/>
  <c r="G71" i="242" a="1"/>
  <c r="G71" i="242" s="1"/>
  <c r="F71" i="242" a="1"/>
  <c r="F71" i="242" s="1"/>
  <c r="E71" i="242" a="1"/>
  <c r="E71" i="242" s="1"/>
  <c r="D71" i="242" a="1"/>
  <c r="D71" i="242" s="1"/>
  <c r="H69" i="243" a="1"/>
  <c r="H69" i="243" s="1"/>
  <c r="G69" i="243" a="1"/>
  <c r="G69" i="243" s="1"/>
  <c r="F69" i="243" a="1"/>
  <c r="F69" i="243" s="1"/>
  <c r="E69" i="243" a="1"/>
  <c r="E69" i="243" s="1"/>
  <c r="D69" i="243" a="1"/>
  <c r="D69" i="243" s="1"/>
  <c r="E51" i="244" a="1"/>
  <c r="E51" i="244" s="1"/>
  <c r="D51" i="244" a="1"/>
  <c r="D51" i="244" s="1"/>
  <c r="H51" i="244" a="1"/>
  <c r="H51" i="244" s="1"/>
  <c r="G51" i="244" a="1"/>
  <c r="G51" i="244" s="1"/>
  <c r="F51" i="244" a="1"/>
  <c r="F51" i="244" s="1"/>
  <c r="F66" i="244" a="1"/>
  <c r="F66" i="244" s="1"/>
  <c r="E66" i="244" a="1"/>
  <c r="E66" i="244" s="1"/>
  <c r="D66" i="244" a="1"/>
  <c r="D66" i="244" s="1"/>
  <c r="H66" i="244" a="1"/>
  <c r="H66" i="244" s="1"/>
  <c r="G66" i="244" a="1"/>
  <c r="G66" i="244" s="1"/>
  <c r="G72" i="244" a="1"/>
  <c r="G72" i="244" s="1"/>
  <c r="F72" i="244" a="1"/>
  <c r="F72" i="244" s="1"/>
  <c r="E72" i="244" a="1"/>
  <c r="E72" i="244" s="1"/>
  <c r="D72" i="244" a="1"/>
  <c r="D72" i="244" s="1"/>
  <c r="H72" i="244" a="1"/>
  <c r="H72" i="244" s="1"/>
  <c r="D77" i="244" a="1"/>
  <c r="D77" i="244" s="1"/>
  <c r="H77" i="244" a="1"/>
  <c r="H77" i="244" s="1"/>
  <c r="G77" i="244" a="1"/>
  <c r="G77" i="244" s="1"/>
  <c r="F77" i="244" a="1"/>
  <c r="F77" i="244" s="1"/>
  <c r="E77" i="244" a="1"/>
  <c r="E77" i="244" s="1"/>
  <c r="F48" i="245" a="1"/>
  <c r="F48" i="245" s="1"/>
  <c r="E48" i="245" a="1"/>
  <c r="E48" i="245" s="1"/>
  <c r="D48" i="245" a="1"/>
  <c r="D48" i="245" s="1"/>
  <c r="H48" i="245" a="1"/>
  <c r="H48" i="245" s="1"/>
  <c r="G48" i="245" a="1"/>
  <c r="G48" i="245" s="1"/>
  <c r="G54" i="245" a="1"/>
  <c r="G54" i="245" s="1"/>
  <c r="F54" i="245" a="1"/>
  <c r="F54" i="245" s="1"/>
  <c r="E54" i="245" a="1"/>
  <c r="E54" i="245" s="1"/>
  <c r="D54" i="245" a="1"/>
  <c r="D54" i="245" s="1"/>
  <c r="H54" i="245" a="1"/>
  <c r="H54" i="245" s="1"/>
  <c r="D59" i="245" a="1"/>
  <c r="D59" i="245" s="1"/>
  <c r="H59" i="245" a="1"/>
  <c r="H59" i="245" s="1"/>
  <c r="G59" i="245" a="1"/>
  <c r="G59" i="245" s="1"/>
  <c r="F59" i="245" a="1"/>
  <c r="F59" i="245" s="1"/>
  <c r="E59" i="245" a="1"/>
  <c r="E59" i="245" s="1"/>
  <c r="D72" i="245" a="1"/>
  <c r="D72" i="245" s="1"/>
  <c r="H72" i="245" a="1"/>
  <c r="H72" i="245" s="1"/>
  <c r="G72" i="245" a="1"/>
  <c r="G72" i="245" s="1"/>
  <c r="F72" i="245" a="1"/>
  <c r="F72" i="245" s="1"/>
  <c r="E72" i="245" a="1"/>
  <c r="E72" i="245" s="1"/>
  <c r="F62" i="246" a="1"/>
  <c r="F62" i="246" s="1"/>
  <c r="E62" i="246" a="1"/>
  <c r="E62" i="246" s="1"/>
  <c r="D62" i="246" a="1"/>
  <c r="D62" i="246" s="1"/>
  <c r="H62" i="246" a="1"/>
  <c r="H62" i="246" s="1"/>
  <c r="G62" i="246" a="1"/>
  <c r="G62" i="246" s="1"/>
  <c r="H67" i="246" a="1"/>
  <c r="H67" i="246" s="1"/>
  <c r="G67" i="246" a="1"/>
  <c r="G67" i="246" s="1"/>
  <c r="F67" i="246" a="1"/>
  <c r="F67" i="246" s="1"/>
  <c r="E67" i="246" a="1"/>
  <c r="E67" i="246" s="1"/>
  <c r="D67" i="246" a="1"/>
  <c r="D67" i="246" s="1"/>
  <c r="G71" i="246" a="1"/>
  <c r="G71" i="246" s="1"/>
  <c r="F71" i="246" a="1"/>
  <c r="F71" i="246" s="1"/>
  <c r="E71" i="246" a="1"/>
  <c r="E71" i="246" s="1"/>
  <c r="D71" i="246" a="1"/>
  <c r="D71" i="246" s="1"/>
  <c r="H71" i="246" a="1"/>
  <c r="H71" i="246" s="1"/>
  <c r="D75" i="246" a="1"/>
  <c r="D75" i="246" s="1"/>
  <c r="H75" i="246" a="1"/>
  <c r="H75" i="246" s="1"/>
  <c r="G75" i="246" a="1"/>
  <c r="G75" i="246" s="1"/>
  <c r="G67" i="219" a="1"/>
  <c r="G67" i="219" s="1"/>
  <c r="G79" i="240" a="1"/>
  <c r="G79" i="240" s="1"/>
  <c r="F79" i="240" a="1"/>
  <c r="F79" i="240" s="1"/>
  <c r="E79" i="240" a="1"/>
  <c r="E79" i="240" s="1"/>
  <c r="D79" i="240" a="1"/>
  <c r="D79" i="240" s="1"/>
  <c r="H79" i="240" a="1"/>
  <c r="H79" i="240" s="1"/>
  <c r="D84" i="240" a="1"/>
  <c r="D84" i="240" s="1"/>
  <c r="H84" i="240" a="1"/>
  <c r="H84" i="240" s="1"/>
  <c r="G84" i="240" a="1"/>
  <c r="G84" i="240" s="1"/>
  <c r="F84" i="240" a="1"/>
  <c r="F84" i="240" s="1"/>
  <c r="E84" i="240" a="1"/>
  <c r="E84" i="240" s="1"/>
  <c r="G61" i="241" a="1"/>
  <c r="G61" i="241" s="1"/>
  <c r="F61" i="241" a="1"/>
  <c r="F61" i="241" s="1"/>
  <c r="E61" i="241" a="1"/>
  <c r="E61" i="241" s="1"/>
  <c r="D61" i="241" a="1"/>
  <c r="D61" i="241" s="1"/>
  <c r="H61" i="241" a="1"/>
  <c r="H61" i="241" s="1"/>
  <c r="D66" i="241" a="1"/>
  <c r="D66" i="241" s="1"/>
  <c r="H66" i="241" a="1"/>
  <c r="H66" i="241" s="1"/>
  <c r="G66" i="241" a="1"/>
  <c r="G66" i="241" s="1"/>
  <c r="F66" i="241" a="1"/>
  <c r="F66" i="241" s="1"/>
  <c r="E66" i="241" a="1"/>
  <c r="E66" i="241" s="1"/>
  <c r="D79" i="241" a="1"/>
  <c r="D79" i="241" s="1"/>
  <c r="H79" i="241" a="1"/>
  <c r="H79" i="241" s="1"/>
  <c r="G79" i="241" a="1"/>
  <c r="G79" i="241" s="1"/>
  <c r="F79" i="241" a="1"/>
  <c r="F79" i="241" s="1"/>
  <c r="E79" i="241" a="1"/>
  <c r="E79" i="241" s="1"/>
  <c r="E68" i="230" a="1"/>
  <c r="E68" i="230" s="1"/>
  <c r="D68" i="230" a="1"/>
  <c r="D68" i="230" s="1"/>
  <c r="H68" i="230" a="1"/>
  <c r="H68" i="230" s="1"/>
  <c r="G68" i="230" a="1"/>
  <c r="G68" i="230" s="1"/>
  <c r="F68" i="230" a="1"/>
  <c r="F68" i="230" s="1"/>
  <c r="F69" i="231" a="1"/>
  <c r="F69" i="231" s="1"/>
  <c r="E69" i="231" a="1"/>
  <c r="E69" i="231" s="1"/>
  <c r="D69" i="231" a="1"/>
  <c r="D69" i="231" s="1"/>
  <c r="H69" i="231" a="1"/>
  <c r="H69" i="231" s="1"/>
  <c r="G69" i="231" a="1"/>
  <c r="G69" i="231" s="1"/>
  <c r="F66" i="233" a="1"/>
  <c r="F66" i="233" s="1"/>
  <c r="E66" i="233" a="1"/>
  <c r="E66" i="233" s="1"/>
  <c r="D66" i="233" a="1"/>
  <c r="D66" i="233" s="1"/>
  <c r="H66" i="233" a="1"/>
  <c r="H66" i="233" s="1"/>
  <c r="G66" i="233" a="1"/>
  <c r="G66" i="233" s="1"/>
  <c r="F66" i="242" a="1"/>
  <c r="F66" i="242" s="1"/>
  <c r="E66" i="242" a="1"/>
  <c r="E66" i="242" s="1"/>
  <c r="D66" i="242" a="1"/>
  <c r="D66" i="242" s="1"/>
  <c r="H66" i="242" a="1"/>
  <c r="H66" i="242" s="1"/>
  <c r="G66" i="242" a="1"/>
  <c r="G66" i="242" s="1"/>
  <c r="F72" i="242" a="1"/>
  <c r="F72" i="242" s="1"/>
  <c r="E72" i="242" a="1"/>
  <c r="E72" i="242" s="1"/>
  <c r="D72" i="242" a="1"/>
  <c r="D72" i="242" s="1"/>
  <c r="H72" i="242" a="1"/>
  <c r="H72" i="242" s="1"/>
  <c r="G72" i="242" a="1"/>
  <c r="G72" i="242" s="1"/>
  <c r="F64" i="243" a="1"/>
  <c r="F64" i="243" s="1"/>
  <c r="E64" i="243" a="1"/>
  <c r="E64" i="243" s="1"/>
  <c r="D64" i="243" a="1"/>
  <c r="D64" i="243" s="1"/>
  <c r="H64" i="243" a="1"/>
  <c r="H64" i="243" s="1"/>
  <c r="G64" i="243" a="1"/>
  <c r="G64" i="243" s="1"/>
  <c r="F70" i="243" a="1"/>
  <c r="F70" i="243" s="1"/>
  <c r="E70" i="243" a="1"/>
  <c r="E70" i="243" s="1"/>
  <c r="D70" i="243" a="1"/>
  <c r="D70" i="243" s="1"/>
  <c r="H70" i="243" a="1"/>
  <c r="H70" i="243" s="1"/>
  <c r="G70" i="243" a="1"/>
  <c r="G70" i="243" s="1"/>
  <c r="H52" i="244" a="1"/>
  <c r="H52" i="244" s="1"/>
  <c r="G52" i="244" a="1"/>
  <c r="G52" i="244" s="1"/>
  <c r="F52" i="244" a="1"/>
  <c r="F52" i="244" s="1"/>
  <c r="E52" i="244" a="1"/>
  <c r="E52" i="244" s="1"/>
  <c r="D52" i="244" a="1"/>
  <c r="D52" i="244" s="1"/>
  <c r="E67" i="244" a="1"/>
  <c r="E67" i="244" s="1"/>
  <c r="D67" i="244" a="1"/>
  <c r="D67" i="244" s="1"/>
  <c r="H67" i="244" a="1"/>
  <c r="H67" i="244" s="1"/>
  <c r="G67" i="244" a="1"/>
  <c r="G67" i="244" s="1"/>
  <c r="F67" i="244" a="1"/>
  <c r="F67" i="244" s="1"/>
  <c r="E49" i="245" a="1"/>
  <c r="E49" i="245" s="1"/>
  <c r="D49" i="245" a="1"/>
  <c r="D49" i="245" s="1"/>
  <c r="H49" i="245" a="1"/>
  <c r="H49" i="245" s="1"/>
  <c r="G49" i="245" a="1"/>
  <c r="G49" i="245" s="1"/>
  <c r="F49" i="245" a="1"/>
  <c r="F49" i="245" s="1"/>
  <c r="G73" i="245" a="1"/>
  <c r="G73" i="245" s="1"/>
  <c r="F73" i="245" a="1"/>
  <c r="F73" i="245" s="1"/>
  <c r="E73" i="245" a="1"/>
  <c r="E73" i="245" s="1"/>
  <c r="D73" i="245" a="1"/>
  <c r="D73" i="245" s="1"/>
  <c r="H73" i="245" a="1"/>
  <c r="H73" i="245" s="1"/>
  <c r="D54" i="246" a="1"/>
  <c r="D54" i="246" s="1"/>
  <c r="H54" i="246" a="1"/>
  <c r="H54" i="246" s="1"/>
  <c r="G54" i="246" a="1"/>
  <c r="G54" i="246" s="1"/>
  <c r="F54" i="246" a="1"/>
  <c r="F54" i="246" s="1"/>
  <c r="E54" i="246" a="1"/>
  <c r="E54" i="246" s="1"/>
  <c r="E63" i="246" a="1"/>
  <c r="E63" i="246" s="1"/>
  <c r="D63" i="246" a="1"/>
  <c r="D63" i="246" s="1"/>
  <c r="H63" i="246" a="1"/>
  <c r="H63" i="246" s="1"/>
  <c r="G63" i="246" a="1"/>
  <c r="G63" i="246" s="1"/>
  <c r="F63" i="246" a="1"/>
  <c r="F63" i="246" s="1"/>
  <c r="G68" i="246" a="1"/>
  <c r="G68" i="246" s="1"/>
  <c r="F68" i="246" a="1"/>
  <c r="F68" i="246" s="1"/>
  <c r="E68" i="246" a="1"/>
  <c r="E68" i="246" s="1"/>
  <c r="D68" i="246" a="1"/>
  <c r="D68" i="246" s="1"/>
  <c r="H68" i="246" a="1"/>
  <c r="H68" i="246" s="1"/>
  <c r="E72" i="246" a="1"/>
  <c r="E72" i="246" s="1"/>
  <c r="D72" i="246" a="1"/>
  <c r="D72" i="246" s="1"/>
  <c r="H72" i="246" a="1"/>
  <c r="H72" i="246" s="1"/>
  <c r="G72" i="246" a="1"/>
  <c r="G72" i="246" s="1"/>
  <c r="F72" i="246" a="1"/>
  <c r="F72" i="246" s="1"/>
  <c r="D76" i="246" a="1"/>
  <c r="D76" i="246" s="1"/>
  <c r="H76" i="246" a="1"/>
  <c r="H76" i="246" s="1"/>
  <c r="G76" i="246" a="1"/>
  <c r="G76" i="246" s="1"/>
  <c r="F76" i="246" a="1"/>
  <c r="F76" i="246" s="1"/>
  <c r="E76" i="246" a="1"/>
  <c r="E76" i="246" s="1"/>
  <c r="H77" i="228" a="1"/>
  <c r="H77" i="228" s="1"/>
  <c r="D77" i="228" a="1"/>
  <c r="D77" i="228" s="1"/>
  <c r="E69" i="219" a="1"/>
  <c r="E69" i="219" s="1"/>
  <c r="H73" i="219" a="1"/>
  <c r="H73" i="219" s="1"/>
  <c r="H77" i="219" a="1"/>
  <c r="H77" i="219" s="1"/>
  <c r="E62" i="221" a="1"/>
  <c r="E62" i="221" s="1"/>
  <c r="D62" i="221" a="1"/>
  <c r="D62" i="221" s="1"/>
  <c r="H62" i="221" a="1"/>
  <c r="H62" i="221" s="1"/>
  <c r="G62" i="221" a="1"/>
  <c r="G62" i="221" s="1"/>
  <c r="F62" i="221" a="1"/>
  <c r="F62" i="221" s="1"/>
  <c r="F70" i="240" a="1"/>
  <c r="F70" i="240" s="1"/>
  <c r="E70" i="240" a="1"/>
  <c r="E70" i="240" s="1"/>
  <c r="D70" i="240" a="1"/>
  <c r="D70" i="240" s="1"/>
  <c r="H70" i="240" a="1"/>
  <c r="H70" i="240" s="1"/>
  <c r="G70" i="240" a="1"/>
  <c r="G70" i="240" s="1"/>
  <c r="H75" i="240" a="1"/>
  <c r="H75" i="240" s="1"/>
  <c r="G75" i="240" a="1"/>
  <c r="G75" i="240" s="1"/>
  <c r="F75" i="240" a="1"/>
  <c r="F75" i="240" s="1"/>
  <c r="E75" i="240" a="1"/>
  <c r="E75" i="240" s="1"/>
  <c r="D75" i="240" a="1"/>
  <c r="D75" i="240" s="1"/>
  <c r="F71" i="241" a="1"/>
  <c r="F71" i="241" s="1"/>
  <c r="E71" i="241" a="1"/>
  <c r="E71" i="241" s="1"/>
  <c r="D71" i="241" a="1"/>
  <c r="D71" i="241" s="1"/>
  <c r="H71" i="241" a="1"/>
  <c r="H71" i="241" s="1"/>
  <c r="G71" i="241" a="1"/>
  <c r="G71" i="241" s="1"/>
  <c r="G80" i="241" a="1"/>
  <c r="G80" i="241" s="1"/>
  <c r="F80" i="241" a="1"/>
  <c r="F80" i="241" s="1"/>
  <c r="E80" i="241" a="1"/>
  <c r="E80" i="241" s="1"/>
  <c r="D80" i="241" a="1"/>
  <c r="D80" i="241" s="1"/>
  <c r="H80" i="241" a="1"/>
  <c r="H80" i="241" s="1"/>
  <c r="D69" i="230" a="1"/>
  <c r="D69" i="230" s="1"/>
  <c r="H69" i="230" a="1"/>
  <c r="H69" i="230" s="1"/>
  <c r="G69" i="230" a="1"/>
  <c r="G69" i="230" s="1"/>
  <c r="F69" i="230" a="1"/>
  <c r="F69" i="230" s="1"/>
  <c r="E69" i="230" a="1"/>
  <c r="E69" i="230" s="1"/>
  <c r="D64" i="231" a="1"/>
  <c r="D64" i="231" s="1"/>
  <c r="H64" i="231" a="1"/>
  <c r="H64" i="231" s="1"/>
  <c r="G64" i="231" a="1"/>
  <c r="G64" i="231" s="1"/>
  <c r="F64" i="231" a="1"/>
  <c r="F64" i="231" s="1"/>
  <c r="E64" i="231" a="1"/>
  <c r="E64" i="231" s="1"/>
  <c r="D70" i="231" a="1"/>
  <c r="D70" i="231" s="1"/>
  <c r="H70" i="231" a="1"/>
  <c r="H70" i="231" s="1"/>
  <c r="G70" i="231" a="1"/>
  <c r="G70" i="231" s="1"/>
  <c r="F70" i="231" a="1"/>
  <c r="F70" i="231" s="1"/>
  <c r="E70" i="231" a="1"/>
  <c r="E70" i="231" s="1"/>
  <c r="E67" i="233" a="1"/>
  <c r="E67" i="233" s="1"/>
  <c r="D67" i="233" a="1"/>
  <c r="D67" i="233" s="1"/>
  <c r="H67" i="233" a="1"/>
  <c r="H67" i="233" s="1"/>
  <c r="G67" i="233" a="1"/>
  <c r="G67" i="233" s="1"/>
  <c r="F67" i="233" a="1"/>
  <c r="F67" i="233" s="1"/>
  <c r="D61" i="242" a="1"/>
  <c r="D61" i="242" s="1"/>
  <c r="H61" i="242" a="1"/>
  <c r="H61" i="242" s="1"/>
  <c r="G61" i="242" a="1"/>
  <c r="G61" i="242" s="1"/>
  <c r="F61" i="242" a="1"/>
  <c r="F61" i="242" s="1"/>
  <c r="E61" i="242" a="1"/>
  <c r="E61" i="242" s="1"/>
  <c r="D67" i="242" a="1"/>
  <c r="D67" i="242" s="1"/>
  <c r="H67" i="242" a="1"/>
  <c r="H67" i="242" s="1"/>
  <c r="G67" i="242" a="1"/>
  <c r="G67" i="242" s="1"/>
  <c r="F67" i="242" a="1"/>
  <c r="F67" i="242" s="1"/>
  <c r="E67" i="242" a="1"/>
  <c r="E67" i="242" s="1"/>
  <c r="D59" i="243" a="1"/>
  <c r="D59" i="243" s="1"/>
  <c r="H59" i="243" a="1"/>
  <c r="H59" i="243" s="1"/>
  <c r="G59" i="243" a="1"/>
  <c r="G59" i="243" s="1"/>
  <c r="F59" i="243" a="1"/>
  <c r="F59" i="243" s="1"/>
  <c r="E59" i="243" a="1"/>
  <c r="E59" i="243" s="1"/>
  <c r="D65" i="243" a="1"/>
  <c r="D65" i="243" s="1"/>
  <c r="H65" i="243" a="1"/>
  <c r="H65" i="243" s="1"/>
  <c r="G65" i="243" a="1"/>
  <c r="G65" i="243" s="1"/>
  <c r="F65" i="243" a="1"/>
  <c r="F65" i="243" s="1"/>
  <c r="E65" i="243" a="1"/>
  <c r="E65" i="243" s="1"/>
  <c r="F47" i="244" a="1"/>
  <c r="F47" i="244" s="1"/>
  <c r="E47" i="244" a="1"/>
  <c r="E47" i="244" s="1"/>
  <c r="D47" i="244" a="1"/>
  <c r="D47" i="244" s="1"/>
  <c r="H47" i="244" a="1"/>
  <c r="H47" i="244" s="1"/>
  <c r="G47" i="244" a="1"/>
  <c r="G47" i="244" s="1"/>
  <c r="F53" i="244" a="1"/>
  <c r="F53" i="244" s="1"/>
  <c r="E53" i="244" a="1"/>
  <c r="E53" i="244" s="1"/>
  <c r="D53" i="244" a="1"/>
  <c r="D53" i="244" s="1"/>
  <c r="H53" i="244" a="1"/>
  <c r="H53" i="244" s="1"/>
  <c r="G53" i="244" a="1"/>
  <c r="G53" i="244" s="1"/>
  <c r="H68" i="244" a="1"/>
  <c r="H68" i="244" s="1"/>
  <c r="G68" i="244" a="1"/>
  <c r="G68" i="244" s="1"/>
  <c r="F68" i="244" a="1"/>
  <c r="F68" i="244" s="1"/>
  <c r="E68" i="244" a="1"/>
  <c r="E68" i="244" s="1"/>
  <c r="D68" i="244" a="1"/>
  <c r="D68" i="244" s="1"/>
  <c r="H50" i="245" a="1"/>
  <c r="H50" i="245" s="1"/>
  <c r="G50" i="245" a="1"/>
  <c r="G50" i="245" s="1"/>
  <c r="F50" i="245" a="1"/>
  <c r="F50" i="245" s="1"/>
  <c r="E50" i="245" a="1"/>
  <c r="E50" i="245" s="1"/>
  <c r="D50" i="245" a="1"/>
  <c r="D50" i="245" s="1"/>
  <c r="H69" i="245" a="1"/>
  <c r="H69" i="245" s="1"/>
  <c r="G69" i="245" a="1"/>
  <c r="G69" i="245" s="1"/>
  <c r="F69" i="245" a="1"/>
  <c r="F69" i="245" s="1"/>
  <c r="E69" i="245" a="1"/>
  <c r="E69" i="245" s="1"/>
  <c r="D69" i="245" a="1"/>
  <c r="D69" i="245" s="1"/>
  <c r="E74" i="245" a="1"/>
  <c r="E74" i="245" s="1"/>
  <c r="D74" i="245" a="1"/>
  <c r="D74" i="245" s="1"/>
  <c r="H74" i="245" a="1"/>
  <c r="H74" i="245" s="1"/>
  <c r="G74" i="245" a="1"/>
  <c r="G74" i="245" s="1"/>
  <c r="F74" i="245" a="1"/>
  <c r="F74" i="245" s="1"/>
  <c r="F77" i="245" a="1"/>
  <c r="F77" i="245" s="1"/>
  <c r="E77" i="245" a="1"/>
  <c r="E77" i="245" s="1"/>
  <c r="D77" i="245" a="1"/>
  <c r="D77" i="245" s="1"/>
  <c r="H77" i="245" a="1"/>
  <c r="H77" i="245" s="1"/>
  <c r="G77" i="245" a="1"/>
  <c r="G77" i="245" s="1"/>
  <c r="F46" i="246" a="1"/>
  <c r="F46" i="246" s="1"/>
  <c r="E46" i="246" a="1"/>
  <c r="E46" i="246" s="1"/>
  <c r="D46" i="246" a="1"/>
  <c r="D46" i="246" s="1"/>
  <c r="H46" i="246" a="1"/>
  <c r="H46" i="246" s="1"/>
  <c r="G46" i="246" a="1"/>
  <c r="G46" i="246" s="1"/>
  <c r="H51" i="246" a="1"/>
  <c r="H51" i="246" s="1"/>
  <c r="G51" i="246" a="1"/>
  <c r="G51" i="246" s="1"/>
  <c r="F51" i="246" a="1"/>
  <c r="F51" i="246" s="1"/>
  <c r="E51" i="246" a="1"/>
  <c r="E51" i="246" s="1"/>
  <c r="D51" i="246" a="1"/>
  <c r="D51" i="246" s="1"/>
  <c r="G55" i="246" a="1"/>
  <c r="G55" i="246" s="1"/>
  <c r="F55" i="246" a="1"/>
  <c r="F55" i="246" s="1"/>
  <c r="E55" i="246" a="1"/>
  <c r="E55" i="246" s="1"/>
  <c r="D55" i="246" a="1"/>
  <c r="D55" i="246" s="1"/>
  <c r="H55" i="246" a="1"/>
  <c r="H55" i="246" s="1"/>
  <c r="F59" i="246" a="1"/>
  <c r="F59" i="246" s="1"/>
  <c r="E59" i="246" a="1"/>
  <c r="E59" i="246" s="1"/>
  <c r="D59" i="246" a="1"/>
  <c r="D59" i="246" s="1"/>
  <c r="H59" i="246" a="1"/>
  <c r="H59" i="246" s="1"/>
  <c r="G59" i="246" a="1"/>
  <c r="G59" i="246" s="1"/>
  <c r="H64" i="246" a="1"/>
  <c r="H64" i="246" s="1"/>
  <c r="G64" i="246" a="1"/>
  <c r="G64" i="246" s="1"/>
  <c r="F64" i="246" a="1"/>
  <c r="F64" i="246" s="1"/>
  <c r="E64" i="246" a="1"/>
  <c r="E64" i="246" s="1"/>
  <c r="D64" i="246" a="1"/>
  <c r="D64" i="246" s="1"/>
  <c r="H67" i="219" a="1"/>
  <c r="H67" i="219" s="1"/>
  <c r="G76" i="220" a="1"/>
  <c r="G76" i="220" s="1"/>
  <c r="F76" i="220" a="1"/>
  <c r="F76" i="220" s="1"/>
  <c r="E76" i="220" a="1"/>
  <c r="E76" i="220" s="1"/>
  <c r="D76" i="220" a="1"/>
  <c r="D76" i="220" s="1"/>
  <c r="H76" i="220" a="1"/>
  <c r="H76" i="220" s="1"/>
  <c r="D63" i="221" a="1"/>
  <c r="D63" i="221" s="1"/>
  <c r="H63" i="221" a="1"/>
  <c r="H63" i="221" s="1"/>
  <c r="G63" i="221" a="1"/>
  <c r="G63" i="221" s="1"/>
  <c r="F63" i="221" a="1"/>
  <c r="F63" i="221" s="1"/>
  <c r="E63" i="221" a="1"/>
  <c r="E63" i="221" s="1"/>
  <c r="D76" i="221" a="1"/>
  <c r="D76" i="221" s="1"/>
  <c r="H76" i="221" a="1"/>
  <c r="H76" i="221" s="1"/>
  <c r="G76" i="221" a="1"/>
  <c r="G76" i="221" s="1"/>
  <c r="F76" i="221" a="1"/>
  <c r="F76" i="221" s="1"/>
  <c r="E76" i="221" a="1"/>
  <c r="E76" i="221" s="1"/>
  <c r="D71" i="240" a="1"/>
  <c r="D71" i="240" s="1"/>
  <c r="H71" i="240" a="1"/>
  <c r="H71" i="240" s="1"/>
  <c r="G71" i="240" a="1"/>
  <c r="G71" i="240" s="1"/>
  <c r="F71" i="240" a="1"/>
  <c r="F71" i="240" s="1"/>
  <c r="E71" i="240" a="1"/>
  <c r="E71" i="240" s="1"/>
  <c r="F76" i="240" a="1"/>
  <c r="F76" i="240" s="1"/>
  <c r="E76" i="240" a="1"/>
  <c r="E76" i="240" s="1"/>
  <c r="D76" i="240" a="1"/>
  <c r="D76" i="240" s="1"/>
  <c r="H76" i="240" a="1"/>
  <c r="H76" i="240" s="1"/>
  <c r="G76" i="240" a="1"/>
  <c r="G76" i="240" s="1"/>
  <c r="H76" i="241" a="1"/>
  <c r="H76" i="241" s="1"/>
  <c r="F76" i="241" a="1"/>
  <c r="F76" i="241" s="1"/>
  <c r="E76" i="241" a="1"/>
  <c r="E76" i="241" s="1"/>
  <c r="D76" i="241" a="1"/>
  <c r="D76" i="241" s="1"/>
  <c r="E81" i="241" a="1"/>
  <c r="E81" i="241" s="1"/>
  <c r="D81" i="241" a="1"/>
  <c r="D81" i="241" s="1"/>
  <c r="H81" i="241" a="1"/>
  <c r="H81" i="241" s="1"/>
  <c r="G81" i="241" a="1"/>
  <c r="G81" i="241" s="1"/>
  <c r="G65" i="231" a="1"/>
  <c r="G65" i="231" s="1"/>
  <c r="F65" i="231" a="1"/>
  <c r="F65" i="231" s="1"/>
  <c r="E65" i="231" a="1"/>
  <c r="E65" i="231" s="1"/>
  <c r="D65" i="231" a="1"/>
  <c r="D65" i="231" s="1"/>
  <c r="H65" i="231" a="1"/>
  <c r="H65" i="231" s="1"/>
  <c r="F68" i="232" a="1"/>
  <c r="F68" i="232" s="1"/>
  <c r="E68" i="232" a="1"/>
  <c r="E68" i="232" s="1"/>
  <c r="D68" i="232" a="1"/>
  <c r="D68" i="232" s="1"/>
  <c r="H68" i="232" a="1"/>
  <c r="H68" i="232" s="1"/>
  <c r="G68" i="232" a="1"/>
  <c r="G68" i="232" s="1"/>
  <c r="H68" i="233" a="1"/>
  <c r="H68" i="233" s="1"/>
  <c r="G68" i="233" a="1"/>
  <c r="G68" i="233" s="1"/>
  <c r="F68" i="233" a="1"/>
  <c r="F68" i="233" s="1"/>
  <c r="E68" i="233" a="1"/>
  <c r="E68" i="233" s="1"/>
  <c r="D68" i="233" a="1"/>
  <c r="D68" i="233" s="1"/>
  <c r="G62" i="242" a="1"/>
  <c r="G62" i="242" s="1"/>
  <c r="F62" i="242" a="1"/>
  <c r="F62" i="242" s="1"/>
  <c r="E62" i="242" a="1"/>
  <c r="E62" i="242" s="1"/>
  <c r="D62" i="242" a="1"/>
  <c r="D62" i="242" s="1"/>
  <c r="H62" i="242" a="1"/>
  <c r="H62" i="242" s="1"/>
  <c r="G60" i="243" a="1"/>
  <c r="G60" i="243" s="1"/>
  <c r="F60" i="243" a="1"/>
  <c r="F60" i="243" s="1"/>
  <c r="E60" i="243" a="1"/>
  <c r="E60" i="243" s="1"/>
  <c r="H60" i="243" a="1"/>
  <c r="H60" i="243" s="1"/>
  <c r="D42" i="244" a="1"/>
  <c r="D42" i="244" s="1"/>
  <c r="H42" i="244" a="1"/>
  <c r="H42" i="244" s="1"/>
  <c r="G42" i="244" a="1"/>
  <c r="G42" i="244" s="1"/>
  <c r="F42" i="244" a="1"/>
  <c r="F42" i="244" s="1"/>
  <c r="E42" i="244" a="1"/>
  <c r="E42" i="244" s="1"/>
  <c r="D48" i="244" a="1"/>
  <c r="D48" i="244" s="1"/>
  <c r="H48" i="244" a="1"/>
  <c r="H48" i="244" s="1"/>
  <c r="G48" i="244" a="1"/>
  <c r="G48" i="244" s="1"/>
  <c r="E48" i="244" a="1"/>
  <c r="E48" i="244" s="1"/>
  <c r="F63" i="244" a="1"/>
  <c r="F63" i="244" s="1"/>
  <c r="E63" i="244" a="1"/>
  <c r="E63" i="244" s="1"/>
  <c r="D63" i="244" a="1"/>
  <c r="D63" i="244" s="1"/>
  <c r="H63" i="244" a="1"/>
  <c r="H63" i="244" s="1"/>
  <c r="G63" i="244" a="1"/>
  <c r="G63" i="244" s="1"/>
  <c r="F69" i="244" a="1"/>
  <c r="F69" i="244" s="1"/>
  <c r="E69" i="244" a="1"/>
  <c r="E69" i="244" s="1"/>
  <c r="D69" i="244" a="1"/>
  <c r="D69" i="244" s="1"/>
  <c r="H69" i="244" a="1"/>
  <c r="H69" i="244" s="1"/>
  <c r="G69" i="244" a="1"/>
  <c r="G69" i="244" s="1"/>
  <c r="F45" i="245" a="1"/>
  <c r="F45" i="245" s="1"/>
  <c r="E45" i="245" a="1"/>
  <c r="E45" i="245" s="1"/>
  <c r="D45" i="245" a="1"/>
  <c r="D45" i="245" s="1"/>
  <c r="H45" i="245" a="1"/>
  <c r="H45" i="245" s="1"/>
  <c r="G45" i="245" a="1"/>
  <c r="G45" i="245" s="1"/>
  <c r="F51" i="245" a="1"/>
  <c r="F51" i="245" s="1"/>
  <c r="E51" i="245" a="1"/>
  <c r="E51" i="245" s="1"/>
  <c r="D51" i="245" a="1"/>
  <c r="D51" i="245" s="1"/>
  <c r="H51" i="245" a="1"/>
  <c r="H51" i="245" s="1"/>
  <c r="G51" i="245" a="1"/>
  <c r="G51" i="245" s="1"/>
  <c r="F64" i="245" a="1"/>
  <c r="F64" i="245" s="1"/>
  <c r="E64" i="245" a="1"/>
  <c r="E64" i="245" s="1"/>
  <c r="D64" i="245" a="1"/>
  <c r="D64" i="245" s="1"/>
  <c r="H64" i="245" a="1"/>
  <c r="H64" i="245" s="1"/>
  <c r="G64" i="245" a="1"/>
  <c r="G64" i="245" s="1"/>
  <c r="G70" i="245" a="1"/>
  <c r="G70" i="245" s="1"/>
  <c r="F70" i="245" a="1"/>
  <c r="F70" i="245" s="1"/>
  <c r="E70" i="245" a="1"/>
  <c r="E70" i="245" s="1"/>
  <c r="D70" i="245" a="1"/>
  <c r="D70" i="245" s="1"/>
  <c r="H70" i="245" a="1"/>
  <c r="H70" i="245" s="1"/>
  <c r="D38" i="246" a="1"/>
  <c r="D38" i="246" s="1"/>
  <c r="H38" i="246" a="1"/>
  <c r="H38" i="246" s="1"/>
  <c r="G38" i="246" a="1"/>
  <c r="G38" i="246" s="1"/>
  <c r="F38" i="246" a="1"/>
  <c r="F38" i="246" s="1"/>
  <c r="E38" i="246" a="1"/>
  <c r="E38" i="246" s="1"/>
  <c r="E47" i="246" a="1"/>
  <c r="E47" i="246" s="1"/>
  <c r="D47" i="246" a="1"/>
  <c r="D47" i="246" s="1"/>
  <c r="H47" i="246" a="1"/>
  <c r="H47" i="246" s="1"/>
  <c r="G47" i="246" a="1"/>
  <c r="G47" i="246" s="1"/>
  <c r="F47" i="246" a="1"/>
  <c r="F47" i="246" s="1"/>
  <c r="G52" i="246" a="1"/>
  <c r="G52" i="246" s="1"/>
  <c r="F52" i="246" a="1"/>
  <c r="F52" i="246" s="1"/>
  <c r="E52" i="246" a="1"/>
  <c r="E52" i="246" s="1"/>
  <c r="D52" i="246" a="1"/>
  <c r="D52" i="246" s="1"/>
  <c r="H52" i="246" a="1"/>
  <c r="H52" i="246" s="1"/>
  <c r="E56" i="246" a="1"/>
  <c r="E56" i="246" s="1"/>
  <c r="D56" i="246" a="1"/>
  <c r="D56" i="246" s="1"/>
  <c r="H56" i="246" a="1"/>
  <c r="H56" i="246"/>
  <c r="G56" i="246" a="1"/>
  <c r="G56" i="246" s="1"/>
  <c r="F56" i="246" a="1"/>
  <c r="F56" i="246" s="1"/>
  <c r="D60" i="246" a="1"/>
  <c r="D60" i="246" s="1"/>
  <c r="H60" i="246" a="1"/>
  <c r="H60" i="246" s="1"/>
  <c r="G60" i="246" a="1"/>
  <c r="G60" i="246" s="1"/>
  <c r="F60" i="246" a="1"/>
  <c r="F60" i="246" s="1"/>
  <c r="E60" i="246" a="1"/>
  <c r="E60" i="246"/>
  <c r="F65" i="246" a="1"/>
  <c r="F65" i="246" s="1"/>
  <c r="E65" i="246" a="1"/>
  <c r="E65" i="246" s="1"/>
  <c r="D65" i="246" a="1"/>
  <c r="D65" i="246" s="1"/>
  <c r="H65" i="246" a="1"/>
  <c r="H65" i="246" s="1"/>
  <c r="G65" i="246" a="1"/>
  <c r="G65" i="246" s="1"/>
  <c r="F37" i="247" a="1"/>
  <c r="F37" i="247" s="1"/>
  <c r="D37" i="247" a="1"/>
  <c r="D37" i="247" s="1"/>
  <c r="H37" i="247" a="1"/>
  <c r="H37" i="247" s="1"/>
  <c r="G37" i="247" a="1"/>
  <c r="G37" i="247" s="1"/>
  <c r="E37" i="247" a="1"/>
  <c r="E37" i="247" s="1"/>
  <c r="G43" i="247" a="1"/>
  <c r="G43" i="247" s="1"/>
  <c r="H43" i="247" a="1"/>
  <c r="H43" i="247" s="1"/>
  <c r="F43" i="247" a="1"/>
  <c r="F43" i="247" s="1"/>
  <c r="E43" i="247" a="1"/>
  <c r="E43" i="247" s="1"/>
  <c r="D43" i="247" a="1"/>
  <c r="D43" i="247" s="1"/>
  <c r="F59" i="247" a="1"/>
  <c r="F59" i="247" s="1"/>
  <c r="E59" i="247" a="1"/>
  <c r="E59" i="247" s="1"/>
  <c r="G59" i="247" a="1"/>
  <c r="G59" i="247" s="1"/>
  <c r="H59" i="247" a="1"/>
  <c r="H59" i="247" s="1"/>
  <c r="D59" i="247" a="1"/>
  <c r="D59" i="247" s="1"/>
  <c r="D77" i="219" a="1"/>
  <c r="D77" i="219" s="1"/>
  <c r="F68" i="221" a="1"/>
  <c r="F68" i="221" s="1"/>
  <c r="E68" i="221" a="1"/>
  <c r="E68" i="221" s="1"/>
  <c r="D68" i="221" a="1"/>
  <c r="D68" i="221" s="1"/>
  <c r="H68" i="221" a="1"/>
  <c r="H68" i="221" s="1"/>
  <c r="G68" i="221" a="1"/>
  <c r="G68" i="221" s="1"/>
  <c r="G77" i="221" a="1"/>
  <c r="G77" i="221" s="1"/>
  <c r="F77" i="221" a="1"/>
  <c r="F77" i="221" s="1"/>
  <c r="E77" i="221" a="1"/>
  <c r="E77" i="221" s="1"/>
  <c r="D77" i="221" a="1"/>
  <c r="D77" i="221" s="1"/>
  <c r="H77" i="221" a="1"/>
  <c r="H77" i="221" s="1"/>
  <c r="G77" i="241" a="1"/>
  <c r="G77" i="241" s="1"/>
  <c r="F77" i="241" a="1"/>
  <c r="F77" i="241" s="1"/>
  <c r="E77" i="241" a="1"/>
  <c r="E77" i="241" s="1"/>
  <c r="D77" i="241" a="1"/>
  <c r="D77" i="241" s="1"/>
  <c r="H77" i="241" a="1"/>
  <c r="H77" i="241" s="1"/>
  <c r="H82" i="241" a="1"/>
  <c r="H82" i="241" s="1"/>
  <c r="G82" i="241" a="1"/>
  <c r="G82" i="241" s="1"/>
  <c r="F82" i="241" a="1"/>
  <c r="F82" i="241" s="1"/>
  <c r="E82" i="241" a="1"/>
  <c r="E82" i="241" s="1"/>
  <c r="H61" i="231" a="1"/>
  <c r="H61" i="231" s="1"/>
  <c r="G61" i="231" a="1"/>
  <c r="G61" i="231" s="1"/>
  <c r="F61" i="231" a="1"/>
  <c r="F61" i="231" s="1"/>
  <c r="E61" i="231" a="1"/>
  <c r="E61" i="231" s="1"/>
  <c r="D61" i="231" a="1"/>
  <c r="D61" i="231" s="1"/>
  <c r="E66" i="231" a="1"/>
  <c r="E66" i="231" s="1"/>
  <c r="D66" i="231" a="1"/>
  <c r="D66" i="231" s="1"/>
  <c r="H66" i="231" a="1"/>
  <c r="H66" i="231" s="1"/>
  <c r="G66" i="231" a="1"/>
  <c r="G66" i="231" s="1"/>
  <c r="F66" i="231" a="1"/>
  <c r="F66" i="231" s="1"/>
  <c r="F63" i="233" a="1"/>
  <c r="F63" i="233" s="1"/>
  <c r="E63" i="233" a="1"/>
  <c r="E63" i="233" s="1"/>
  <c r="D63" i="233" a="1"/>
  <c r="D63" i="233" s="1"/>
  <c r="H63" i="233" a="1"/>
  <c r="H63" i="233" s="1"/>
  <c r="G63" i="233" a="1"/>
  <c r="G63" i="233" s="1"/>
  <c r="F69" i="233" a="1"/>
  <c r="F69" i="233" s="1"/>
  <c r="E69" i="233" a="1"/>
  <c r="E69" i="233" s="1"/>
  <c r="D69" i="233" a="1"/>
  <c r="D69" i="233" s="1"/>
  <c r="H69" i="233" a="1"/>
  <c r="H69" i="233" s="1"/>
  <c r="G69" i="233" a="1"/>
  <c r="G69" i="233" s="1"/>
  <c r="E63" i="242" a="1"/>
  <c r="E63" i="242" s="1"/>
  <c r="D63" i="242" a="1"/>
  <c r="D63" i="242" s="1"/>
  <c r="H63" i="242"/>
  <c r="G63" i="242" a="1"/>
  <c r="G63" i="242" s="1"/>
  <c r="F63" i="242" a="1"/>
  <c r="F63" i="242" s="1"/>
  <c r="F51" i="243" a="1"/>
  <c r="F51" i="243" s="1"/>
  <c r="E51" i="243" a="1"/>
  <c r="E51" i="243" s="1"/>
  <c r="D51" i="243" a="1"/>
  <c r="D51" i="243" s="1"/>
  <c r="H51" i="243" a="1"/>
  <c r="H51" i="243" s="1"/>
  <c r="G51" i="243" a="1"/>
  <c r="G51" i="243" s="1"/>
  <c r="H56" i="243" a="1"/>
  <c r="H56" i="243"/>
  <c r="G56" i="243" a="1"/>
  <c r="G56" i="243" s="1"/>
  <c r="F56" i="243" a="1"/>
  <c r="F56" i="243" s="1"/>
  <c r="E56" i="243" a="1"/>
  <c r="E56" i="243" s="1"/>
  <c r="D56" i="243" a="1"/>
  <c r="D56" i="243" s="1"/>
  <c r="E61" i="243" a="1"/>
  <c r="E61" i="243" s="1"/>
  <c r="D61" i="243" a="1"/>
  <c r="D61" i="243" s="1"/>
  <c r="H61" i="243" a="1"/>
  <c r="H61" i="243" s="1"/>
  <c r="G61" i="243" a="1"/>
  <c r="G61" i="243" s="1"/>
  <c r="F61" i="243" a="1"/>
  <c r="F61" i="243" s="1"/>
  <c r="D75" i="243" a="1"/>
  <c r="D75" i="243" s="1"/>
  <c r="H75" i="243" a="1"/>
  <c r="H75" i="243" s="1"/>
  <c r="G75" i="243" a="1"/>
  <c r="G75" i="243" s="1"/>
  <c r="F75" i="243" a="1"/>
  <c r="F75" i="243" s="1"/>
  <c r="E75" i="243" a="1"/>
  <c r="E75" i="243" s="1"/>
  <c r="G43" i="244" a="1"/>
  <c r="G43" i="244" s="1"/>
  <c r="E43" i="244" a="1"/>
  <c r="E43" i="244" s="1"/>
  <c r="D43" i="244" a="1"/>
  <c r="D43" i="244" s="1"/>
  <c r="H43" i="244" a="1"/>
  <c r="H43" i="244" s="1"/>
  <c r="D58" i="244" a="1"/>
  <c r="D58" i="244" s="1"/>
  <c r="H58" i="244" a="1"/>
  <c r="H58" i="244" s="1"/>
  <c r="G58" i="244" a="1"/>
  <c r="G58" i="244" s="1"/>
  <c r="F58" i="244" a="1"/>
  <c r="F58" i="244" s="1"/>
  <c r="E58" i="244" a="1"/>
  <c r="E58" i="244" s="1"/>
  <c r="D64" i="244" a="1"/>
  <c r="D64" i="244" s="1"/>
  <c r="H64" i="244" a="1"/>
  <c r="H64" i="244" s="1"/>
  <c r="G64" i="244" a="1"/>
  <c r="G64" i="244" s="1"/>
  <c r="F64" i="244" a="1"/>
  <c r="F64" i="244" s="1"/>
  <c r="E64" i="244" a="1"/>
  <c r="E64" i="244" s="1"/>
  <c r="H40" i="245" a="1"/>
  <c r="H40" i="245" s="1"/>
  <c r="G40" i="245" a="1"/>
  <c r="G40" i="245" s="1"/>
  <c r="F40" i="245" a="1"/>
  <c r="F40" i="245" s="1"/>
  <c r="E40" i="245" a="1"/>
  <c r="E40" i="245" s="1"/>
  <c r="D46" i="245" a="1"/>
  <c r="D46" i="245" s="1"/>
  <c r="G46" i="245" a="1"/>
  <c r="G46" i="245" s="1"/>
  <c r="F46" i="245" a="1"/>
  <c r="F46" i="245" s="1"/>
  <c r="E46" i="245" a="1"/>
  <c r="E46" i="245" s="1"/>
  <c r="E65" i="245" a="1"/>
  <c r="E65" i="245" s="1"/>
  <c r="D65" i="245" a="1"/>
  <c r="D65" i="245" s="1"/>
  <c r="H65" i="245" a="1"/>
  <c r="H65" i="245" s="1"/>
  <c r="G65" i="245" a="1"/>
  <c r="G65" i="245" s="1"/>
  <c r="F65" i="245" a="1"/>
  <c r="F65" i="245" s="1"/>
  <c r="G39" i="246" a="1"/>
  <c r="G39" i="246" s="1"/>
  <c r="F39" i="246" a="1"/>
  <c r="F39" i="246" s="1"/>
  <c r="E39" i="246" a="1"/>
  <c r="E39" i="246" s="1"/>
  <c r="D39" i="246" a="1"/>
  <c r="D39" i="246" s="1"/>
  <c r="H39" i="246" a="1"/>
  <c r="H39" i="246" s="1"/>
  <c r="F43" i="246" a="1"/>
  <c r="F43" i="246" s="1"/>
  <c r="E43" i="246" a="1"/>
  <c r="E43" i="246" s="1"/>
  <c r="D43" i="246" a="1"/>
  <c r="D43" i="246" s="1"/>
  <c r="H43" i="246" a="1"/>
  <c r="H43" i="246" s="1"/>
  <c r="G43" i="246" a="1"/>
  <c r="G43" i="246" s="1"/>
  <c r="H48" i="246" a="1"/>
  <c r="H48" i="246" s="1"/>
  <c r="G48" i="246" a="1"/>
  <c r="G48" i="246" s="1"/>
  <c r="F48" i="246" a="1"/>
  <c r="F48" i="246" s="1"/>
  <c r="E48" i="246" a="1"/>
  <c r="E48" i="246" s="1"/>
  <c r="D48" i="246" a="1"/>
  <c r="D48" i="246" s="1"/>
  <c r="H64" i="221" a="1"/>
  <c r="H64" i="221" s="1"/>
  <c r="H67" i="221" a="1"/>
  <c r="H67" i="221"/>
  <c r="H69" i="240" a="1"/>
  <c r="H69" i="240" s="1"/>
  <c r="H72" i="240" a="1"/>
  <c r="H72" i="240"/>
  <c r="H67" i="241" a="1"/>
  <c r="H67" i="241" s="1"/>
  <c r="H70" i="241" a="1"/>
  <c r="H70" i="241" s="1"/>
  <c r="H83" i="241" a="1"/>
  <c r="H83" i="241" s="1"/>
  <c r="H70" i="230" a="1"/>
  <c r="H70" i="230"/>
  <c r="H73" i="230" a="1"/>
  <c r="H73" i="230" s="1"/>
  <c r="H68" i="231" a="1"/>
  <c r="H68" i="231" s="1"/>
  <c r="H71" i="231" a="1"/>
  <c r="H71" i="231" s="1"/>
  <c r="H67" i="232" a="1"/>
  <c r="H67" i="232" s="1"/>
  <c r="H62" i="233" a="1"/>
  <c r="H62" i="233" s="1"/>
  <c r="H65" i="233" a="1"/>
  <c r="H65" i="233" s="1"/>
  <c r="H65" i="242" a="1"/>
  <c r="H65" i="242" s="1"/>
  <c r="H68" i="242" a="1"/>
  <c r="H68" i="242" s="1"/>
  <c r="H63" i="243" a="1"/>
  <c r="H63" i="243" s="1"/>
  <c r="H66" i="243" a="1"/>
  <c r="H66" i="243"/>
  <c r="H46" i="244" a="1"/>
  <c r="H46" i="244" s="1"/>
  <c r="H49" i="244" a="1"/>
  <c r="H49" i="244" s="1"/>
  <c r="H62" i="244" a="1"/>
  <c r="H62" i="244" s="1"/>
  <c r="H44" i="245" a="1"/>
  <c r="H44" i="245" s="1"/>
  <c r="H47" i="245" a="1"/>
  <c r="H47" i="245" s="1"/>
  <c r="H60" i="245" a="1"/>
  <c r="H60" i="245" s="1"/>
  <c r="H63" i="245" a="1"/>
  <c r="H63" i="245" s="1"/>
  <c r="E75" i="245" a="1"/>
  <c r="E75" i="245" s="1"/>
  <c r="H76" i="245" a="1"/>
  <c r="H76" i="245" s="1"/>
  <c r="E41" i="246" a="1"/>
  <c r="E41" i="246" s="1"/>
  <c r="H42" i="246" a="1"/>
  <c r="H42" i="246" s="1"/>
  <c r="H45" i="246" a="1"/>
  <c r="H45" i="246" s="1"/>
  <c r="E57" i="246" a="1"/>
  <c r="E57" i="246" s="1"/>
  <c r="H58" i="246" a="1"/>
  <c r="H58" i="246" s="1"/>
  <c r="H61" i="246" a="1"/>
  <c r="H61" i="246" s="1"/>
  <c r="E73" i="246" a="1"/>
  <c r="E73" i="246" s="1"/>
  <c r="H74" i="246" a="1"/>
  <c r="H74" i="246" s="1"/>
  <c r="H77" i="246" a="1"/>
  <c r="H77" i="246" s="1"/>
  <c r="E36" i="247" a="1"/>
  <c r="E36" i="247" s="1"/>
  <c r="E47" i="247" a="1"/>
  <c r="E47" i="247" s="1"/>
  <c r="H47" i="247" a="1"/>
  <c r="H47" i="247" s="1"/>
  <c r="F47" i="247" a="1"/>
  <c r="F47" i="247" s="1"/>
  <c r="F62" i="247" a="1"/>
  <c r="F62" i="247" s="1"/>
  <c r="E62" i="247" a="1"/>
  <c r="E62" i="247" s="1"/>
  <c r="G62" i="247" a="1"/>
  <c r="G62" i="247" s="1"/>
  <c r="D67" i="247" a="1"/>
  <c r="D67" i="247" s="1"/>
  <c r="H67" i="247" a="1"/>
  <c r="H67" i="247" s="1"/>
  <c r="G67" i="247" a="1"/>
  <c r="G67" i="247" s="1"/>
  <c r="H63" i="248" a="1"/>
  <c r="H63" i="248" s="1"/>
  <c r="G63" i="248" a="1"/>
  <c r="G63" i="248" s="1"/>
  <c r="F63" i="248" a="1"/>
  <c r="F63" i="248" s="1"/>
  <c r="E63" i="248" a="1"/>
  <c r="E63" i="248" s="1"/>
  <c r="D63" i="248" a="1"/>
  <c r="D63" i="248" s="1"/>
  <c r="D51" i="249" a="1"/>
  <c r="D51" i="249" s="1"/>
  <c r="H51" i="249" a="1"/>
  <c r="H51" i="249" s="1"/>
  <c r="G51" i="249" a="1"/>
  <c r="G51" i="249" s="1"/>
  <c r="F51" i="249" a="1"/>
  <c r="F51" i="249" s="1"/>
  <c r="E51" i="249" a="1"/>
  <c r="E51" i="249" s="1"/>
  <c r="D45" i="250" a="1"/>
  <c r="D45" i="250" s="1"/>
  <c r="H45" i="250" a="1"/>
  <c r="H45" i="250" s="1"/>
  <c r="G45" i="250" a="1"/>
  <c r="G45" i="250" s="1"/>
  <c r="F45" i="250" a="1"/>
  <c r="F45" i="250" s="1"/>
  <c r="E45" i="250" a="1"/>
  <c r="E45" i="250" s="1"/>
  <c r="D67" i="250" a="1"/>
  <c r="D67" i="250" s="1"/>
  <c r="H67" i="250" a="1"/>
  <c r="H67" i="250"/>
  <c r="G67" i="250" a="1"/>
  <c r="G67" i="250" s="1"/>
  <c r="F67" i="250" a="1"/>
  <c r="F67" i="250" s="1"/>
  <c r="E67" i="250" a="1"/>
  <c r="E67" i="250" s="1"/>
  <c r="H53" i="251" a="1"/>
  <c r="H53" i="251" s="1"/>
  <c r="G53" i="251" a="1"/>
  <c r="G53" i="251" s="1"/>
  <c r="F53" i="251" a="1"/>
  <c r="F53" i="251" s="1"/>
  <c r="E53" i="251" a="1"/>
  <c r="E53" i="251" s="1"/>
  <c r="D53" i="251" a="1"/>
  <c r="D53" i="251" s="1"/>
  <c r="F67" i="251" a="1"/>
  <c r="F67" i="251" s="1"/>
  <c r="E67" i="251" a="1"/>
  <c r="E67" i="251" s="1"/>
  <c r="D67" i="251" a="1"/>
  <c r="D67" i="251" s="1"/>
  <c r="H67" i="251" a="1"/>
  <c r="H67" i="251" s="1"/>
  <c r="G67" i="251" a="1"/>
  <c r="G67" i="251" s="1"/>
  <c r="E71" i="251" a="1"/>
  <c r="E71" i="251" s="1"/>
  <c r="D71" i="251" a="1"/>
  <c r="D71" i="251" s="1"/>
  <c r="H71" i="251" a="1"/>
  <c r="H71" i="251" s="1"/>
  <c r="G71" i="251" a="1"/>
  <c r="G71" i="251" s="1"/>
  <c r="F71" i="251" a="1"/>
  <c r="F71" i="251" s="1"/>
  <c r="F64" i="252" a="1"/>
  <c r="F64" i="252" s="1"/>
  <c r="E64" i="252" a="1"/>
  <c r="E64" i="252" s="1"/>
  <c r="G64" i="252" a="1"/>
  <c r="G64" i="252" s="1"/>
  <c r="H64" i="252" a="1"/>
  <c r="H64" i="252" s="1"/>
  <c r="D64" i="252" a="1"/>
  <c r="D64" i="252" s="1"/>
  <c r="F69" i="221" a="1"/>
  <c r="F69" i="221" s="1"/>
  <c r="F74" i="240" a="1"/>
  <c r="F74" i="240" s="1"/>
  <c r="F72" i="241" a="1"/>
  <c r="F72" i="241" s="1"/>
  <c r="F73" i="231" a="1"/>
  <c r="F73" i="231" s="1"/>
  <c r="F69" i="232" a="1"/>
  <c r="F69" i="232" s="1"/>
  <c r="F70" i="233" a="1"/>
  <c r="F70" i="233" s="1"/>
  <c r="F38" i="244" a="1"/>
  <c r="F38" i="244" s="1"/>
  <c r="F54" i="244" a="1"/>
  <c r="F54" i="244" s="1"/>
  <c r="F70" i="244" a="1"/>
  <c r="F70" i="244" s="1"/>
  <c r="F36" i="245" a="1"/>
  <c r="F36" i="245" s="1"/>
  <c r="F52" i="245" a="1"/>
  <c r="F52" i="245" s="1"/>
  <c r="F68" i="245" a="1"/>
  <c r="F68" i="245" s="1"/>
  <c r="F50" i="246" a="1"/>
  <c r="F50" i="246" s="1"/>
  <c r="F66" i="246" a="1"/>
  <c r="F66" i="246" s="1"/>
  <c r="F38" i="247" a="1"/>
  <c r="F38" i="247" s="1"/>
  <c r="D47" i="247" a="1"/>
  <c r="D47" i="247" s="1"/>
  <c r="D62" i="247" a="1"/>
  <c r="D62" i="247" s="1"/>
  <c r="G57" i="248" a="1"/>
  <c r="G57" i="248" s="1"/>
  <c r="F57" i="248" a="1"/>
  <c r="F57" i="248" s="1"/>
  <c r="E57" i="248" a="1"/>
  <c r="E57" i="248" s="1"/>
  <c r="D57" i="248" a="1"/>
  <c r="D57" i="248" s="1"/>
  <c r="H57" i="248" a="1"/>
  <c r="H57" i="248" s="1"/>
  <c r="F43" i="249" a="1"/>
  <c r="F43" i="249" s="1"/>
  <c r="E43" i="249" a="1"/>
  <c r="E43" i="249" s="1"/>
  <c r="D43" i="249" a="1"/>
  <c r="D43" i="249" s="1"/>
  <c r="H43" i="249" a="1"/>
  <c r="H43" i="249" s="1"/>
  <c r="G43" i="249" a="1"/>
  <c r="G43" i="249" s="1"/>
  <c r="E47" i="249" a="1"/>
  <c r="E47" i="249" s="1"/>
  <c r="D47" i="249" a="1"/>
  <c r="D47" i="249" s="1"/>
  <c r="H47" i="249" a="1"/>
  <c r="H47" i="249" s="1"/>
  <c r="G47" i="249" a="1"/>
  <c r="G47" i="249" s="1"/>
  <c r="F47" i="249" a="1"/>
  <c r="F47" i="249"/>
  <c r="F75" i="249" a="1"/>
  <c r="F75" i="249" s="1"/>
  <c r="E75" i="249" a="1"/>
  <c r="E75" i="249" s="1"/>
  <c r="D75" i="249" a="1"/>
  <c r="D75" i="249" s="1"/>
  <c r="H75" i="249" a="1"/>
  <c r="H75" i="249" s="1"/>
  <c r="G75" i="249" a="1"/>
  <c r="G75" i="249" s="1"/>
  <c r="E79" i="249" a="1"/>
  <c r="E79" i="249" s="1"/>
  <c r="D79" i="249" a="1"/>
  <c r="D79" i="249" s="1"/>
  <c r="H79" i="249" a="1"/>
  <c r="H79" i="249" s="1"/>
  <c r="G79" i="249" a="1"/>
  <c r="G79" i="249" s="1"/>
  <c r="F79" i="249" a="1"/>
  <c r="F79" i="249" s="1"/>
  <c r="F37" i="250" a="1"/>
  <c r="F37" i="250" s="1"/>
  <c r="E37" i="250" a="1"/>
  <c r="E37" i="250" s="1"/>
  <c r="D37" i="250" a="1"/>
  <c r="D37" i="250" s="1"/>
  <c r="H37" i="250" a="1"/>
  <c r="H37" i="250" s="1"/>
  <c r="G37" i="250" a="1"/>
  <c r="G37" i="250" s="1"/>
  <c r="E41" i="250" a="1"/>
  <c r="E41" i="250" s="1"/>
  <c r="D41" i="250" a="1"/>
  <c r="D41" i="250" s="1"/>
  <c r="H41" i="250" a="1"/>
  <c r="H41" i="250" s="1"/>
  <c r="G41" i="250" a="1"/>
  <c r="G41" i="250" s="1"/>
  <c r="F41" i="250" a="1"/>
  <c r="F41" i="250" s="1"/>
  <c r="G47" i="251" a="1"/>
  <c r="G47" i="251" s="1"/>
  <c r="F47" i="251" a="1"/>
  <c r="F47" i="251" s="1"/>
  <c r="E47" i="251" a="1"/>
  <c r="E47" i="251" s="1"/>
  <c r="D47" i="251" a="1"/>
  <c r="D47" i="251" s="1"/>
  <c r="H47" i="251" a="1"/>
  <c r="H47" i="251" s="1"/>
  <c r="D59" i="251" a="1"/>
  <c r="D59" i="251" s="1"/>
  <c r="H59" i="251" a="1"/>
  <c r="H59" i="251" s="1"/>
  <c r="G59" i="251" a="1"/>
  <c r="G59" i="251" s="1"/>
  <c r="F59" i="251" a="1"/>
  <c r="F59" i="251" s="1"/>
  <c r="E59" i="251" a="1"/>
  <c r="E59" i="251" s="1"/>
  <c r="H43" i="252" a="1"/>
  <c r="H43" i="252" s="1"/>
  <c r="D43" i="252" a="1"/>
  <c r="D43" i="252" s="1"/>
  <c r="E43" i="252" a="1"/>
  <c r="E43" i="252" s="1"/>
  <c r="G43" i="252" a="1"/>
  <c r="G43" i="252" s="1"/>
  <c r="F43" i="252" a="1"/>
  <c r="F43" i="252" s="1"/>
  <c r="E46" i="252" a="1"/>
  <c r="E46" i="252" s="1"/>
  <c r="G46" i="252" a="1"/>
  <c r="G46" i="252" s="1"/>
  <c r="D46" i="252" a="1"/>
  <c r="D46" i="252" s="1"/>
  <c r="H46" i="252" a="1"/>
  <c r="H46" i="252" s="1"/>
  <c r="G77" i="220" a="1"/>
  <c r="G77" i="220" s="1"/>
  <c r="E67" i="221" a="1"/>
  <c r="E67" i="221" s="1"/>
  <c r="G72" i="221" a="1"/>
  <c r="G72" i="221" s="1"/>
  <c r="G75" i="221" a="1"/>
  <c r="G75" i="221" s="1"/>
  <c r="E72" i="240" a="1"/>
  <c r="E72" i="240" s="1"/>
  <c r="G77" i="240" a="1"/>
  <c r="G77" i="240" s="1"/>
  <c r="G80" i="240" a="1"/>
  <c r="G80" i="240" s="1"/>
  <c r="G59" i="241" a="1"/>
  <c r="G59" i="241" s="1"/>
  <c r="G62" i="241" a="1"/>
  <c r="G62" i="241" s="1"/>
  <c r="E70" i="241" a="1"/>
  <c r="E70" i="241" s="1"/>
  <c r="G75" i="241" a="1"/>
  <c r="G75" i="241" s="1"/>
  <c r="G78" i="241" a="1"/>
  <c r="G78" i="241" s="1"/>
  <c r="E73" i="230" a="1"/>
  <c r="E73" i="230" s="1"/>
  <c r="G63" i="231" a="1"/>
  <c r="G63" i="231" s="1"/>
  <c r="E67" i="232" a="1"/>
  <c r="E67" i="232" s="1"/>
  <c r="G57" i="233" a="1"/>
  <c r="G57" i="233" s="1"/>
  <c r="E65" i="233" a="1"/>
  <c r="E65" i="233" s="1"/>
  <c r="G70" i="233" a="1"/>
  <c r="G70" i="233" s="1"/>
  <c r="G60" i="242" a="1"/>
  <c r="G60" i="242" s="1"/>
  <c r="E68" i="242" a="1"/>
  <c r="E68" i="242" s="1"/>
  <c r="G73" i="242" a="1"/>
  <c r="G73" i="242" s="1"/>
  <c r="G76" i="242" a="1"/>
  <c r="G76" i="242" s="1"/>
  <c r="G55" i="243" a="1"/>
  <c r="G55" i="243" s="1"/>
  <c r="G58" i="243" a="1"/>
  <c r="G58" i="243" s="1"/>
  <c r="E66" i="243" a="1"/>
  <c r="E66" i="243" s="1"/>
  <c r="G71" i="243" a="1"/>
  <c r="G71" i="243" s="1"/>
  <c r="G74" i="243" a="1"/>
  <c r="G74" i="243" s="1"/>
  <c r="G38" i="244" a="1"/>
  <c r="G38" i="244" s="1"/>
  <c r="G41" i="244" a="1"/>
  <c r="G41" i="244" s="1"/>
  <c r="E49" i="244" a="1"/>
  <c r="E49" i="244" s="1"/>
  <c r="G54" i="244" a="1"/>
  <c r="G54" i="244" s="1"/>
  <c r="G57" i="244" a="1"/>
  <c r="G57" i="244" s="1"/>
  <c r="E65" i="244" a="1"/>
  <c r="E65" i="244" s="1"/>
  <c r="G70" i="244" a="1"/>
  <c r="G70" i="244" s="1"/>
  <c r="G73" i="244" a="1"/>
  <c r="G73" i="244" s="1"/>
  <c r="G36" i="245" a="1"/>
  <c r="G36" i="245" s="1"/>
  <c r="G39" i="245" a="1"/>
  <c r="G39" i="245" s="1"/>
  <c r="E47" i="245" a="1"/>
  <c r="E47" i="245" s="1"/>
  <c r="G52" i="245" a="1"/>
  <c r="G52" i="245" s="1"/>
  <c r="G55" i="245" a="1"/>
  <c r="G55" i="245" s="1"/>
  <c r="E63" i="245" a="1"/>
  <c r="E63" i="245" s="1"/>
  <c r="G68" i="245" a="1"/>
  <c r="G68" i="245" s="1"/>
  <c r="G71" i="245" a="1"/>
  <c r="G71" i="245" s="1"/>
  <c r="F75" i="245" a="1"/>
  <c r="F75" i="245" s="1"/>
  <c r="G37" i="246" a="1"/>
  <c r="G37" i="246" s="1"/>
  <c r="F41" i="246" a="1"/>
  <c r="F41" i="246" s="1"/>
  <c r="E45" i="246" a="1"/>
  <c r="E45" i="246" s="1"/>
  <c r="G50" i="246" a="1"/>
  <c r="G50" i="246" s="1"/>
  <c r="G53" i="246" a="1"/>
  <c r="G53" i="246" s="1"/>
  <c r="F57" i="246" a="1"/>
  <c r="F57" i="246" s="1"/>
  <c r="E61" i="246" a="1"/>
  <c r="E61" i="246" s="1"/>
  <c r="G66" i="246" a="1"/>
  <c r="G66" i="246" s="1"/>
  <c r="G69" i="246" a="1"/>
  <c r="G69" i="246" s="1"/>
  <c r="F73" i="246" a="1"/>
  <c r="F73" i="246" s="1"/>
  <c r="E77" i="246" a="1"/>
  <c r="E77" i="246" s="1"/>
  <c r="F39" i="247" a="1"/>
  <c r="F39" i="247" s="1"/>
  <c r="F46" i="247" a="1"/>
  <c r="F46" i="247" s="1"/>
  <c r="E46" i="247" a="1"/>
  <c r="E46" i="247" s="1"/>
  <c r="G46" i="247" a="1"/>
  <c r="G46" i="247" s="1"/>
  <c r="E50" i="247" a="1"/>
  <c r="E50" i="247" s="1"/>
  <c r="D50" i="247" a="1"/>
  <c r="D50" i="247" s="1"/>
  <c r="F50" i="247" a="1"/>
  <c r="F50" i="247" s="1"/>
  <c r="G55" i="247" a="1"/>
  <c r="G55" i="247" s="1"/>
  <c r="F55" i="247" a="1"/>
  <c r="F55" i="247" s="1"/>
  <c r="H55" i="247" a="1"/>
  <c r="H55" i="247" s="1"/>
  <c r="F67" i="247" a="1"/>
  <c r="F67" i="247" s="1"/>
  <c r="G71" i="247" a="1"/>
  <c r="G71" i="247" s="1"/>
  <c r="F71" i="247" a="1"/>
  <c r="F71" i="247" s="1"/>
  <c r="H71" i="247" a="1"/>
  <c r="H71" i="247" s="1"/>
  <c r="D73" i="247" a="1"/>
  <c r="D73" i="247" s="1"/>
  <c r="H73" i="247" a="1"/>
  <c r="H73" i="247" s="1"/>
  <c r="E73" i="247" a="1"/>
  <c r="E73" i="247" s="1"/>
  <c r="F61" i="248" a="1"/>
  <c r="F61" i="248" s="1"/>
  <c r="E61" i="248" a="1"/>
  <c r="E61" i="248" s="1"/>
  <c r="D61" i="248" a="1"/>
  <c r="D61" i="248" s="1"/>
  <c r="H61" i="248" a="1"/>
  <c r="H61" i="248" s="1"/>
  <c r="E65" i="248" a="1"/>
  <c r="E65" i="248" s="1"/>
  <c r="D65" i="248" a="1"/>
  <c r="D65" i="248" s="1"/>
  <c r="H65" i="248" a="1"/>
  <c r="H65" i="248" s="1"/>
  <c r="G65" i="248" a="1"/>
  <c r="G65" i="248" s="1"/>
  <c r="F65" i="248" a="1"/>
  <c r="F65" i="248" s="1"/>
  <c r="D69" i="248" a="1"/>
  <c r="D69" i="248" s="1"/>
  <c r="H69" i="248" a="1"/>
  <c r="H69" i="248" s="1"/>
  <c r="G69" i="248" a="1"/>
  <c r="G69" i="248" s="1"/>
  <c r="F69" i="248" a="1"/>
  <c r="F69" i="248" s="1"/>
  <c r="E69" i="248" a="1"/>
  <c r="E69" i="248" s="1"/>
  <c r="D75" i="248" a="1"/>
  <c r="D75" i="248" s="1"/>
  <c r="H75" i="248" a="1"/>
  <c r="H75" i="248" s="1"/>
  <c r="G75" i="248" a="1"/>
  <c r="G75" i="248" s="1"/>
  <c r="F75" i="248" a="1"/>
  <c r="F75" i="248" s="1"/>
  <c r="E75" i="248" a="1"/>
  <c r="E75" i="248" s="1"/>
  <c r="D57" i="249" a="1"/>
  <c r="D57" i="249" s="1"/>
  <c r="H57" i="249" a="1"/>
  <c r="H57" i="249" s="1"/>
  <c r="G57" i="249" a="1"/>
  <c r="G57" i="249" s="1"/>
  <c r="F57" i="249" a="1"/>
  <c r="F57" i="249" s="1"/>
  <c r="E57" i="249" a="1"/>
  <c r="E57" i="249" s="1"/>
  <c r="D51" i="250" a="1"/>
  <c r="D51" i="250" s="1"/>
  <c r="H51" i="250" a="1"/>
  <c r="H51" i="250" s="1"/>
  <c r="G51" i="250" a="1"/>
  <c r="G51" i="250" s="1"/>
  <c r="F51" i="250" a="1"/>
  <c r="F51" i="250" s="1"/>
  <c r="E51" i="250" a="1"/>
  <c r="E51" i="250" s="1"/>
  <c r="H37" i="251" a="1"/>
  <c r="H37" i="251" s="1"/>
  <c r="G37" i="251" a="1"/>
  <c r="G37" i="251" s="1"/>
  <c r="F37" i="251" a="1"/>
  <c r="F37" i="251" s="1"/>
  <c r="E37" i="251" a="1"/>
  <c r="E37" i="251" s="1"/>
  <c r="D37" i="251" a="1"/>
  <c r="D37" i="251" s="1"/>
  <c r="F51" i="251" a="1"/>
  <c r="F51" i="251" s="1"/>
  <c r="E51" i="251" a="1"/>
  <c r="E51" i="251" s="1"/>
  <c r="D51" i="251" a="1"/>
  <c r="D51" i="251" s="1"/>
  <c r="H51" i="251" a="1"/>
  <c r="H51" i="251" s="1"/>
  <c r="G51" i="251" a="1"/>
  <c r="G51" i="251" s="1"/>
  <c r="E55" i="251" a="1"/>
  <c r="E55" i="251" s="1"/>
  <c r="D55" i="251" a="1"/>
  <c r="D55" i="251" s="1"/>
  <c r="H55" i="251" a="1"/>
  <c r="H55" i="251" s="1"/>
  <c r="G55" i="251" a="1"/>
  <c r="G55" i="251" s="1"/>
  <c r="F55" i="251" a="1"/>
  <c r="F55" i="251" s="1"/>
  <c r="H61" i="252" a="1"/>
  <c r="H61" i="252" s="1"/>
  <c r="D61" i="252" a="1"/>
  <c r="D61" i="252" s="1"/>
  <c r="E61" i="252" a="1"/>
  <c r="E61" i="252" s="1"/>
  <c r="F61" i="252" a="1"/>
  <c r="F61" i="252" s="1"/>
  <c r="G61" i="252" a="1"/>
  <c r="G61" i="252" s="1"/>
  <c r="H71" i="252" a="1"/>
  <c r="H71" i="252" s="1"/>
  <c r="D71" i="252" a="1"/>
  <c r="D71" i="252" s="1"/>
  <c r="F71" i="252" a="1"/>
  <c r="F71" i="252" s="1"/>
  <c r="E71" i="252" a="1"/>
  <c r="E71" i="252" s="1"/>
  <c r="G71" i="252" a="1"/>
  <c r="G71" i="252" s="1"/>
  <c r="H77" i="252" a="1"/>
  <c r="H77" i="252" s="1"/>
  <c r="D77" i="252" a="1"/>
  <c r="D77" i="252" s="1"/>
  <c r="E77" i="252" a="1"/>
  <c r="E77" i="252" s="1"/>
  <c r="F77" i="252" a="1"/>
  <c r="F77" i="252" s="1"/>
  <c r="G77" i="252" a="1"/>
  <c r="G77" i="252" s="1"/>
  <c r="E64" i="221" a="1"/>
  <c r="E64" i="221"/>
  <c r="G69" i="221" a="1"/>
  <c r="G69" i="221" s="1"/>
  <c r="E69" i="240" a="1"/>
  <c r="E69" i="240" s="1"/>
  <c r="G74" i="240" a="1"/>
  <c r="G74" i="240" s="1"/>
  <c r="E67" i="241" a="1"/>
  <c r="E67" i="241" s="1"/>
  <c r="G72" i="241" a="1"/>
  <c r="G72" i="241" s="1"/>
  <c r="E83" i="241" a="1"/>
  <c r="E83" i="241"/>
  <c r="E70" i="230" a="1"/>
  <c r="E70" i="230" s="1"/>
  <c r="E68" i="231" a="1"/>
  <c r="E68" i="231" s="1"/>
  <c r="G73" i="231" a="1"/>
  <c r="G73" i="231" s="1"/>
  <c r="G69" i="232" a="1"/>
  <c r="G69" i="232" s="1"/>
  <c r="E62" i="233" a="1"/>
  <c r="E62" i="233" s="1"/>
  <c r="E65" i="242" a="1"/>
  <c r="E65" i="242" s="1"/>
  <c r="E63" i="243" a="1"/>
  <c r="E63" i="243" s="1"/>
  <c r="E46" i="244" a="1"/>
  <c r="E46" i="244" s="1"/>
  <c r="E62" i="244" a="1"/>
  <c r="E62" i="244" s="1"/>
  <c r="E44" i="245" a="1"/>
  <c r="E44" i="245" s="1"/>
  <c r="E60" i="245" a="1"/>
  <c r="E60" i="245" s="1"/>
  <c r="E76" i="245" a="1"/>
  <c r="E76" i="245" s="1"/>
  <c r="E42" i="246" a="1"/>
  <c r="E42" i="246" s="1"/>
  <c r="E58" i="246" a="1"/>
  <c r="E58" i="246" s="1"/>
  <c r="E74" i="246" a="1"/>
  <c r="E74" i="246" s="1"/>
  <c r="G38" i="247" a="1"/>
  <c r="G38" i="247" s="1"/>
  <c r="G40" i="247" a="1"/>
  <c r="G40" i="247" s="1"/>
  <c r="G41" i="247" a="1"/>
  <c r="G41" i="247" s="1"/>
  <c r="D46" i="247" a="1"/>
  <c r="D46" i="247" s="1"/>
  <c r="G47" i="247" a="1"/>
  <c r="G47" i="247" s="1"/>
  <c r="H62" i="247" a="1"/>
  <c r="H62" i="247" s="1"/>
  <c r="F69" i="247" a="1"/>
  <c r="F69" i="247" s="1"/>
  <c r="E69" i="247" a="1"/>
  <c r="E69" i="247" s="1"/>
  <c r="D69" i="247" a="1"/>
  <c r="D69" i="247" s="1"/>
  <c r="H47" i="248" a="1"/>
  <c r="H47" i="248" s="1"/>
  <c r="G47" i="248" a="1"/>
  <c r="G47" i="248" s="1"/>
  <c r="F47" i="248" a="1"/>
  <c r="F47" i="248" s="1"/>
  <c r="E47" i="248" a="1"/>
  <c r="E47" i="248" s="1"/>
  <c r="D47" i="248" a="1"/>
  <c r="D47" i="248" s="1"/>
  <c r="H71" i="250" a="1"/>
  <c r="H71" i="250" s="1"/>
  <c r="G71" i="250" a="1"/>
  <c r="G71" i="250" s="1"/>
  <c r="F71" i="250" a="1"/>
  <c r="F71" i="250" s="1"/>
  <c r="E71" i="250" a="1"/>
  <c r="E71" i="250" s="1"/>
  <c r="D71" i="250" a="1"/>
  <c r="D71" i="250" s="1"/>
  <c r="D43" i="251" a="1"/>
  <c r="D43" i="251" s="1"/>
  <c r="H43" i="251" a="1"/>
  <c r="H43" i="251" s="1"/>
  <c r="G43" i="251" a="1"/>
  <c r="G43" i="251"/>
  <c r="F43" i="251" a="1"/>
  <c r="F43" i="251" s="1"/>
  <c r="E43" i="251" a="1"/>
  <c r="E43" i="251" s="1"/>
  <c r="D65" i="251" a="1"/>
  <c r="D65" i="251" s="1"/>
  <c r="H65" i="251" a="1"/>
  <c r="H65" i="251" s="1"/>
  <c r="G65" i="251" a="1"/>
  <c r="G65" i="251" s="1"/>
  <c r="F65" i="251" a="1"/>
  <c r="F65" i="251" s="1"/>
  <c r="E65" i="251" a="1"/>
  <c r="E65" i="251" s="1"/>
  <c r="F40" i="253" a="1"/>
  <c r="F40" i="253" s="1"/>
  <c r="D40" i="253" a="1"/>
  <c r="D40" i="253" s="1"/>
  <c r="G40" i="253" a="1"/>
  <c r="G40" i="253" s="1"/>
  <c r="E40" i="253" a="1"/>
  <c r="E40" i="253" s="1"/>
  <c r="H40" i="253" a="1"/>
  <c r="H40" i="253" s="1"/>
  <c r="H77" i="220" a="1"/>
  <c r="H77" i="220" s="1"/>
  <c r="F67" i="221" a="1"/>
  <c r="F67" i="221" s="1"/>
  <c r="H72" i="221" a="1"/>
  <c r="H72" i="221" s="1"/>
  <c r="H75" i="221" a="1"/>
  <c r="H75" i="221" s="1"/>
  <c r="F72" i="240" a="1"/>
  <c r="F72" i="240" s="1"/>
  <c r="H77" i="240" a="1"/>
  <c r="H77" i="240" s="1"/>
  <c r="H80" i="240" a="1"/>
  <c r="H80" i="240" s="1"/>
  <c r="H59" i="241" a="1"/>
  <c r="H59" i="241" s="1"/>
  <c r="H62" i="241" a="1"/>
  <c r="H62" i="241" s="1"/>
  <c r="H75" i="241" a="1"/>
  <c r="H75" i="241" s="1"/>
  <c r="H78" i="241" a="1"/>
  <c r="H78" i="241" s="1"/>
  <c r="F73" i="230" a="1"/>
  <c r="F73" i="230" s="1"/>
  <c r="H63" i="231" a="1"/>
  <c r="H63" i="231" s="1"/>
  <c r="F71" i="231" a="1"/>
  <c r="F71" i="231" s="1"/>
  <c r="F67" i="232" a="1"/>
  <c r="F67" i="232" s="1"/>
  <c r="H57" i="233" a="1"/>
  <c r="H57" i="233" s="1"/>
  <c r="F65" i="233" a="1"/>
  <c r="F65" i="233" s="1"/>
  <c r="H70" i="233" a="1"/>
  <c r="H70" i="233" s="1"/>
  <c r="H60" i="242" a="1"/>
  <c r="H60" i="242" s="1"/>
  <c r="F68" i="242" a="1"/>
  <c r="F68" i="242" s="1"/>
  <c r="H73" i="242" a="1"/>
  <c r="H73" i="242" s="1"/>
  <c r="H76" i="242" a="1"/>
  <c r="H76" i="242" s="1"/>
  <c r="H55" i="243" a="1"/>
  <c r="H55" i="243" s="1"/>
  <c r="H58" i="243" a="1"/>
  <c r="H58" i="243" s="1"/>
  <c r="F66" i="243" a="1"/>
  <c r="F66" i="243" s="1"/>
  <c r="H71" i="243" a="1"/>
  <c r="H71" i="243" s="1"/>
  <c r="H74" i="243" a="1"/>
  <c r="H74" i="243" s="1"/>
  <c r="H38" i="244" a="1"/>
  <c r="H38" i="244"/>
  <c r="H41" i="244" a="1"/>
  <c r="H41" i="244" s="1"/>
  <c r="F49" i="244" a="1"/>
  <c r="F49" i="244" s="1"/>
  <c r="H54" i="244" a="1"/>
  <c r="H54" i="244" s="1"/>
  <c r="H57" i="244" a="1"/>
  <c r="H57" i="244" s="1"/>
  <c r="F65" i="244" a="1"/>
  <c r="F65" i="244" s="1"/>
  <c r="H70" i="244" a="1"/>
  <c r="H70" i="244" s="1"/>
  <c r="H73" i="244" a="1"/>
  <c r="H73" i="244" s="1"/>
  <c r="H36" i="245" a="1"/>
  <c r="H36" i="245" s="1"/>
  <c r="H39" i="245" a="1"/>
  <c r="H39" i="245" s="1"/>
  <c r="F47" i="245" a="1"/>
  <c r="F47" i="245" s="1"/>
  <c r="H52" i="245" a="1"/>
  <c r="H52" i="245" s="1"/>
  <c r="H55" i="245" a="1"/>
  <c r="H55" i="245" s="1"/>
  <c r="H68" i="245" a="1"/>
  <c r="H68" i="245" s="1"/>
  <c r="H71" i="245" a="1"/>
  <c r="H71" i="245" s="1"/>
  <c r="G41" i="246" a="1"/>
  <c r="G41" i="246" s="1"/>
  <c r="H50" i="246" a="1"/>
  <c r="H50" i="246" s="1"/>
  <c r="G57" i="246" a="1"/>
  <c r="G57" i="246" s="1"/>
  <c r="H66" i="246" a="1"/>
  <c r="H66" i="246" s="1"/>
  <c r="G73" i="246" a="1"/>
  <c r="G73" i="246" s="1"/>
  <c r="H38" i="247" a="1"/>
  <c r="H38" i="247"/>
  <c r="G49" i="247" a="1"/>
  <c r="G49" i="247" s="1"/>
  <c r="E49" i="247" a="1"/>
  <c r="E49" i="247" s="1"/>
  <c r="D57" i="247" a="1"/>
  <c r="D57" i="247" s="1"/>
  <c r="H57" i="247" a="1"/>
  <c r="H57" i="247" s="1"/>
  <c r="E57" i="247" a="1"/>
  <c r="E57" i="247" s="1"/>
  <c r="G61" i="247" a="1"/>
  <c r="G61" i="247" s="1"/>
  <c r="D61" i="247" a="1"/>
  <c r="D61" i="247" s="1"/>
  <c r="E66" i="247" a="1"/>
  <c r="E66" i="247" s="1"/>
  <c r="D66" i="247" a="1"/>
  <c r="D66" i="247" s="1"/>
  <c r="F66" i="247" a="1"/>
  <c r="F66" i="247" s="1"/>
  <c r="D43" i="248" a="1"/>
  <c r="D43" i="248" s="1"/>
  <c r="H43" i="248" a="1"/>
  <c r="H43" i="248" s="1"/>
  <c r="G43" i="248" a="1"/>
  <c r="G43" i="248" s="1"/>
  <c r="E43" i="248" a="1"/>
  <c r="E43" i="248" s="1"/>
  <c r="D41" i="249" a="1"/>
  <c r="D41" i="249" s="1"/>
  <c r="H41" i="249" a="1"/>
  <c r="H41" i="249" s="1"/>
  <c r="G41" i="249" a="1"/>
  <c r="G41" i="249" s="1"/>
  <c r="F41" i="249" a="1"/>
  <c r="F41" i="249" s="1"/>
  <c r="E41" i="249" a="1"/>
  <c r="E41" i="249" s="1"/>
  <c r="G71" i="249" a="1"/>
  <c r="G71" i="249" s="1"/>
  <c r="F71" i="249" a="1"/>
  <c r="F71" i="249" s="1"/>
  <c r="E71" i="249" a="1"/>
  <c r="E71" i="249" s="1"/>
  <c r="D71" i="249" a="1"/>
  <c r="D71" i="249" s="1"/>
  <c r="H71" i="249" a="1"/>
  <c r="H71" i="249" s="1"/>
  <c r="G65" i="250" a="1"/>
  <c r="G65" i="250" s="1"/>
  <c r="F65" i="250" a="1"/>
  <c r="F65" i="250" s="1"/>
  <c r="E65" i="250" a="1"/>
  <c r="E65" i="250" s="1"/>
  <c r="D65" i="250" a="1"/>
  <c r="D65" i="250" s="1"/>
  <c r="H65" i="250" a="1"/>
  <c r="H65" i="250" s="1"/>
  <c r="D77" i="250" a="1"/>
  <c r="D77" i="250" s="1"/>
  <c r="H77" i="250" a="1"/>
  <c r="H77" i="250" s="1"/>
  <c r="G77" i="250" a="1"/>
  <c r="G77" i="250" s="1"/>
  <c r="F77" i="250" a="1"/>
  <c r="F77" i="250" s="1"/>
  <c r="E77" i="250" a="1"/>
  <c r="E77" i="250" s="1"/>
  <c r="E39" i="251" a="1"/>
  <c r="E39" i="251" s="1"/>
  <c r="D39" i="251" a="1"/>
  <c r="D39" i="251" s="1"/>
  <c r="H39" i="251" a="1"/>
  <c r="H39" i="251" s="1"/>
  <c r="G39" i="251" a="1"/>
  <c r="G39" i="251" s="1"/>
  <c r="F39" i="251" a="1"/>
  <c r="F39" i="251" s="1"/>
  <c r="F64" i="221" a="1"/>
  <c r="F64" i="221" s="1"/>
  <c r="H69" i="221" a="1"/>
  <c r="H69" i="221" s="1"/>
  <c r="F69" i="240" a="1"/>
  <c r="F69" i="240" s="1"/>
  <c r="H74" i="240" a="1"/>
  <c r="H74" i="240" s="1"/>
  <c r="F67" i="241" a="1"/>
  <c r="F67" i="241" s="1"/>
  <c r="H72" i="241" a="1"/>
  <c r="H72" i="241" s="1"/>
  <c r="F83" i="241" a="1"/>
  <c r="F83" i="241" s="1"/>
  <c r="F70" i="230" a="1"/>
  <c r="F70" i="230" s="1"/>
  <c r="F68" i="231" a="1"/>
  <c r="F68" i="231" s="1"/>
  <c r="H73" i="231" a="1"/>
  <c r="H73" i="231" s="1"/>
  <c r="H69" i="232" a="1"/>
  <c r="H69" i="232" s="1"/>
  <c r="F65" i="242" a="1"/>
  <c r="F65" i="242" s="1"/>
  <c r="F63" i="243" a="1"/>
  <c r="F63" i="243" s="1"/>
  <c r="F46" i="244" a="1"/>
  <c r="F46" i="244" s="1"/>
  <c r="F62" i="244" a="1"/>
  <c r="F62" i="244" s="1"/>
  <c r="F44" i="245" a="1"/>
  <c r="F44" i="245" s="1"/>
  <c r="G36" i="247" a="1"/>
  <c r="G36" i="247" s="1"/>
  <c r="H36" i="247" a="1"/>
  <c r="H36" i="247" s="1"/>
  <c r="H45" i="247" a="1"/>
  <c r="H45" i="247" s="1"/>
  <c r="D45" i="247" a="1"/>
  <c r="D45" i="247" s="1"/>
  <c r="E63" i="247" a="1"/>
  <c r="E63" i="247" s="1"/>
  <c r="D63" i="247" a="1"/>
  <c r="D63" i="247" s="1"/>
  <c r="H63" i="247" a="1"/>
  <c r="H63" i="247" s="1"/>
  <c r="F63" i="247" a="1"/>
  <c r="F63" i="247" s="1"/>
  <c r="F75" i="247" a="1"/>
  <c r="F75" i="247" s="1"/>
  <c r="E75" i="247" a="1"/>
  <c r="E75" i="247" s="1"/>
  <c r="H75" i="247" a="1"/>
  <c r="H75" i="247" s="1"/>
  <c r="G75" i="247" a="1"/>
  <c r="G75" i="247" s="1"/>
  <c r="F45" i="248" a="1"/>
  <c r="F45" i="248" s="1"/>
  <c r="E45" i="248" a="1"/>
  <c r="E45" i="248" s="1"/>
  <c r="D45" i="248" a="1"/>
  <c r="D45" i="248" s="1"/>
  <c r="H45" i="248" a="1"/>
  <c r="H45" i="248" s="1"/>
  <c r="G45" i="248" a="1"/>
  <c r="G45" i="248" s="1"/>
  <c r="E49" i="248" a="1"/>
  <c r="E49" i="248" s="1"/>
  <c r="D49" i="248" a="1"/>
  <c r="D49" i="248" s="1"/>
  <c r="H49" i="248" a="1"/>
  <c r="H49" i="248" s="1"/>
  <c r="G49" i="248" a="1"/>
  <c r="G49" i="248" s="1"/>
  <c r="F49" i="248" a="1"/>
  <c r="F49" i="248" s="1"/>
  <c r="D53" i="248" a="1"/>
  <c r="D53" i="248" s="1"/>
  <c r="H53" i="248" a="1"/>
  <c r="H53" i="248" s="1"/>
  <c r="G53" i="248" a="1"/>
  <c r="G53" i="248" s="1"/>
  <c r="F53" i="248" a="1"/>
  <c r="F53" i="248" s="1"/>
  <c r="E53" i="248" a="1"/>
  <c r="E53" i="248" s="1"/>
  <c r="D59" i="248" a="1"/>
  <c r="D59" i="248" s="1"/>
  <c r="H59" i="248" a="1"/>
  <c r="H59" i="248" s="1"/>
  <c r="G59" i="248" a="1"/>
  <c r="G59" i="248" s="1"/>
  <c r="F59" i="248" a="1"/>
  <c r="F59" i="248" s="1"/>
  <c r="E59" i="248" a="1"/>
  <c r="E59" i="248" s="1"/>
  <c r="H79" i="248" a="1"/>
  <c r="H79" i="248" s="1"/>
  <c r="G79" i="248" a="1"/>
  <c r="G79" i="248" s="1"/>
  <c r="F79" i="248" a="1"/>
  <c r="F79" i="248" s="1"/>
  <c r="E79" i="248" a="1"/>
  <c r="E79" i="248" s="1"/>
  <c r="D79" i="248" a="1"/>
  <c r="D79" i="248" s="1"/>
  <c r="H61" i="249" a="1"/>
  <c r="H61" i="249" s="1"/>
  <c r="G61" i="249" a="1"/>
  <c r="G61" i="249" s="1"/>
  <c r="F61" i="249" a="1"/>
  <c r="F61" i="249" s="1"/>
  <c r="E61" i="249" a="1"/>
  <c r="E61" i="249" s="1"/>
  <c r="D61" i="249" a="1"/>
  <c r="D61" i="249" s="1"/>
  <c r="H55" i="250" a="1"/>
  <c r="H55" i="250" s="1"/>
  <c r="G55" i="250" a="1"/>
  <c r="G55" i="250" s="1"/>
  <c r="F55" i="250" a="1"/>
  <c r="F55" i="250" s="1"/>
  <c r="E55" i="250" a="1"/>
  <c r="E55" i="250" s="1"/>
  <c r="D55" i="250" a="1"/>
  <c r="D55" i="250" s="1"/>
  <c r="F69" i="250" a="1"/>
  <c r="F69" i="250" s="1"/>
  <c r="E69" i="250" a="1"/>
  <c r="E69" i="250" s="1"/>
  <c r="D69" i="250" a="1"/>
  <c r="D69" i="250" s="1"/>
  <c r="H69" i="250" a="1"/>
  <c r="H69" i="250" s="1"/>
  <c r="G69" i="250" a="1"/>
  <c r="G69" i="250" s="1"/>
  <c r="E73" i="250" a="1"/>
  <c r="E73" i="250" s="1"/>
  <c r="D73" i="250" a="1"/>
  <c r="D73" i="250" s="1"/>
  <c r="H73" i="250" a="1"/>
  <c r="H73" i="250" s="1"/>
  <c r="G73" i="250" a="1"/>
  <c r="G73" i="250" s="1"/>
  <c r="F73" i="250" a="1"/>
  <c r="F73" i="250" s="1"/>
  <c r="D49" i="251" a="1"/>
  <c r="D49" i="251" s="1"/>
  <c r="H49" i="251" a="1"/>
  <c r="H49" i="251" s="1"/>
  <c r="G49" i="251" a="1"/>
  <c r="G49" i="251" s="1"/>
  <c r="F49" i="251" a="1"/>
  <c r="F49" i="251" s="1"/>
  <c r="E49" i="251" a="1"/>
  <c r="E49" i="251" s="1"/>
  <c r="H49" i="252" a="1"/>
  <c r="H49" i="252" s="1"/>
  <c r="D49" i="252" a="1"/>
  <c r="D49" i="252" s="1"/>
  <c r="E49" i="252" a="1"/>
  <c r="E49" i="252" s="1"/>
  <c r="F49" i="252" a="1"/>
  <c r="F49" i="252" s="1"/>
  <c r="G49" i="252" a="1"/>
  <c r="G49" i="252" s="1"/>
  <c r="F58" i="252" a="1"/>
  <c r="F58" i="252" s="1"/>
  <c r="E58" i="252" a="1"/>
  <c r="E58" i="252" s="1"/>
  <c r="D58" i="252" a="1"/>
  <c r="D58" i="252" s="1"/>
  <c r="H58" i="252" a="1"/>
  <c r="H58" i="252" s="1"/>
  <c r="G58" i="252" a="1"/>
  <c r="G58" i="252" s="1"/>
  <c r="H67" i="252" a="1"/>
  <c r="H67" i="252" s="1"/>
  <c r="D67" i="252" a="1"/>
  <c r="D67" i="252" s="1"/>
  <c r="G67" i="252" a="1"/>
  <c r="G67" i="252" s="1"/>
  <c r="F67" i="252" a="1"/>
  <c r="F67" i="252" s="1"/>
  <c r="E67" i="252" a="1"/>
  <c r="E67" i="252" s="1"/>
  <c r="D69" i="221" a="1"/>
  <c r="D69" i="221" s="1"/>
  <c r="D74" i="240" a="1"/>
  <c r="D74" i="240" s="1"/>
  <c r="D72" i="241" a="1"/>
  <c r="D72" i="241" s="1"/>
  <c r="D73" i="231" a="1"/>
  <c r="D73" i="231" s="1"/>
  <c r="H75" i="245" a="1"/>
  <c r="H75" i="245" s="1"/>
  <c r="H41" i="246" a="1"/>
  <c r="H41" i="246" s="1"/>
  <c r="H57" i="246" a="1"/>
  <c r="H57" i="246" s="1"/>
  <c r="H73" i="246" a="1"/>
  <c r="H73" i="246" s="1"/>
  <c r="D36" i="247" a="1"/>
  <c r="D36" i="247" s="1"/>
  <c r="H46" i="247" a="1"/>
  <c r="H46" i="247" s="1"/>
  <c r="H50" i="247" a="1"/>
  <c r="H50" i="247" s="1"/>
  <c r="E61" i="247" a="1"/>
  <c r="E61" i="247" s="1"/>
  <c r="G66" i="247" a="1"/>
  <c r="G66" i="247" s="1"/>
  <c r="D75" i="247" a="1"/>
  <c r="D75" i="247" s="1"/>
  <c r="H77" i="247" a="1"/>
  <c r="H77" i="247" s="1"/>
  <c r="G77" i="247" a="1"/>
  <c r="G77" i="247" s="1"/>
  <c r="E77" i="247" a="1"/>
  <c r="E77" i="247" s="1"/>
  <c r="D77" i="247" a="1"/>
  <c r="D77" i="247" s="1"/>
  <c r="G41" i="248" a="1"/>
  <c r="G41" i="248" s="1"/>
  <c r="F41" i="248" a="1"/>
  <c r="F41" i="248" s="1"/>
  <c r="E41" i="248" a="1"/>
  <c r="E41" i="248" s="1"/>
  <c r="H41" i="248" a="1"/>
  <c r="H41" i="248" s="1"/>
  <c r="G73" i="248" a="1"/>
  <c r="G73" i="248" s="1"/>
  <c r="F73" i="248" a="1"/>
  <c r="F73" i="248" s="1"/>
  <c r="E73" i="248" a="1"/>
  <c r="E73" i="248" s="1"/>
  <c r="D73" i="248" a="1"/>
  <c r="D73" i="248" s="1"/>
  <c r="H73" i="248" a="1"/>
  <c r="H73" i="248" s="1"/>
  <c r="G55" i="249" a="1"/>
  <c r="G55" i="249" s="1"/>
  <c r="F55" i="249" a="1"/>
  <c r="F55" i="249" s="1"/>
  <c r="E55" i="249" a="1"/>
  <c r="E55" i="249" s="1"/>
  <c r="D55" i="249" a="1"/>
  <c r="D55" i="249" s="1"/>
  <c r="H55" i="249" a="1"/>
  <c r="H55" i="249" s="1"/>
  <c r="D67" i="249" a="1"/>
  <c r="D67" i="249" s="1"/>
  <c r="H67" i="249" a="1"/>
  <c r="H67" i="249" s="1"/>
  <c r="G67" i="249" a="1"/>
  <c r="G67" i="249" s="1"/>
  <c r="F67" i="249" a="1"/>
  <c r="F67" i="249"/>
  <c r="E67" i="249" a="1"/>
  <c r="E67" i="249" s="1"/>
  <c r="G49" i="250" a="1"/>
  <c r="G49" i="250" s="1"/>
  <c r="F49" i="250" a="1"/>
  <c r="F49" i="250" s="1"/>
  <c r="E49" i="250" a="1"/>
  <c r="E49" i="250" s="1"/>
  <c r="D49" i="250" a="1"/>
  <c r="D49" i="250" s="1"/>
  <c r="H49" i="250" a="1"/>
  <c r="H49" i="250" s="1"/>
  <c r="D61" i="250" a="1"/>
  <c r="D61" i="250" s="1"/>
  <c r="H61" i="250" a="1"/>
  <c r="H61" i="250" s="1"/>
  <c r="G61" i="250" a="1"/>
  <c r="G61" i="250" s="1"/>
  <c r="F61" i="250" a="1"/>
  <c r="F61" i="250" s="1"/>
  <c r="E61" i="250" a="1"/>
  <c r="E61" i="250" s="1"/>
  <c r="H69" i="251" a="1"/>
  <c r="H69" i="251" s="1"/>
  <c r="G69" i="251" a="1"/>
  <c r="G69" i="251" s="1"/>
  <c r="F69" i="251" a="1"/>
  <c r="F69" i="251" s="1"/>
  <c r="E69" i="251" a="1"/>
  <c r="E69" i="251" s="1"/>
  <c r="D69" i="251" a="1"/>
  <c r="D69" i="251" s="1"/>
  <c r="F40" i="252" a="1"/>
  <c r="F40" i="252" s="1"/>
  <c r="G40" i="252" a="1"/>
  <c r="G40" i="252" s="1"/>
  <c r="E40" i="252" a="1"/>
  <c r="E40" i="252" s="1"/>
  <c r="D40" i="252" a="1"/>
  <c r="D40" i="252" s="1"/>
  <c r="H40" i="252" a="1"/>
  <c r="H40" i="252" s="1"/>
  <c r="H55" i="252" a="1"/>
  <c r="H55" i="252" s="1"/>
  <c r="D55" i="252" a="1"/>
  <c r="D55" i="252" s="1"/>
  <c r="F55" i="252" a="1"/>
  <c r="F55" i="252" s="1"/>
  <c r="E55" i="252" a="1"/>
  <c r="E55" i="252" s="1"/>
  <c r="G55" i="252" a="1"/>
  <c r="G55" i="252" s="1"/>
  <c r="F68" i="252" a="1"/>
  <c r="F68" i="252" s="1"/>
  <c r="D68" i="252" a="1"/>
  <c r="D68" i="252" s="1"/>
  <c r="E68" i="252" a="1"/>
  <c r="E68" i="252" s="1"/>
  <c r="H68" i="252" a="1"/>
  <c r="H68" i="252" s="1"/>
  <c r="G68" i="252" a="1"/>
  <c r="G68" i="252" s="1"/>
  <c r="D38" i="247" a="1"/>
  <c r="D38" i="247" s="1"/>
  <c r="D39" i="247" a="1"/>
  <c r="D39" i="247" s="1"/>
  <c r="D40" i="247" a="1"/>
  <c r="D40" i="247" s="1"/>
  <c r="E45" i="247" a="1"/>
  <c r="E45" i="247" s="1"/>
  <c r="F49" i="247" a="1"/>
  <c r="F49" i="247" s="1"/>
  <c r="D51" i="247" a="1"/>
  <c r="D51" i="247" s="1"/>
  <c r="H51" i="247" a="1"/>
  <c r="H51" i="247" s="1"/>
  <c r="G51" i="247" a="1"/>
  <c r="G51" i="247" s="1"/>
  <c r="F56" i="247" a="1"/>
  <c r="F56" i="247" s="1"/>
  <c r="E56" i="247" a="1"/>
  <c r="E56" i="247" s="1"/>
  <c r="G57" i="247" a="1"/>
  <c r="G57" i="247" s="1"/>
  <c r="F61" i="247" a="1"/>
  <c r="F61" i="247" s="1"/>
  <c r="G63" i="247" a="1"/>
  <c r="G63" i="247" s="1"/>
  <c r="G65" i="247" a="1"/>
  <c r="G65" i="247" s="1"/>
  <c r="F65" i="247" a="1"/>
  <c r="F65" i="247" s="1"/>
  <c r="E65" i="247" a="1"/>
  <c r="E65" i="247" s="1"/>
  <c r="H66" i="247" a="1"/>
  <c r="H66" i="247" s="1"/>
  <c r="F77" i="248" a="1"/>
  <c r="F77" i="248" s="1"/>
  <c r="E77" i="248" a="1"/>
  <c r="E77" i="248" s="1"/>
  <c r="D77" i="248" a="1"/>
  <c r="D77" i="248" s="1"/>
  <c r="H77" i="248" a="1"/>
  <c r="H77" i="248" s="1"/>
  <c r="G77" i="248" a="1"/>
  <c r="G77" i="248" s="1"/>
  <c r="E81" i="248" a="1"/>
  <c r="E81" i="248" s="1"/>
  <c r="D81" i="248" a="1"/>
  <c r="D81" i="248" s="1"/>
  <c r="H81" i="248" a="1"/>
  <c r="H81" i="248" s="1"/>
  <c r="G81" i="248" a="1"/>
  <c r="G81" i="248" s="1"/>
  <c r="F81" i="248" a="1"/>
  <c r="F81" i="248" s="1"/>
  <c r="H45" i="249" a="1"/>
  <c r="H45" i="249" s="1"/>
  <c r="G45" i="249" a="1"/>
  <c r="G45" i="249" s="1"/>
  <c r="F45" i="249" a="1"/>
  <c r="F45" i="249" s="1"/>
  <c r="E45" i="249" a="1"/>
  <c r="E45" i="249" s="1"/>
  <c r="D45" i="249" a="1"/>
  <c r="D45" i="249" s="1"/>
  <c r="F59" i="249" a="1"/>
  <c r="F59" i="249" s="1"/>
  <c r="E59" i="249" a="1"/>
  <c r="E59" i="249" s="1"/>
  <c r="D59" i="249" a="1"/>
  <c r="D59" i="249" s="1"/>
  <c r="H59" i="249" a="1"/>
  <c r="H59" i="249" s="1"/>
  <c r="G59" i="249" a="1"/>
  <c r="G59" i="249" s="1"/>
  <c r="E63" i="249" a="1"/>
  <c r="E63" i="249" s="1"/>
  <c r="D63" i="249" a="1"/>
  <c r="D63" i="249" s="1"/>
  <c r="H63" i="249" a="1"/>
  <c r="H63" i="249" s="1"/>
  <c r="G63" i="249" a="1"/>
  <c r="G63" i="249" s="1"/>
  <c r="F63" i="249" a="1"/>
  <c r="F63" i="249" s="1"/>
  <c r="H77" i="249" a="1"/>
  <c r="H77" i="249" s="1"/>
  <c r="G77" i="249" a="1"/>
  <c r="G77" i="249" s="1"/>
  <c r="F77" i="249" a="1"/>
  <c r="F77" i="249" s="1"/>
  <c r="E77" i="249" a="1"/>
  <c r="E77" i="249" s="1"/>
  <c r="D77" i="249" a="1"/>
  <c r="D77" i="249" s="1"/>
  <c r="H39" i="250" a="1"/>
  <c r="H39" i="250" s="1"/>
  <c r="G39" i="250" a="1"/>
  <c r="G39" i="250" s="1"/>
  <c r="F39" i="250" a="1"/>
  <c r="F39" i="250" s="1"/>
  <c r="E39" i="250" a="1"/>
  <c r="E39" i="250" s="1"/>
  <c r="D39" i="250" a="1"/>
  <c r="D39" i="250" s="1"/>
  <c r="F53" i="250" a="1"/>
  <c r="F53" i="250" s="1"/>
  <c r="E53" i="250" a="1"/>
  <c r="E53" i="250" s="1"/>
  <c r="D53" i="250" a="1"/>
  <c r="D53" i="250" s="1"/>
  <c r="H53" i="250" a="1"/>
  <c r="H53" i="250" s="1"/>
  <c r="G53" i="250" a="1"/>
  <c r="G53" i="250" s="1"/>
  <c r="E57" i="250" a="1"/>
  <c r="E57" i="250" s="1"/>
  <c r="D57" i="250" a="1"/>
  <c r="D57" i="250" s="1"/>
  <c r="H57" i="250" a="1"/>
  <c r="H57" i="250" s="1"/>
  <c r="G57" i="250" a="1"/>
  <c r="G57" i="250" s="1"/>
  <c r="F57" i="250" a="1"/>
  <c r="F57" i="250" s="1"/>
  <c r="G63" i="251" a="1"/>
  <c r="G63" i="251" s="1"/>
  <c r="F63" i="251" a="1"/>
  <c r="F63" i="251" s="1"/>
  <c r="E63" i="251" a="1"/>
  <c r="E63" i="251" s="1"/>
  <c r="D63" i="251" a="1"/>
  <c r="D63" i="251" s="1"/>
  <c r="H63" i="251" a="1"/>
  <c r="H63" i="251" s="1"/>
  <c r="D75" i="251" a="1"/>
  <c r="D75" i="251" s="1"/>
  <c r="G75" i="251" a="1"/>
  <c r="G75" i="251" s="1"/>
  <c r="F75" i="251" a="1"/>
  <c r="F75" i="251" s="1"/>
  <c r="E75" i="251" a="1"/>
  <c r="E75" i="251" s="1"/>
  <c r="E37" i="252" a="1"/>
  <c r="E37" i="252" s="1"/>
  <c r="D37" i="252" a="1"/>
  <c r="D37" i="252" s="1"/>
  <c r="H37" i="252" a="1"/>
  <c r="H37" i="252" s="1"/>
  <c r="G37" i="252" a="1"/>
  <c r="G37" i="252" s="1"/>
  <c r="F37" i="252" a="1"/>
  <c r="F37" i="252" s="1"/>
  <c r="F56" i="252" a="1"/>
  <c r="F56" i="252" s="1"/>
  <c r="D56" i="252" a="1"/>
  <c r="D56" i="252" s="1"/>
  <c r="E56" i="252" a="1"/>
  <c r="E56" i="252" s="1"/>
  <c r="H56" i="252" a="1"/>
  <c r="H56" i="252" s="1"/>
  <c r="G56" i="252" a="1"/>
  <c r="G56" i="252" s="1"/>
  <c r="H52" i="247" a="1"/>
  <c r="H52" i="247" s="1"/>
  <c r="E54" i="247" a="1"/>
  <c r="E54" i="247" s="1"/>
  <c r="H68" i="247" a="1"/>
  <c r="H68" i="247" s="1"/>
  <c r="E70" i="247" a="1"/>
  <c r="E70" i="247" s="1"/>
  <c r="E40" i="248" a="1"/>
  <c r="E40" i="248" s="1"/>
  <c r="D44" i="248" a="1"/>
  <c r="D44" i="248" s="1"/>
  <c r="G48" i="248" a="1"/>
  <c r="G48" i="248" s="1"/>
  <c r="F52" i="248" a="1"/>
  <c r="F52" i="248" s="1"/>
  <c r="E56" i="248" a="1"/>
  <c r="E56" i="248" s="1"/>
  <c r="D60" i="248" a="1"/>
  <c r="D60" i="248" s="1"/>
  <c r="G64" i="248" a="1"/>
  <c r="G64" i="248" s="1"/>
  <c r="F68" i="248" a="1"/>
  <c r="F68" i="248" s="1"/>
  <c r="E72" i="248" a="1"/>
  <c r="E72" i="248" s="1"/>
  <c r="D76" i="248" a="1"/>
  <c r="D76" i="248" s="1"/>
  <c r="G80" i="248" a="1"/>
  <c r="G80" i="248" s="1"/>
  <c r="D42" i="249" a="1"/>
  <c r="D42" i="249" s="1"/>
  <c r="G46" i="249" a="1"/>
  <c r="G46" i="249" s="1"/>
  <c r="F50" i="249" a="1"/>
  <c r="F50" i="249" s="1"/>
  <c r="E54" i="249" a="1"/>
  <c r="E54" i="249" s="1"/>
  <c r="D58" i="249" a="1"/>
  <c r="D58" i="249" s="1"/>
  <c r="G62" i="249" a="1"/>
  <c r="G62" i="249" s="1"/>
  <c r="F66" i="249" a="1"/>
  <c r="F66" i="249" s="1"/>
  <c r="E70" i="249" a="1"/>
  <c r="E70" i="249" s="1"/>
  <c r="E73" i="249" a="1"/>
  <c r="E73" i="249" s="1"/>
  <c r="D74" i="249" a="1"/>
  <c r="D74" i="249" s="1"/>
  <c r="G78" i="249" a="1"/>
  <c r="G78" i="249" s="1"/>
  <c r="D36" i="250" a="1"/>
  <c r="D36" i="250" s="1"/>
  <c r="G40" i="250" a="1"/>
  <c r="G40" i="250" s="1"/>
  <c r="F44" i="250" a="1"/>
  <c r="F44" i="250" s="1"/>
  <c r="E48" i="250" a="1"/>
  <c r="E48" i="250" s="1"/>
  <c r="D52" i="250" a="1"/>
  <c r="D52" i="250" s="1"/>
  <c r="G56" i="250" a="1"/>
  <c r="G56" i="250" s="1"/>
  <c r="F60" i="250" a="1"/>
  <c r="F60" i="250" s="1"/>
  <c r="E64" i="250" a="1"/>
  <c r="E64" i="250" s="1"/>
  <c r="D68" i="250" a="1"/>
  <c r="D68" i="250" s="1"/>
  <c r="G72" i="250" a="1"/>
  <c r="G72" i="250" s="1"/>
  <c r="F76" i="250" a="1"/>
  <c r="F76" i="250" s="1"/>
  <c r="G38" i="251" a="1"/>
  <c r="G38" i="251" s="1"/>
  <c r="F42" i="251" a="1"/>
  <c r="F42" i="251" s="1"/>
  <c r="E46" i="251" a="1"/>
  <c r="E46" i="251" s="1"/>
  <c r="D50" i="251" a="1"/>
  <c r="D50" i="251" s="1"/>
  <c r="G54" i="251" a="1"/>
  <c r="G54" i="251" s="1"/>
  <c r="F58" i="251" a="1"/>
  <c r="F58" i="251" s="1"/>
  <c r="E62" i="251" a="1"/>
  <c r="E62" i="251" s="1"/>
  <c r="D66" i="251" a="1"/>
  <c r="D66" i="251" s="1"/>
  <c r="G70" i="251" a="1"/>
  <c r="G70" i="251" s="1"/>
  <c r="F74" i="251" a="1"/>
  <c r="F74" i="251" s="1"/>
  <c r="G36" i="252" a="1"/>
  <c r="G36" i="252" s="1"/>
  <c r="E42" i="252" a="1"/>
  <c r="E42" i="252" s="1"/>
  <c r="H63" i="252" a="1"/>
  <c r="H63" i="252" s="1"/>
  <c r="D63" i="252" a="1"/>
  <c r="D63" i="252" s="1"/>
  <c r="H43" i="253" a="1"/>
  <c r="H43" i="253" s="1"/>
  <c r="D43" i="253" a="1"/>
  <c r="D43" i="253" s="1"/>
  <c r="E43" i="253" a="1"/>
  <c r="E43" i="253" s="1"/>
  <c r="G43" i="253" a="1"/>
  <c r="G43" i="253" s="1"/>
  <c r="F43" i="253" a="1"/>
  <c r="F43" i="253" s="1"/>
  <c r="H61" i="253" a="1"/>
  <c r="H61" i="253" s="1"/>
  <c r="D61" i="253" a="1"/>
  <c r="D61" i="253" s="1"/>
  <c r="F61" i="253" a="1"/>
  <c r="F61" i="253" s="1"/>
  <c r="E61" i="253" a="1"/>
  <c r="E61" i="253" s="1"/>
  <c r="G61" i="253" a="1"/>
  <c r="G61" i="253" s="1"/>
  <c r="F64" i="253" a="1"/>
  <c r="F64" i="253" s="1"/>
  <c r="G64" i="253" a="1"/>
  <c r="G64" i="253" s="1"/>
  <c r="E64" i="253" a="1"/>
  <c r="E64" i="253" s="1"/>
  <c r="D64" i="253" a="1"/>
  <c r="D64" i="253" s="1"/>
  <c r="H64" i="253" a="1"/>
  <c r="H64" i="253"/>
  <c r="F63" i="254" a="1"/>
  <c r="F63" i="254" s="1"/>
  <c r="H63" i="254" a="1"/>
  <c r="H63" i="254" s="1"/>
  <c r="G63" i="254" a="1"/>
  <c r="G63" i="254" s="1"/>
  <c r="E63" i="254" a="1"/>
  <c r="E63" i="254" s="1"/>
  <c r="D63" i="254" a="1"/>
  <c r="D63" i="254" s="1"/>
  <c r="H72" i="254" a="1"/>
  <c r="H72" i="254" s="1"/>
  <c r="D72" i="254" a="1"/>
  <c r="D72" i="254" s="1"/>
  <c r="G72" i="254" a="1"/>
  <c r="G72" i="254" s="1"/>
  <c r="F72" i="254" a="1"/>
  <c r="F72" i="254" s="1"/>
  <c r="E72" i="254" a="1"/>
  <c r="E72" i="254" s="1"/>
  <c r="H80" i="254" a="1"/>
  <c r="H80" i="254" s="1"/>
  <c r="D80" i="254" a="1"/>
  <c r="D80" i="254" s="1"/>
  <c r="F80" i="254" a="1"/>
  <c r="F80" i="254" s="1"/>
  <c r="E80" i="254" a="1"/>
  <c r="E80" i="254" s="1"/>
  <c r="G80" i="254" a="1"/>
  <c r="G80" i="254" s="1"/>
  <c r="F59" i="255" a="1"/>
  <c r="F59" i="255" s="1"/>
  <c r="E59" i="255" a="1"/>
  <c r="E59" i="255" s="1"/>
  <c r="D59" i="255" a="1"/>
  <c r="D59" i="255" s="1"/>
  <c r="H59" i="255" a="1"/>
  <c r="H59" i="255" s="1"/>
  <c r="G59" i="255" a="1"/>
  <c r="G59" i="255" s="1"/>
  <c r="H64" i="255" a="1"/>
  <c r="H64" i="255" s="1"/>
  <c r="D64" i="255" a="1"/>
  <c r="D64" i="255" s="1"/>
  <c r="G64" i="255" a="1"/>
  <c r="G64" i="255" s="1"/>
  <c r="F64" i="255" a="1"/>
  <c r="F64" i="255" s="1"/>
  <c r="E64" i="255" a="1"/>
  <c r="E64" i="255" s="1"/>
  <c r="F81" i="255" a="1"/>
  <c r="F81" i="255" s="1"/>
  <c r="G81" i="255" a="1"/>
  <c r="G81" i="255" s="1"/>
  <c r="E81" i="255" a="1"/>
  <c r="E81" i="255" s="1"/>
  <c r="D81" i="255" a="1"/>
  <c r="D81" i="255" s="1"/>
  <c r="H81" i="255" a="1"/>
  <c r="H81" i="255" s="1"/>
  <c r="F28" i="258" a="1"/>
  <c r="F28" i="258" s="1"/>
  <c r="E28" i="258" a="1"/>
  <c r="E28" i="258" s="1"/>
  <c r="D28" i="258" a="1"/>
  <c r="D28" i="258" s="1"/>
  <c r="H28" i="258" a="1"/>
  <c r="H28" i="258" s="1"/>
  <c r="G28" i="258" a="1"/>
  <c r="G28" i="258" s="1"/>
  <c r="H33" i="258" a="1"/>
  <c r="H33" i="258" s="1"/>
  <c r="D33" i="258" a="1"/>
  <c r="D33" i="258" s="1"/>
  <c r="G33" i="258" a="1"/>
  <c r="G33" i="258" s="1"/>
  <c r="F33" i="258" a="1"/>
  <c r="F33" i="258" s="1"/>
  <c r="E33" i="258" a="1"/>
  <c r="E33" i="258" s="1"/>
  <c r="F46" i="258" a="1"/>
  <c r="F46" i="258" s="1"/>
  <c r="E46" i="258" a="1"/>
  <c r="E46" i="258" s="1"/>
  <c r="G46" i="258" a="1"/>
  <c r="G46" i="258" s="1"/>
  <c r="D46" i="258" a="1"/>
  <c r="D46" i="258" s="1"/>
  <c r="H46" i="258" a="1"/>
  <c r="H46" i="258" s="1"/>
  <c r="H59" i="258" a="1"/>
  <c r="H59" i="258" s="1"/>
  <c r="D59" i="258" a="1"/>
  <c r="D59" i="258" s="1"/>
  <c r="E59" i="258" a="1"/>
  <c r="E59" i="258" s="1"/>
  <c r="G59" i="258" a="1"/>
  <c r="G59" i="258" s="1"/>
  <c r="F59" i="258" a="1"/>
  <c r="F59" i="258" s="1"/>
  <c r="H69" i="258" a="1"/>
  <c r="H69" i="258" s="1"/>
  <c r="D69" i="258" a="1"/>
  <c r="D69" i="258" s="1"/>
  <c r="E69" i="258" a="1"/>
  <c r="E69" i="258" s="1"/>
  <c r="G69" i="258" a="1"/>
  <c r="G69" i="258" s="1"/>
  <c r="F69" i="258" a="1"/>
  <c r="F69" i="258" s="1"/>
  <c r="H48" i="248" a="1"/>
  <c r="H48" i="248" s="1"/>
  <c r="H51" i="248" a="1"/>
  <c r="H51" i="248" s="1"/>
  <c r="H64" i="248" a="1"/>
  <c r="H64" i="248" s="1"/>
  <c r="H67" i="248" a="1"/>
  <c r="H67" i="248" s="1"/>
  <c r="H80" i="248" a="1"/>
  <c r="H80" i="248" s="1"/>
  <c r="H46" i="249" a="1"/>
  <c r="H46" i="249" s="1"/>
  <c r="H49" i="249" a="1"/>
  <c r="H49" i="249" s="1"/>
  <c r="H62" i="249" a="1"/>
  <c r="H62" i="249" s="1"/>
  <c r="H65" i="249" a="1"/>
  <c r="H65" i="249" s="1"/>
  <c r="H78" i="249" a="1"/>
  <c r="H78" i="249" s="1"/>
  <c r="H81" i="249" a="1"/>
  <c r="H81" i="249" s="1"/>
  <c r="H40" i="250" a="1"/>
  <c r="H40" i="250" s="1"/>
  <c r="H43" i="250" a="1"/>
  <c r="H43" i="250" s="1"/>
  <c r="H56" i="250" a="1"/>
  <c r="H56" i="250" s="1"/>
  <c r="H59" i="250" a="1"/>
  <c r="H59" i="250" s="1"/>
  <c r="H72" i="250" a="1"/>
  <c r="H72" i="250" s="1"/>
  <c r="H75" i="250" a="1"/>
  <c r="H75" i="250" s="1"/>
  <c r="H38" i="251" a="1"/>
  <c r="H38" i="251" s="1"/>
  <c r="H41" i="251" a="1"/>
  <c r="H41" i="251" s="1"/>
  <c r="H54" i="251" a="1"/>
  <c r="H54" i="251" s="1"/>
  <c r="H57" i="251" a="1"/>
  <c r="H57" i="251" s="1"/>
  <c r="H70" i="251" a="1"/>
  <c r="H70" i="251" s="1"/>
  <c r="H73" i="251" a="1"/>
  <c r="H73" i="251" s="1"/>
  <c r="H36" i="252" a="1"/>
  <c r="H36" i="252" s="1"/>
  <c r="H39" i="252" a="1"/>
  <c r="H39" i="252" s="1"/>
  <c r="F39" i="252" a="1"/>
  <c r="F39" i="252" s="1"/>
  <c r="H45" i="252" a="1"/>
  <c r="H45" i="252" s="1"/>
  <c r="D45" i="252" a="1"/>
  <c r="D45" i="252" s="1"/>
  <c r="F62" i="252" a="1"/>
  <c r="F62" i="252" s="1"/>
  <c r="H62" i="252" a="1"/>
  <c r="H62" i="252" s="1"/>
  <c r="E62" i="252" a="1"/>
  <c r="E62" i="252" s="1"/>
  <c r="H37" i="253" a="1"/>
  <c r="H37" i="253" s="1"/>
  <c r="D37" i="253" a="1"/>
  <c r="D37" i="253" s="1"/>
  <c r="F37" i="253" a="1"/>
  <c r="F37" i="253" s="1"/>
  <c r="E37" i="253" a="1"/>
  <c r="E37" i="253" s="1"/>
  <c r="F50" i="253" a="1"/>
  <c r="F50" i="253" s="1"/>
  <c r="D50" i="253" a="1"/>
  <c r="D50" i="253" s="1"/>
  <c r="H50" i="253" a="1"/>
  <c r="H50" i="253" s="1"/>
  <c r="G50" i="253" a="1"/>
  <c r="G50" i="253" s="1"/>
  <c r="E50" i="253" a="1"/>
  <c r="E50" i="253" s="1"/>
  <c r="F58" i="253" a="1"/>
  <c r="F58" i="253" s="1"/>
  <c r="D58" i="253" a="1"/>
  <c r="D58" i="253" s="1"/>
  <c r="H58" i="253" a="1"/>
  <c r="H58" i="253" s="1"/>
  <c r="G58" i="253" a="1"/>
  <c r="G58" i="253" s="1"/>
  <c r="F47" i="254" a="1"/>
  <c r="F47" i="254" s="1"/>
  <c r="H47" i="254" a="1"/>
  <c r="H47" i="254" s="1"/>
  <c r="G47" i="254" a="1"/>
  <c r="G47" i="254" s="1"/>
  <c r="E47" i="254" a="1"/>
  <c r="E47" i="254" s="1"/>
  <c r="D47" i="254" a="1"/>
  <c r="D47" i="254" s="1"/>
  <c r="H56" i="254" a="1"/>
  <c r="H56" i="254" s="1"/>
  <c r="D56" i="254" a="1"/>
  <c r="D56" i="254" s="1"/>
  <c r="G56" i="254" a="1"/>
  <c r="G56" i="254" s="1"/>
  <c r="F56" i="254" a="1"/>
  <c r="F56" i="254" s="1"/>
  <c r="E56" i="254" a="1"/>
  <c r="E56" i="254" s="1"/>
  <c r="H64" i="254" a="1"/>
  <c r="H64" i="254" s="1"/>
  <c r="D64" i="254" a="1"/>
  <c r="D64" i="254" s="1"/>
  <c r="F64" i="254" a="1"/>
  <c r="F64" i="254" s="1"/>
  <c r="E64" i="254" a="1"/>
  <c r="E64" i="254" s="1"/>
  <c r="G64" i="254" a="1"/>
  <c r="G64" i="254" s="1"/>
  <c r="F69" i="254" a="1"/>
  <c r="F69" i="254" s="1"/>
  <c r="D69" i="254" a="1"/>
  <c r="D69" i="254" s="1"/>
  <c r="H69" i="254" a="1"/>
  <c r="H69" i="254" s="1"/>
  <c r="G69" i="254" a="1"/>
  <c r="G69" i="254" s="1"/>
  <c r="E69" i="254" a="1"/>
  <c r="E69" i="254" s="1"/>
  <c r="F73" i="254" a="1"/>
  <c r="F73" i="254" s="1"/>
  <c r="G73" i="254" a="1"/>
  <c r="G73" i="254" s="1"/>
  <c r="E73" i="254" a="1"/>
  <c r="E73" i="254" s="1"/>
  <c r="D73" i="254" a="1"/>
  <c r="D73" i="254" s="1"/>
  <c r="H73" i="254" a="1"/>
  <c r="H73" i="254" s="1"/>
  <c r="F43" i="255" a="1"/>
  <c r="F43" i="255" s="1"/>
  <c r="E43" i="255" a="1"/>
  <c r="E43" i="255" s="1"/>
  <c r="D43" i="255" a="1"/>
  <c r="D43" i="255" s="1"/>
  <c r="H43" i="255" a="1"/>
  <c r="H43" i="255" s="1"/>
  <c r="G43" i="255" a="1"/>
  <c r="G43" i="255" s="1"/>
  <c r="H48" i="255" a="1"/>
  <c r="H48" i="255" s="1"/>
  <c r="D48" i="255" a="1"/>
  <c r="D48" i="255" s="1"/>
  <c r="G48" i="255" a="1"/>
  <c r="G48" i="255" s="1"/>
  <c r="F48" i="255" a="1"/>
  <c r="F48" i="255" s="1"/>
  <c r="E48" i="255" a="1"/>
  <c r="E48" i="255" s="1"/>
  <c r="F65" i="255" a="1"/>
  <c r="F65" i="255" s="1"/>
  <c r="G65" i="255" a="1"/>
  <c r="G65" i="255" s="1"/>
  <c r="E65" i="255" a="1"/>
  <c r="E65" i="255" s="1"/>
  <c r="D65" i="255" a="1"/>
  <c r="D65" i="255" s="1"/>
  <c r="H65" i="255" a="1"/>
  <c r="H65" i="255" s="1"/>
  <c r="F34" i="258" a="1"/>
  <c r="F34" i="258" s="1"/>
  <c r="G34" i="258" a="1"/>
  <c r="G34" i="258" s="1"/>
  <c r="E34" i="258" a="1"/>
  <c r="E34" i="258" s="1"/>
  <c r="D34" i="258" a="1"/>
  <c r="D34" i="258" s="1"/>
  <c r="H34" i="258" a="1"/>
  <c r="H34" i="258" s="1"/>
  <c r="H65" i="258" a="1"/>
  <c r="H65" i="258" s="1"/>
  <c r="D65" i="258" a="1"/>
  <c r="D65" i="258" s="1"/>
  <c r="F65" i="258" a="1"/>
  <c r="F65" i="258" s="1"/>
  <c r="G65" i="258" a="1"/>
  <c r="G65" i="258" s="1"/>
  <c r="E65" i="258" a="1"/>
  <c r="E65" i="258" s="1"/>
  <c r="H72" i="247" a="1"/>
  <c r="H72" i="247" s="1"/>
  <c r="H42" i="248" a="1"/>
  <c r="H42" i="248" s="1"/>
  <c r="D48" i="248" a="1"/>
  <c r="D48" i="248" s="1"/>
  <c r="D51" i="248" a="1"/>
  <c r="D51" i="248" s="1"/>
  <c r="G52" i="248" a="1"/>
  <c r="G52" i="248" s="1"/>
  <c r="H58" i="248" a="1"/>
  <c r="H58" i="248" s="1"/>
  <c r="D64" i="248" a="1"/>
  <c r="D64" i="248" s="1"/>
  <c r="D67" i="248" a="1"/>
  <c r="D67" i="248" s="1"/>
  <c r="G68" i="248" a="1"/>
  <c r="G68" i="248" s="1"/>
  <c r="H74" i="248" a="1"/>
  <c r="H74" i="248" s="1"/>
  <c r="D80" i="248" a="1"/>
  <c r="D80" i="248" s="1"/>
  <c r="H40" i="249" a="1"/>
  <c r="H40" i="249" s="1"/>
  <c r="D46" i="249" a="1"/>
  <c r="D46" i="249" s="1"/>
  <c r="D49" i="249" a="1"/>
  <c r="D49" i="249" s="1"/>
  <c r="G50" i="249" a="1"/>
  <c r="G50" i="249" s="1"/>
  <c r="H56" i="249" a="1"/>
  <c r="H56" i="249" s="1"/>
  <c r="D62" i="249" a="1"/>
  <c r="D62" i="249" s="1"/>
  <c r="D65" i="249" a="1"/>
  <c r="D65" i="249" s="1"/>
  <c r="G66" i="249" a="1"/>
  <c r="G66" i="249" s="1"/>
  <c r="H72" i="249" a="1"/>
  <c r="H72" i="249" s="1"/>
  <c r="D78" i="249" a="1"/>
  <c r="D78" i="249" s="1"/>
  <c r="D81" i="249" a="1"/>
  <c r="D81" i="249" s="1"/>
  <c r="D40" i="250" a="1"/>
  <c r="D40" i="250" s="1"/>
  <c r="D43" i="250" a="1"/>
  <c r="D43" i="250" s="1"/>
  <c r="G44" i="250" a="1"/>
  <c r="G44" i="250" s="1"/>
  <c r="H50" i="250" a="1"/>
  <c r="H50" i="250" s="1"/>
  <c r="D56" i="250" a="1"/>
  <c r="D56" i="250" s="1"/>
  <c r="D59" i="250" a="1"/>
  <c r="D59" i="250" s="1"/>
  <c r="G60" i="250" a="1"/>
  <c r="G60" i="250" s="1"/>
  <c r="H66" i="250" a="1"/>
  <c r="H66" i="250" s="1"/>
  <c r="D72" i="250" a="1"/>
  <c r="D72" i="250" s="1"/>
  <c r="D75" i="250" a="1"/>
  <c r="D75" i="250" s="1"/>
  <c r="G76" i="250" a="1"/>
  <c r="G76" i="250" s="1"/>
  <c r="D38" i="251" a="1"/>
  <c r="D38" i="251" s="1"/>
  <c r="D41" i="251" a="1"/>
  <c r="D41" i="251" s="1"/>
  <c r="G42" i="251" a="1"/>
  <c r="G42" i="251" s="1"/>
  <c r="H48" i="251" a="1"/>
  <c r="H48" i="251" s="1"/>
  <c r="D54" i="251" a="1"/>
  <c r="D54" i="251" s="1"/>
  <c r="D57" i="251" a="1"/>
  <c r="D57" i="251" s="1"/>
  <c r="G58" i="251" a="1"/>
  <c r="G58" i="251" s="1"/>
  <c r="H64" i="251" a="1"/>
  <c r="H64" i="251" s="1"/>
  <c r="D70" i="251" a="1"/>
  <c r="D70" i="251" s="1"/>
  <c r="D73" i="251" a="1"/>
  <c r="D73" i="251" s="1"/>
  <c r="G74" i="251" a="1"/>
  <c r="G74" i="251" s="1"/>
  <c r="D36" i="252" a="1"/>
  <c r="D36" i="252" s="1"/>
  <c r="D62" i="252" a="1"/>
  <c r="D62" i="252" s="1"/>
  <c r="G37" i="253" a="1"/>
  <c r="G37" i="253" s="1"/>
  <c r="F44" i="253" a="1"/>
  <c r="F44" i="253" s="1"/>
  <c r="H44" i="253" a="1"/>
  <c r="H44" i="253" s="1"/>
  <c r="E44" i="253" a="1"/>
  <c r="E44" i="253" s="1"/>
  <c r="D44" i="253" a="1"/>
  <c r="D44" i="253" s="1"/>
  <c r="H47" i="253" a="1"/>
  <c r="H47" i="253" s="1"/>
  <c r="D47" i="253" a="1"/>
  <c r="D47" i="253" s="1"/>
  <c r="F47" i="253" a="1"/>
  <c r="F47" i="253" s="1"/>
  <c r="E47" i="253" a="1"/>
  <c r="E47" i="253" s="1"/>
  <c r="H53" i="253" a="1"/>
  <c r="H53" i="253" s="1"/>
  <c r="D53" i="253" a="1"/>
  <c r="D53" i="253" s="1"/>
  <c r="G53" i="253" a="1"/>
  <c r="G53" i="253" s="1"/>
  <c r="F53" i="253" a="1"/>
  <c r="F53" i="253" s="1"/>
  <c r="E53" i="253" a="1"/>
  <c r="E53" i="253" s="1"/>
  <c r="F56" i="253" a="1"/>
  <c r="F56" i="253" s="1"/>
  <c r="D56" i="253" a="1"/>
  <c r="D56" i="253" s="1"/>
  <c r="G56" i="253" a="1"/>
  <c r="G56" i="253" s="1"/>
  <c r="E56" i="253" a="1"/>
  <c r="E56" i="253" s="1"/>
  <c r="E58" i="253" a="1"/>
  <c r="E58" i="253" s="1"/>
  <c r="F74" i="253" a="1"/>
  <c r="F74" i="253" s="1"/>
  <c r="E74" i="253" a="1"/>
  <c r="E74" i="253" s="1"/>
  <c r="D74" i="253" a="1"/>
  <c r="D74" i="253" s="1"/>
  <c r="H74" i="253" a="1"/>
  <c r="H74" i="253" s="1"/>
  <c r="G74" i="253" a="1"/>
  <c r="G74" i="253" s="1"/>
  <c r="H48" i="254" a="1"/>
  <c r="H48" i="254" s="1"/>
  <c r="D48" i="254" a="1"/>
  <c r="D48" i="254" s="1"/>
  <c r="F48" i="254" a="1"/>
  <c r="F48" i="254" s="1"/>
  <c r="E48" i="254" a="1"/>
  <c r="E48" i="254" s="1"/>
  <c r="G48" i="254" a="1"/>
  <c r="G48" i="254" s="1"/>
  <c r="F53" i="254" a="1"/>
  <c r="F53" i="254" s="1"/>
  <c r="D53" i="254" a="1"/>
  <c r="D53" i="254" s="1"/>
  <c r="H53" i="254" a="1"/>
  <c r="H53" i="254" s="1"/>
  <c r="G53" i="254" a="1"/>
  <c r="G53" i="254" s="1"/>
  <c r="E53" i="254" a="1"/>
  <c r="E53" i="254" s="1"/>
  <c r="F57" i="254" a="1"/>
  <c r="F57" i="254" s="1"/>
  <c r="G57" i="254" a="1"/>
  <c r="G57" i="254" s="1"/>
  <c r="E57" i="254" a="1"/>
  <c r="E57" i="254" s="1"/>
  <c r="D57" i="254" a="1"/>
  <c r="D57" i="254" s="1"/>
  <c r="H57" i="254" a="1"/>
  <c r="H57" i="254" s="1"/>
  <c r="H70" i="254" a="1"/>
  <c r="H70" i="254" s="1"/>
  <c r="D70" i="254" a="1"/>
  <c r="D70" i="254" s="1"/>
  <c r="G70" i="254" a="1"/>
  <c r="G70" i="254" s="1"/>
  <c r="F70" i="254" a="1"/>
  <c r="F70" i="254" s="1"/>
  <c r="E70" i="254" a="1"/>
  <c r="E70" i="254" s="1"/>
  <c r="F49" i="255" a="1"/>
  <c r="F49" i="255" s="1"/>
  <c r="G49" i="255" a="1"/>
  <c r="G49" i="255" s="1"/>
  <c r="E49" i="255" a="1"/>
  <c r="E49" i="255" s="1"/>
  <c r="D49" i="255" a="1"/>
  <c r="D49" i="255" s="1"/>
  <c r="H49" i="255" a="1"/>
  <c r="H49" i="255" s="1"/>
  <c r="F77" i="255" a="1"/>
  <c r="F77" i="255" s="1"/>
  <c r="H77" i="255" a="1"/>
  <c r="H77" i="255" s="1"/>
  <c r="G77" i="255" a="1"/>
  <c r="G77" i="255" s="1"/>
  <c r="E77" i="255" a="1"/>
  <c r="E77" i="255" s="1"/>
  <c r="D77" i="255" a="1"/>
  <c r="D77" i="255" s="1"/>
  <c r="H52" i="248" a="1"/>
  <c r="H52" i="248" s="1"/>
  <c r="H55" i="248" a="1"/>
  <c r="H55" i="248" s="1"/>
  <c r="H68" i="248" a="1"/>
  <c r="H68" i="248" s="1"/>
  <c r="H71" i="248" a="1"/>
  <c r="H71" i="248" s="1"/>
  <c r="H50" i="249" a="1"/>
  <c r="H50" i="249" s="1"/>
  <c r="H53" i="249" a="1"/>
  <c r="H53" i="249" s="1"/>
  <c r="H66" i="249" a="1"/>
  <c r="H66" i="249" s="1"/>
  <c r="H69" i="249" a="1"/>
  <c r="H69" i="249" s="1"/>
  <c r="H44" i="250" a="1"/>
  <c r="H44" i="250" s="1"/>
  <c r="H47" i="250" a="1"/>
  <c r="H47" i="250" s="1"/>
  <c r="H60" i="250" a="1"/>
  <c r="H60" i="250" s="1"/>
  <c r="H63" i="250" a="1"/>
  <c r="H63" i="250" s="1"/>
  <c r="H76" i="250" a="1"/>
  <c r="H76" i="250" s="1"/>
  <c r="H42" i="251" a="1"/>
  <c r="H42" i="251" s="1"/>
  <c r="H45" i="251" a="1"/>
  <c r="H45" i="251" s="1"/>
  <c r="H58" i="251" a="1"/>
  <c r="H58" i="251" s="1"/>
  <c r="H61" i="251" a="1"/>
  <c r="H61" i="251" s="1"/>
  <c r="H74" i="251" a="1"/>
  <c r="H74" i="251" s="1"/>
  <c r="H77" i="251" a="1"/>
  <c r="H77" i="251" s="1"/>
  <c r="H47" i="252" a="1"/>
  <c r="H47" i="252" s="1"/>
  <c r="D47" i="252" a="1"/>
  <c r="D47" i="252" s="1"/>
  <c r="F48" i="252" a="1"/>
  <c r="F48" i="252" s="1"/>
  <c r="G48" i="252" a="1"/>
  <c r="G48" i="252" s="1"/>
  <c r="F50" i="252" a="1"/>
  <c r="F50" i="252" s="1"/>
  <c r="D50" i="252" a="1"/>
  <c r="D50" i="252" s="1"/>
  <c r="H50" i="252" a="1"/>
  <c r="H50" i="252" s="1"/>
  <c r="H51" i="252" a="1"/>
  <c r="H51" i="252" s="1"/>
  <c r="D51" i="252" a="1"/>
  <c r="D51" i="252" s="1"/>
  <c r="G51" i="252" a="1"/>
  <c r="G51" i="252" s="1"/>
  <c r="F52" i="252" a="1"/>
  <c r="F52" i="252" s="1"/>
  <c r="E52" i="252" a="1"/>
  <c r="E52" i="252" s="1"/>
  <c r="H53" i="252" a="1"/>
  <c r="H53" i="252" s="1"/>
  <c r="D53" i="252" a="1"/>
  <c r="D53" i="252" s="1"/>
  <c r="F54" i="252" a="1"/>
  <c r="F54" i="252" s="1"/>
  <c r="G54" i="252" a="1"/>
  <c r="G54" i="252" s="1"/>
  <c r="F60" i="252" a="1"/>
  <c r="F60" i="252" s="1"/>
  <c r="H60" i="252" a="1"/>
  <c r="H60" i="252" s="1"/>
  <c r="F70" i="252" a="1"/>
  <c r="F70" i="252" s="1"/>
  <c r="G70" i="252" a="1"/>
  <c r="G70" i="252" s="1"/>
  <c r="F74" i="252" a="1"/>
  <c r="F74" i="252" s="1"/>
  <c r="G44" i="253" a="1"/>
  <c r="G44" i="253" s="1"/>
  <c r="G47" i="253" a="1"/>
  <c r="G47" i="253" s="1"/>
  <c r="H51" i="253" a="1"/>
  <c r="H51" i="253" s="1"/>
  <c r="D51" i="253" a="1"/>
  <c r="D51" i="253" s="1"/>
  <c r="G51" i="253" a="1"/>
  <c r="G51" i="253" s="1"/>
  <c r="E51" i="253" a="1"/>
  <c r="E51" i="253" s="1"/>
  <c r="F41" i="254" a="1"/>
  <c r="F41" i="254" s="1"/>
  <c r="G41" i="254" a="1"/>
  <c r="G41" i="254" s="1"/>
  <c r="E41" i="254" a="1"/>
  <c r="E41" i="254" s="1"/>
  <c r="D41" i="254" a="1"/>
  <c r="D41" i="254" s="1"/>
  <c r="H41" i="254" a="1"/>
  <c r="H41" i="254" s="1"/>
  <c r="H54" i="254" a="1"/>
  <c r="H54" i="254" s="1"/>
  <c r="D54" i="254" a="1"/>
  <c r="D54" i="254" s="1"/>
  <c r="G54" i="254" a="1"/>
  <c r="G54" i="254" s="1"/>
  <c r="F54" i="254" a="1"/>
  <c r="F54" i="254" s="1"/>
  <c r="E54" i="254" a="1"/>
  <c r="E54" i="254" s="1"/>
  <c r="F61" i="255" a="1"/>
  <c r="F61" i="255"/>
  <c r="H61" i="255" a="1"/>
  <c r="H61" i="255" s="1"/>
  <c r="G61" i="255" a="1"/>
  <c r="G61" i="255" s="1"/>
  <c r="E61" i="255" a="1"/>
  <c r="E61" i="255" s="1"/>
  <c r="D61" i="255" a="1"/>
  <c r="D61" i="255" s="1"/>
  <c r="H70" i="255" a="1"/>
  <c r="H70" i="255" s="1"/>
  <c r="D70" i="255" a="1"/>
  <c r="D70" i="255" s="1"/>
  <c r="G70" i="255" a="1"/>
  <c r="G70" i="255" s="1"/>
  <c r="F70" i="255" a="1"/>
  <c r="F70" i="255" s="1"/>
  <c r="E70" i="255" a="1"/>
  <c r="E70" i="255" s="1"/>
  <c r="H78" i="255" a="1"/>
  <c r="H78" i="255" s="1"/>
  <c r="D78" i="255" a="1"/>
  <c r="D78" i="255" s="1"/>
  <c r="F78" i="255" a="1"/>
  <c r="F78" i="255" s="1"/>
  <c r="E78" i="255" a="1"/>
  <c r="E78" i="255" s="1"/>
  <c r="G78" i="255" a="1"/>
  <c r="G78" i="255" s="1"/>
  <c r="F30" i="258" a="1"/>
  <c r="F30" i="258" s="1"/>
  <c r="H30" i="258" a="1"/>
  <c r="H30" i="258" s="1"/>
  <c r="G30" i="258" a="1"/>
  <c r="G30" i="258" s="1"/>
  <c r="E30" i="258" a="1"/>
  <c r="E30" i="258" s="1"/>
  <c r="D30" i="258" a="1"/>
  <c r="D30" i="258" s="1"/>
  <c r="H39" i="258" a="1"/>
  <c r="H39" i="258" s="1"/>
  <c r="D39" i="258" a="1"/>
  <c r="D39" i="258" s="1"/>
  <c r="G39" i="258" a="1"/>
  <c r="G39" i="258" s="1"/>
  <c r="E39" i="258" a="1"/>
  <c r="E39" i="258" s="1"/>
  <c r="H44" i="247" a="1"/>
  <c r="H44" i="247" s="1"/>
  <c r="G54" i="247" a="1"/>
  <c r="G54" i="247" s="1"/>
  <c r="H60" i="247" a="1"/>
  <c r="H60" i="247" s="1"/>
  <c r="G70" i="247" a="1"/>
  <c r="G70" i="247" s="1"/>
  <c r="H76" i="247" a="1"/>
  <c r="H76" i="247" s="1"/>
  <c r="G40" i="248" a="1"/>
  <c r="G40" i="248" s="1"/>
  <c r="H46" i="248" a="1"/>
  <c r="H46" i="248" s="1"/>
  <c r="E48" i="248" a="1"/>
  <c r="E48" i="248" s="1"/>
  <c r="E51" i="248" a="1"/>
  <c r="E51" i="248" s="1"/>
  <c r="D52" i="248" a="1"/>
  <c r="D52" i="248" s="1"/>
  <c r="D55" i="248" a="1"/>
  <c r="D55" i="248" s="1"/>
  <c r="G56" i="248" a="1"/>
  <c r="G56" i="248" s="1"/>
  <c r="H62" i="248" a="1"/>
  <c r="H62" i="248" s="1"/>
  <c r="E64" i="248" a="1"/>
  <c r="E64" i="248" s="1"/>
  <c r="E67" i="248" a="1"/>
  <c r="E67" i="248" s="1"/>
  <c r="D68" i="248" a="1"/>
  <c r="D68" i="248" s="1"/>
  <c r="G72" i="248" a="1"/>
  <c r="G72" i="248" s="1"/>
  <c r="F76" i="248" a="1"/>
  <c r="F76" i="248" s="1"/>
  <c r="H78" i="248" a="1"/>
  <c r="H78" i="248" s="1"/>
  <c r="E80" i="248" a="1"/>
  <c r="E80" i="248" s="1"/>
  <c r="F42" i="249" a="1"/>
  <c r="F42" i="249" s="1"/>
  <c r="H44" i="249" a="1"/>
  <c r="H44" i="249" s="1"/>
  <c r="E46" i="249" a="1"/>
  <c r="E46" i="249" s="1"/>
  <c r="E49" i="249" a="1"/>
  <c r="E49" i="249" s="1"/>
  <c r="D50" i="249" a="1"/>
  <c r="D50" i="249" s="1"/>
  <c r="D53" i="249" a="1"/>
  <c r="D53" i="249" s="1"/>
  <c r="G54" i="249" a="1"/>
  <c r="G54" i="249" s="1"/>
  <c r="F58" i="249" a="1"/>
  <c r="F58" i="249" s="1"/>
  <c r="H60" i="249" a="1"/>
  <c r="H60" i="249" s="1"/>
  <c r="E62" i="249" a="1"/>
  <c r="E62" i="249" s="1"/>
  <c r="E65" i="249" a="1"/>
  <c r="E65" i="249" s="1"/>
  <c r="D66" i="249" a="1"/>
  <c r="D66" i="249" s="1"/>
  <c r="D69" i="249" a="1"/>
  <c r="D69" i="249" s="1"/>
  <c r="G70" i="249" a="1"/>
  <c r="G70" i="249" s="1"/>
  <c r="F74" i="249" a="1"/>
  <c r="F74" i="249" s="1"/>
  <c r="H76" i="249" a="1"/>
  <c r="H76" i="249" s="1"/>
  <c r="E78" i="249" a="1"/>
  <c r="E78" i="249" s="1"/>
  <c r="E81" i="249" a="1"/>
  <c r="E81" i="249" s="1"/>
  <c r="F36" i="250" a="1"/>
  <c r="F36" i="250" s="1"/>
  <c r="H38" i="250" a="1"/>
  <c r="H38" i="250" s="1"/>
  <c r="E40" i="250" a="1"/>
  <c r="E40" i="250" s="1"/>
  <c r="E43" i="250" a="1"/>
  <c r="E43" i="250" s="1"/>
  <c r="D44" i="250" a="1"/>
  <c r="D44" i="250" s="1"/>
  <c r="D47" i="250" a="1"/>
  <c r="D47" i="250" s="1"/>
  <c r="G48" i="250" a="1"/>
  <c r="G48" i="250" s="1"/>
  <c r="F52" i="250" a="1"/>
  <c r="F52" i="250" s="1"/>
  <c r="H54" i="250" a="1"/>
  <c r="H54" i="250" s="1"/>
  <c r="E56" i="250" a="1"/>
  <c r="E56" i="250" s="1"/>
  <c r="E59" i="250" a="1"/>
  <c r="E59" i="250" s="1"/>
  <c r="D60" i="250" a="1"/>
  <c r="D60" i="250" s="1"/>
  <c r="D63" i="250" a="1"/>
  <c r="D63" i="250" s="1"/>
  <c r="G64" i="250" a="1"/>
  <c r="G64" i="250" s="1"/>
  <c r="F68" i="250" a="1"/>
  <c r="F68" i="250" s="1"/>
  <c r="H70" i="250" a="1"/>
  <c r="H70" i="250" s="1"/>
  <c r="E72" i="250" a="1"/>
  <c r="E72" i="250" s="1"/>
  <c r="E75" i="250" a="1"/>
  <c r="E75" i="250" s="1"/>
  <c r="H36" i="251" a="1"/>
  <c r="H36" i="251" s="1"/>
  <c r="E38" i="251" a="1"/>
  <c r="E38" i="251" s="1"/>
  <c r="E41" i="251" a="1"/>
  <c r="E41" i="251" s="1"/>
  <c r="D42" i="251" a="1"/>
  <c r="D42" i="251" s="1"/>
  <c r="D45" i="251" a="1"/>
  <c r="D45" i="251" s="1"/>
  <c r="G46" i="251" a="1"/>
  <c r="G46" i="251" s="1"/>
  <c r="F50" i="251" a="1"/>
  <c r="F50" i="251"/>
  <c r="H52" i="251" a="1"/>
  <c r="H52" i="251" s="1"/>
  <c r="E54" i="251" a="1"/>
  <c r="E54" i="251" s="1"/>
  <c r="E57" i="251" a="1"/>
  <c r="E57" i="251" s="1"/>
  <c r="D58" i="251" a="1"/>
  <c r="D58" i="251" s="1"/>
  <c r="D61" i="251" a="1"/>
  <c r="D61" i="251" s="1"/>
  <c r="G62" i="251" a="1"/>
  <c r="G62" i="251" s="1"/>
  <c r="F66" i="251" a="1"/>
  <c r="F66" i="251"/>
  <c r="H68" i="251" a="1"/>
  <c r="H68" i="251" s="1"/>
  <c r="E70" i="251" a="1"/>
  <c r="E70" i="251" s="1"/>
  <c r="E73" i="251" a="1"/>
  <c r="E73" i="251" s="1"/>
  <c r="D74" i="251" a="1"/>
  <c r="D74" i="251" s="1"/>
  <c r="D77" i="251" a="1"/>
  <c r="D77" i="251" s="1"/>
  <c r="E36" i="252" a="1"/>
  <c r="E36" i="252" s="1"/>
  <c r="H41" i="252" a="1"/>
  <c r="H41" i="252" s="1"/>
  <c r="D41" i="252" a="1"/>
  <c r="D41" i="252" s="1"/>
  <c r="H42" i="252" a="1"/>
  <c r="H42" i="252" s="1"/>
  <c r="D48" i="252" a="1"/>
  <c r="D48" i="252" s="1"/>
  <c r="D52" i="252" a="1"/>
  <c r="D52" i="252" s="1"/>
  <c r="E53" i="252" a="1"/>
  <c r="E53" i="252" s="1"/>
  <c r="D54" i="252" a="1"/>
  <c r="D54" i="252" s="1"/>
  <c r="H57" i="252" a="1"/>
  <c r="H57" i="252" s="1"/>
  <c r="D57" i="252" a="1"/>
  <c r="D57" i="252" s="1"/>
  <c r="G57" i="252" a="1"/>
  <c r="G57" i="252" s="1"/>
  <c r="D60" i="252" a="1"/>
  <c r="D60" i="252" s="1"/>
  <c r="F63" i="252" a="1"/>
  <c r="F63" i="252" s="1"/>
  <c r="F66" i="252" a="1"/>
  <c r="F66" i="252" s="1"/>
  <c r="G66" i="252" a="1"/>
  <c r="G66" i="252" s="1"/>
  <c r="D66" i="252" a="1"/>
  <c r="D66" i="252" s="1"/>
  <c r="H66" i="252" a="1"/>
  <c r="H66" i="252" s="1"/>
  <c r="D70" i="252" a="1"/>
  <c r="D70" i="252" s="1"/>
  <c r="D74" i="252" a="1"/>
  <c r="D74" i="252" s="1"/>
  <c r="F38" i="253" a="1"/>
  <c r="F38" i="253" s="1"/>
  <c r="G38" i="253" a="1"/>
  <c r="G38" i="253" s="1"/>
  <c r="E38" i="253" a="1"/>
  <c r="E38" i="253" s="1"/>
  <c r="D38" i="253" a="1"/>
  <c r="D38" i="253" s="1"/>
  <c r="H38" i="253" a="1"/>
  <c r="H38" i="253" s="1"/>
  <c r="F42" i="253" a="1"/>
  <c r="F42" i="253" s="1"/>
  <c r="D42" i="253" a="1"/>
  <c r="D42" i="253" s="1"/>
  <c r="H42" i="253" a="1"/>
  <c r="H42" i="253" s="1"/>
  <c r="H45" i="253" a="1"/>
  <c r="H45" i="253" s="1"/>
  <c r="D45" i="253" a="1"/>
  <c r="D45" i="253" s="1"/>
  <c r="F45" i="253" a="1"/>
  <c r="F45" i="253" s="1"/>
  <c r="E45" i="253" a="1"/>
  <c r="E45" i="253" s="1"/>
  <c r="G45" i="253" a="1"/>
  <c r="G45" i="253" s="1"/>
  <c r="F48" i="253" a="1"/>
  <c r="F48" i="253" s="1"/>
  <c r="G48" i="253" a="1"/>
  <c r="G48" i="253" s="1"/>
  <c r="E48" i="253" a="1"/>
  <c r="E48" i="253" s="1"/>
  <c r="D48" i="253" a="1"/>
  <c r="D48" i="253" s="1"/>
  <c r="H48" i="253" a="1"/>
  <c r="H48" i="253" s="1"/>
  <c r="F51" i="253" a="1"/>
  <c r="F51" i="253" s="1"/>
  <c r="F54" i="253" a="1"/>
  <c r="F54" i="253" s="1"/>
  <c r="G54" i="253" a="1"/>
  <c r="G54" i="253" s="1"/>
  <c r="E54" i="253" a="1"/>
  <c r="E54" i="253" s="1"/>
  <c r="D54" i="253" a="1"/>
  <c r="D54" i="253" s="1"/>
  <c r="H54" i="253" a="1"/>
  <c r="H54" i="253" s="1"/>
  <c r="H59" i="253" a="1"/>
  <c r="H59" i="253" s="1"/>
  <c r="D59" i="253" a="1"/>
  <c r="D59" i="253" s="1"/>
  <c r="E59" i="253" a="1"/>
  <c r="E59" i="253" s="1"/>
  <c r="G59" i="253" a="1"/>
  <c r="G59" i="253" s="1"/>
  <c r="F59" i="253" a="1"/>
  <c r="F59" i="253" s="1"/>
  <c r="F77" i="254" a="1"/>
  <c r="F77" i="254" s="1"/>
  <c r="E77" i="254" a="1"/>
  <c r="E77" i="254" s="1"/>
  <c r="D77" i="254" a="1"/>
  <c r="D77" i="254" s="1"/>
  <c r="H77" i="254" a="1"/>
  <c r="H77" i="254" s="1"/>
  <c r="G77" i="254" a="1"/>
  <c r="G77" i="254" s="1"/>
  <c r="H82" i="254" a="1"/>
  <c r="H82" i="254" s="1"/>
  <c r="D82" i="254" a="1"/>
  <c r="D82" i="254" s="1"/>
  <c r="G82" i="254" a="1"/>
  <c r="G82" i="254" s="1"/>
  <c r="F82" i="254" a="1"/>
  <c r="F82" i="254" s="1"/>
  <c r="E82" i="254" a="1"/>
  <c r="E82" i="254" s="1"/>
  <c r="F45" i="255" a="1"/>
  <c r="F45" i="255" s="1"/>
  <c r="H45" i="255" a="1"/>
  <c r="H45" i="255" s="1"/>
  <c r="G45" i="255" a="1"/>
  <c r="G45" i="255" s="1"/>
  <c r="E45" i="255" a="1"/>
  <c r="E45" i="255" s="1"/>
  <c r="D45" i="255" a="1"/>
  <c r="D45" i="255" s="1"/>
  <c r="H54" i="255" a="1"/>
  <c r="H54" i="255" s="1"/>
  <c r="D54" i="255" a="1"/>
  <c r="D54" i="255" s="1"/>
  <c r="G54" i="255" a="1"/>
  <c r="G54" i="255" s="1"/>
  <c r="F54" i="255" a="1"/>
  <c r="F54" i="255" s="1"/>
  <c r="E54" i="255" a="1"/>
  <c r="E54" i="255" s="1"/>
  <c r="H62" i="255" a="1"/>
  <c r="H62" i="255" s="1"/>
  <c r="D62" i="255" a="1"/>
  <c r="D62" i="255" s="1"/>
  <c r="F62" i="255" a="1"/>
  <c r="F62" i="255" s="1"/>
  <c r="E62" i="255" a="1"/>
  <c r="E62" i="255" s="1"/>
  <c r="G62" i="255" a="1"/>
  <c r="G62" i="255" s="1"/>
  <c r="F67" i="255" a="1"/>
  <c r="F67" i="255" s="1"/>
  <c r="D67" i="255" a="1"/>
  <c r="D67" i="255" s="1"/>
  <c r="H67" i="255" a="1"/>
  <c r="H67" i="255" s="1"/>
  <c r="G67" i="255" a="1"/>
  <c r="G67" i="255" s="1"/>
  <c r="E67" i="255" a="1"/>
  <c r="E67" i="255" s="1"/>
  <c r="F71" i="255" a="1"/>
  <c r="F71" i="255" s="1"/>
  <c r="G71" i="255" a="1"/>
  <c r="G71" i="255" s="1"/>
  <c r="E71" i="255" a="1"/>
  <c r="E71" i="255" s="1"/>
  <c r="D71" i="255" a="1"/>
  <c r="D71" i="255" s="1"/>
  <c r="H71" i="255" a="1"/>
  <c r="H71" i="255" s="1"/>
  <c r="H31" i="258" a="1"/>
  <c r="H31" i="258" s="1"/>
  <c r="D31" i="258" a="1"/>
  <c r="D31" i="258" s="1"/>
  <c r="F31" i="258" a="1"/>
  <c r="F31" i="258" s="1"/>
  <c r="E31" i="258" a="1"/>
  <c r="E31" i="258" s="1"/>
  <c r="G31" i="258" a="1"/>
  <c r="G31" i="258" s="1"/>
  <c r="F36" i="258" a="1"/>
  <c r="F36" i="258" s="1"/>
  <c r="D36" i="258" a="1"/>
  <c r="D36" i="258" s="1"/>
  <c r="H36" i="258" a="1"/>
  <c r="H36" i="258" s="1"/>
  <c r="G36" i="258" a="1"/>
  <c r="G36" i="258" s="1"/>
  <c r="E36" i="258" a="1"/>
  <c r="E36" i="258" s="1"/>
  <c r="F40" i="258" a="1"/>
  <c r="F40" i="258" s="1"/>
  <c r="G40" i="258" a="1"/>
  <c r="G40" i="258" s="1"/>
  <c r="E40" i="258" a="1"/>
  <c r="E40" i="258" s="1"/>
  <c r="D40" i="258" a="1"/>
  <c r="D40" i="258" s="1"/>
  <c r="H40" i="258" a="1"/>
  <c r="H40" i="258" s="1"/>
  <c r="H54" i="247" a="1"/>
  <c r="H54" i="247" s="1"/>
  <c r="H70" i="247" a="1"/>
  <c r="H70" i="247" s="1"/>
  <c r="E72" i="247" a="1"/>
  <c r="E72" i="247" s="1"/>
  <c r="H40" i="248" a="1"/>
  <c r="H40" i="248" s="1"/>
  <c r="E42" i="248" a="1"/>
  <c r="E42" i="248" s="1"/>
  <c r="F51" i="248" a="1"/>
  <c r="F51" i="248" s="1"/>
  <c r="H56" i="248" a="1"/>
  <c r="H56" i="248" s="1"/>
  <c r="E58" i="248" a="1"/>
  <c r="E58" i="248" s="1"/>
  <c r="F67" i="248" a="1"/>
  <c r="F67" i="248" s="1"/>
  <c r="H72" i="248" a="1"/>
  <c r="H72" i="248" s="1"/>
  <c r="E74" i="248" a="1"/>
  <c r="E74" i="248" s="1"/>
  <c r="E40" i="249" a="1"/>
  <c r="E40" i="249" s="1"/>
  <c r="G48" i="249" a="1"/>
  <c r="G48" i="249" s="1"/>
  <c r="F49" i="249" a="1"/>
  <c r="F49" i="249" s="1"/>
  <c r="E56" i="249" a="1"/>
  <c r="E56" i="249" s="1"/>
  <c r="G64" i="249" a="1"/>
  <c r="G64" i="249" s="1"/>
  <c r="F65" i="249" a="1"/>
  <c r="F65" i="249" s="1"/>
  <c r="E72" i="249" a="1"/>
  <c r="E72" i="249" s="1"/>
  <c r="G80" i="249" a="1"/>
  <c r="G80" i="249" s="1"/>
  <c r="F81" i="249" a="1"/>
  <c r="F81" i="249" s="1"/>
  <c r="G42" i="250" a="1"/>
  <c r="G42" i="250" s="1"/>
  <c r="F43" i="250" a="1"/>
  <c r="F43" i="250" s="1"/>
  <c r="E50" i="250" a="1"/>
  <c r="E50" i="250" s="1"/>
  <c r="G58" i="250" a="1"/>
  <c r="G58" i="250" s="1"/>
  <c r="F59" i="250" a="1"/>
  <c r="F59" i="250" s="1"/>
  <c r="E66" i="250" a="1"/>
  <c r="E66" i="250" s="1"/>
  <c r="F75" i="250" a="1"/>
  <c r="F75" i="250" s="1"/>
  <c r="G40" i="251" a="1"/>
  <c r="G40" i="251" s="1"/>
  <c r="F41" i="251" a="1"/>
  <c r="F41" i="251" s="1"/>
  <c r="E48" i="251" a="1"/>
  <c r="E48" i="251" s="1"/>
  <c r="G56" i="251" a="1"/>
  <c r="G56" i="251" s="1"/>
  <c r="F57" i="251" a="1"/>
  <c r="F57" i="251" s="1"/>
  <c r="E64" i="251" a="1"/>
  <c r="E64" i="251" s="1"/>
  <c r="G72" i="251" a="1"/>
  <c r="G72" i="251" s="1"/>
  <c r="F73" i="251" a="1"/>
  <c r="F73" i="251" s="1"/>
  <c r="G38" i="252" a="1"/>
  <c r="G38" i="252" s="1"/>
  <c r="F45" i="252" a="1"/>
  <c r="F45" i="252" s="1"/>
  <c r="E47" i="252" a="1"/>
  <c r="E47" i="252" s="1"/>
  <c r="E50" i="252" a="1"/>
  <c r="E50" i="252" s="1"/>
  <c r="E51" i="252" a="1"/>
  <c r="E51" i="252" s="1"/>
  <c r="H59" i="252" a="1"/>
  <c r="H59" i="252" s="1"/>
  <c r="D59" i="252" a="1"/>
  <c r="D59" i="252" s="1"/>
  <c r="E59" i="252" a="1"/>
  <c r="E59" i="252" s="1"/>
  <c r="G62" i="252" a="1"/>
  <c r="G62" i="252" s="1"/>
  <c r="H69" i="252" a="1"/>
  <c r="H69" i="252" s="1"/>
  <c r="D69" i="252" a="1"/>
  <c r="D69" i="252" s="1"/>
  <c r="G69" i="252" a="1"/>
  <c r="G69" i="252" s="1"/>
  <c r="H73" i="252" a="1"/>
  <c r="H73" i="252" s="1"/>
  <c r="D73" i="252" a="1"/>
  <c r="D73" i="252" s="1"/>
  <c r="F73" i="252" a="1"/>
  <c r="F73" i="252" s="1"/>
  <c r="G73" i="252" a="1"/>
  <c r="G73" i="252" s="1"/>
  <c r="F66" i="253" a="1"/>
  <c r="F66" i="253" s="1"/>
  <c r="D66" i="253" a="1"/>
  <c r="D66" i="253" s="1"/>
  <c r="H66" i="253" a="1"/>
  <c r="H66" i="253" s="1"/>
  <c r="G66" i="253" a="1"/>
  <c r="G66" i="253" s="1"/>
  <c r="E66" i="253" a="1"/>
  <c r="E66" i="253" s="1"/>
  <c r="F76" i="253" a="1"/>
  <c r="F76" i="253" s="1"/>
  <c r="H76" i="253" a="1"/>
  <c r="H76" i="253" s="1"/>
  <c r="G76" i="253" a="1"/>
  <c r="G76" i="253" s="1"/>
  <c r="E76" i="253" a="1"/>
  <c r="E76" i="253" s="1"/>
  <c r="D76" i="253" a="1"/>
  <c r="D76" i="253" s="1"/>
  <c r="F61" i="254" a="1"/>
  <c r="F61" i="254" s="1"/>
  <c r="E61" i="254" a="1"/>
  <c r="E61" i="254" s="1"/>
  <c r="D61" i="254" a="1"/>
  <c r="D61" i="254" s="1"/>
  <c r="H61" i="254" a="1"/>
  <c r="H61" i="254" s="1"/>
  <c r="G61" i="254" a="1"/>
  <c r="G61" i="254" s="1"/>
  <c r="H66" i="254" a="1"/>
  <c r="H66" i="254" s="1"/>
  <c r="D66" i="254" a="1"/>
  <c r="D66" i="254" s="1"/>
  <c r="G66" i="254" a="1"/>
  <c r="G66" i="254" s="1"/>
  <c r="F66" i="254" a="1"/>
  <c r="F66" i="254" s="1"/>
  <c r="E66" i="254" a="1"/>
  <c r="E66" i="254" s="1"/>
  <c r="H46" i="255" a="1"/>
  <c r="H46" i="255" s="1"/>
  <c r="D46" i="255" a="1"/>
  <c r="D46" i="255" s="1"/>
  <c r="F46" i="255" a="1"/>
  <c r="F46" i="255" s="1"/>
  <c r="E46" i="255" a="1"/>
  <c r="E46" i="255" s="1"/>
  <c r="G46" i="255" a="1"/>
  <c r="G46" i="255" s="1"/>
  <c r="F51" i="255" a="1"/>
  <c r="F51" i="255" s="1"/>
  <c r="D51" i="255" a="1"/>
  <c r="D51" i="255" s="1"/>
  <c r="H51" i="255" a="1"/>
  <c r="H51" i="255" s="1"/>
  <c r="G51" i="255" a="1"/>
  <c r="G51" i="255" s="1"/>
  <c r="E51" i="255" a="1"/>
  <c r="E51" i="255" s="1"/>
  <c r="F55" i="255" a="1"/>
  <c r="F55" i="255" s="1"/>
  <c r="G55" i="255" a="1"/>
  <c r="G55" i="255" s="1"/>
  <c r="E55" i="255" a="1"/>
  <c r="E55" i="255" s="1"/>
  <c r="D55" i="255" a="1"/>
  <c r="D55" i="255" s="1"/>
  <c r="H55" i="255" a="1"/>
  <c r="H55" i="255" s="1"/>
  <c r="H68" i="255" a="1"/>
  <c r="H68" i="255" s="1"/>
  <c r="D68" i="255" a="1"/>
  <c r="D68" i="255" s="1"/>
  <c r="G68" i="255" a="1"/>
  <c r="G68" i="255" s="1"/>
  <c r="F68" i="255" a="1"/>
  <c r="F68" i="255" s="1"/>
  <c r="E68" i="255" a="1"/>
  <c r="E68" i="255" s="1"/>
  <c r="H37" i="258" a="1"/>
  <c r="H37" i="258" s="1"/>
  <c r="D37" i="258" a="1"/>
  <c r="D37" i="258" s="1"/>
  <c r="G37" i="258" a="1"/>
  <c r="G37" i="258" s="1"/>
  <c r="F37" i="258" a="1"/>
  <c r="F37" i="258" s="1"/>
  <c r="E37" i="258" a="1"/>
  <c r="E37" i="258" s="1"/>
  <c r="H37" i="124" a="1"/>
  <c r="H37" i="124" s="1"/>
  <c r="D37" i="124" a="1"/>
  <c r="D37" i="124" s="1"/>
  <c r="G37" i="124" a="1"/>
  <c r="G37" i="124" s="1"/>
  <c r="F37" i="124" a="1"/>
  <c r="F37" i="124" s="1"/>
  <c r="E37" i="124" a="1"/>
  <c r="E37" i="124" s="1"/>
  <c r="H48" i="247" a="1"/>
  <c r="H48" i="247" s="1"/>
  <c r="H64" i="247" a="1"/>
  <c r="H64" i="247" s="1"/>
  <c r="H50" i="248" a="1"/>
  <c r="H50" i="248" s="1"/>
  <c r="E55" i="248" a="1"/>
  <c r="E55" i="248" s="1"/>
  <c r="H66" i="248" a="1"/>
  <c r="H66" i="248" s="1"/>
  <c r="E71" i="248" a="1"/>
  <c r="E71" i="248" s="1"/>
  <c r="H48" i="249" a="1"/>
  <c r="H48" i="249" s="1"/>
  <c r="E53" i="249" a="1"/>
  <c r="E53" i="249" s="1"/>
  <c r="H64" i="249" a="1"/>
  <c r="H64" i="249" s="1"/>
  <c r="E69" i="249" a="1"/>
  <c r="E69" i="249" s="1"/>
  <c r="H80" i="249" a="1"/>
  <c r="H80" i="249" s="1"/>
  <c r="H42" i="250" a="1"/>
  <c r="H42" i="250" s="1"/>
  <c r="E47" i="250" a="1"/>
  <c r="E47" i="250" s="1"/>
  <c r="H58" i="250" a="1"/>
  <c r="H58" i="250" s="1"/>
  <c r="E63" i="250" a="1"/>
  <c r="E63" i="250" s="1"/>
  <c r="H74" i="250" a="1"/>
  <c r="H74" i="250" s="1"/>
  <c r="H40" i="251" a="1"/>
  <c r="H40" i="251" s="1"/>
  <c r="E45" i="251" a="1"/>
  <c r="E45" i="251" s="1"/>
  <c r="H56" i="251" a="1"/>
  <c r="H56" i="251" s="1"/>
  <c r="E61" i="251" a="1"/>
  <c r="E61" i="251" s="1"/>
  <c r="H72" i="251" a="1"/>
  <c r="H72" i="251" s="1"/>
  <c r="E77" i="251" a="1"/>
  <c r="E77" i="251" s="1"/>
  <c r="H38" i="252" a="1"/>
  <c r="H38" i="252" s="1"/>
  <c r="G39" i="252" a="1"/>
  <c r="G39" i="252" s="1"/>
  <c r="D42" i="252" a="1"/>
  <c r="D42" i="252" s="1"/>
  <c r="G45" i="252" a="1"/>
  <c r="G45" i="252" s="1"/>
  <c r="E48" i="252" a="1"/>
  <c r="E48" i="252" s="1"/>
  <c r="F53" i="252" a="1"/>
  <c r="F53" i="252" s="1"/>
  <c r="E54" i="252" a="1"/>
  <c r="E54" i="252" s="1"/>
  <c r="E60" i="252" a="1"/>
  <c r="E60" i="252" s="1"/>
  <c r="H65" i="252" a="1"/>
  <c r="H65" i="252" s="1"/>
  <c r="D65" i="252" a="1"/>
  <c r="D65" i="252" s="1"/>
  <c r="E65" i="252" a="1"/>
  <c r="E65" i="252" s="1"/>
  <c r="E66" i="252" a="1"/>
  <c r="E66" i="252" s="1"/>
  <c r="E69" i="252" a="1"/>
  <c r="E69" i="252" s="1"/>
  <c r="E70" i="252" a="1"/>
  <c r="E70" i="252" s="1"/>
  <c r="E42" i="253" a="1"/>
  <c r="E42" i="253" s="1"/>
  <c r="F60" i="253" a="1"/>
  <c r="F60" i="253" s="1"/>
  <c r="H60" i="253" a="1"/>
  <c r="H60" i="253" s="1"/>
  <c r="E60" i="253" a="1"/>
  <c r="E60" i="253" s="1"/>
  <c r="D60" i="253" a="1"/>
  <c r="D60" i="253" s="1"/>
  <c r="H63" i="253" a="1"/>
  <c r="H63" i="253" s="1"/>
  <c r="D63" i="253" a="1"/>
  <c r="D63" i="253" s="1"/>
  <c r="F63" i="253" a="1"/>
  <c r="F63" i="253" s="1"/>
  <c r="E63" i="253" a="1"/>
  <c r="E63" i="253" s="1"/>
  <c r="H69" i="253" a="1"/>
  <c r="H69" i="253" s="1"/>
  <c r="D69" i="253" a="1"/>
  <c r="D69" i="253" s="1"/>
  <c r="G69" i="253" a="1"/>
  <c r="G69" i="253" s="1"/>
  <c r="F69" i="253" a="1"/>
  <c r="F69" i="253" s="1"/>
  <c r="E69" i="253" a="1"/>
  <c r="E69" i="253" s="1"/>
  <c r="H77" i="253" a="1"/>
  <c r="H77" i="253" s="1"/>
  <c r="D77" i="253" a="1"/>
  <c r="D77" i="253" s="1"/>
  <c r="G77" i="253" a="1"/>
  <c r="G77" i="253" s="1"/>
  <c r="F45" i="254" a="1"/>
  <c r="F45" i="254" s="1"/>
  <c r="E45" i="254" a="1"/>
  <c r="E45" i="254" s="1"/>
  <c r="D45" i="254" a="1"/>
  <c r="D45" i="254" s="1"/>
  <c r="H45" i="254" a="1"/>
  <c r="H45" i="254" s="1"/>
  <c r="G45" i="254" a="1"/>
  <c r="G45" i="254" s="1"/>
  <c r="H50" i="254" a="1"/>
  <c r="H50" i="254" s="1"/>
  <c r="D50" i="254" a="1"/>
  <c r="D50" i="254" s="1"/>
  <c r="G50" i="254" a="1"/>
  <c r="G50" i="254" s="1"/>
  <c r="F50" i="254" a="1"/>
  <c r="F50" i="254" s="1"/>
  <c r="E50" i="254" a="1"/>
  <c r="E50" i="254" s="1"/>
  <c r="F67" i="254" a="1"/>
  <c r="F67" i="254" s="1"/>
  <c r="G67" i="254" a="1"/>
  <c r="G67" i="254" s="1"/>
  <c r="E67" i="254" a="1"/>
  <c r="E67" i="254" s="1"/>
  <c r="D67" i="254" a="1"/>
  <c r="D67" i="254" s="1"/>
  <c r="H67" i="254" a="1"/>
  <c r="H67" i="254" s="1"/>
  <c r="H52" i="255" a="1"/>
  <c r="H52" i="255" s="1"/>
  <c r="D52" i="255" a="1"/>
  <c r="D52" i="255" s="1"/>
  <c r="G52" i="255" a="1"/>
  <c r="G52" i="255" s="1"/>
  <c r="F52" i="255" a="1"/>
  <c r="F52" i="255" s="1"/>
  <c r="E52" i="255" a="1"/>
  <c r="E52" i="255" s="1"/>
  <c r="F44" i="252" a="1"/>
  <c r="F44" i="252" s="1"/>
  <c r="H44" i="252" a="1"/>
  <c r="H44" i="252" s="1"/>
  <c r="F47" i="252" a="1"/>
  <c r="F47" i="252" s="1"/>
  <c r="F51" i="252" a="1"/>
  <c r="F51" i="252" s="1"/>
  <c r="G52" i="252" a="1"/>
  <c r="G52" i="252" s="1"/>
  <c r="F59" i="252" a="1"/>
  <c r="F59" i="252" s="1"/>
  <c r="H70" i="252" a="1"/>
  <c r="H70" i="252" s="1"/>
  <c r="F72" i="252" a="1"/>
  <c r="F72" i="252" s="1"/>
  <c r="D72" i="252" a="1"/>
  <c r="D72" i="252" s="1"/>
  <c r="H72" i="252" a="1"/>
  <c r="H72" i="252" s="1"/>
  <c r="E73" i="252" a="1"/>
  <c r="E73" i="252" s="1"/>
  <c r="H74" i="252" a="1"/>
  <c r="H74" i="252" s="1"/>
  <c r="F76" i="252" a="1"/>
  <c r="F76" i="252" s="1"/>
  <c r="H76" i="252" a="1"/>
  <c r="H76" i="252" s="1"/>
  <c r="G76" i="252" a="1"/>
  <c r="G76" i="252" s="1"/>
  <c r="H67" i="253" a="1"/>
  <c r="H67" i="253" s="1"/>
  <c r="D67" i="253" a="1"/>
  <c r="D67" i="253" s="1"/>
  <c r="G67" i="253" a="1"/>
  <c r="G67" i="253" s="1"/>
  <c r="E67" i="253" a="1"/>
  <c r="E67" i="253" s="1"/>
  <c r="F70" i="253" a="1"/>
  <c r="F70" i="253" s="1"/>
  <c r="G70" i="253" a="1"/>
  <c r="G70" i="253" s="1"/>
  <c r="E70" i="253" a="1"/>
  <c r="E70" i="253" s="1"/>
  <c r="D70" i="253" a="1"/>
  <c r="D70" i="253" s="1"/>
  <c r="H70" i="253" a="1"/>
  <c r="H70" i="253" s="1"/>
  <c r="F51" i="254" a="1"/>
  <c r="F51" i="254" s="1"/>
  <c r="G51" i="254" a="1"/>
  <c r="G51" i="254" s="1"/>
  <c r="E51" i="254" a="1"/>
  <c r="E51" i="254" s="1"/>
  <c r="D51" i="254" a="1"/>
  <c r="D51" i="254" s="1"/>
  <c r="H51" i="254" a="1"/>
  <c r="H51" i="254" s="1"/>
  <c r="F79" i="254" a="1"/>
  <c r="F79" i="254" s="1"/>
  <c r="H79" i="254" a="1"/>
  <c r="H79" i="254" s="1"/>
  <c r="G79" i="254" a="1"/>
  <c r="G79" i="254" s="1"/>
  <c r="E79" i="254" a="1"/>
  <c r="E79" i="254" s="1"/>
  <c r="D79" i="254" a="1"/>
  <c r="D79" i="254" s="1"/>
  <c r="F75" i="255" a="1"/>
  <c r="F75" i="255" s="1"/>
  <c r="E75" i="255" a="1"/>
  <c r="E75" i="255" s="1"/>
  <c r="D75" i="255" a="1"/>
  <c r="D75" i="255" s="1"/>
  <c r="H75" i="255" a="1"/>
  <c r="H75" i="255" s="1"/>
  <c r="G75" i="255" a="1"/>
  <c r="G75" i="255" s="1"/>
  <c r="H80" i="255" a="1"/>
  <c r="H80" i="255" s="1"/>
  <c r="D80" i="255" a="1"/>
  <c r="D80" i="255" s="1"/>
  <c r="G80" i="255" a="1"/>
  <c r="G80" i="255" s="1"/>
  <c r="F80" i="255" a="1"/>
  <c r="F80" i="255" s="1"/>
  <c r="E80" i="255" a="1"/>
  <c r="E80" i="255" s="1"/>
  <c r="H45" i="258" a="1"/>
  <c r="H45" i="258" s="1"/>
  <c r="D45" i="258" a="1"/>
  <c r="D45" i="258" s="1"/>
  <c r="G45" i="258" a="1"/>
  <c r="G45" i="258" s="1"/>
  <c r="F45" i="258" a="1"/>
  <c r="F45" i="258" s="1"/>
  <c r="E45" i="258" a="1"/>
  <c r="E45" i="258" s="1"/>
  <c r="H75" i="252" a="1"/>
  <c r="H75" i="252" s="1"/>
  <c r="D75" i="252" a="1"/>
  <c r="D75" i="252" s="1"/>
  <c r="H41" i="253" a="1"/>
  <c r="H41" i="253" s="1"/>
  <c r="D41" i="253" a="1"/>
  <c r="D41" i="253" s="1"/>
  <c r="F49" i="253" a="1"/>
  <c r="F49" i="253" s="1"/>
  <c r="H57" i="253" a="1"/>
  <c r="H57" i="253" s="1"/>
  <c r="D57" i="253" a="1"/>
  <c r="D57" i="253" s="1"/>
  <c r="F65" i="253" a="1"/>
  <c r="F65" i="253" s="1"/>
  <c r="E72" i="253" a="1"/>
  <c r="E72" i="253" s="1"/>
  <c r="H73" i="253" a="1"/>
  <c r="H73" i="253" s="1"/>
  <c r="D73" i="253" a="1"/>
  <c r="D73" i="253" s="1"/>
  <c r="H44" i="254" a="1"/>
  <c r="H44" i="254" s="1"/>
  <c r="D44" i="254" a="1"/>
  <c r="D44" i="254" s="1"/>
  <c r="F52" i="254" a="1"/>
  <c r="F52" i="254" s="1"/>
  <c r="E59" i="254" a="1"/>
  <c r="E59" i="254" s="1"/>
  <c r="H60" i="254" a="1"/>
  <c r="H60" i="254" s="1"/>
  <c r="D60" i="254" a="1"/>
  <c r="D60" i="254" s="1"/>
  <c r="F68" i="254" a="1"/>
  <c r="F68" i="254" s="1"/>
  <c r="E75" i="254" a="1"/>
  <c r="E75" i="254" s="1"/>
  <c r="H76" i="254" a="1"/>
  <c r="H76" i="254" s="1"/>
  <c r="D76" i="254" a="1"/>
  <c r="D76" i="254" s="1"/>
  <c r="E41" i="255" a="1"/>
  <c r="E41" i="255" s="1"/>
  <c r="H42" i="255" a="1"/>
  <c r="H42" i="255" s="1"/>
  <c r="D42" i="255" a="1"/>
  <c r="D42" i="255" s="1"/>
  <c r="F50" i="255" a="1"/>
  <c r="F50" i="255" s="1"/>
  <c r="E57" i="255" a="1"/>
  <c r="E57" i="255" s="1"/>
  <c r="H58" i="255" a="1"/>
  <c r="H58" i="255" s="1"/>
  <c r="D58" i="255" a="1"/>
  <c r="D58" i="255" s="1"/>
  <c r="F66" i="255" a="1"/>
  <c r="F66" i="255" s="1"/>
  <c r="E73" i="255" a="1"/>
  <c r="E73" i="255" s="1"/>
  <c r="H74" i="255" a="1"/>
  <c r="H74" i="255" s="1"/>
  <c r="D74" i="255" a="1"/>
  <c r="D74" i="255" s="1"/>
  <c r="F82" i="255" a="1"/>
  <c r="F82" i="255" s="1"/>
  <c r="F35" i="258" a="1"/>
  <c r="F35" i="258" s="1"/>
  <c r="G50" i="258" a="1"/>
  <c r="G50" i="258" s="1"/>
  <c r="G52" i="258" a="1"/>
  <c r="G52" i="258" s="1"/>
  <c r="E58" i="258" a="1"/>
  <c r="E58" i="258" s="1"/>
  <c r="F63" i="258" a="1"/>
  <c r="F63" i="258" s="1"/>
  <c r="E64" i="258" a="1"/>
  <c r="E64" i="258" s="1"/>
  <c r="E67" i="258" a="1"/>
  <c r="E67" i="258" s="1"/>
  <c r="H33" i="124" a="1"/>
  <c r="H33" i="124" s="1"/>
  <c r="D33" i="124" a="1"/>
  <c r="D33" i="124" s="1"/>
  <c r="F33" i="124" a="1"/>
  <c r="F33" i="124" s="1"/>
  <c r="H39" i="124" a="1"/>
  <c r="H39" i="124" s="1"/>
  <c r="D39" i="124" a="1"/>
  <c r="D39" i="124" s="1"/>
  <c r="G39" i="124" a="1"/>
  <c r="G39" i="124" s="1"/>
  <c r="F39" i="124" a="1"/>
  <c r="F39" i="124" s="1"/>
  <c r="F52" i="124" a="1"/>
  <c r="F52" i="124" s="1"/>
  <c r="D52" i="124" a="1"/>
  <c r="D52" i="124" s="1"/>
  <c r="G52" i="124" a="1"/>
  <c r="G52" i="124" s="1"/>
  <c r="E52" i="124" a="1"/>
  <c r="E52" i="124" s="1"/>
  <c r="H29" i="125" a="1"/>
  <c r="H29" i="125" s="1"/>
  <c r="D29" i="125" a="1"/>
  <c r="D29" i="125" s="1"/>
  <c r="G29" i="125" a="1"/>
  <c r="G29" i="125" s="1"/>
  <c r="F29" i="125" a="1"/>
  <c r="F29" i="125" s="1"/>
  <c r="E29" i="125" a="1"/>
  <c r="E29" i="125" s="1"/>
  <c r="F54" i="125" a="1"/>
  <c r="F54" i="125" s="1"/>
  <c r="E54" i="125" a="1"/>
  <c r="E54" i="125" s="1"/>
  <c r="D54" i="125" a="1"/>
  <c r="D54" i="125" s="1"/>
  <c r="H54" i="125" a="1"/>
  <c r="H54" i="125" s="1"/>
  <c r="H57" i="128" a="1"/>
  <c r="H57" i="128" s="1"/>
  <c r="D57" i="128" a="1"/>
  <c r="D57" i="128" s="1"/>
  <c r="G57" i="128" a="1"/>
  <c r="G57" i="128" s="1"/>
  <c r="F57" i="128" a="1"/>
  <c r="F57" i="128" s="1"/>
  <c r="E57" i="128" a="1"/>
  <c r="E57" i="128" s="1"/>
  <c r="F41" i="129" a="1"/>
  <c r="F41" i="129" s="1"/>
  <c r="G41" i="129" a="1"/>
  <c r="G41" i="129" s="1"/>
  <c r="E41" i="129" a="1"/>
  <c r="E41" i="129" s="1"/>
  <c r="D41" i="129" a="1"/>
  <c r="D41" i="129" s="1"/>
  <c r="H41" i="129" a="1"/>
  <c r="H41" i="129" s="1"/>
  <c r="H54" i="129" a="1"/>
  <c r="H54" i="129" s="1"/>
  <c r="D54" i="129" a="1"/>
  <c r="D54" i="129" s="1"/>
  <c r="G54" i="129" a="1"/>
  <c r="G54" i="129" s="1"/>
  <c r="F54" i="129" a="1"/>
  <c r="F54" i="129" s="1"/>
  <c r="E54" i="129" a="1"/>
  <c r="E54" i="129" s="1"/>
  <c r="H32" i="131" a="1"/>
  <c r="H32" i="131" s="1"/>
  <c r="D32" i="131" a="1"/>
  <c r="D32" i="131" s="1"/>
  <c r="G32" i="131" a="1"/>
  <c r="G32" i="131" s="1"/>
  <c r="F32" i="131" a="1"/>
  <c r="F32" i="131" s="1"/>
  <c r="E32" i="131" a="1"/>
  <c r="E32" i="131" s="1"/>
  <c r="H40" i="131" a="1"/>
  <c r="H40" i="131" s="1"/>
  <c r="D40" i="131" a="1"/>
  <c r="D40" i="131" s="1"/>
  <c r="G40" i="131" a="1"/>
  <c r="G40" i="131" s="1"/>
  <c r="F40" i="131" a="1"/>
  <c r="F40" i="131" s="1"/>
  <c r="E40" i="131" a="1"/>
  <c r="E40" i="131" s="1"/>
  <c r="H48" i="131" a="1"/>
  <c r="H48" i="131" s="1"/>
  <c r="D48" i="131" a="1"/>
  <c r="D48" i="131" s="1"/>
  <c r="G48" i="131" a="1"/>
  <c r="G48" i="131" s="1"/>
  <c r="F48" i="131" a="1"/>
  <c r="F48" i="131" s="1"/>
  <c r="E48" i="131" a="1"/>
  <c r="E48" i="131" s="1"/>
  <c r="H56" i="131" a="1"/>
  <c r="H56" i="131" s="1"/>
  <c r="D56" i="131" a="1"/>
  <c r="D56" i="131" s="1"/>
  <c r="G56" i="131" a="1"/>
  <c r="G56" i="131" s="1"/>
  <c r="F56" i="131" a="1"/>
  <c r="F56" i="131" s="1"/>
  <c r="E56" i="131" a="1"/>
  <c r="E56" i="131" s="1"/>
  <c r="H64" i="131" a="1"/>
  <c r="H64" i="131" s="1"/>
  <c r="D64" i="131" a="1"/>
  <c r="D64" i="131" s="1"/>
  <c r="G64" i="131" a="1"/>
  <c r="G64" i="131" s="1"/>
  <c r="F64" i="131" a="1"/>
  <c r="F64" i="131" s="1"/>
  <c r="E64" i="131" a="1"/>
  <c r="E64" i="131" s="1"/>
  <c r="H72" i="131" a="1"/>
  <c r="H72" i="131" s="1"/>
  <c r="D72" i="131" a="1"/>
  <c r="D72" i="131" s="1"/>
  <c r="G72" i="131" a="1"/>
  <c r="G72" i="131" s="1"/>
  <c r="F72" i="131" a="1"/>
  <c r="F72" i="131" s="1"/>
  <c r="E72" i="131" a="1"/>
  <c r="E72" i="131" s="1"/>
  <c r="F47" i="132" a="1"/>
  <c r="F47" i="132" s="1"/>
  <c r="H47" i="132" a="1"/>
  <c r="H47" i="132" s="1"/>
  <c r="G47" i="132" a="1"/>
  <c r="G47" i="132" s="1"/>
  <c r="E47" i="132" a="1"/>
  <c r="E47" i="132" s="1"/>
  <c r="D47" i="132" a="1"/>
  <c r="D47" i="132" s="1"/>
  <c r="E50" i="132" a="1"/>
  <c r="E50" i="132" s="1"/>
  <c r="G50" i="132" a="1"/>
  <c r="G50" i="132" s="1"/>
  <c r="F50" i="132" a="1"/>
  <c r="F50" i="132" s="1"/>
  <c r="D50" i="132" a="1"/>
  <c r="D50" i="132" s="1"/>
  <c r="H50" i="132" a="1"/>
  <c r="H50" i="132" s="1"/>
  <c r="G36" i="253" a="1"/>
  <c r="G36" i="253" s="1"/>
  <c r="G52" i="253" a="1"/>
  <c r="G52" i="253" s="1"/>
  <c r="G68" i="253" a="1"/>
  <c r="G68" i="253" s="1"/>
  <c r="F46" i="254" a="1"/>
  <c r="F46" i="254" s="1"/>
  <c r="G55" i="254" a="1"/>
  <c r="G55" i="254" s="1"/>
  <c r="F62" i="254" a="1"/>
  <c r="F62" i="254" s="1"/>
  <c r="G71" i="254" a="1"/>
  <c r="G71" i="254" s="1"/>
  <c r="F78" i="254" a="1"/>
  <c r="F78" i="254" s="1"/>
  <c r="F44" i="255" a="1"/>
  <c r="F44" i="255" s="1"/>
  <c r="G53" i="255" a="1"/>
  <c r="G53" i="255" s="1"/>
  <c r="F60" i="255" a="1"/>
  <c r="F60" i="255" s="1"/>
  <c r="G69" i="255" a="1"/>
  <c r="G69" i="255" s="1"/>
  <c r="F76" i="255" a="1"/>
  <c r="F76" i="255" s="1"/>
  <c r="F29" i="258" a="1"/>
  <c r="F29" i="258" s="1"/>
  <c r="G38" i="258" a="1"/>
  <c r="G38" i="258" s="1"/>
  <c r="G42" i="258" a="1"/>
  <c r="G42" i="258" s="1"/>
  <c r="G56" i="258" a="1"/>
  <c r="G56" i="258" s="1"/>
  <c r="F57" i="258" a="1"/>
  <c r="F57" i="258" s="1"/>
  <c r="G62" i="258" a="1"/>
  <c r="G62" i="258" s="1"/>
  <c r="E68" i="258" a="1"/>
  <c r="E68" i="258" s="1"/>
  <c r="F42" i="124" a="1"/>
  <c r="F42" i="124" s="1"/>
  <c r="H42" i="124" a="1"/>
  <c r="H42" i="124" s="1"/>
  <c r="G42" i="124" a="1"/>
  <c r="G42" i="124" s="1"/>
  <c r="F46" i="124" a="1"/>
  <c r="F46" i="124" s="1"/>
  <c r="H46" i="124" a="1"/>
  <c r="H46" i="124" s="1"/>
  <c r="E46" i="124" a="1"/>
  <c r="E46" i="124" s="1"/>
  <c r="F50" i="124" a="1"/>
  <c r="F50" i="124" s="1"/>
  <c r="G50" i="124" a="1"/>
  <c r="G50" i="124" s="1"/>
  <c r="E50" i="124" a="1"/>
  <c r="E50" i="124" s="1"/>
  <c r="D50" i="124" a="1"/>
  <c r="D50" i="124" s="1"/>
  <c r="H50" i="124" a="1"/>
  <c r="H50" i="124" s="1"/>
  <c r="H52" i="124" a="1"/>
  <c r="H52" i="124" s="1"/>
  <c r="F60" i="124" a="1"/>
  <c r="F60" i="124" s="1"/>
  <c r="E60" i="124" a="1"/>
  <c r="E60" i="124" s="1"/>
  <c r="D60" i="124" a="1"/>
  <c r="D60" i="124" s="1"/>
  <c r="H60" i="124" a="1"/>
  <c r="H60" i="124" s="1"/>
  <c r="G60" i="124" a="1"/>
  <c r="G60" i="124" s="1"/>
  <c r="F30" i="125" a="1"/>
  <c r="F30" i="125" s="1"/>
  <c r="G30" i="125" a="1"/>
  <c r="G30" i="125" s="1"/>
  <c r="E30" i="125" a="1"/>
  <c r="E30" i="125" s="1"/>
  <c r="D30" i="125" a="1"/>
  <c r="D30" i="125" s="1"/>
  <c r="H30" i="125" a="1"/>
  <c r="H30" i="125" s="1"/>
  <c r="H59" i="125" a="1"/>
  <c r="H59" i="125" s="1"/>
  <c r="D59" i="125" a="1"/>
  <c r="D59" i="125" s="1"/>
  <c r="G59" i="125" a="1"/>
  <c r="G59" i="125" s="1"/>
  <c r="F59" i="125" a="1"/>
  <c r="F59" i="125" s="1"/>
  <c r="E59" i="125" a="1"/>
  <c r="E59" i="125" s="1"/>
  <c r="H69" i="125" a="1"/>
  <c r="H69" i="125" s="1"/>
  <c r="D69" i="125" a="1"/>
  <c r="D69" i="125" s="1"/>
  <c r="G69" i="125" a="1"/>
  <c r="G69" i="125" s="1"/>
  <c r="F69" i="125" a="1"/>
  <c r="F69" i="125" s="1"/>
  <c r="E69" i="125" a="1"/>
  <c r="E69" i="125"/>
  <c r="H43" i="128" a="1"/>
  <c r="H43" i="128" s="1"/>
  <c r="D43" i="128" a="1"/>
  <c r="D43" i="128" s="1"/>
  <c r="G43" i="128" a="1"/>
  <c r="G43" i="128" s="1"/>
  <c r="F43" i="128" a="1"/>
  <c r="F43" i="128" s="1"/>
  <c r="E43" i="128" a="1"/>
  <c r="E43" i="128" s="1"/>
  <c r="H67" i="128" a="1"/>
  <c r="H67" i="128" s="1"/>
  <c r="D67" i="128" a="1"/>
  <c r="D67" i="128" s="1"/>
  <c r="G67" i="128" a="1"/>
  <c r="G67" i="128" s="1"/>
  <c r="F67" i="128" a="1"/>
  <c r="F67" i="128" s="1"/>
  <c r="E67" i="128" a="1"/>
  <c r="E67" i="128" s="1"/>
  <c r="H64" i="129" a="1"/>
  <c r="H64" i="129" s="1"/>
  <c r="D64" i="129" a="1"/>
  <c r="D64" i="129" s="1"/>
  <c r="G64" i="129" a="1"/>
  <c r="G64" i="129" s="1"/>
  <c r="F64" i="129" a="1"/>
  <c r="F64" i="129" s="1"/>
  <c r="E64" i="129" a="1"/>
  <c r="E64" i="129" s="1"/>
  <c r="F33" i="131" a="1"/>
  <c r="F33" i="131" s="1"/>
  <c r="G33" i="131" a="1"/>
  <c r="G33" i="131" s="1"/>
  <c r="E33" i="131" a="1"/>
  <c r="E33" i="131" s="1"/>
  <c r="D33" i="131" a="1"/>
  <c r="D33" i="131" s="1"/>
  <c r="H33" i="131" a="1"/>
  <c r="H33" i="131" s="1"/>
  <c r="F41" i="131" a="1"/>
  <c r="F41" i="131" s="1"/>
  <c r="G41" i="131" a="1"/>
  <c r="G41" i="131" s="1"/>
  <c r="E41" i="131" a="1"/>
  <c r="E41" i="131" s="1"/>
  <c r="D41" i="131" a="1"/>
  <c r="D41" i="131" s="1"/>
  <c r="H41" i="131" a="1"/>
  <c r="H41" i="131" s="1"/>
  <c r="F49" i="131" a="1"/>
  <c r="F49" i="131" s="1"/>
  <c r="G49" i="131" a="1"/>
  <c r="G49" i="131" s="1"/>
  <c r="E49" i="131" a="1"/>
  <c r="E49" i="131" s="1"/>
  <c r="D49" i="131" a="1"/>
  <c r="D49" i="131" s="1"/>
  <c r="H49" i="131" a="1"/>
  <c r="H49" i="131" s="1"/>
  <c r="F57" i="131" a="1"/>
  <c r="F57" i="131" s="1"/>
  <c r="G57" i="131" a="1"/>
  <c r="G57" i="131" s="1"/>
  <c r="E57" i="131" a="1"/>
  <c r="E57" i="131" s="1"/>
  <c r="D57" i="131" a="1"/>
  <c r="D57" i="131" s="1"/>
  <c r="H57" i="131" a="1"/>
  <c r="H57" i="131" s="1"/>
  <c r="F65" i="131" a="1"/>
  <c r="F65" i="131" s="1"/>
  <c r="G65" i="131" a="1"/>
  <c r="G65" i="131" s="1"/>
  <c r="E65" i="131" a="1"/>
  <c r="E65" i="131" s="1"/>
  <c r="D65" i="131" a="1"/>
  <c r="D65" i="131" s="1"/>
  <c r="H65" i="131" a="1"/>
  <c r="H65" i="131" s="1"/>
  <c r="F73" i="131" a="1"/>
  <c r="F73" i="131" s="1"/>
  <c r="G73" i="131" a="1"/>
  <c r="G73" i="131" s="1"/>
  <c r="E73" i="131" a="1"/>
  <c r="E73" i="131" s="1"/>
  <c r="D73" i="131" a="1"/>
  <c r="D73" i="131" s="1"/>
  <c r="H73" i="131" a="1"/>
  <c r="H73" i="131" s="1"/>
  <c r="D39" i="132" a="1"/>
  <c r="D39" i="132" s="1"/>
  <c r="G39" i="132" a="1"/>
  <c r="G39" i="132" s="1"/>
  <c r="H39" i="132" a="1"/>
  <c r="H39" i="132" s="1"/>
  <c r="F39" i="132" a="1"/>
  <c r="F39" i="132" s="1"/>
  <c r="E39" i="132" a="1"/>
  <c r="E39" i="132" s="1"/>
  <c r="E75" i="252" a="1"/>
  <c r="E75" i="252" s="1"/>
  <c r="E41" i="253" a="1"/>
  <c r="E41" i="253" s="1"/>
  <c r="G46" i="253" a="1"/>
  <c r="G46" i="253" s="1"/>
  <c r="E57" i="253" a="1"/>
  <c r="E57" i="253" s="1"/>
  <c r="G62" i="253" a="1"/>
  <c r="G62" i="253" s="1"/>
  <c r="E73" i="253" a="1"/>
  <c r="E73" i="253" s="1"/>
  <c r="E44" i="254" a="1"/>
  <c r="E44" i="254" s="1"/>
  <c r="G49" i="254" a="1"/>
  <c r="G49" i="254" s="1"/>
  <c r="E60" i="254" a="1"/>
  <c r="E60" i="254" s="1"/>
  <c r="E76" i="254" a="1"/>
  <c r="E76" i="254" s="1"/>
  <c r="G81" i="254" a="1"/>
  <c r="G81" i="254" s="1"/>
  <c r="E42" i="255" a="1"/>
  <c r="E42" i="255" s="1"/>
  <c r="E58" i="255" a="1"/>
  <c r="E58" i="255" s="1"/>
  <c r="G63" i="255" a="1"/>
  <c r="G63" i="255" s="1"/>
  <c r="E74" i="255" a="1"/>
  <c r="E74" i="255" s="1"/>
  <c r="G79" i="255" a="1"/>
  <c r="G79" i="255" s="1"/>
  <c r="G32" i="258" a="1"/>
  <c r="G32" i="258" s="1"/>
  <c r="H47" i="258" a="1"/>
  <c r="H47" i="258" s="1"/>
  <c r="D47" i="258" a="1"/>
  <c r="D47" i="258" s="1"/>
  <c r="H52" i="258" a="1"/>
  <c r="H52" i="258" s="1"/>
  <c r="G66" i="258" a="1"/>
  <c r="G66" i="258" s="1"/>
  <c r="G68" i="258" a="1"/>
  <c r="G68" i="258" s="1"/>
  <c r="F32" i="124" a="1"/>
  <c r="F32" i="124" s="1"/>
  <c r="E32" i="124" a="1"/>
  <c r="E32" i="124" s="1"/>
  <c r="H32" i="124" a="1"/>
  <c r="H32" i="124" s="1"/>
  <c r="G32" i="124" a="1"/>
  <c r="G32" i="124" s="1"/>
  <c r="E33" i="124" a="1"/>
  <c r="E33" i="124" s="1"/>
  <c r="F36" i="124" a="1"/>
  <c r="F36" i="124" s="1"/>
  <c r="D36" i="124" a="1"/>
  <c r="D36" i="124" s="1"/>
  <c r="G36" i="124" a="1"/>
  <c r="G36" i="124" s="1"/>
  <c r="D42" i="124" a="1"/>
  <c r="D42" i="124" s="1"/>
  <c r="D46" i="124" a="1"/>
  <c r="D46" i="124" s="1"/>
  <c r="H53" i="124" a="1"/>
  <c r="H53" i="124" s="1"/>
  <c r="D53" i="124" a="1"/>
  <c r="D53" i="124" s="1"/>
  <c r="G53" i="124" a="1"/>
  <c r="G53" i="124" s="1"/>
  <c r="F53" i="124" a="1"/>
  <c r="F53" i="124" s="1"/>
  <c r="E53" i="124" a="1"/>
  <c r="E53" i="124" s="1"/>
  <c r="H35" i="125" a="1"/>
  <c r="H35" i="125" s="1"/>
  <c r="D35" i="125" a="1"/>
  <c r="D35" i="125" s="1"/>
  <c r="G35" i="125" a="1"/>
  <c r="G35" i="125" s="1"/>
  <c r="F35" i="125" a="1"/>
  <c r="F35" i="125" s="1"/>
  <c r="E35" i="125" a="1"/>
  <c r="E35" i="125" s="1"/>
  <c r="H45" i="125" a="1"/>
  <c r="H45" i="125" s="1"/>
  <c r="D45" i="125" a="1"/>
  <c r="D45" i="125" s="1"/>
  <c r="G45" i="125" a="1"/>
  <c r="G45" i="125" s="1"/>
  <c r="F45" i="125" a="1"/>
  <c r="F45" i="125" s="1"/>
  <c r="E45" i="125" a="1"/>
  <c r="E45" i="125" s="1"/>
  <c r="F70" i="125" a="1"/>
  <c r="F70" i="125" s="1"/>
  <c r="G70" i="125" a="1"/>
  <c r="G70" i="125" s="1"/>
  <c r="E70" i="125" a="1"/>
  <c r="E70" i="125" s="1"/>
  <c r="D70" i="125" a="1"/>
  <c r="D70" i="125" s="1"/>
  <c r="H70" i="125" a="1"/>
  <c r="H70" i="125" s="1"/>
  <c r="F44" i="128" a="1"/>
  <c r="F44" i="128" s="1"/>
  <c r="G44" i="128" a="1"/>
  <c r="G44" i="128" s="1"/>
  <c r="E44" i="128" a="1"/>
  <c r="E44" i="128" s="1"/>
  <c r="D44" i="128" a="1"/>
  <c r="D44" i="128" s="1"/>
  <c r="H44" i="128" a="1"/>
  <c r="H44" i="128" s="1"/>
  <c r="F68" i="128" a="1"/>
  <c r="F68" i="128" s="1"/>
  <c r="G68" i="128" a="1"/>
  <c r="G68" i="128" s="1"/>
  <c r="E68" i="128" a="1"/>
  <c r="E68" i="128" s="1"/>
  <c r="D68" i="128" a="1"/>
  <c r="D68" i="128" s="1"/>
  <c r="H68" i="128" a="1"/>
  <c r="H68" i="128" s="1"/>
  <c r="H46" i="129" a="1"/>
  <c r="H46" i="129" s="1"/>
  <c r="D46" i="129" a="1"/>
  <c r="D46" i="129" s="1"/>
  <c r="G46" i="129" a="1"/>
  <c r="G46" i="129" s="1"/>
  <c r="F46" i="129" a="1"/>
  <c r="F46" i="129" s="1"/>
  <c r="E46" i="129" a="1"/>
  <c r="E46" i="129" s="1"/>
  <c r="F65" i="129" a="1"/>
  <c r="F65" i="129" s="1"/>
  <c r="G65" i="129" a="1"/>
  <c r="G65" i="129" s="1"/>
  <c r="E65" i="129" a="1"/>
  <c r="E65" i="129" s="1"/>
  <c r="D65" i="129" a="1"/>
  <c r="D65" i="129" s="1"/>
  <c r="H65" i="129" a="1"/>
  <c r="H65" i="129" s="1"/>
  <c r="H37" i="130" a="1"/>
  <c r="H37" i="130" s="1"/>
  <c r="D37" i="130" a="1"/>
  <c r="D37" i="130" s="1"/>
  <c r="G37" i="130" a="1"/>
  <c r="G37" i="130" s="1"/>
  <c r="F37" i="130" a="1"/>
  <c r="F37" i="130" s="1"/>
  <c r="E37" i="130" a="1"/>
  <c r="E37" i="130" s="1"/>
  <c r="H45" i="130" a="1"/>
  <c r="H45" i="130" s="1"/>
  <c r="D45" i="130" a="1"/>
  <c r="D45" i="130" s="1"/>
  <c r="G45" i="130" a="1"/>
  <c r="G45" i="130" s="1"/>
  <c r="F45" i="130" a="1"/>
  <c r="F45" i="130" s="1"/>
  <c r="E45" i="130" a="1"/>
  <c r="E45" i="130" s="1"/>
  <c r="H53" i="130" a="1"/>
  <c r="H53" i="130"/>
  <c r="D53" i="130" a="1"/>
  <c r="D53" i="130" s="1"/>
  <c r="G53" i="130" a="1"/>
  <c r="G53" i="130" s="1"/>
  <c r="F53" i="130" a="1"/>
  <c r="F53" i="130" s="1"/>
  <c r="E53" i="130" a="1"/>
  <c r="E53" i="130" s="1"/>
  <c r="H61" i="130" a="1"/>
  <c r="H61" i="130" s="1"/>
  <c r="D61" i="130" a="1"/>
  <c r="D61" i="130" s="1"/>
  <c r="F61" i="130" a="1"/>
  <c r="F61" i="130" s="1"/>
  <c r="E61" i="130" a="1"/>
  <c r="E61" i="130" s="1"/>
  <c r="H69" i="130" a="1"/>
  <c r="H69" i="130" s="1"/>
  <c r="D69" i="130" a="1"/>
  <c r="D69" i="130" s="1"/>
  <c r="G69" i="130" a="1"/>
  <c r="G69" i="130" s="1"/>
  <c r="F69" i="130" a="1"/>
  <c r="F69" i="130" s="1"/>
  <c r="E69" i="130" a="1"/>
  <c r="E69" i="130" s="1"/>
  <c r="H33" i="132" a="1"/>
  <c r="H33" i="132" s="1"/>
  <c r="D33" i="132" a="1"/>
  <c r="D33" i="132" s="1"/>
  <c r="G33" i="132" a="1"/>
  <c r="G33" i="132" s="1"/>
  <c r="F33" i="132" a="1"/>
  <c r="F33" i="132" s="1"/>
  <c r="E33" i="132" a="1"/>
  <c r="E33" i="132" s="1"/>
  <c r="G40" i="132" a="1"/>
  <c r="G40" i="132" s="1"/>
  <c r="H40" i="132" a="1"/>
  <c r="H40" i="132" s="1"/>
  <c r="F40" i="132" a="1"/>
  <c r="F40" i="132" s="1"/>
  <c r="E40" i="132" a="1"/>
  <c r="E40" i="132" s="1"/>
  <c r="D40" i="132" a="1"/>
  <c r="D40" i="132" s="1"/>
  <c r="F63" i="132" a="1"/>
  <c r="F63" i="132" s="1"/>
  <c r="E63" i="132" a="1"/>
  <c r="E63" i="132" s="1"/>
  <c r="D63" i="132" a="1"/>
  <c r="D63" i="132" s="1"/>
  <c r="H63" i="132" a="1"/>
  <c r="H63" i="132" s="1"/>
  <c r="G63" i="132" a="1"/>
  <c r="G63" i="132" s="1"/>
  <c r="H36" i="253" a="1"/>
  <c r="H36" i="253" s="1"/>
  <c r="H39" i="253" a="1"/>
  <c r="H39" i="253" s="1"/>
  <c r="D39" i="253" a="1"/>
  <c r="D39" i="253" s="1"/>
  <c r="H52" i="253" a="1"/>
  <c r="H52" i="253" s="1"/>
  <c r="H55" i="253" a="1"/>
  <c r="H55" i="253" s="1"/>
  <c r="D55" i="253" a="1"/>
  <c r="D55" i="253" s="1"/>
  <c r="H68" i="253" a="1"/>
  <c r="H68" i="253" s="1"/>
  <c r="H71" i="253" a="1"/>
  <c r="H71" i="253" s="1"/>
  <c r="D71" i="253" a="1"/>
  <c r="D71" i="253" s="1"/>
  <c r="G72" i="253" a="1"/>
  <c r="G72" i="253" s="1"/>
  <c r="H42" i="254" a="1"/>
  <c r="H42" i="254"/>
  <c r="D42" i="254" a="1"/>
  <c r="D42" i="254" s="1"/>
  <c r="G43" i="254" a="1"/>
  <c r="G43" i="254" s="1"/>
  <c r="H55" i="254" a="1"/>
  <c r="H55" i="254" s="1"/>
  <c r="H58" i="254" a="1"/>
  <c r="H58" i="254" s="1"/>
  <c r="D58" i="254" a="1"/>
  <c r="D58" i="254" s="1"/>
  <c r="G59" i="254" a="1"/>
  <c r="G59" i="254" s="1"/>
  <c r="H71" i="254" a="1"/>
  <c r="H71" i="254" s="1"/>
  <c r="H74" i="254" a="1"/>
  <c r="H74" i="254" s="1"/>
  <c r="D74" i="254" a="1"/>
  <c r="D74" i="254" s="1"/>
  <c r="G75" i="254" a="1"/>
  <c r="G75" i="254" s="1"/>
  <c r="G41" i="255" a="1"/>
  <c r="G41" i="255" s="1"/>
  <c r="H53" i="255" a="1"/>
  <c r="H53" i="255" s="1"/>
  <c r="H56" i="255" a="1"/>
  <c r="H56" i="255" s="1"/>
  <c r="D56" i="255" a="1"/>
  <c r="D56" i="255" s="1"/>
  <c r="G57" i="255" a="1"/>
  <c r="G57" i="255" s="1"/>
  <c r="H69" i="255" a="1"/>
  <c r="H69" i="255" s="1"/>
  <c r="H72" i="255" a="1"/>
  <c r="H72" i="255" s="1"/>
  <c r="D72" i="255" a="1"/>
  <c r="D72" i="255" s="1"/>
  <c r="G73" i="255" a="1"/>
  <c r="G73" i="255" s="1"/>
  <c r="H38" i="258" a="1"/>
  <c r="H38" i="258" s="1"/>
  <c r="H41" i="258" a="1"/>
  <c r="H41" i="258" s="1"/>
  <c r="D41" i="258" a="1"/>
  <c r="D41" i="258" s="1"/>
  <c r="H42" i="258" a="1"/>
  <c r="H42" i="258" s="1"/>
  <c r="F48" i="258" a="1"/>
  <c r="F48" i="258" s="1"/>
  <c r="G48" i="258" a="1"/>
  <c r="G48" i="258" s="1"/>
  <c r="H31" i="124" a="1"/>
  <c r="H31" i="124" s="1"/>
  <c r="D31" i="124" a="1"/>
  <c r="D31" i="124" s="1"/>
  <c r="G33" i="124" a="1"/>
  <c r="G33" i="124" s="1"/>
  <c r="F38" i="124" a="1"/>
  <c r="F38" i="124" s="1"/>
  <c r="D38" i="124" a="1"/>
  <c r="D38" i="124" s="1"/>
  <c r="H38" i="124" a="1"/>
  <c r="H38" i="124" s="1"/>
  <c r="E42" i="124" a="1"/>
  <c r="E42" i="124" s="1"/>
  <c r="E44" i="124" a="1"/>
  <c r="E44" i="124" s="1"/>
  <c r="D44" i="124" a="1"/>
  <c r="D44" i="124" s="1"/>
  <c r="H44" i="124" a="1"/>
  <c r="H44" i="124" s="1"/>
  <c r="F58" i="124" a="1"/>
  <c r="F58" i="124" s="1"/>
  <c r="H58" i="124" a="1"/>
  <c r="H58" i="124" s="1"/>
  <c r="G58" i="124" a="1"/>
  <c r="G58" i="124" s="1"/>
  <c r="E58" i="124" a="1"/>
  <c r="E58" i="124" s="1"/>
  <c r="H61" i="124" a="1"/>
  <c r="H61" i="124" s="1"/>
  <c r="D61" i="124" a="1"/>
  <c r="D61" i="124" s="1"/>
  <c r="E61" i="124" a="1"/>
  <c r="E61" i="124" s="1"/>
  <c r="G61" i="124" a="1"/>
  <c r="G61" i="124" s="1"/>
  <c r="F61" i="124" a="1"/>
  <c r="F61" i="124" s="1"/>
  <c r="F46" i="125" a="1"/>
  <c r="F46" i="125" s="1"/>
  <c r="G46" i="125" a="1"/>
  <c r="G46" i="125" s="1"/>
  <c r="E46" i="125" a="1"/>
  <c r="E46" i="125" s="1"/>
  <c r="D46" i="125" a="1"/>
  <c r="D46" i="125" s="1"/>
  <c r="H46" i="125" a="1"/>
  <c r="H46" i="125" s="1"/>
  <c r="H49" i="128" a="1"/>
  <c r="H49" i="128" s="1"/>
  <c r="D49" i="128" a="1"/>
  <c r="D49" i="128" s="1"/>
  <c r="F49" i="128" a="1"/>
  <c r="F49" i="128" s="1"/>
  <c r="E49" i="128" a="1"/>
  <c r="E49" i="128" s="1"/>
  <c r="H59" i="128" a="1"/>
  <c r="H59" i="128" s="1"/>
  <c r="D59" i="128" a="1"/>
  <c r="D59" i="128" s="1"/>
  <c r="G59" i="128" a="1"/>
  <c r="G59" i="128" s="1"/>
  <c r="F59" i="128" a="1"/>
  <c r="F59" i="128" s="1"/>
  <c r="E59" i="128" a="1"/>
  <c r="E59" i="128" s="1"/>
  <c r="H56" i="129" a="1"/>
  <c r="H56" i="129" s="1"/>
  <c r="D56" i="129" a="1"/>
  <c r="D56" i="129" s="1"/>
  <c r="G56" i="129" a="1"/>
  <c r="G56" i="129" s="1"/>
  <c r="F56" i="129" a="1"/>
  <c r="F56" i="129" s="1"/>
  <c r="E56" i="129" a="1"/>
  <c r="E56" i="129" s="1"/>
  <c r="F38" i="130" a="1"/>
  <c r="F38" i="130" s="1"/>
  <c r="G38" i="130" a="1"/>
  <c r="G38" i="130" s="1"/>
  <c r="E38" i="130" a="1"/>
  <c r="E38" i="130" s="1"/>
  <c r="D38" i="130" a="1"/>
  <c r="D38" i="130" s="1"/>
  <c r="H38" i="130" a="1"/>
  <c r="H38" i="130" s="1"/>
  <c r="F46" i="130" a="1"/>
  <c r="F46" i="130" s="1"/>
  <c r="G46" i="130" a="1"/>
  <c r="G46" i="130" s="1"/>
  <c r="E46" i="130" a="1"/>
  <c r="E46" i="130" s="1"/>
  <c r="D46" i="130" a="1"/>
  <c r="D46" i="130" s="1"/>
  <c r="H46" i="130" a="1"/>
  <c r="H46" i="130" s="1"/>
  <c r="F54" i="130" a="1"/>
  <c r="F54" i="130" s="1"/>
  <c r="G54" i="130" a="1"/>
  <c r="G54" i="130" s="1"/>
  <c r="E54" i="130" a="1"/>
  <c r="E54" i="130" s="1"/>
  <c r="D54" i="130" a="1"/>
  <c r="D54" i="130" s="1"/>
  <c r="H54" i="130" a="1"/>
  <c r="H54" i="130" s="1"/>
  <c r="F62" i="130" a="1"/>
  <c r="F62" i="130" s="1"/>
  <c r="G62" i="130" a="1"/>
  <c r="G62" i="130" s="1"/>
  <c r="E62" i="130" a="1"/>
  <c r="E62" i="130" s="1"/>
  <c r="D62" i="130" a="1"/>
  <c r="D62" i="130" s="1"/>
  <c r="H62" i="130" a="1"/>
  <c r="H62" i="130" s="1"/>
  <c r="F70" i="130" a="1"/>
  <c r="F70" i="130" s="1"/>
  <c r="G70" i="130" a="1"/>
  <c r="G70" i="130" s="1"/>
  <c r="E70" i="130" a="1"/>
  <c r="E70" i="130" s="1"/>
  <c r="D70" i="130" a="1"/>
  <c r="D70" i="130" s="1"/>
  <c r="H70" i="130" a="1"/>
  <c r="H70" i="130" s="1"/>
  <c r="G37" i="132" a="1"/>
  <c r="G37" i="132" s="1"/>
  <c r="E37" i="132" a="1"/>
  <c r="E37" i="132" s="1"/>
  <c r="H37" i="132" a="1"/>
  <c r="H37" i="132" s="1"/>
  <c r="F37" i="132" a="1"/>
  <c r="F37" i="132" s="1"/>
  <c r="D37" i="132" a="1"/>
  <c r="D37" i="132" s="1"/>
  <c r="D41" i="132" a="1"/>
  <c r="D41" i="132" s="1"/>
  <c r="H41" i="132" a="1"/>
  <c r="H41" i="132" s="1"/>
  <c r="G41" i="132" a="1"/>
  <c r="G41" i="132" s="1"/>
  <c r="F41" i="132" a="1"/>
  <c r="F41" i="132" s="1"/>
  <c r="E41" i="132" a="1"/>
  <c r="E41" i="132" s="1"/>
  <c r="H46" i="253" a="1"/>
  <c r="H46" i="253" s="1"/>
  <c r="H49" i="253" a="1"/>
  <c r="H49" i="253" s="1"/>
  <c r="D49" i="253" a="1"/>
  <c r="D49" i="253" s="1"/>
  <c r="H62" i="253" a="1"/>
  <c r="H62" i="253" s="1"/>
  <c r="H65" i="253" a="1"/>
  <c r="H65" i="253" s="1"/>
  <c r="D65" i="253" a="1"/>
  <c r="D65" i="253" s="1"/>
  <c r="H49" i="254" a="1"/>
  <c r="H49" i="254" s="1"/>
  <c r="H52" i="254" a="1"/>
  <c r="H52" i="254" s="1"/>
  <c r="D52" i="254" a="1"/>
  <c r="D52" i="254" s="1"/>
  <c r="H68" i="254" a="1"/>
  <c r="H68" i="254" s="1"/>
  <c r="D68" i="254" a="1"/>
  <c r="D68" i="254" s="1"/>
  <c r="H81" i="254" a="1"/>
  <c r="H81" i="254" s="1"/>
  <c r="H47" i="255" a="1"/>
  <c r="H47" i="255" s="1"/>
  <c r="H50" i="255" a="1"/>
  <c r="H50" i="255" s="1"/>
  <c r="D50" i="255" a="1"/>
  <c r="D50" i="255" s="1"/>
  <c r="H63" i="255" a="1"/>
  <c r="H63" i="255" s="1"/>
  <c r="H66" i="255" a="1"/>
  <c r="H66" i="255" s="1"/>
  <c r="D66" i="255" a="1"/>
  <c r="D66" i="255" s="1"/>
  <c r="H79" i="255" a="1"/>
  <c r="H79" i="255" s="1"/>
  <c r="H82" i="255" a="1"/>
  <c r="H82" i="255" s="1"/>
  <c r="D82" i="255" a="1"/>
  <c r="D82" i="255" s="1"/>
  <c r="H32" i="258" a="1"/>
  <c r="H32" i="258" s="1"/>
  <c r="H35" i="258" a="1"/>
  <c r="H35" i="258" s="1"/>
  <c r="D35" i="258" a="1"/>
  <c r="D35" i="258" s="1"/>
  <c r="H49" i="258" a="1"/>
  <c r="H49" i="258" s="1"/>
  <c r="D49" i="258" a="1"/>
  <c r="D49" i="258" s="1"/>
  <c r="F49" i="258" a="1"/>
  <c r="F49" i="258" s="1"/>
  <c r="F50" i="258" a="1"/>
  <c r="F50" i="258" s="1"/>
  <c r="D50" i="258" a="1"/>
  <c r="D50" i="258" s="1"/>
  <c r="H51" i="258" a="1"/>
  <c r="H51" i="258" s="1"/>
  <c r="D51" i="258" a="1"/>
  <c r="D51" i="258" s="1"/>
  <c r="G51" i="258" a="1"/>
  <c r="G51" i="258" s="1"/>
  <c r="F54" i="258" a="1"/>
  <c r="F54" i="258" s="1"/>
  <c r="H54" i="258" a="1"/>
  <c r="H54" i="258" s="1"/>
  <c r="H68" i="258" a="1"/>
  <c r="H68" i="258" s="1"/>
  <c r="F30" i="124" a="1"/>
  <c r="F30" i="124" s="1"/>
  <c r="H30" i="124" a="1"/>
  <c r="H30" i="124" s="1"/>
  <c r="E30" i="124" a="1"/>
  <c r="E30" i="124" s="1"/>
  <c r="E31" i="124" a="1"/>
  <c r="E31" i="124" s="1"/>
  <c r="F54" i="124" a="1"/>
  <c r="F54" i="124" s="1"/>
  <c r="D54" i="124" a="1"/>
  <c r="D54" i="124" s="1"/>
  <c r="H54" i="124" a="1"/>
  <c r="H54" i="124" s="1"/>
  <c r="G54" i="124" a="1"/>
  <c r="G54" i="124" s="1"/>
  <c r="H51" i="125" a="1"/>
  <c r="H51" i="125" s="1"/>
  <c r="D51" i="125" a="1"/>
  <c r="D51" i="125" s="1"/>
  <c r="G51" i="125" a="1"/>
  <c r="G51" i="125" s="1"/>
  <c r="F51" i="125" a="1"/>
  <c r="F51" i="125" s="1"/>
  <c r="E51" i="125" a="1"/>
  <c r="E51" i="125" s="1"/>
  <c r="H61" i="125" a="1"/>
  <c r="H61" i="125" s="1"/>
  <c r="D61" i="125" a="1"/>
  <c r="D61" i="125" s="1"/>
  <c r="G61" i="125" a="1"/>
  <c r="G61" i="125" s="1"/>
  <c r="F61" i="125" a="1"/>
  <c r="F61" i="125" s="1"/>
  <c r="E61" i="125" a="1"/>
  <c r="E61" i="125" s="1"/>
  <c r="F60" i="128" a="1"/>
  <c r="F60" i="128" s="1"/>
  <c r="G60" i="128" a="1"/>
  <c r="G60" i="128" s="1"/>
  <c r="E60" i="128" a="1"/>
  <c r="E60" i="128" s="1"/>
  <c r="D60" i="128" a="1"/>
  <c r="D60" i="128" s="1"/>
  <c r="H60" i="128" a="1"/>
  <c r="H60" i="128" s="1"/>
  <c r="H73" i="128" a="1"/>
  <c r="H73" i="128" s="1"/>
  <c r="D73" i="128" a="1"/>
  <c r="D73" i="128" s="1"/>
  <c r="G73" i="128" a="1"/>
  <c r="G73" i="128" s="1"/>
  <c r="F73" i="128" a="1"/>
  <c r="F73" i="128" s="1"/>
  <c r="E73" i="128" a="1"/>
  <c r="E73" i="128" s="1"/>
  <c r="H38" i="129" a="1"/>
  <c r="H38" i="129" s="1"/>
  <c r="D38" i="129" a="1"/>
  <c r="D38" i="129" s="1"/>
  <c r="G38" i="129" a="1"/>
  <c r="G38" i="129" s="1"/>
  <c r="F38" i="129" a="1"/>
  <c r="F38" i="129" s="1"/>
  <c r="E38" i="129" a="1"/>
  <c r="E38" i="129" s="1"/>
  <c r="F57" i="129" a="1"/>
  <c r="F57" i="129" s="1"/>
  <c r="G57" i="129" a="1"/>
  <c r="G57" i="129" s="1"/>
  <c r="E57" i="129" a="1"/>
  <c r="E57" i="129" s="1"/>
  <c r="D57" i="129" a="1"/>
  <c r="D57" i="129" s="1"/>
  <c r="H57" i="129" a="1"/>
  <c r="H57" i="129" s="1"/>
  <c r="H70" i="129" a="1"/>
  <c r="H70" i="129" s="1"/>
  <c r="D70" i="129" a="1"/>
  <c r="D70" i="129" s="1"/>
  <c r="G70" i="129" a="1"/>
  <c r="G70" i="129" s="1"/>
  <c r="F70" i="129" a="1"/>
  <c r="F70" i="129" s="1"/>
  <c r="E70" i="129" a="1"/>
  <c r="E70" i="129" s="1"/>
  <c r="D42" i="132" a="1"/>
  <c r="D42" i="132" s="1"/>
  <c r="G42" i="132" a="1"/>
  <c r="G42" i="132" s="1"/>
  <c r="H42" i="132" a="1"/>
  <c r="H42" i="132" s="1"/>
  <c r="F42" i="132" a="1"/>
  <c r="F42" i="132" s="1"/>
  <c r="E42" i="132" a="1"/>
  <c r="E42" i="132" s="1"/>
  <c r="G56" i="132" a="1"/>
  <c r="G56" i="132" s="1"/>
  <c r="F56" i="132" a="1"/>
  <c r="F56" i="132" s="1"/>
  <c r="E56" i="132" a="1"/>
  <c r="E56" i="132" s="1"/>
  <c r="D56" i="132" a="1"/>
  <c r="D56" i="132" s="1"/>
  <c r="H56" i="132" a="1"/>
  <c r="H56" i="132" s="1"/>
  <c r="H72" i="253" a="1"/>
  <c r="H72" i="253" s="1"/>
  <c r="H43" i="254" a="1"/>
  <c r="H43" i="254" s="1"/>
  <c r="H46" i="254" a="1"/>
  <c r="H46" i="254" s="1"/>
  <c r="D46" i="254" a="1"/>
  <c r="D46" i="254" s="1"/>
  <c r="H59" i="254" a="1"/>
  <c r="H59" i="254" s="1"/>
  <c r="H62" i="254" a="1"/>
  <c r="H62" i="254" s="1"/>
  <c r="D62" i="254" a="1"/>
  <c r="D62" i="254" s="1"/>
  <c r="H75" i="254" a="1"/>
  <c r="H75" i="254" s="1"/>
  <c r="H78" i="254" a="1"/>
  <c r="H78" i="254" s="1"/>
  <c r="D78" i="254" a="1"/>
  <c r="D78" i="254" s="1"/>
  <c r="H41" i="255" a="1"/>
  <c r="H41" i="255" s="1"/>
  <c r="H44" i="255" a="1"/>
  <c r="H44" i="255" s="1"/>
  <c r="D44" i="255" a="1"/>
  <c r="D44" i="255" s="1"/>
  <c r="H57" i="255" a="1"/>
  <c r="H57" i="255" s="1"/>
  <c r="H60" i="255" a="1"/>
  <c r="H60" i="255" s="1"/>
  <c r="D60" i="255" a="1"/>
  <c r="D60" i="255" s="1"/>
  <c r="H73" i="255" a="1"/>
  <c r="H73" i="255" s="1"/>
  <c r="H76" i="255" a="1"/>
  <c r="H76" i="255" s="1"/>
  <c r="D76" i="255" a="1"/>
  <c r="D76" i="255" s="1"/>
  <c r="H29" i="258" a="1"/>
  <c r="H29" i="258" s="1"/>
  <c r="D29" i="258" a="1"/>
  <c r="D29" i="258" s="1"/>
  <c r="H53" i="258" a="1"/>
  <c r="H53" i="258" s="1"/>
  <c r="D53" i="258" a="1"/>
  <c r="D53" i="258" s="1"/>
  <c r="E53" i="258" a="1"/>
  <c r="E53" i="258" s="1"/>
  <c r="H55" i="258" a="1"/>
  <c r="H55" i="258" s="1"/>
  <c r="D55" i="258" a="1"/>
  <c r="D55" i="258" s="1"/>
  <c r="F55" i="258" a="1"/>
  <c r="F55" i="258" s="1"/>
  <c r="F56" i="258" a="1"/>
  <c r="F56" i="258" s="1"/>
  <c r="E56" i="258" a="1"/>
  <c r="E56" i="258" s="1"/>
  <c r="H57" i="258" a="1"/>
  <c r="H57" i="258" s="1"/>
  <c r="D57" i="258" a="1"/>
  <c r="D57" i="258" s="1"/>
  <c r="F58" i="258" a="1"/>
  <c r="F58" i="258" s="1"/>
  <c r="G58" i="258" a="1"/>
  <c r="G58" i="258" s="1"/>
  <c r="F60" i="258" a="1"/>
  <c r="F60" i="258" s="1"/>
  <c r="D60" i="258" a="1"/>
  <c r="D60" i="258" s="1"/>
  <c r="H60" i="258" a="1"/>
  <c r="H60" i="258" s="1"/>
  <c r="H61" i="258" a="1"/>
  <c r="H61" i="258" s="1"/>
  <c r="D61" i="258" a="1"/>
  <c r="D61" i="258" s="1"/>
  <c r="G61" i="258" a="1"/>
  <c r="G61" i="258" s="1"/>
  <c r="F62" i="258" a="1"/>
  <c r="F62" i="258" s="1"/>
  <c r="E62" i="258" a="1"/>
  <c r="E62" i="258" s="1"/>
  <c r="H63" i="258" a="1"/>
  <c r="H63" i="258" s="1"/>
  <c r="D63" i="258" a="1"/>
  <c r="D63" i="258" s="1"/>
  <c r="F64" i="258" a="1"/>
  <c r="F64" i="258" s="1"/>
  <c r="G64" i="258" a="1"/>
  <c r="G64" i="258" s="1"/>
  <c r="D30" i="124" a="1"/>
  <c r="D30" i="124" s="1"/>
  <c r="F40" i="124" a="1"/>
  <c r="F40" i="124" s="1"/>
  <c r="G44" i="124" a="1"/>
  <c r="G44" i="124" s="1"/>
  <c r="H47" i="124" a="1"/>
  <c r="H47" i="124" s="1"/>
  <c r="D47" i="124" a="1"/>
  <c r="D47" i="124" s="1"/>
  <c r="E47" i="124" a="1"/>
  <c r="E47" i="124" s="1"/>
  <c r="E54" i="124" a="1"/>
  <c r="E54" i="124" s="1"/>
  <c r="F62" i="124" a="1"/>
  <c r="F62" i="124" s="1"/>
  <c r="H62" i="124" a="1"/>
  <c r="H62" i="124" s="1"/>
  <c r="G62" i="124" a="1"/>
  <c r="G62" i="124" s="1"/>
  <c r="E62" i="124" a="1"/>
  <c r="E62" i="124" s="1"/>
  <c r="D62" i="124" a="1"/>
  <c r="D62" i="124" s="1"/>
  <c r="F26" i="125" a="1"/>
  <c r="F26" i="125" s="1"/>
  <c r="E26" i="125" a="1"/>
  <c r="E26" i="125" s="1"/>
  <c r="D26" i="125" a="1"/>
  <c r="D26" i="125" s="1"/>
  <c r="H26" i="125" a="1"/>
  <c r="H26" i="125" s="1"/>
  <c r="G26" i="125" a="1"/>
  <c r="G26" i="125" s="1"/>
  <c r="H37" i="125" a="1"/>
  <c r="H37" i="125" s="1"/>
  <c r="D37" i="125" a="1"/>
  <c r="D37" i="125" s="1"/>
  <c r="G37" i="125" a="1"/>
  <c r="G37" i="125" s="1"/>
  <c r="F37" i="125" a="1"/>
  <c r="F37" i="125" s="1"/>
  <c r="E37" i="125" a="1"/>
  <c r="E37" i="125" s="1"/>
  <c r="F62" i="125" a="1"/>
  <c r="F62" i="125" s="1"/>
  <c r="G62" i="125" a="1"/>
  <c r="G62" i="125" s="1"/>
  <c r="E62" i="125" a="1"/>
  <c r="E62" i="125" s="1"/>
  <c r="D62" i="125" a="1"/>
  <c r="D62" i="125" s="1"/>
  <c r="H62" i="125" a="1"/>
  <c r="H62" i="125" s="1"/>
  <c r="F36" i="128" a="1"/>
  <c r="F36" i="128" s="1"/>
  <c r="G36" i="128" a="1"/>
  <c r="G36" i="128" s="1"/>
  <c r="E36" i="128" a="1"/>
  <c r="E36" i="128" s="1"/>
  <c r="D36" i="128" a="1"/>
  <c r="D36" i="128" s="1"/>
  <c r="H36" i="128" a="1"/>
  <c r="H36" i="128" s="1"/>
  <c r="H48" i="129" a="1"/>
  <c r="H48" i="129" s="1"/>
  <c r="D48" i="129" a="1"/>
  <c r="D48" i="129" s="1"/>
  <c r="G48" i="129" a="1"/>
  <c r="G48" i="129" s="1"/>
  <c r="F48" i="129" a="1"/>
  <c r="F48" i="129" s="1"/>
  <c r="E48" i="129" a="1"/>
  <c r="E48" i="129" s="1"/>
  <c r="H38" i="131" a="1"/>
  <c r="H38" i="131" s="1"/>
  <c r="D38" i="131" a="1"/>
  <c r="D38" i="131" s="1"/>
  <c r="G38" i="131" a="1"/>
  <c r="G38" i="131" s="1"/>
  <c r="F38" i="131" a="1"/>
  <c r="F38" i="131"/>
  <c r="E38" i="131" a="1"/>
  <c r="E38" i="131" s="1"/>
  <c r="H46" i="131" a="1"/>
  <c r="H46" i="131" s="1"/>
  <c r="D46" i="131" a="1"/>
  <c r="D46" i="131" s="1"/>
  <c r="G46" i="131" a="1"/>
  <c r="G46" i="131" s="1"/>
  <c r="F46" i="131" a="1"/>
  <c r="F46" i="131" s="1"/>
  <c r="E46" i="131" a="1"/>
  <c r="E46" i="131" s="1"/>
  <c r="H54" i="131" a="1"/>
  <c r="H54" i="131" s="1"/>
  <c r="D54" i="131" a="1"/>
  <c r="D54" i="131" s="1"/>
  <c r="G54" i="131" a="1"/>
  <c r="G54" i="131" s="1"/>
  <c r="F54" i="131" a="1"/>
  <c r="F54" i="131" s="1"/>
  <c r="E54" i="131" a="1"/>
  <c r="E54" i="131" s="1"/>
  <c r="H62" i="131" a="1"/>
  <c r="H62" i="131" s="1"/>
  <c r="D62" i="131" a="1"/>
  <c r="D62" i="131" s="1"/>
  <c r="G62" i="131" a="1"/>
  <c r="G62" i="131" s="1"/>
  <c r="F62" i="131" a="1"/>
  <c r="F62" i="131" s="1"/>
  <c r="E62" i="131" a="1"/>
  <c r="E62" i="131" s="1"/>
  <c r="H70" i="131" a="1"/>
  <c r="H70" i="131" s="1"/>
  <c r="D70" i="131" a="1"/>
  <c r="D70" i="131" s="1"/>
  <c r="G70" i="131" a="1"/>
  <c r="G70" i="131" s="1"/>
  <c r="F70" i="131" a="1"/>
  <c r="F70" i="131" s="1"/>
  <c r="E70" i="131" a="1"/>
  <c r="E70" i="131" s="1"/>
  <c r="G53" i="132" a="1"/>
  <c r="G53" i="132" s="1"/>
  <c r="E53" i="132" a="1"/>
  <c r="E53" i="132" s="1"/>
  <c r="H53" i="132" a="1"/>
  <c r="H53" i="132" s="1"/>
  <c r="F53" i="132" a="1"/>
  <c r="F53" i="132" s="1"/>
  <c r="D53" i="132" a="1"/>
  <c r="D53" i="132" s="1"/>
  <c r="E49" i="253" a="1"/>
  <c r="E49" i="253" s="1"/>
  <c r="E65" i="253" a="1"/>
  <c r="E65" i="253" s="1"/>
  <c r="D72" i="253" a="1"/>
  <c r="D72" i="253" s="1"/>
  <c r="D43" i="254" a="1"/>
  <c r="D43" i="254" s="1"/>
  <c r="E52" i="254" a="1"/>
  <c r="E52" i="254" s="1"/>
  <c r="D59" i="254" a="1"/>
  <c r="D59" i="254" s="1"/>
  <c r="E68" i="254" a="1"/>
  <c r="E68" i="254" s="1"/>
  <c r="D75" i="254" a="1"/>
  <c r="D75" i="254" s="1"/>
  <c r="D41" i="255" a="1"/>
  <c r="D41" i="255" s="1"/>
  <c r="E50" i="255" a="1"/>
  <c r="E50" i="255" s="1"/>
  <c r="D57" i="255" a="1"/>
  <c r="D57" i="255" s="1"/>
  <c r="E66" i="255" a="1"/>
  <c r="E66" i="255" s="1"/>
  <c r="D73" i="255" a="1"/>
  <c r="D73" i="255" s="1"/>
  <c r="E82" i="255" a="1"/>
  <c r="E82" i="255" s="1"/>
  <c r="E35" i="258" a="1"/>
  <c r="E35" i="258" s="1"/>
  <c r="F44" i="258" a="1"/>
  <c r="F44" i="258" s="1"/>
  <c r="H44" i="258" a="1"/>
  <c r="H44" i="258" s="1"/>
  <c r="E49" i="258" a="1"/>
  <c r="E49" i="258" s="1"/>
  <c r="E51" i="258" a="1"/>
  <c r="E51" i="258" s="1"/>
  <c r="D56" i="258" a="1"/>
  <c r="D56" i="258" s="1"/>
  <c r="D58" i="258" a="1"/>
  <c r="D58" i="258" s="1"/>
  <c r="D62" i="258" a="1"/>
  <c r="D62" i="258" s="1"/>
  <c r="E63" i="258" a="1"/>
  <c r="E63" i="258" s="1"/>
  <c r="D64" i="258" a="1"/>
  <c r="D64" i="258" s="1"/>
  <c r="F66" i="258" a="1"/>
  <c r="F66" i="258" s="1"/>
  <c r="D66" i="258" a="1"/>
  <c r="D66" i="258" s="1"/>
  <c r="H67" i="258" a="1"/>
  <c r="H67" i="258" s="1"/>
  <c r="D67" i="258" a="1"/>
  <c r="D67" i="258" s="1"/>
  <c r="G67" i="258" a="1"/>
  <c r="G67" i="258" s="1"/>
  <c r="F34" i="124" a="1"/>
  <c r="F34" i="124" s="1"/>
  <c r="G34" i="124" a="1"/>
  <c r="G34" i="124" s="1"/>
  <c r="E34" i="124" a="1"/>
  <c r="E34" i="124" s="1"/>
  <c r="D34" i="124" a="1"/>
  <c r="D34" i="124" s="1"/>
  <c r="H45" i="124" a="1"/>
  <c r="H45" i="124" s="1"/>
  <c r="D45" i="124" a="1"/>
  <c r="D45" i="124" s="1"/>
  <c r="E45" i="124" a="1"/>
  <c r="E45" i="124" s="1"/>
  <c r="G45" i="124" a="1"/>
  <c r="G45" i="124" s="1"/>
  <c r="F45" i="124" a="1"/>
  <c r="F45" i="124" s="1"/>
  <c r="D49" i="124" a="1"/>
  <c r="D49" i="124" s="1"/>
  <c r="G49" i="124" a="1"/>
  <c r="G49" i="124" s="1"/>
  <c r="F49" i="124" a="1"/>
  <c r="F49" i="124" s="1"/>
  <c r="E49" i="124" a="1"/>
  <c r="E49" i="124" s="1"/>
  <c r="H63" i="124" a="1"/>
  <c r="H63" i="124" s="1"/>
  <c r="D63" i="124" a="1"/>
  <c r="D63" i="124" s="1"/>
  <c r="F63" i="124" a="1"/>
  <c r="F63" i="124" s="1"/>
  <c r="E63" i="124" a="1"/>
  <c r="E63" i="124" s="1"/>
  <c r="G63" i="124" a="1"/>
  <c r="G63" i="124" s="1"/>
  <c r="H65" i="124" a="1"/>
  <c r="H65" i="124" s="1"/>
  <c r="D65" i="124" a="1"/>
  <c r="D65" i="124" s="1"/>
  <c r="G65" i="124" a="1"/>
  <c r="G65" i="124" s="1"/>
  <c r="F65" i="124" a="1"/>
  <c r="F65" i="124" s="1"/>
  <c r="E65" i="124" a="1"/>
  <c r="E65" i="124" s="1"/>
  <c r="H69" i="124" a="1"/>
  <c r="H69" i="124" s="1"/>
  <c r="D69" i="124" a="1"/>
  <c r="D69" i="124" s="1"/>
  <c r="G69" i="124" a="1"/>
  <c r="G69" i="124" s="1"/>
  <c r="F69" i="124" a="1"/>
  <c r="F69" i="124" s="1"/>
  <c r="E69" i="124" a="1"/>
  <c r="E69" i="124" s="1"/>
  <c r="H27" i="125" a="1"/>
  <c r="H27" i="125" s="1"/>
  <c r="D27" i="125" a="1"/>
  <c r="D27" i="125" s="1"/>
  <c r="E27" i="125" a="1"/>
  <c r="E27" i="125" s="1"/>
  <c r="G27" i="125" a="1"/>
  <c r="G27" i="125" s="1"/>
  <c r="F27" i="125" a="1"/>
  <c r="F27" i="125" s="1"/>
  <c r="F38" i="125" a="1"/>
  <c r="F38" i="125" s="1"/>
  <c r="G38" i="125" a="1"/>
  <c r="G38" i="125" s="1"/>
  <c r="E38" i="125" a="1"/>
  <c r="E38" i="125" s="1"/>
  <c r="D38" i="125" a="1"/>
  <c r="D38" i="125" s="1"/>
  <c r="H38" i="125" a="1"/>
  <c r="H38" i="125" s="1"/>
  <c r="H67" i="125" a="1"/>
  <c r="H67" i="125" s="1"/>
  <c r="D67" i="125" a="1"/>
  <c r="D67" i="125" s="1"/>
  <c r="G67" i="125" a="1"/>
  <c r="G67" i="125" s="1"/>
  <c r="F67" i="125" a="1"/>
  <c r="F67" i="125" s="1"/>
  <c r="E67" i="125" a="1"/>
  <c r="E67" i="125" s="1"/>
  <c r="H41" i="128" a="1"/>
  <c r="H41" i="128" s="1"/>
  <c r="D41" i="128" a="1"/>
  <c r="D41" i="128" s="1"/>
  <c r="G41" i="128" a="1"/>
  <c r="G41" i="128" s="1"/>
  <c r="F41" i="128" a="1"/>
  <c r="F41" i="128" s="1"/>
  <c r="E41" i="128" a="1"/>
  <c r="E41" i="128" s="1"/>
  <c r="H51" i="128" a="1"/>
  <c r="H51" i="128" s="1"/>
  <c r="D51" i="128" a="1"/>
  <c r="D51" i="128" s="1"/>
  <c r="G51" i="128" a="1"/>
  <c r="G51" i="128" s="1"/>
  <c r="F51" i="128" a="1"/>
  <c r="F51" i="128" s="1"/>
  <c r="E51" i="128" a="1"/>
  <c r="E51" i="128" s="1"/>
  <c r="H65" i="128" a="1"/>
  <c r="H65" i="128" s="1"/>
  <c r="D65" i="128" a="1"/>
  <c r="D65" i="128" s="1"/>
  <c r="G65" i="128" a="1"/>
  <c r="G65" i="128" s="1"/>
  <c r="F65" i="128" a="1"/>
  <c r="F65" i="128" s="1"/>
  <c r="E65" i="128" a="1"/>
  <c r="E65" i="128" s="1"/>
  <c r="F49" i="129" a="1"/>
  <c r="F49" i="129" s="1"/>
  <c r="G49" i="129" a="1"/>
  <c r="G49" i="129" s="1"/>
  <c r="E49" i="129" a="1"/>
  <c r="E49" i="129" s="1"/>
  <c r="D49" i="129" a="1"/>
  <c r="D49" i="129" s="1"/>
  <c r="H49" i="129" a="1"/>
  <c r="H49" i="129" s="1"/>
  <c r="H62" i="129" a="1"/>
  <c r="H62" i="129" s="1"/>
  <c r="D62" i="129" a="1"/>
  <c r="D62" i="129" s="1"/>
  <c r="G62" i="129" a="1"/>
  <c r="G62" i="129" s="1"/>
  <c r="F62" i="129" a="1"/>
  <c r="F62" i="129" s="1"/>
  <c r="E62" i="129" a="1"/>
  <c r="E62" i="129" s="1"/>
  <c r="F39" i="253" a="1"/>
  <c r="F39" i="253" s="1"/>
  <c r="E46" i="253" a="1"/>
  <c r="E46" i="253" s="1"/>
  <c r="F55" i="253" a="1"/>
  <c r="F55" i="253" s="1"/>
  <c r="E62" i="253" a="1"/>
  <c r="E62" i="253" s="1"/>
  <c r="F71" i="253" a="1"/>
  <c r="F71" i="253" s="1"/>
  <c r="F42" i="254" a="1"/>
  <c r="F42" i="254" s="1"/>
  <c r="E46" i="254" a="1"/>
  <c r="E46" i="254" s="1"/>
  <c r="E49" i="254" a="1"/>
  <c r="E49" i="254" s="1"/>
  <c r="F58" i="254" a="1"/>
  <c r="F58" i="254" s="1"/>
  <c r="E62" i="254" a="1"/>
  <c r="E62" i="254" s="1"/>
  <c r="F74" i="254" a="1"/>
  <c r="F74" i="254" s="1"/>
  <c r="E78" i="254" a="1"/>
  <c r="E78" i="254" s="1"/>
  <c r="E81" i="254" a="1"/>
  <c r="E81" i="254" s="1"/>
  <c r="E44" i="255" a="1"/>
  <c r="E44" i="255" s="1"/>
  <c r="E47" i="255" a="1"/>
  <c r="E47" i="255" s="1"/>
  <c r="F56" i="255" a="1"/>
  <c r="F56" i="255" s="1"/>
  <c r="E60" i="255" a="1"/>
  <c r="E60" i="255" s="1"/>
  <c r="E63" i="255" a="1"/>
  <c r="E63" i="255" s="1"/>
  <c r="F72" i="255" a="1"/>
  <c r="F72" i="255" s="1"/>
  <c r="E76" i="255" a="1"/>
  <c r="E76" i="255" s="1"/>
  <c r="E79" i="255" a="1"/>
  <c r="E79" i="255" s="1"/>
  <c r="E29" i="258" a="1"/>
  <c r="E29" i="258" s="1"/>
  <c r="E32" i="258" a="1"/>
  <c r="E32" i="258" s="1"/>
  <c r="F41" i="258" a="1"/>
  <c r="F41" i="258" s="1"/>
  <c r="E42" i="258" a="1"/>
  <c r="E42" i="258" s="1"/>
  <c r="D44" i="258" a="1"/>
  <c r="D44" i="258" s="1"/>
  <c r="E52" i="258" a="1"/>
  <c r="E52" i="258" s="1"/>
  <c r="F53" i="258" a="1"/>
  <c r="F53" i="258" s="1"/>
  <c r="E54" i="258" a="1"/>
  <c r="E54" i="258" s="1"/>
  <c r="E55" i="258" a="1"/>
  <c r="E55" i="258" s="1"/>
  <c r="E57" i="258" a="1"/>
  <c r="E57" i="258" s="1"/>
  <c r="E60" i="258" a="1"/>
  <c r="E60" i="258" s="1"/>
  <c r="E61" i="258" a="1"/>
  <c r="E61" i="258" s="1"/>
  <c r="E66" i="258" a="1"/>
  <c r="E66" i="258" s="1"/>
  <c r="D68" i="258" a="1"/>
  <c r="D68" i="258" s="1"/>
  <c r="G31" i="124" a="1"/>
  <c r="G31" i="124" s="1"/>
  <c r="H43" i="124" a="1"/>
  <c r="H43" i="124" s="1"/>
  <c r="D43" i="124" a="1"/>
  <c r="D43" i="124" s="1"/>
  <c r="F43" i="124" a="1"/>
  <c r="F43" i="124" s="1"/>
  <c r="E43" i="124" a="1"/>
  <c r="E43" i="124" s="1"/>
  <c r="H55" i="124" a="1"/>
  <c r="H55" i="124" s="1"/>
  <c r="D55" i="124" a="1"/>
  <c r="D55" i="124" s="1"/>
  <c r="G55" i="124" a="1"/>
  <c r="G55" i="124" s="1"/>
  <c r="F55" i="124" a="1"/>
  <c r="F55" i="124" s="1"/>
  <c r="E55" i="124" a="1"/>
  <c r="E55" i="124" s="1"/>
  <c r="F66" i="124" a="1"/>
  <c r="F66" i="124" s="1"/>
  <c r="G66" i="124" a="1"/>
  <c r="G66" i="124" s="1"/>
  <c r="E66" i="124" a="1"/>
  <c r="E66" i="124" s="1"/>
  <c r="D66" i="124" a="1"/>
  <c r="D66" i="124" s="1"/>
  <c r="H66" i="124" a="1"/>
  <c r="H66" i="124" s="1"/>
  <c r="F70" i="124" a="1"/>
  <c r="F70" i="124" s="1"/>
  <c r="E70" i="124" a="1"/>
  <c r="E70" i="124" s="1"/>
  <c r="D70" i="124" a="1"/>
  <c r="D70" i="124" s="1"/>
  <c r="H70" i="124" a="1"/>
  <c r="H70" i="124" s="1"/>
  <c r="G70" i="124" a="1"/>
  <c r="G70" i="124" s="1"/>
  <c r="F28" i="125" a="1"/>
  <c r="F28" i="125" s="1"/>
  <c r="H28" i="125" a="1"/>
  <c r="H28" i="125" s="1"/>
  <c r="G28" i="125" a="1"/>
  <c r="G28" i="125" s="1"/>
  <c r="E28" i="125" a="1"/>
  <c r="E28" i="125" s="1"/>
  <c r="D28" i="125" a="1"/>
  <c r="D28" i="125" s="1"/>
  <c r="H43" i="125" a="1"/>
  <c r="H43" i="125" s="1"/>
  <c r="D43" i="125" a="1"/>
  <c r="D43" i="125" s="1"/>
  <c r="G43" i="125" a="1"/>
  <c r="G43" i="125" s="1"/>
  <c r="F43" i="125" a="1"/>
  <c r="F43" i="125" s="1"/>
  <c r="E43" i="125" a="1"/>
  <c r="E43" i="125" s="1"/>
  <c r="H53" i="125" a="1"/>
  <c r="H53" i="125" s="1"/>
  <c r="D53" i="125" a="1"/>
  <c r="D53" i="125" s="1"/>
  <c r="G53" i="125" a="1"/>
  <c r="G53" i="125" s="1"/>
  <c r="F53" i="125" a="1"/>
  <c r="F53" i="125" s="1"/>
  <c r="E53" i="125" a="1"/>
  <c r="E53" i="125" s="1"/>
  <c r="F52" i="128" a="1"/>
  <c r="F52" i="128" s="1"/>
  <c r="G52" i="128" a="1"/>
  <c r="G52" i="128" s="1"/>
  <c r="E52" i="128" a="1"/>
  <c r="E52" i="128" s="1"/>
  <c r="D52" i="128" a="1"/>
  <c r="D52" i="128" s="1"/>
  <c r="H52" i="128" a="1"/>
  <c r="H52" i="128" s="1"/>
  <c r="H40" i="129" a="1"/>
  <c r="H40" i="129" s="1"/>
  <c r="D40" i="129" a="1"/>
  <c r="D40" i="129" s="1"/>
  <c r="G40" i="129" a="1"/>
  <c r="G40" i="129" s="1"/>
  <c r="F40" i="129" a="1"/>
  <c r="F40" i="129" s="1"/>
  <c r="E40" i="129" a="1"/>
  <c r="E40" i="129" s="1"/>
  <c r="H72" i="129" a="1"/>
  <c r="H72" i="129" s="1"/>
  <c r="D72" i="129" a="1"/>
  <c r="D72" i="129" s="1"/>
  <c r="G72" i="129" a="1"/>
  <c r="G72" i="129" s="1"/>
  <c r="F72" i="129" a="1"/>
  <c r="F72" i="129" s="1"/>
  <c r="E72" i="129" a="1"/>
  <c r="E72" i="129" s="1"/>
  <c r="H35" i="130" a="1"/>
  <c r="H35" i="130" s="1"/>
  <c r="D35" i="130" a="1"/>
  <c r="D35" i="130" s="1"/>
  <c r="G35" i="130" a="1"/>
  <c r="G35" i="130" s="1"/>
  <c r="F35" i="130" a="1"/>
  <c r="F35" i="130" s="1"/>
  <c r="E35" i="130" a="1"/>
  <c r="E35" i="130" s="1"/>
  <c r="H43" i="130" a="1"/>
  <c r="H43" i="130" s="1"/>
  <c r="D43" i="130" a="1"/>
  <c r="D43" i="130" s="1"/>
  <c r="G43" i="130" a="1"/>
  <c r="G43" i="130" s="1"/>
  <c r="F43" i="130" a="1"/>
  <c r="F43" i="130" s="1"/>
  <c r="E43" i="130" a="1"/>
  <c r="E43" i="130" s="1"/>
  <c r="H51" i="130" a="1"/>
  <c r="H51" i="130" s="1"/>
  <c r="D51" i="130" a="1"/>
  <c r="D51" i="130" s="1"/>
  <c r="G51" i="130" a="1"/>
  <c r="G51" i="130" s="1"/>
  <c r="F51" i="130" a="1"/>
  <c r="F51" i="130" s="1"/>
  <c r="E51" i="130" a="1"/>
  <c r="E51" i="130" s="1"/>
  <c r="H59" i="130" a="1"/>
  <c r="H59" i="130" s="1"/>
  <c r="D59" i="130" a="1"/>
  <c r="D59" i="130" s="1"/>
  <c r="G59" i="130" a="1"/>
  <c r="G59" i="130" s="1"/>
  <c r="F59" i="130" a="1"/>
  <c r="F59" i="130" s="1"/>
  <c r="E59" i="130" a="1"/>
  <c r="E59" i="130" s="1"/>
  <c r="H67" i="130" a="1"/>
  <c r="H67" i="130" s="1"/>
  <c r="D67" i="130" a="1"/>
  <c r="D67" i="130" s="1"/>
  <c r="G67" i="130" a="1"/>
  <c r="G67" i="130" s="1"/>
  <c r="F67" i="130" a="1"/>
  <c r="F67" i="130" s="1"/>
  <c r="H56" i="124" a="1"/>
  <c r="H56" i="124" s="1"/>
  <c r="H59" i="124" a="1"/>
  <c r="H59" i="124" s="1"/>
  <c r="D59" i="124" a="1"/>
  <c r="D59" i="124" s="1"/>
  <c r="E71" i="124" a="1"/>
  <c r="E71" i="124" s="1"/>
  <c r="E34" i="125" a="1"/>
  <c r="E34" i="125" s="1"/>
  <c r="E42" i="125" a="1"/>
  <c r="E42" i="125" s="1"/>
  <c r="E50" i="125" a="1"/>
  <c r="E50" i="125" s="1"/>
  <c r="E58" i="125" a="1"/>
  <c r="E58" i="125" s="1"/>
  <c r="E66" i="125" a="1"/>
  <c r="E66" i="125" s="1"/>
  <c r="E40" i="128" a="1"/>
  <c r="E40" i="128" s="1"/>
  <c r="E48" i="128" a="1"/>
  <c r="E48" i="128" s="1"/>
  <c r="E56" i="128" a="1"/>
  <c r="E56" i="128" s="1"/>
  <c r="E64" i="128" a="1"/>
  <c r="E64" i="128" s="1"/>
  <c r="E72" i="128" a="1"/>
  <c r="E72" i="128" s="1"/>
  <c r="E37" i="129" a="1"/>
  <c r="E37" i="129" s="1"/>
  <c r="E45" i="129" a="1"/>
  <c r="E45" i="129" s="1"/>
  <c r="E53" i="129" a="1"/>
  <c r="E53" i="129" s="1"/>
  <c r="E61" i="129" a="1"/>
  <c r="E61" i="129" s="1"/>
  <c r="E69" i="129" a="1"/>
  <c r="E69" i="129" s="1"/>
  <c r="E34" i="130" a="1"/>
  <c r="E34" i="130" s="1"/>
  <c r="E42" i="130" a="1"/>
  <c r="E42" i="130" s="1"/>
  <c r="E50" i="130" a="1"/>
  <c r="E50" i="130" s="1"/>
  <c r="E58" i="130" a="1"/>
  <c r="E58" i="130" s="1"/>
  <c r="E66" i="130" a="1"/>
  <c r="E66" i="130" s="1"/>
  <c r="E37" i="131" a="1"/>
  <c r="E37" i="131" s="1"/>
  <c r="E45" i="131" a="1"/>
  <c r="E45" i="131" s="1"/>
  <c r="E53" i="131" a="1"/>
  <c r="E53" i="131" s="1"/>
  <c r="E61" i="131" a="1"/>
  <c r="E61" i="131" s="1"/>
  <c r="E69" i="131" a="1"/>
  <c r="E69" i="131" s="1"/>
  <c r="E32" i="132" a="1"/>
  <c r="E32" i="132" s="1"/>
  <c r="F44" i="132" a="1"/>
  <c r="F44" i="132" s="1"/>
  <c r="D44" i="132" a="1"/>
  <c r="D44" i="132" s="1"/>
  <c r="D55" i="132" a="1"/>
  <c r="D55" i="132" s="1"/>
  <c r="G55" i="132" a="1"/>
  <c r="G55" i="132" s="1"/>
  <c r="F55" i="132" a="1"/>
  <c r="F55" i="132" s="1"/>
  <c r="E67" i="132" a="1"/>
  <c r="E67" i="132" s="1"/>
  <c r="D67" i="132" a="1"/>
  <c r="D67" i="132" s="1"/>
  <c r="H67" i="132" a="1"/>
  <c r="H67" i="132" s="1"/>
  <c r="F67" i="132" a="1"/>
  <c r="F67" i="132" s="1"/>
  <c r="G69" i="132" a="1"/>
  <c r="G69" i="132" s="1"/>
  <c r="E69" i="132" a="1"/>
  <c r="E69" i="132" s="1"/>
  <c r="H69" i="132" a="1"/>
  <c r="H69" i="132" s="1"/>
  <c r="G37" i="133" a="1"/>
  <c r="G37" i="133" s="1"/>
  <c r="F37" i="133" a="1"/>
  <c r="F37" i="133" s="1"/>
  <c r="E37" i="133" a="1"/>
  <c r="E37" i="133" s="1"/>
  <c r="D37" i="133" a="1"/>
  <c r="D37" i="133" s="1"/>
  <c r="H37" i="133" a="1"/>
  <c r="H37" i="133" s="1"/>
  <c r="G40" i="133" a="1"/>
  <c r="G40" i="133" s="1"/>
  <c r="F40" i="133" a="1"/>
  <c r="F40" i="133" s="1"/>
  <c r="E40" i="133" a="1"/>
  <c r="E40" i="133" s="1"/>
  <c r="D40" i="133" a="1"/>
  <c r="D40" i="133" s="1"/>
  <c r="H49" i="133" a="1"/>
  <c r="H49" i="133" s="1"/>
  <c r="G49" i="133" a="1"/>
  <c r="G49" i="133" s="1"/>
  <c r="F49" i="133" a="1"/>
  <c r="F49" i="133" s="1"/>
  <c r="E49" i="133" a="1"/>
  <c r="E49" i="133" s="1"/>
  <c r="G63" i="133" a="1"/>
  <c r="G63" i="133" s="1"/>
  <c r="F63" i="133" a="1"/>
  <c r="F63" i="133" s="1"/>
  <c r="E63" i="133" a="1"/>
  <c r="E63" i="133" s="1"/>
  <c r="D63" i="133" a="1"/>
  <c r="D63" i="133" s="1"/>
  <c r="H63" i="133" a="1"/>
  <c r="H63" i="133" s="1"/>
  <c r="F70" i="133" a="1"/>
  <c r="F70" i="133" s="1"/>
  <c r="E70" i="133" a="1"/>
  <c r="E70" i="133" s="1"/>
  <c r="D70" i="133" a="1"/>
  <c r="D70" i="133" s="1"/>
  <c r="H70" i="133" a="1"/>
  <c r="H70" i="133" s="1"/>
  <c r="G70" i="133" a="1"/>
  <c r="G70" i="133" s="1"/>
  <c r="G48" i="134" a="1"/>
  <c r="G48" i="134" s="1"/>
  <c r="F48" i="134" a="1"/>
  <c r="F48" i="134" s="1"/>
  <c r="E48" i="134" a="1"/>
  <c r="E48" i="134" s="1"/>
  <c r="D48" i="134" a="1"/>
  <c r="D48" i="134" s="1"/>
  <c r="H48" i="134" a="1"/>
  <c r="H48" i="134" s="1"/>
  <c r="F55" i="134" a="1"/>
  <c r="F55" i="134" s="1"/>
  <c r="E55" i="134" a="1"/>
  <c r="E55" i="134" s="1"/>
  <c r="D55" i="134" a="1"/>
  <c r="D55" i="134" s="1"/>
  <c r="H55" i="134" a="1"/>
  <c r="H55" i="134" s="1"/>
  <c r="G55" i="134" a="1"/>
  <c r="G55" i="134" s="1"/>
  <c r="D63" i="134" a="1"/>
  <c r="D63" i="134" s="1"/>
  <c r="H63" i="134" a="1"/>
  <c r="H63" i="134" s="1"/>
  <c r="G63" i="134" a="1"/>
  <c r="G63" i="134" s="1"/>
  <c r="F63" i="134" a="1"/>
  <c r="F63" i="134" s="1"/>
  <c r="E63" i="134" a="1"/>
  <c r="E63" i="134" s="1"/>
  <c r="G70" i="134" a="1"/>
  <c r="G70" i="134" s="1"/>
  <c r="F70" i="134" a="1"/>
  <c r="F70" i="134" s="1"/>
  <c r="E70" i="134" a="1"/>
  <c r="E70" i="134" s="1"/>
  <c r="D70" i="134" a="1"/>
  <c r="D70" i="134" s="1"/>
  <c r="H70" i="134" a="1"/>
  <c r="H70" i="134" s="1"/>
  <c r="E75" i="134" a="1"/>
  <c r="E75" i="134" s="1"/>
  <c r="D75" i="134" a="1"/>
  <c r="D75" i="134" s="1"/>
  <c r="H75" i="134" a="1"/>
  <c r="H75" i="134" s="1"/>
  <c r="G75" i="134" a="1"/>
  <c r="G75" i="134" s="1"/>
  <c r="F75" i="134" a="1"/>
  <c r="F75" i="134" s="1"/>
  <c r="G56" i="135" a="1"/>
  <c r="G56" i="135" s="1"/>
  <c r="H56" i="135" a="1"/>
  <c r="H56" i="135" s="1"/>
  <c r="F56" i="135" a="1"/>
  <c r="F56" i="135" s="1"/>
  <c r="E56" i="135" a="1"/>
  <c r="E56" i="135" s="1"/>
  <c r="D56" i="135" a="1"/>
  <c r="D56" i="135" s="1"/>
  <c r="D66" i="135" a="1"/>
  <c r="D66" i="135" s="1"/>
  <c r="H66" i="135" a="1"/>
  <c r="H66" i="135" s="1"/>
  <c r="G66" i="135" a="1"/>
  <c r="G66" i="135" s="1"/>
  <c r="F66" i="135" a="1"/>
  <c r="F66" i="135" s="1"/>
  <c r="E66" i="135" a="1"/>
  <c r="E66" i="135" s="1"/>
  <c r="D56" i="124" a="1"/>
  <c r="D56" i="124" s="1"/>
  <c r="E68" i="124" a="1"/>
  <c r="E68" i="124" s="1"/>
  <c r="F33" i="125" a="1"/>
  <c r="F33" i="125" s="1"/>
  <c r="F41" i="125" a="1"/>
  <c r="F41" i="125"/>
  <c r="D44" i="125" a="1"/>
  <c r="D44" i="125" s="1"/>
  <c r="F49" i="125" a="1"/>
  <c r="F49" i="125" s="1"/>
  <c r="D52" i="125" a="1"/>
  <c r="D52" i="125" s="1"/>
  <c r="F57" i="125" a="1"/>
  <c r="F57" i="125" s="1"/>
  <c r="D60" i="125" a="1"/>
  <c r="D60" i="125" s="1"/>
  <c r="F65" i="125" a="1"/>
  <c r="F65" i="125" s="1"/>
  <c r="D68" i="125" a="1"/>
  <c r="D68" i="125" s="1"/>
  <c r="F39" i="128" a="1"/>
  <c r="F39" i="128" s="1"/>
  <c r="D42" i="128" a="1"/>
  <c r="D42" i="128" s="1"/>
  <c r="F47" i="128" a="1"/>
  <c r="F47" i="128" s="1"/>
  <c r="D50" i="128" a="1"/>
  <c r="D50" i="128" s="1"/>
  <c r="F55" i="128" a="1"/>
  <c r="F55" i="128" s="1"/>
  <c r="D58" i="128" a="1"/>
  <c r="D58" i="128" s="1"/>
  <c r="D66" i="128" a="1"/>
  <c r="D66" i="128" s="1"/>
  <c r="D39" i="129" a="1"/>
  <c r="D39" i="129" s="1"/>
  <c r="D47" i="129" a="1"/>
  <c r="D47" i="129" s="1"/>
  <c r="D55" i="129" a="1"/>
  <c r="D55" i="129" s="1"/>
  <c r="D63" i="129" a="1"/>
  <c r="D63" i="129" s="1"/>
  <c r="D71" i="129" a="1"/>
  <c r="D71" i="129" s="1"/>
  <c r="D36" i="130" a="1"/>
  <c r="D36" i="130" s="1"/>
  <c r="D44" i="130" a="1"/>
  <c r="D44" i="130" s="1"/>
  <c r="D52" i="130" a="1"/>
  <c r="D52" i="130" s="1"/>
  <c r="D60" i="130" a="1"/>
  <c r="D60" i="130" s="1"/>
  <c r="D68" i="130" a="1"/>
  <c r="D68" i="130" s="1"/>
  <c r="D31" i="131" a="1"/>
  <c r="D31" i="131" s="1"/>
  <c r="D39" i="131" a="1"/>
  <c r="D39" i="131" s="1"/>
  <c r="D47" i="131" a="1"/>
  <c r="D47" i="131" s="1"/>
  <c r="D55" i="131" a="1"/>
  <c r="D55" i="131" s="1"/>
  <c r="D63" i="131" a="1"/>
  <c r="D63" i="131" s="1"/>
  <c r="D71" i="131" a="1"/>
  <c r="D71" i="131" s="1"/>
  <c r="D34" i="132" a="1"/>
  <c r="D34" i="132" s="1"/>
  <c r="E44" i="132" a="1"/>
  <c r="E44" i="132" s="1"/>
  <c r="D45" i="132" a="1"/>
  <c r="D45" i="132" s="1"/>
  <c r="H49" i="132" a="1"/>
  <c r="H49" i="132" s="1"/>
  <c r="F49" i="132" a="1"/>
  <c r="F49" i="132" s="1"/>
  <c r="E51" i="132" a="1"/>
  <c r="E51" i="132" s="1"/>
  <c r="H51" i="132" a="1"/>
  <c r="H51" i="132" s="1"/>
  <c r="D58" i="132" a="1"/>
  <c r="D58" i="132" s="1"/>
  <c r="G58" i="132" a="1"/>
  <c r="G58" i="132" s="1"/>
  <c r="D69" i="132" a="1"/>
  <c r="D69" i="132" s="1"/>
  <c r="G34" i="133" a="1"/>
  <c r="G34" i="133" s="1"/>
  <c r="F34" i="133" a="1"/>
  <c r="F34" i="133" s="1"/>
  <c r="E34" i="133" a="1"/>
  <c r="E34" i="133" s="1"/>
  <c r="D34" i="133" a="1"/>
  <c r="D34" i="133" s="1"/>
  <c r="H34" i="133" a="1"/>
  <c r="H34" i="133" s="1"/>
  <c r="F44" i="133" a="1"/>
  <c r="F44" i="133" s="1"/>
  <c r="E44" i="133" a="1"/>
  <c r="E44" i="133"/>
  <c r="D44" i="133" a="1"/>
  <c r="D44" i="133" s="1"/>
  <c r="H44" i="133" a="1"/>
  <c r="H44" i="133" s="1"/>
  <c r="H46" i="133" a="1"/>
  <c r="H46" i="133" s="1"/>
  <c r="G46" i="133" a="1"/>
  <c r="G46" i="133" s="1"/>
  <c r="F46" i="133" a="1"/>
  <c r="F46" i="133" s="1"/>
  <c r="E46" i="133" a="1"/>
  <c r="E46" i="133" s="1"/>
  <c r="G60" i="133" a="1"/>
  <c r="G60" i="133" s="1"/>
  <c r="F60" i="133" a="1"/>
  <c r="F60" i="133" s="1"/>
  <c r="E60" i="133" a="1"/>
  <c r="E60" i="133" s="1"/>
  <c r="D60" i="133" a="1"/>
  <c r="D60" i="133" s="1"/>
  <c r="H60" i="133" a="1"/>
  <c r="H60" i="133" s="1"/>
  <c r="E64" i="133" a="1"/>
  <c r="E64" i="133" s="1"/>
  <c r="D64" i="133" a="1"/>
  <c r="D64" i="133" s="1"/>
  <c r="H64" i="133" a="1"/>
  <c r="H64" i="133" s="1"/>
  <c r="G64" i="133" a="1"/>
  <c r="G64" i="133" s="1"/>
  <c r="F64" i="133" a="1"/>
  <c r="F64" i="133" s="1"/>
  <c r="G45" i="134" a="1"/>
  <c r="G45" i="134" s="1"/>
  <c r="F45" i="134" a="1"/>
  <c r="F45" i="134" s="1"/>
  <c r="E45" i="134" a="1"/>
  <c r="E45" i="134" s="1"/>
  <c r="D45" i="134" a="1"/>
  <c r="D45" i="134" s="1"/>
  <c r="H45" i="134" a="1"/>
  <c r="H45" i="134" s="1"/>
  <c r="E49" i="134" a="1"/>
  <c r="E49" i="134" s="1"/>
  <c r="D49" i="134" a="1"/>
  <c r="D49" i="134" s="1"/>
  <c r="H49" i="134" a="1"/>
  <c r="H49" i="134" s="1"/>
  <c r="G49" i="134" a="1"/>
  <c r="G49" i="134" s="1"/>
  <c r="F49" i="134" a="1"/>
  <c r="F49" i="134" s="1"/>
  <c r="G64" i="134" a="1"/>
  <c r="G64" i="134" s="1"/>
  <c r="F64" i="134" a="1"/>
  <c r="F64" i="134" s="1"/>
  <c r="E64" i="134" a="1"/>
  <c r="E64" i="134" s="1"/>
  <c r="D64" i="134" a="1"/>
  <c r="D64" i="134" s="1"/>
  <c r="H64" i="134" a="1"/>
  <c r="H64" i="134" s="1"/>
  <c r="F71" i="134" a="1"/>
  <c r="F71" i="134" s="1"/>
  <c r="E71" i="134" a="1"/>
  <c r="E71" i="134" s="1"/>
  <c r="D71" i="134" a="1"/>
  <c r="D71" i="134" s="1"/>
  <c r="H71" i="134" a="1"/>
  <c r="H71" i="134" s="1"/>
  <c r="G71" i="134" a="1"/>
  <c r="G71" i="134" s="1"/>
  <c r="G44" i="135" a="1"/>
  <c r="G44" i="135" s="1"/>
  <c r="F44" i="135" a="1"/>
  <c r="F44" i="135"/>
  <c r="E44" i="135" a="1"/>
  <c r="E44" i="135" s="1"/>
  <c r="D44" i="135" a="1"/>
  <c r="D44" i="135" s="1"/>
  <c r="H44" i="135" a="1"/>
  <c r="H44" i="135" s="1"/>
  <c r="E64" i="135" a="1"/>
  <c r="E64" i="135" s="1"/>
  <c r="D64" i="135" a="1"/>
  <c r="D64" i="135" s="1"/>
  <c r="H64" i="135" a="1"/>
  <c r="H64" i="135" s="1"/>
  <c r="G64" i="135" a="1"/>
  <c r="G64" i="135" s="1"/>
  <c r="D31" i="136" a="1"/>
  <c r="D31" i="136" s="1"/>
  <c r="G31" i="136" a="1"/>
  <c r="G31" i="136" s="1"/>
  <c r="E31" i="136" a="1"/>
  <c r="E31" i="136" s="1"/>
  <c r="H31" i="136" a="1"/>
  <c r="H31" i="136" s="1"/>
  <c r="F31" i="136" a="1"/>
  <c r="F31" i="136" s="1"/>
  <c r="G48" i="124" a="1"/>
  <c r="G48" i="124" s="1"/>
  <c r="E59" i="124" a="1"/>
  <c r="E59" i="124" s="1"/>
  <c r="G64" i="124" a="1"/>
  <c r="G64" i="124" s="1"/>
  <c r="F71" i="124" a="1"/>
  <c r="F71" i="124" s="1"/>
  <c r="E36" i="125" a="1"/>
  <c r="E36" i="125" s="1"/>
  <c r="E44" i="125" a="1"/>
  <c r="E44" i="125" s="1"/>
  <c r="E52" i="125" a="1"/>
  <c r="E52" i="125" s="1"/>
  <c r="E60" i="125" a="1"/>
  <c r="E60" i="125" s="1"/>
  <c r="E68" i="125" a="1"/>
  <c r="E68" i="125" s="1"/>
  <c r="E42" i="128" a="1"/>
  <c r="E42" i="128" s="1"/>
  <c r="E50" i="128" a="1"/>
  <c r="E50" i="128" s="1"/>
  <c r="E58" i="128" a="1"/>
  <c r="E58" i="128" s="1"/>
  <c r="E66" i="128" a="1"/>
  <c r="E66" i="128" s="1"/>
  <c r="E39" i="129" a="1"/>
  <c r="E39" i="129" s="1"/>
  <c r="E47" i="129" a="1"/>
  <c r="E47" i="129" s="1"/>
  <c r="E55" i="129" a="1"/>
  <c r="E55" i="129" s="1"/>
  <c r="E63" i="129" a="1"/>
  <c r="E63" i="129" s="1"/>
  <c r="E71" i="129" a="1"/>
  <c r="E71" i="129" s="1"/>
  <c r="E36" i="130" a="1"/>
  <c r="E36" i="130" s="1"/>
  <c r="E44" i="130" a="1"/>
  <c r="E44" i="130" s="1"/>
  <c r="E52" i="130" a="1"/>
  <c r="E52" i="130" s="1"/>
  <c r="E60" i="130" a="1"/>
  <c r="E60" i="130" s="1"/>
  <c r="E68" i="130" a="1"/>
  <c r="E68" i="130" s="1"/>
  <c r="E31" i="131" a="1"/>
  <c r="E31" i="131" s="1"/>
  <c r="E39" i="131" a="1"/>
  <c r="E39" i="131" s="1"/>
  <c r="E47" i="131" a="1"/>
  <c r="E47" i="131" s="1"/>
  <c r="E55" i="131" a="1"/>
  <c r="E55" i="131" s="1"/>
  <c r="E63" i="131" a="1"/>
  <c r="E63" i="131" s="1"/>
  <c r="E71" i="131" a="1"/>
  <c r="E71" i="131" s="1"/>
  <c r="F38" i="132" a="1"/>
  <c r="F38" i="132" s="1"/>
  <c r="E43" i="132" a="1"/>
  <c r="E43" i="132" s="1"/>
  <c r="E45" i="132" a="1"/>
  <c r="E45" i="132" s="1"/>
  <c r="D46" i="132" a="1"/>
  <c r="D46" i="132" s="1"/>
  <c r="D49" i="132" a="1"/>
  <c r="D49" i="132" s="1"/>
  <c r="D51" i="132" a="1"/>
  <c r="D51" i="132" s="1"/>
  <c r="D52" i="132" a="1"/>
  <c r="D52" i="132" s="1"/>
  <c r="D54" i="132" a="1"/>
  <c r="D54" i="132" s="1"/>
  <c r="E55" i="132" a="1"/>
  <c r="E55" i="132" s="1"/>
  <c r="E58" i="132" a="1"/>
  <c r="E58" i="132" s="1"/>
  <c r="F69" i="132" a="1"/>
  <c r="F69" i="132" s="1"/>
  <c r="D71" i="132" a="1"/>
  <c r="D71" i="132" s="1"/>
  <c r="G71" i="132" a="1"/>
  <c r="G71" i="132" s="1"/>
  <c r="F71" i="132" a="1"/>
  <c r="F71" i="132" s="1"/>
  <c r="E71" i="132" a="1"/>
  <c r="E71" i="132" s="1"/>
  <c r="D73" i="132" a="1"/>
  <c r="D73" i="132" s="1"/>
  <c r="H73" i="132" a="1"/>
  <c r="H73" i="132" s="1"/>
  <c r="G73" i="132" a="1"/>
  <c r="G73" i="132" s="1"/>
  <c r="F28" i="133" a="1"/>
  <c r="F28" i="133" s="1"/>
  <c r="E28" i="133" a="1"/>
  <c r="E28" i="133" s="1"/>
  <c r="D28" i="133" a="1"/>
  <c r="D28" i="133" s="1"/>
  <c r="H28" i="133" a="1"/>
  <c r="H28" i="133" s="1"/>
  <c r="E38" i="133" a="1"/>
  <c r="E38" i="133" s="1"/>
  <c r="D38" i="133" a="1"/>
  <c r="D38" i="133" s="1"/>
  <c r="H38" i="133" a="1"/>
  <c r="H38" i="133" s="1"/>
  <c r="G38" i="133" a="1"/>
  <c r="G38" i="133" s="1"/>
  <c r="F41" i="133" a="1"/>
  <c r="F41" i="133" s="1"/>
  <c r="E41" i="133" a="1"/>
  <c r="E41" i="133" s="1"/>
  <c r="H41" i="133" a="1"/>
  <c r="H41" i="133" s="1"/>
  <c r="G41" i="133" a="1"/>
  <c r="G41" i="133" s="1"/>
  <c r="G44" i="133" a="1"/>
  <c r="G44" i="133" s="1"/>
  <c r="D46" i="133" a="1"/>
  <c r="D46" i="133" s="1"/>
  <c r="G50" i="133" a="1"/>
  <c r="G50" i="133" s="1"/>
  <c r="F50" i="133" a="1"/>
  <c r="F50" i="133" s="1"/>
  <c r="E50" i="133" a="1"/>
  <c r="E50" i="133" s="1"/>
  <c r="D50" i="133" a="1"/>
  <c r="D50" i="133" s="1"/>
  <c r="H50" i="133" a="1"/>
  <c r="H50" i="133" s="1"/>
  <c r="D65" i="133" a="1"/>
  <c r="D65" i="133" s="1"/>
  <c r="H65" i="133" a="1"/>
  <c r="H65" i="133" s="1"/>
  <c r="G65" i="133" a="1"/>
  <c r="G65" i="133" s="1"/>
  <c r="F65" i="133" a="1"/>
  <c r="F65" i="133" s="1"/>
  <c r="E65" i="133" a="1"/>
  <c r="E65" i="133" s="1"/>
  <c r="D50" i="134" a="1"/>
  <c r="D50" i="134" s="1"/>
  <c r="H50" i="134" a="1"/>
  <c r="H50" i="134" s="1"/>
  <c r="G50" i="134" a="1"/>
  <c r="G50" i="134" s="1"/>
  <c r="E50" i="134" a="1"/>
  <c r="E50" i="134" s="1"/>
  <c r="G61" i="134" a="1"/>
  <c r="G61" i="134" s="1"/>
  <c r="F61" i="134" a="1"/>
  <c r="F61" i="134" s="1"/>
  <c r="E61" i="134" a="1"/>
  <c r="E61" i="134" s="1"/>
  <c r="D61" i="134" a="1"/>
  <c r="D61" i="134" s="1"/>
  <c r="H61" i="134" a="1"/>
  <c r="H61" i="134" s="1"/>
  <c r="E65" i="134" a="1"/>
  <c r="E65" i="134" s="1"/>
  <c r="D65" i="134" a="1"/>
  <c r="D65" i="134" s="1"/>
  <c r="H65" i="134" a="1"/>
  <c r="H65" i="134" s="1"/>
  <c r="G65" i="134" a="1"/>
  <c r="G65" i="134" s="1"/>
  <c r="F65" i="134" a="1"/>
  <c r="F65" i="134" s="1"/>
  <c r="F35" i="135" a="1"/>
  <c r="F35" i="135" s="1"/>
  <c r="E35" i="135" a="1"/>
  <c r="E35" i="135" s="1"/>
  <c r="D35" i="135" a="1"/>
  <c r="D35" i="135" s="1"/>
  <c r="H35" i="135" a="1"/>
  <c r="H35" i="135" s="1"/>
  <c r="G35" i="135" a="1"/>
  <c r="G35" i="135" s="1"/>
  <c r="E45" i="135" a="1"/>
  <c r="E45" i="135" s="1"/>
  <c r="D45" i="135" a="1"/>
  <c r="D45" i="135" s="1"/>
  <c r="H45" i="135" a="1"/>
  <c r="H45" i="135" s="1"/>
  <c r="G45" i="135" a="1"/>
  <c r="G45" i="135" s="1"/>
  <c r="F45" i="135" a="1"/>
  <c r="F45" i="135" s="1"/>
  <c r="G72" i="135" a="1"/>
  <c r="G72" i="135" s="1"/>
  <c r="H72" i="135" a="1"/>
  <c r="H72" i="135" s="1"/>
  <c r="F72" i="135" a="1"/>
  <c r="F72" i="135" s="1"/>
  <c r="E72" i="135" a="1"/>
  <c r="E72" i="135" s="1"/>
  <c r="D72" i="135" a="1"/>
  <c r="D72" i="135" s="1"/>
  <c r="H41" i="124" a="1"/>
  <c r="H41" i="124" s="1"/>
  <c r="D41" i="124" a="1"/>
  <c r="D41" i="124" s="1"/>
  <c r="E56" i="124" a="1"/>
  <c r="E56" i="124" s="1"/>
  <c r="H57" i="124" a="1"/>
  <c r="H57" i="124" s="1"/>
  <c r="D57" i="124" a="1"/>
  <c r="D57" i="124" s="1"/>
  <c r="H31" i="125" a="1"/>
  <c r="H31" i="125" s="1"/>
  <c r="D31" i="125" a="1"/>
  <c r="D31" i="125" s="1"/>
  <c r="H32" i="125" a="1"/>
  <c r="H32" i="125" s="1"/>
  <c r="G34" i="125" a="1"/>
  <c r="G34" i="125" s="1"/>
  <c r="H39" i="125" a="1"/>
  <c r="H39" i="125" s="1"/>
  <c r="D39" i="125" a="1"/>
  <c r="D39" i="125" s="1"/>
  <c r="H40" i="125" a="1"/>
  <c r="H40" i="125" s="1"/>
  <c r="G42" i="125" a="1"/>
  <c r="G42" i="125" s="1"/>
  <c r="H47" i="125" a="1"/>
  <c r="H47" i="125" s="1"/>
  <c r="D47" i="125" a="1"/>
  <c r="D47" i="125" s="1"/>
  <c r="H48" i="125" a="1"/>
  <c r="H48" i="125" s="1"/>
  <c r="G50" i="125" a="1"/>
  <c r="G50" i="125" s="1"/>
  <c r="H55" i="125" a="1"/>
  <c r="H55" i="125" s="1"/>
  <c r="D55" i="125" a="1"/>
  <c r="D55" i="125" s="1"/>
  <c r="H56" i="125" a="1"/>
  <c r="H56" i="125" s="1"/>
  <c r="G58" i="125" a="1"/>
  <c r="G58" i="125" s="1"/>
  <c r="H63" i="125" a="1"/>
  <c r="H63" i="125" s="1"/>
  <c r="D63" i="125" a="1"/>
  <c r="D63" i="125" s="1"/>
  <c r="H64" i="125" a="1"/>
  <c r="H64" i="125" s="1"/>
  <c r="G66" i="125" a="1"/>
  <c r="G66" i="125" s="1"/>
  <c r="H71" i="125" a="1"/>
  <c r="H71" i="125" s="1"/>
  <c r="D71" i="125" a="1"/>
  <c r="D71" i="125" s="1"/>
  <c r="H37" i="128" a="1"/>
  <c r="H37" i="128" s="1"/>
  <c r="D37" i="128" a="1"/>
  <c r="D37" i="128" s="1"/>
  <c r="H38" i="128" a="1"/>
  <c r="H38" i="128" s="1"/>
  <c r="G40" i="128" a="1"/>
  <c r="G40" i="128" s="1"/>
  <c r="H45" i="128" a="1"/>
  <c r="H45" i="128" s="1"/>
  <c r="D45" i="128" a="1"/>
  <c r="D45" i="128" s="1"/>
  <c r="H46" i="128" a="1"/>
  <c r="H46" i="128" s="1"/>
  <c r="G48" i="128" a="1"/>
  <c r="G48" i="128" s="1"/>
  <c r="H53" i="128" a="1"/>
  <c r="H53" i="128" s="1"/>
  <c r="D53" i="128" a="1"/>
  <c r="D53" i="128" s="1"/>
  <c r="H54" i="128" a="1"/>
  <c r="H54" i="128" s="1"/>
  <c r="G56" i="128" a="1"/>
  <c r="G56" i="128" s="1"/>
  <c r="H61" i="128" a="1"/>
  <c r="H61" i="128" s="1"/>
  <c r="D61" i="128" a="1"/>
  <c r="D61" i="128" s="1"/>
  <c r="H62" i="128" a="1"/>
  <c r="H62" i="128" s="1"/>
  <c r="G64" i="128" a="1"/>
  <c r="G64" i="128" s="1"/>
  <c r="H69" i="128" a="1"/>
  <c r="H69" i="128" s="1"/>
  <c r="D69" i="128" a="1"/>
  <c r="D69" i="128" s="1"/>
  <c r="H70" i="128" a="1"/>
  <c r="H70" i="128" s="1"/>
  <c r="G72" i="128" a="1"/>
  <c r="G72" i="128" s="1"/>
  <c r="H35" i="129" a="1"/>
  <c r="H35" i="129" s="1"/>
  <c r="G37" i="129" a="1"/>
  <c r="G37" i="129" s="1"/>
  <c r="H42" i="129" a="1"/>
  <c r="H42" i="129" s="1"/>
  <c r="D42" i="129" a="1"/>
  <c r="D42" i="129" s="1"/>
  <c r="H43" i="129" a="1"/>
  <c r="H43" i="129" s="1"/>
  <c r="G45" i="129" a="1"/>
  <c r="G45" i="129" s="1"/>
  <c r="H50" i="129" a="1"/>
  <c r="H50" i="129" s="1"/>
  <c r="D50" i="129" a="1"/>
  <c r="D50" i="129" s="1"/>
  <c r="H51" i="129" a="1"/>
  <c r="H51" i="129" s="1"/>
  <c r="G53" i="129" a="1"/>
  <c r="G53" i="129" s="1"/>
  <c r="H58" i="129" a="1"/>
  <c r="H58" i="129" s="1"/>
  <c r="D58" i="129" a="1"/>
  <c r="D58" i="129" s="1"/>
  <c r="H59" i="129" a="1"/>
  <c r="H59" i="129" s="1"/>
  <c r="G61" i="129" a="1"/>
  <c r="G61" i="129" s="1"/>
  <c r="H66" i="129" a="1"/>
  <c r="H66" i="129" s="1"/>
  <c r="D66" i="129" a="1"/>
  <c r="D66" i="129" s="1"/>
  <c r="H67" i="129" a="1"/>
  <c r="H67" i="129" s="1"/>
  <c r="G69" i="129" a="1"/>
  <c r="G69" i="129" s="1"/>
  <c r="H31" i="130" a="1"/>
  <c r="H31" i="130" s="1"/>
  <c r="D31" i="130" a="1"/>
  <c r="D31" i="130" s="1"/>
  <c r="H32" i="130" a="1"/>
  <c r="H32" i="130" s="1"/>
  <c r="G34" i="130" a="1"/>
  <c r="G34" i="130" s="1"/>
  <c r="H39" i="130" a="1"/>
  <c r="H39" i="130" s="1"/>
  <c r="D39" i="130" a="1"/>
  <c r="D39" i="130" s="1"/>
  <c r="H40" i="130" a="1"/>
  <c r="H40" i="130" s="1"/>
  <c r="G42" i="130" a="1"/>
  <c r="G42" i="130" s="1"/>
  <c r="H47" i="130" a="1"/>
  <c r="H47" i="130" s="1"/>
  <c r="D47" i="130" a="1"/>
  <c r="D47" i="130" s="1"/>
  <c r="H48" i="130" a="1"/>
  <c r="H48" i="130" s="1"/>
  <c r="G50" i="130" a="1"/>
  <c r="G50" i="130" s="1"/>
  <c r="H55" i="130" a="1"/>
  <c r="H55" i="130" s="1"/>
  <c r="D55" i="130" a="1"/>
  <c r="D55" i="130" s="1"/>
  <c r="H56" i="130" a="1"/>
  <c r="H56" i="130" s="1"/>
  <c r="G58" i="130" a="1"/>
  <c r="G58" i="130" s="1"/>
  <c r="H63" i="130" a="1"/>
  <c r="H63" i="130" s="1"/>
  <c r="D63" i="130" a="1"/>
  <c r="D63" i="130" s="1"/>
  <c r="H64" i="130" a="1"/>
  <c r="H64" i="130" s="1"/>
  <c r="G66" i="130" a="1"/>
  <c r="G66" i="130" s="1"/>
  <c r="H71" i="130" a="1"/>
  <c r="H71" i="130" s="1"/>
  <c r="D71" i="130" a="1"/>
  <c r="D71" i="130" s="1"/>
  <c r="H34" i="131" a="1"/>
  <c r="H34" i="131" s="1"/>
  <c r="D34" i="131" a="1"/>
  <c r="D34" i="131" s="1"/>
  <c r="H35" i="131" a="1"/>
  <c r="H35" i="131" s="1"/>
  <c r="G37" i="131" a="1"/>
  <c r="G37" i="131" s="1"/>
  <c r="H42" i="131" a="1"/>
  <c r="H42" i="131" s="1"/>
  <c r="D42" i="131" a="1"/>
  <c r="D42" i="131" s="1"/>
  <c r="H43" i="131" a="1"/>
  <c r="H43" i="131" s="1"/>
  <c r="G45" i="131" a="1"/>
  <c r="G45" i="131" s="1"/>
  <c r="H50" i="131" a="1"/>
  <c r="H50" i="131" s="1"/>
  <c r="D50" i="131" a="1"/>
  <c r="D50" i="131" s="1"/>
  <c r="H51" i="131" a="1"/>
  <c r="H51" i="131" s="1"/>
  <c r="G53" i="131" a="1"/>
  <c r="G53" i="131" s="1"/>
  <c r="H58" i="131" a="1"/>
  <c r="H58" i="131" s="1"/>
  <c r="D58" i="131" a="1"/>
  <c r="D58" i="131" s="1"/>
  <c r="H59" i="131" a="1"/>
  <c r="H59" i="131" s="1"/>
  <c r="G61" i="131" a="1"/>
  <c r="G61" i="131" s="1"/>
  <c r="H66" i="131" a="1"/>
  <c r="H66" i="131" s="1"/>
  <c r="D66" i="131" a="1"/>
  <c r="D66" i="131" s="1"/>
  <c r="H67" i="131" a="1"/>
  <c r="H67" i="131" s="1"/>
  <c r="G69" i="131" a="1"/>
  <c r="G69" i="131" s="1"/>
  <c r="H74" i="131" a="1"/>
  <c r="H74" i="131" s="1"/>
  <c r="D74" i="131" a="1"/>
  <c r="D74" i="131" s="1"/>
  <c r="H75" i="131" a="1"/>
  <c r="H75" i="131" s="1"/>
  <c r="G32" i="132" a="1"/>
  <c r="G32" i="132" s="1"/>
  <c r="F34" i="132" a="1"/>
  <c r="F34" i="132" s="1"/>
  <c r="F35" i="132" a="1"/>
  <c r="F35" i="132" s="1"/>
  <c r="F36" i="132" a="1"/>
  <c r="F36" i="132" s="1"/>
  <c r="E46" i="132" a="1"/>
  <c r="E46" i="132" s="1"/>
  <c r="E52" i="132" a="1"/>
  <c r="E52" i="132" s="1"/>
  <c r="E54" i="132" a="1"/>
  <c r="E54" i="132" s="1"/>
  <c r="D57" i="132" a="1"/>
  <c r="D57" i="132" s="1"/>
  <c r="H57" i="132" a="1"/>
  <c r="H57" i="132" s="1"/>
  <c r="G67" i="132" a="1"/>
  <c r="G67" i="132" s="1"/>
  <c r="E73" i="132" a="1"/>
  <c r="E73" i="132" s="1"/>
  <c r="E35" i="133" a="1"/>
  <c r="E35" i="133" s="1"/>
  <c r="D35" i="133" a="1"/>
  <c r="D35" i="133" s="1"/>
  <c r="H35" i="133" a="1"/>
  <c r="H35" i="133" s="1"/>
  <c r="G35" i="133" a="1"/>
  <c r="G35" i="133" s="1"/>
  <c r="F38" i="133" a="1"/>
  <c r="F38" i="133" s="1"/>
  <c r="F51" i="133" a="1"/>
  <c r="F51" i="133" s="1"/>
  <c r="E51" i="133" a="1"/>
  <c r="E51" i="133" s="1"/>
  <c r="D51" i="133" a="1"/>
  <c r="D51" i="133" s="1"/>
  <c r="H51" i="133" a="1"/>
  <c r="H51" i="133" s="1"/>
  <c r="G51" i="133" a="1"/>
  <c r="G51" i="133" s="1"/>
  <c r="G66" i="133" a="1"/>
  <c r="G66" i="133" s="1"/>
  <c r="F66" i="133" a="1"/>
  <c r="F66" i="133" s="1"/>
  <c r="E66" i="133" a="1"/>
  <c r="E66" i="133" s="1"/>
  <c r="D66" i="133" a="1"/>
  <c r="D66" i="133" s="1"/>
  <c r="H66" i="133" a="1"/>
  <c r="H66" i="133" s="1"/>
  <c r="G51" i="134" a="1"/>
  <c r="G51" i="134" s="1"/>
  <c r="F51" i="134" a="1"/>
  <c r="F51" i="134" s="1"/>
  <c r="E51" i="134" a="1"/>
  <c r="E51" i="134" s="1"/>
  <c r="D51" i="134" a="1"/>
  <c r="D51" i="134" s="1"/>
  <c r="H51" i="134" a="1"/>
  <c r="H51" i="134" s="1"/>
  <c r="D66" i="134" a="1"/>
  <c r="D66" i="134" s="1"/>
  <c r="H66" i="134" a="1"/>
  <c r="H66" i="134" s="1"/>
  <c r="G66" i="134" a="1"/>
  <c r="G66" i="134" s="1"/>
  <c r="F66" i="134" a="1"/>
  <c r="F66" i="134" s="1"/>
  <c r="E66" i="134" a="1"/>
  <c r="E66" i="134" s="1"/>
  <c r="D46" i="135" a="1"/>
  <c r="D46" i="135" s="1"/>
  <c r="H46" i="135" a="1"/>
  <c r="H46" i="135" s="1"/>
  <c r="G46" i="135" a="1"/>
  <c r="G46" i="135" s="1"/>
  <c r="F46" i="135" a="1"/>
  <c r="F46" i="135" s="1"/>
  <c r="E46" i="135" a="1"/>
  <c r="E46" i="135" s="1"/>
  <c r="H35" i="124" a="1"/>
  <c r="H35" i="124" s="1"/>
  <c r="D35" i="124" a="1"/>
  <c r="D35" i="124" s="1"/>
  <c r="H48" i="124" a="1"/>
  <c r="H48" i="124" s="1"/>
  <c r="H51" i="124" a="1"/>
  <c r="H51" i="124" s="1"/>
  <c r="D51" i="124" a="1"/>
  <c r="D51" i="124" s="1"/>
  <c r="H64" i="124" a="1"/>
  <c r="H64" i="124" s="1"/>
  <c r="H67" i="124" a="1"/>
  <c r="H67" i="124" s="1"/>
  <c r="D67" i="124" a="1"/>
  <c r="D67" i="124" s="1"/>
  <c r="G68" i="124" a="1"/>
  <c r="G68" i="124" s="1"/>
  <c r="G34" i="132" a="1"/>
  <c r="G34" i="132" s="1"/>
  <c r="G36" i="132" a="1"/>
  <c r="G36" i="132" s="1"/>
  <c r="G44" i="132" a="1"/>
  <c r="G44" i="132" s="1"/>
  <c r="F45" i="132" a="1"/>
  <c r="F45" i="132" s="1"/>
  <c r="E49" i="132" a="1"/>
  <c r="E49" i="132" s="1"/>
  <c r="H55" i="132" a="1"/>
  <c r="H55" i="132" s="1"/>
  <c r="E66" i="132" a="1"/>
  <c r="E66" i="132" s="1"/>
  <c r="D66" i="132" a="1"/>
  <c r="D66" i="132" s="1"/>
  <c r="H68" i="132" a="1"/>
  <c r="H68" i="132" s="1"/>
  <c r="G68" i="132" a="1"/>
  <c r="G68" i="132" s="1"/>
  <c r="F68" i="132" a="1"/>
  <c r="F68" i="132" s="1"/>
  <c r="E68" i="132" a="1"/>
  <c r="E68" i="132" s="1"/>
  <c r="H30" i="133" a="1"/>
  <c r="H30" i="133" s="1"/>
  <c r="G30" i="133" a="1"/>
  <c r="G30" i="133" s="1"/>
  <c r="F30" i="133" a="1"/>
  <c r="F30" i="133" s="1"/>
  <c r="E30" i="133" a="1"/>
  <c r="E30" i="133" s="1"/>
  <c r="E32" i="133" a="1"/>
  <c r="E32" i="133" s="1"/>
  <c r="D32" i="133" a="1"/>
  <c r="D32" i="133" s="1"/>
  <c r="H32" i="133" a="1"/>
  <c r="H32" i="133" s="1"/>
  <c r="G32" i="133" a="1"/>
  <c r="G32" i="133" s="1"/>
  <c r="F32" i="133" a="1"/>
  <c r="F32" i="133" s="1"/>
  <c r="D42" i="133" a="1"/>
  <c r="D42" i="133" s="1"/>
  <c r="H42" i="133" a="1"/>
  <c r="H42" i="133" s="1"/>
  <c r="G42" i="133" a="1"/>
  <c r="G42" i="133" s="1"/>
  <c r="F42" i="133" a="1"/>
  <c r="F42" i="133" s="1"/>
  <c r="F47" i="133" a="1"/>
  <c r="F47" i="133" s="1"/>
  <c r="E47" i="133" a="1"/>
  <c r="E47" i="133" s="1"/>
  <c r="D47" i="133" a="1"/>
  <c r="D47" i="133" s="1"/>
  <c r="H47" i="133" a="1"/>
  <c r="H47" i="133" s="1"/>
  <c r="F67" i="133" a="1"/>
  <c r="F67" i="133" s="1"/>
  <c r="E67" i="133" a="1"/>
  <c r="E67" i="133" s="1"/>
  <c r="D67" i="133" a="1"/>
  <c r="D67" i="133" s="1"/>
  <c r="H67" i="133" a="1"/>
  <c r="H67" i="133" s="1"/>
  <c r="G67" i="133" a="1"/>
  <c r="G67" i="133" s="1"/>
  <c r="F52" i="134" a="1"/>
  <c r="F52" i="134" s="1"/>
  <c r="E52" i="134" a="1"/>
  <c r="E52" i="134" s="1"/>
  <c r="D52" i="134" a="1"/>
  <c r="D52" i="134" s="1"/>
  <c r="H52" i="134" a="1"/>
  <c r="H52" i="134" s="1"/>
  <c r="G52" i="134" a="1"/>
  <c r="G52" i="134" s="1"/>
  <c r="G67" i="134" a="1"/>
  <c r="G67" i="134" s="1"/>
  <c r="F67" i="134" a="1"/>
  <c r="F67" i="134" s="1"/>
  <c r="D67" i="134" a="1"/>
  <c r="D67" i="134" s="1"/>
  <c r="H67" i="134" a="1"/>
  <c r="H67" i="134" s="1"/>
  <c r="G47" i="135" a="1"/>
  <c r="G47" i="135" s="1"/>
  <c r="F47" i="135" a="1"/>
  <c r="F47" i="135" s="1"/>
  <c r="E47" i="135" a="1"/>
  <c r="E47" i="135" s="1"/>
  <c r="D47" i="135" a="1"/>
  <c r="D47" i="135" s="1"/>
  <c r="H47" i="135" a="1"/>
  <c r="H47" i="135" s="1"/>
  <c r="D58" i="135" a="1"/>
  <c r="D58" i="135" s="1"/>
  <c r="F58" i="135" a="1"/>
  <c r="F58" i="135" s="1"/>
  <c r="E58" i="135" a="1"/>
  <c r="E58" i="135" s="1"/>
  <c r="H58" i="135" a="1"/>
  <c r="H58" i="135" s="1"/>
  <c r="G58" i="135" a="1"/>
  <c r="G58" i="135" s="1"/>
  <c r="H33" i="125" a="1"/>
  <c r="H33" i="125" s="1"/>
  <c r="D33" i="125" a="1"/>
  <c r="D33" i="125" s="1"/>
  <c r="H34" i="125" a="1"/>
  <c r="H34" i="125" s="1"/>
  <c r="H41" i="125" a="1"/>
  <c r="H41" i="125" s="1"/>
  <c r="D41" i="125" a="1"/>
  <c r="D41" i="125" s="1"/>
  <c r="H42" i="125" a="1"/>
  <c r="H42" i="125" s="1"/>
  <c r="G44" i="125" a="1"/>
  <c r="G44" i="125" s="1"/>
  <c r="H49" i="125" a="1"/>
  <c r="H49" i="125" s="1"/>
  <c r="D49" i="125" a="1"/>
  <c r="D49" i="125" s="1"/>
  <c r="H50" i="125" a="1"/>
  <c r="H50" i="125" s="1"/>
  <c r="G52" i="125" a="1"/>
  <c r="G52" i="125" s="1"/>
  <c r="H57" i="125" a="1"/>
  <c r="H57" i="125" s="1"/>
  <c r="D57" i="125" a="1"/>
  <c r="D57" i="125" s="1"/>
  <c r="H58" i="125" a="1"/>
  <c r="H58" i="125" s="1"/>
  <c r="G60" i="125" a="1"/>
  <c r="G60" i="125" s="1"/>
  <c r="H65" i="125" a="1"/>
  <c r="H65" i="125" s="1"/>
  <c r="D65" i="125" a="1"/>
  <c r="D65" i="125" s="1"/>
  <c r="H66" i="125" a="1"/>
  <c r="H66" i="125" s="1"/>
  <c r="G68" i="125" a="1"/>
  <c r="G68" i="125" s="1"/>
  <c r="H39" i="128" a="1"/>
  <c r="H39" i="128" s="1"/>
  <c r="D39" i="128" a="1"/>
  <c r="D39" i="128" s="1"/>
  <c r="H40" i="128" a="1"/>
  <c r="H40" i="128" s="1"/>
  <c r="G42" i="128" a="1"/>
  <c r="G42" i="128" s="1"/>
  <c r="H47" i="128" a="1"/>
  <c r="H47" i="128" s="1"/>
  <c r="D47" i="128" a="1"/>
  <c r="D47" i="128" s="1"/>
  <c r="H48" i="128" a="1"/>
  <c r="H48" i="128" s="1"/>
  <c r="G50" i="128" a="1"/>
  <c r="G50" i="128" s="1"/>
  <c r="H55" i="128" a="1"/>
  <c r="H55" i="128" s="1"/>
  <c r="D55" i="128" a="1"/>
  <c r="D55" i="128" s="1"/>
  <c r="G58" i="128" a="1"/>
  <c r="G58" i="128" s="1"/>
  <c r="H63" i="128" a="1"/>
  <c r="H63" i="128" s="1"/>
  <c r="D63" i="128" a="1"/>
  <c r="D63" i="128" s="1"/>
  <c r="H64" i="128" a="1"/>
  <c r="H64" i="128" s="1"/>
  <c r="G66" i="128" a="1"/>
  <c r="G66" i="128" s="1"/>
  <c r="H71" i="128" a="1"/>
  <c r="H71" i="128" s="1"/>
  <c r="D71" i="128" a="1"/>
  <c r="D71" i="128" s="1"/>
  <c r="H72" i="128" a="1"/>
  <c r="H72" i="128" s="1"/>
  <c r="H36" i="129" a="1"/>
  <c r="H36" i="129" s="1"/>
  <c r="D36" i="129" a="1"/>
  <c r="D36" i="129" s="1"/>
  <c r="H37" i="129" a="1"/>
  <c r="H37" i="129" s="1"/>
  <c r="G39" i="129" a="1"/>
  <c r="G39" i="129" s="1"/>
  <c r="H44" i="129" a="1"/>
  <c r="H44" i="129" s="1"/>
  <c r="D44" i="129" a="1"/>
  <c r="D44" i="129" s="1"/>
  <c r="H45" i="129" a="1"/>
  <c r="H45" i="129" s="1"/>
  <c r="G47" i="129" a="1"/>
  <c r="G47" i="129" s="1"/>
  <c r="H52" i="129" a="1"/>
  <c r="H52" i="129" s="1"/>
  <c r="D52" i="129" a="1"/>
  <c r="D52" i="129" s="1"/>
  <c r="H53" i="129" a="1"/>
  <c r="H53" i="129" s="1"/>
  <c r="G55" i="129" a="1"/>
  <c r="G55" i="129" s="1"/>
  <c r="H60" i="129" a="1"/>
  <c r="H60" i="129" s="1"/>
  <c r="D60" i="129" a="1"/>
  <c r="D60" i="129" s="1"/>
  <c r="H61" i="129" a="1"/>
  <c r="H61" i="129" s="1"/>
  <c r="G63" i="129" a="1"/>
  <c r="G63" i="129" s="1"/>
  <c r="H68" i="129" a="1"/>
  <c r="H68" i="129" s="1"/>
  <c r="D68" i="129" a="1"/>
  <c r="D68" i="129" s="1"/>
  <c r="H69" i="129" a="1"/>
  <c r="H69" i="129" s="1"/>
  <c r="G71" i="129" a="1"/>
  <c r="G71" i="129" s="1"/>
  <c r="H33" i="130" a="1"/>
  <c r="H33" i="130" s="1"/>
  <c r="D33" i="130" a="1"/>
  <c r="D33" i="130" s="1"/>
  <c r="G36" i="130" a="1"/>
  <c r="G36" i="130" s="1"/>
  <c r="H41" i="130" a="1"/>
  <c r="H41" i="130" s="1"/>
  <c r="D41" i="130" a="1"/>
  <c r="D41" i="130" s="1"/>
  <c r="H42" i="130" a="1"/>
  <c r="H42" i="130" s="1"/>
  <c r="G44" i="130" a="1"/>
  <c r="G44" i="130" s="1"/>
  <c r="H49" i="130" a="1"/>
  <c r="H49" i="130" s="1"/>
  <c r="H50" i="130" a="1"/>
  <c r="H50" i="130" s="1"/>
  <c r="G52" i="130" a="1"/>
  <c r="G52" i="130" s="1"/>
  <c r="H57" i="130" a="1"/>
  <c r="H57" i="130" s="1"/>
  <c r="D57" i="130" a="1"/>
  <c r="D57" i="130" s="1"/>
  <c r="H58" i="130" a="1"/>
  <c r="H58" i="130" s="1"/>
  <c r="G60" i="130" a="1"/>
  <c r="G60" i="130" s="1"/>
  <c r="H65" i="130" a="1"/>
  <c r="H65" i="130" s="1"/>
  <c r="D65" i="130" a="1"/>
  <c r="D65" i="130" s="1"/>
  <c r="H66" i="130" a="1"/>
  <c r="H66" i="130" s="1"/>
  <c r="G68" i="130" a="1"/>
  <c r="G68" i="130" s="1"/>
  <c r="G31" i="131" a="1"/>
  <c r="G31" i="131" s="1"/>
  <c r="H36" i="131" a="1"/>
  <c r="H36" i="131" s="1"/>
  <c r="D36" i="131" a="1"/>
  <c r="D36" i="131" s="1"/>
  <c r="H37" i="131" a="1"/>
  <c r="H37" i="131" s="1"/>
  <c r="G39" i="131" a="1"/>
  <c r="G39" i="131" s="1"/>
  <c r="H44" i="131" a="1"/>
  <c r="H44" i="131" s="1"/>
  <c r="D44" i="131" a="1"/>
  <c r="D44" i="131" s="1"/>
  <c r="H45" i="131" a="1"/>
  <c r="H45" i="131" s="1"/>
  <c r="G47" i="131" a="1"/>
  <c r="G47" i="131" s="1"/>
  <c r="H52" i="131" a="1"/>
  <c r="H52" i="131" s="1"/>
  <c r="D52" i="131" a="1"/>
  <c r="D52" i="131" s="1"/>
  <c r="H53" i="131" a="1"/>
  <c r="H53" i="131" s="1"/>
  <c r="G55" i="131" a="1"/>
  <c r="G55" i="131" s="1"/>
  <c r="H60" i="131" a="1"/>
  <c r="H60" i="131" s="1"/>
  <c r="D60" i="131" a="1"/>
  <c r="D60" i="131" s="1"/>
  <c r="H61" i="131" a="1"/>
  <c r="H61" i="131" s="1"/>
  <c r="G63" i="131" a="1"/>
  <c r="G63" i="131" s="1"/>
  <c r="H68" i="131" a="1"/>
  <c r="H68" i="131" s="1"/>
  <c r="D68" i="131" a="1"/>
  <c r="D68" i="131" s="1"/>
  <c r="H69" i="131" a="1"/>
  <c r="H69" i="131" s="1"/>
  <c r="G71" i="131" a="1"/>
  <c r="G71" i="131" s="1"/>
  <c r="H76" i="131" a="1"/>
  <c r="H76" i="131" s="1"/>
  <c r="D76" i="131" a="1"/>
  <c r="D76" i="131" s="1"/>
  <c r="H32" i="132" a="1"/>
  <c r="H32" i="132" s="1"/>
  <c r="G45" i="132" a="1"/>
  <c r="G45" i="132" s="1"/>
  <c r="F60" i="132" a="1"/>
  <c r="F60" i="132" s="1"/>
  <c r="E60" i="132" a="1"/>
  <c r="E60" i="132" s="1"/>
  <c r="H60" i="132" a="1"/>
  <c r="H60" i="132" s="1"/>
  <c r="H65" i="132" a="1"/>
  <c r="H65" i="132" s="1"/>
  <c r="G65" i="132" a="1"/>
  <c r="G65" i="132" s="1"/>
  <c r="F65" i="132" a="1"/>
  <c r="F65" i="132" s="1"/>
  <c r="F66" i="132" a="1"/>
  <c r="F66" i="132" s="1"/>
  <c r="D68" i="132" a="1"/>
  <c r="D68" i="132" s="1"/>
  <c r="D70" i="132" a="1"/>
  <c r="D70" i="132" s="1"/>
  <c r="H70" i="132" a="1"/>
  <c r="H70" i="132" s="1"/>
  <c r="D30" i="133" a="1"/>
  <c r="D30" i="133" s="1"/>
  <c r="F57" i="133" a="1"/>
  <c r="F57" i="133" s="1"/>
  <c r="E57" i="133" a="1"/>
  <c r="E57" i="133" s="1"/>
  <c r="D57" i="133" a="1"/>
  <c r="D57" i="133" s="1"/>
  <c r="H57" i="133" a="1"/>
  <c r="H57" i="133" s="1"/>
  <c r="G57" i="133" a="1"/>
  <c r="G57" i="133" s="1"/>
  <c r="F42" i="134" a="1"/>
  <c r="F42" i="134" s="1"/>
  <c r="E42" i="134" a="1"/>
  <c r="E42" i="134" s="1"/>
  <c r="H42" i="134" a="1"/>
  <c r="H42" i="134" s="1"/>
  <c r="G42" i="134" a="1"/>
  <c r="G42" i="134" s="1"/>
  <c r="F68" i="134" a="1"/>
  <c r="F68" i="134" s="1"/>
  <c r="E68" i="134" a="1"/>
  <c r="E68" i="134" s="1"/>
  <c r="D68" i="134" a="1"/>
  <c r="D68" i="134" s="1"/>
  <c r="H68" i="134" a="1"/>
  <c r="H68" i="134" s="1"/>
  <c r="G68" i="134" a="1"/>
  <c r="G68" i="134" s="1"/>
  <c r="F41" i="135" a="1"/>
  <c r="F41" i="135" s="1"/>
  <c r="E41" i="135" a="1"/>
  <c r="E41" i="135" s="1"/>
  <c r="D41" i="135" a="1"/>
  <c r="D41" i="135" s="1"/>
  <c r="H41" i="135" a="1"/>
  <c r="H41" i="135" s="1"/>
  <c r="G41" i="135" a="1"/>
  <c r="G41" i="135" s="1"/>
  <c r="E48" i="135" a="1"/>
  <c r="E48" i="135" s="1"/>
  <c r="D48" i="135" a="1"/>
  <c r="D48" i="135" s="1"/>
  <c r="H48" i="135" a="1"/>
  <c r="H48" i="135" s="1"/>
  <c r="G48" i="135" a="1"/>
  <c r="G48" i="135" s="1"/>
  <c r="F48" i="135" a="1"/>
  <c r="F48" i="135" s="1"/>
  <c r="E70" i="135" a="1"/>
  <c r="E70" i="135" s="1"/>
  <c r="H70" i="135" a="1"/>
  <c r="H70" i="135" s="1"/>
  <c r="G70" i="135" a="1"/>
  <c r="G70" i="135" s="1"/>
  <c r="F70" i="135" a="1"/>
  <c r="F70" i="135" s="1"/>
  <c r="D70" i="135" a="1"/>
  <c r="D70" i="135" s="1"/>
  <c r="H68" i="124" a="1"/>
  <c r="H68" i="124" s="1"/>
  <c r="H71" i="124" a="1"/>
  <c r="H71" i="124" s="1"/>
  <c r="D71" i="124" a="1"/>
  <c r="D71" i="124" s="1"/>
  <c r="H44" i="132" a="1"/>
  <c r="H44" i="132" s="1"/>
  <c r="G46" i="132" a="1"/>
  <c r="G46" i="132" s="1"/>
  <c r="G49" i="132" a="1"/>
  <c r="G49" i="132" s="1"/>
  <c r="G51" i="132" a="1"/>
  <c r="G51" i="132" s="1"/>
  <c r="G52" i="132" a="1"/>
  <c r="G52" i="132" s="1"/>
  <c r="G66" i="132" a="1"/>
  <c r="G66" i="132" s="1"/>
  <c r="G72" i="132" a="1"/>
  <c r="G72" i="132" s="1"/>
  <c r="F72" i="132" a="1"/>
  <c r="F72" i="132" s="1"/>
  <c r="E72" i="132" a="1"/>
  <c r="E72" i="132" s="1"/>
  <c r="H72" i="132" a="1"/>
  <c r="H72" i="132" s="1"/>
  <c r="E48" i="133" a="1"/>
  <c r="E48" i="133" s="1"/>
  <c r="D48" i="133" a="1"/>
  <c r="D48" i="133" s="1"/>
  <c r="H48" i="133" a="1"/>
  <c r="H48" i="133" s="1"/>
  <c r="G48" i="133" a="1"/>
  <c r="G48" i="133" s="1"/>
  <c r="F48" i="133" a="1"/>
  <c r="F48" i="133" s="1"/>
  <c r="G53" i="133" a="1"/>
  <c r="G53" i="133" s="1"/>
  <c r="F53" i="133" a="1"/>
  <c r="F53" i="133" s="1"/>
  <c r="E53" i="133" a="1"/>
  <c r="E53" i="133" s="1"/>
  <c r="D53" i="133" a="1"/>
  <c r="D53" i="133" s="1"/>
  <c r="H53" i="133" a="1"/>
  <c r="H53" i="133" s="1"/>
  <c r="E58" i="133" a="1"/>
  <c r="E58" i="133" s="1"/>
  <c r="D58" i="133" a="1"/>
  <c r="D58" i="133" s="1"/>
  <c r="H58" i="133" a="1"/>
  <c r="H58" i="133" s="1"/>
  <c r="G58" i="133" a="1"/>
  <c r="G58" i="133" s="1"/>
  <c r="F58" i="133" a="1"/>
  <c r="F58" i="133" s="1"/>
  <c r="E43" i="134" a="1"/>
  <c r="E43" i="134" s="1"/>
  <c r="D43" i="134" a="1"/>
  <c r="D43" i="134" s="1"/>
  <c r="H43" i="134" a="1"/>
  <c r="H43" i="134" s="1"/>
  <c r="G43" i="134" a="1"/>
  <c r="G43" i="134" s="1"/>
  <c r="F43" i="134" a="1"/>
  <c r="F43" i="134" s="1"/>
  <c r="F58" i="134" a="1"/>
  <c r="F58" i="134" s="1"/>
  <c r="E58" i="134" a="1"/>
  <c r="E58" i="134" s="1"/>
  <c r="D58" i="134" a="1"/>
  <c r="D58" i="134" s="1"/>
  <c r="H58" i="134" a="1"/>
  <c r="H58" i="134" s="1"/>
  <c r="G58" i="134" a="1"/>
  <c r="G58" i="134" s="1"/>
  <c r="G37" i="135" a="1"/>
  <c r="G37" i="135" s="1"/>
  <c r="F37" i="135" a="1"/>
  <c r="F37" i="135" s="1"/>
  <c r="E37" i="135" a="1"/>
  <c r="E37" i="135" s="1"/>
  <c r="D37" i="135" a="1"/>
  <c r="D37" i="135" s="1"/>
  <c r="H37" i="135" a="1"/>
  <c r="H37" i="135" s="1"/>
  <c r="E42" i="135" a="1"/>
  <c r="E42" i="135" s="1"/>
  <c r="D42" i="135" a="1"/>
  <c r="D42" i="135" s="1"/>
  <c r="H42" i="135" a="1"/>
  <c r="H42" i="135" s="1"/>
  <c r="G42" i="135" a="1"/>
  <c r="G42" i="135" s="1"/>
  <c r="F42" i="135" a="1"/>
  <c r="F42" i="135" s="1"/>
  <c r="D49" i="135" a="1"/>
  <c r="D49" i="135" s="1"/>
  <c r="H49" i="135" a="1"/>
  <c r="H49" i="135" s="1"/>
  <c r="G49" i="135" a="1"/>
  <c r="G49" i="135" s="1"/>
  <c r="F49" i="135" a="1"/>
  <c r="F49" i="135" s="1"/>
  <c r="E49" i="135" a="1"/>
  <c r="E49" i="135" s="1"/>
  <c r="E54" i="135" a="1"/>
  <c r="E54" i="135" s="1"/>
  <c r="D54" i="135" a="1"/>
  <c r="D54" i="135" s="1"/>
  <c r="H54" i="135" a="1"/>
  <c r="H54" i="135" s="1"/>
  <c r="G54" i="135" a="1"/>
  <c r="G54" i="135" s="1"/>
  <c r="F54" i="135" a="1"/>
  <c r="F54" i="135" s="1"/>
  <c r="E48" i="124" a="1"/>
  <c r="E48" i="124" s="1"/>
  <c r="D68" i="124" a="1"/>
  <c r="D68" i="124" s="1"/>
  <c r="E33" i="125" a="1"/>
  <c r="E33" i="125" s="1"/>
  <c r="D34" i="125" a="1"/>
  <c r="D34" i="125" s="1"/>
  <c r="H36" i="125" a="1"/>
  <c r="H36" i="125" s="1"/>
  <c r="E41" i="125" a="1"/>
  <c r="E41" i="125" s="1"/>
  <c r="D42" i="125" a="1"/>
  <c r="D42" i="125" s="1"/>
  <c r="H44" i="125" a="1"/>
  <c r="H44" i="125" s="1"/>
  <c r="E49" i="125" a="1"/>
  <c r="E49" i="125" s="1"/>
  <c r="D50" i="125" a="1"/>
  <c r="D50" i="125" s="1"/>
  <c r="H52" i="125" a="1"/>
  <c r="H52" i="125" s="1"/>
  <c r="E57" i="125" a="1"/>
  <c r="E57" i="125" s="1"/>
  <c r="D58" i="125" a="1"/>
  <c r="D58" i="125" s="1"/>
  <c r="H60" i="125" a="1"/>
  <c r="H60" i="125" s="1"/>
  <c r="E65" i="125" a="1"/>
  <c r="E65" i="125" s="1"/>
  <c r="D66" i="125" a="1"/>
  <c r="D66" i="125" s="1"/>
  <c r="H68" i="125" a="1"/>
  <c r="H68" i="125" s="1"/>
  <c r="E39" i="128" a="1"/>
  <c r="E39" i="128" s="1"/>
  <c r="D40" i="128" a="1"/>
  <c r="D40" i="128" s="1"/>
  <c r="H42" i="128" a="1"/>
  <c r="H42" i="128" s="1"/>
  <c r="E47" i="128" a="1"/>
  <c r="E47" i="128" s="1"/>
  <c r="D48" i="128" a="1"/>
  <c r="D48" i="128" s="1"/>
  <c r="H50" i="128" a="1"/>
  <c r="H50" i="128" s="1"/>
  <c r="E55" i="128" a="1"/>
  <c r="E55" i="128" s="1"/>
  <c r="D56" i="128" a="1"/>
  <c r="D56" i="128" s="1"/>
  <c r="H58" i="128" a="1"/>
  <c r="H58" i="128" s="1"/>
  <c r="E63" i="128" a="1"/>
  <c r="E63" i="128" s="1"/>
  <c r="D64" i="128" a="1"/>
  <c r="D64" i="128" s="1"/>
  <c r="H66" i="128" a="1"/>
  <c r="H66" i="128" s="1"/>
  <c r="E71" i="128" a="1"/>
  <c r="E71" i="128" s="1"/>
  <c r="D72" i="128" a="1"/>
  <c r="D72" i="128" s="1"/>
  <c r="E36" i="129" a="1"/>
  <c r="E36" i="129" s="1"/>
  <c r="D37" i="129" a="1"/>
  <c r="D37" i="129" s="1"/>
  <c r="H39" i="129" a="1"/>
  <c r="H39" i="129" s="1"/>
  <c r="E44" i="129" a="1"/>
  <c r="E44" i="129" s="1"/>
  <c r="D45" i="129" a="1"/>
  <c r="D45" i="129" s="1"/>
  <c r="H47" i="129" a="1"/>
  <c r="H47" i="129" s="1"/>
  <c r="E52" i="129" a="1"/>
  <c r="E52" i="129" s="1"/>
  <c r="D53" i="129" a="1"/>
  <c r="D53" i="129" s="1"/>
  <c r="H55" i="129" a="1"/>
  <c r="H55" i="129" s="1"/>
  <c r="E60" i="129" a="1"/>
  <c r="E60" i="129" s="1"/>
  <c r="D61" i="129" a="1"/>
  <c r="D61" i="129" s="1"/>
  <c r="H63" i="129" a="1"/>
  <c r="H63" i="129" s="1"/>
  <c r="E68" i="129" a="1"/>
  <c r="E68" i="129" s="1"/>
  <c r="D69" i="129" a="1"/>
  <c r="D69" i="129" s="1"/>
  <c r="H71" i="129" a="1"/>
  <c r="H71" i="129"/>
  <c r="H36" i="130" a="1"/>
  <c r="H36" i="130" s="1"/>
  <c r="D42" i="130" a="1"/>
  <c r="D42" i="130" s="1"/>
  <c r="H44" i="130" a="1"/>
  <c r="H44" i="130" s="1"/>
  <c r="D50" i="130" a="1"/>
  <c r="D50" i="130" s="1"/>
  <c r="H52" i="130" a="1"/>
  <c r="H52" i="130" s="1"/>
  <c r="D58" i="130" a="1"/>
  <c r="D58" i="130" s="1"/>
  <c r="H60" i="130" a="1"/>
  <c r="H60" i="130" s="1"/>
  <c r="D66" i="130" a="1"/>
  <c r="D66" i="130" s="1"/>
  <c r="H68" i="130" a="1"/>
  <c r="H68" i="130" s="1"/>
  <c r="H31" i="131" a="1"/>
  <c r="H31" i="131" s="1"/>
  <c r="D37" i="131" a="1"/>
  <c r="D37" i="131" s="1"/>
  <c r="H39" i="131" a="1"/>
  <c r="H39" i="131" s="1"/>
  <c r="D45" i="131" a="1"/>
  <c r="D45" i="131" s="1"/>
  <c r="H47" i="131" a="1"/>
  <c r="H47" i="131" s="1"/>
  <c r="D53" i="131" a="1"/>
  <c r="D53" i="131" s="1"/>
  <c r="H55" i="131" a="1"/>
  <c r="H55" i="131" s="1"/>
  <c r="D61" i="131" a="1"/>
  <c r="D61" i="131" s="1"/>
  <c r="H63" i="131" a="1"/>
  <c r="H63" i="131" s="1"/>
  <c r="D69" i="131" a="1"/>
  <c r="D69" i="131" s="1"/>
  <c r="H71" i="131" a="1"/>
  <c r="H71" i="131" s="1"/>
  <c r="D32" i="132" a="1"/>
  <c r="D32" i="132" s="1"/>
  <c r="E35" i="132" a="1"/>
  <c r="E35" i="132" s="1"/>
  <c r="H35" i="132" a="1"/>
  <c r="H35" i="132" s="1"/>
  <c r="H46" i="132" a="1"/>
  <c r="H46" i="132" s="1"/>
  <c r="G48" i="132" a="1"/>
  <c r="G48" i="132" s="1"/>
  <c r="F59" i="132" a="1"/>
  <c r="F59" i="132" s="1"/>
  <c r="E59" i="132" a="1"/>
  <c r="E59" i="132" s="1"/>
  <c r="H62" i="132" a="1"/>
  <c r="H62" i="132" s="1"/>
  <c r="H66" i="132" a="1"/>
  <c r="H66" i="132" s="1"/>
  <c r="F70" i="132" a="1"/>
  <c r="F70" i="132" s="1"/>
  <c r="D72" i="132" a="1"/>
  <c r="D72" i="132" s="1"/>
  <c r="F27" i="133" a="1"/>
  <c r="F27" i="133" s="1"/>
  <c r="E27" i="133" a="1"/>
  <c r="E27" i="133" s="1"/>
  <c r="D27" i="133" a="1"/>
  <c r="D27" i="133" s="1"/>
  <c r="H33" i="133" a="1"/>
  <c r="H33" i="133" s="1"/>
  <c r="G33" i="133" a="1"/>
  <c r="G33" i="133" s="1"/>
  <c r="F33" i="133" a="1"/>
  <c r="F33" i="133" s="1"/>
  <c r="E33" i="133" a="1"/>
  <c r="E33" i="133" s="1"/>
  <c r="G43" i="133" a="1"/>
  <c r="G43" i="133" s="1"/>
  <c r="F43" i="133" a="1"/>
  <c r="F43" i="133" s="1"/>
  <c r="E43" i="133" a="1"/>
  <c r="E43" i="133" s="1"/>
  <c r="D43" i="133" a="1"/>
  <c r="D43" i="133" s="1"/>
  <c r="F54" i="133" a="1"/>
  <c r="F54" i="133" s="1"/>
  <c r="E54" i="133" a="1"/>
  <c r="E54" i="133" s="1"/>
  <c r="D54" i="133" a="1"/>
  <c r="D54" i="133" s="1"/>
  <c r="H54" i="133" a="1"/>
  <c r="H54" i="133" s="1"/>
  <c r="G54" i="133" a="1"/>
  <c r="G54" i="133" s="1"/>
  <c r="D62" i="133" a="1"/>
  <c r="D62" i="133" s="1"/>
  <c r="H62" i="133" a="1"/>
  <c r="H62" i="133" s="1"/>
  <c r="G62" i="133" a="1"/>
  <c r="G62" i="133" s="1"/>
  <c r="F62" i="133" a="1"/>
  <c r="F62" i="133" s="1"/>
  <c r="E62" i="133" a="1"/>
  <c r="E62" i="133" s="1"/>
  <c r="G69" i="133" a="1"/>
  <c r="G69" i="133" s="1"/>
  <c r="F69" i="133" a="1"/>
  <c r="F69" i="133" s="1"/>
  <c r="E69" i="133" a="1"/>
  <c r="E69" i="133" s="1"/>
  <c r="D69" i="133" a="1"/>
  <c r="D69" i="133" s="1"/>
  <c r="H69" i="133" a="1"/>
  <c r="H69" i="133" s="1"/>
  <c r="D47" i="134" a="1"/>
  <c r="D47" i="134" s="1"/>
  <c r="H47" i="134" a="1"/>
  <c r="H47" i="134" s="1"/>
  <c r="G47" i="134" a="1"/>
  <c r="G47" i="134" s="1"/>
  <c r="F47" i="134" a="1"/>
  <c r="F47" i="134" s="1"/>
  <c r="E47" i="134" a="1"/>
  <c r="E47" i="134" s="1"/>
  <c r="G54" i="134" a="1"/>
  <c r="G54" i="134" s="1"/>
  <c r="F54" i="134" a="1"/>
  <c r="F54" i="134" s="1"/>
  <c r="E54" i="134" a="1"/>
  <c r="E54" i="134" s="1"/>
  <c r="D54" i="134" a="1"/>
  <c r="D54" i="134" s="1"/>
  <c r="H54" i="134" a="1"/>
  <c r="H54" i="134" s="1"/>
  <c r="E59" i="134" a="1"/>
  <c r="E59" i="134" s="1"/>
  <c r="D59" i="134" a="1"/>
  <c r="D59" i="134" s="1"/>
  <c r="H59" i="134" a="1"/>
  <c r="H59" i="134" s="1"/>
  <c r="G59" i="134" a="1"/>
  <c r="G59" i="134" s="1"/>
  <c r="F59" i="134" a="1"/>
  <c r="F59" i="134" s="1"/>
  <c r="F74" i="134" a="1"/>
  <c r="F74" i="134" s="1"/>
  <c r="E74" i="134" a="1"/>
  <c r="E74" i="134" s="1"/>
  <c r="D74" i="134" a="1"/>
  <c r="D74" i="134" s="1"/>
  <c r="H74" i="134" a="1"/>
  <c r="H74" i="134" s="1"/>
  <c r="F38" i="135" a="1"/>
  <c r="F38" i="135" s="1"/>
  <c r="E38" i="135" a="1"/>
  <c r="E38" i="135" s="1"/>
  <c r="D38" i="135" a="1"/>
  <c r="D38" i="135" s="1"/>
  <c r="H38" i="135" a="1"/>
  <c r="H38" i="135" s="1"/>
  <c r="G38" i="135" a="1"/>
  <c r="G38" i="135" s="1"/>
  <c r="G50" i="135" a="1"/>
  <c r="G50" i="135" s="1"/>
  <c r="F50" i="135" a="1"/>
  <c r="F50" i="135" s="1"/>
  <c r="E50" i="135" a="1"/>
  <c r="E50" i="135" s="1"/>
  <c r="D50" i="135" a="1"/>
  <c r="D50" i="135" s="1"/>
  <c r="H50" i="135" a="1"/>
  <c r="H50" i="135" s="1"/>
  <c r="E36" i="133" a="1"/>
  <c r="E36" i="133" s="1"/>
  <c r="E52" i="133" a="1"/>
  <c r="E52" i="133" s="1"/>
  <c r="D56" i="133" a="1"/>
  <c r="D56" i="133" s="1"/>
  <c r="D59" i="133" a="1"/>
  <c r="D59" i="133" s="1"/>
  <c r="E68" i="133" a="1"/>
  <c r="E68" i="133" s="1"/>
  <c r="D72" i="133" a="1"/>
  <c r="D72" i="133" s="1"/>
  <c r="D41" i="134" a="1"/>
  <c r="D41" i="134" s="1"/>
  <c r="D44" i="134" a="1"/>
  <c r="D44" i="134" s="1"/>
  <c r="E53" i="134" a="1"/>
  <c r="E53" i="134" s="1"/>
  <c r="D57" i="134" a="1"/>
  <c r="D57" i="134" s="1"/>
  <c r="D60" i="134" a="1"/>
  <c r="D60" i="134" s="1"/>
  <c r="E69" i="134" a="1"/>
  <c r="E69" i="134" s="1"/>
  <c r="D73" i="134" a="1"/>
  <c r="D73" i="134" s="1"/>
  <c r="D40" i="135" a="1"/>
  <c r="D40" i="135" s="1"/>
  <c r="D43" i="135" a="1"/>
  <c r="D43" i="135" s="1"/>
  <c r="D28" i="136" a="1"/>
  <c r="D28" i="136" s="1"/>
  <c r="G28" i="136" a="1"/>
  <c r="G28" i="136" s="1"/>
  <c r="F33" i="136" a="1"/>
  <c r="F33" i="136" s="1"/>
  <c r="H33" i="136" a="1"/>
  <c r="H33" i="136" s="1"/>
  <c r="E33" i="136" a="1"/>
  <c r="E33" i="136" s="1"/>
  <c r="D37" i="136" a="1"/>
  <c r="D37" i="136" s="1"/>
  <c r="H37" i="136" a="1"/>
  <c r="H37" i="136" s="1"/>
  <c r="G37" i="136" a="1"/>
  <c r="G37" i="136" s="1"/>
  <c r="F37" i="136" a="1"/>
  <c r="F37" i="136" s="1"/>
  <c r="E37" i="136" a="1"/>
  <c r="E37" i="136" s="1"/>
  <c r="E43" i="136" a="1"/>
  <c r="E43" i="136" s="1"/>
  <c r="D43" i="136" a="1"/>
  <c r="D43" i="136" s="1"/>
  <c r="H43" i="136" a="1"/>
  <c r="H43" i="136" s="1"/>
  <c r="G43" i="136" a="1"/>
  <c r="G43" i="136" s="1"/>
  <c r="F43" i="136" a="1"/>
  <c r="F43" i="136" s="1"/>
  <c r="G51" i="137" a="1"/>
  <c r="G51" i="137" s="1"/>
  <c r="D51" i="137" a="1"/>
  <c r="D51" i="137" s="1"/>
  <c r="E51" i="137" a="1"/>
  <c r="E51" i="137" s="1"/>
  <c r="H51" i="137" a="1"/>
  <c r="H51" i="137" s="1"/>
  <c r="F51" i="137" a="1"/>
  <c r="F51" i="137" s="1"/>
  <c r="H31" i="133" a="1"/>
  <c r="H31" i="133" s="1"/>
  <c r="F39" i="133" a="1"/>
  <c r="F39" i="133" s="1"/>
  <c r="F55" i="133" a="1"/>
  <c r="F55" i="133" s="1"/>
  <c r="E59" i="133" a="1"/>
  <c r="E59" i="133" s="1"/>
  <c r="F71" i="133" a="1"/>
  <c r="F71" i="133" s="1"/>
  <c r="F40" i="134" a="1"/>
  <c r="F40" i="134" s="1"/>
  <c r="E44" i="134" a="1"/>
  <c r="E44" i="134" s="1"/>
  <c r="F56" i="134" a="1"/>
  <c r="F56" i="134" s="1"/>
  <c r="E60" i="134" a="1"/>
  <c r="E60" i="134" s="1"/>
  <c r="F72" i="134" a="1"/>
  <c r="F72" i="134" s="1"/>
  <c r="F39" i="135" a="1"/>
  <c r="F39" i="135" s="1"/>
  <c r="E43" i="135" a="1"/>
  <c r="E43" i="135" s="1"/>
  <c r="H51" i="135" a="1"/>
  <c r="H51" i="135" s="1"/>
  <c r="E55" i="135" a="1"/>
  <c r="E55" i="135" s="1"/>
  <c r="D62" i="135" a="1"/>
  <c r="D62" i="135" s="1"/>
  <c r="D68" i="135" a="1"/>
  <c r="D68" i="135" s="1"/>
  <c r="D69" i="135" a="1"/>
  <c r="D69" i="135" s="1"/>
  <c r="H74" i="135" a="1"/>
  <c r="H74" i="135" s="1"/>
  <c r="D74" i="135" a="1"/>
  <c r="D74" i="135" s="1"/>
  <c r="D75" i="135" a="1"/>
  <c r="D75" i="135" s="1"/>
  <c r="E76" i="135" a="1"/>
  <c r="E76" i="135" s="1"/>
  <c r="H76" i="135" a="1"/>
  <c r="H76" i="135" s="1"/>
  <c r="F76" i="135" a="1"/>
  <c r="F76" i="135" s="1"/>
  <c r="E28" i="136" a="1"/>
  <c r="E28" i="136" s="1"/>
  <c r="D33" i="136" a="1"/>
  <c r="D33" i="136" s="1"/>
  <c r="D31" i="133" a="1"/>
  <c r="D31" i="133" s="1"/>
  <c r="F36" i="133" a="1"/>
  <c r="F36" i="133" s="1"/>
  <c r="F52" i="133" a="1"/>
  <c r="F52" i="133" s="1"/>
  <c r="E56" i="133" a="1"/>
  <c r="E56" i="133" s="1"/>
  <c r="F68" i="133" a="1"/>
  <c r="F68" i="133" s="1"/>
  <c r="E72" i="133" a="1"/>
  <c r="E72" i="133" s="1"/>
  <c r="E41" i="134" a="1"/>
  <c r="E41" i="134" s="1"/>
  <c r="F53" i="134" a="1"/>
  <c r="F53" i="134" s="1"/>
  <c r="E57" i="134" a="1"/>
  <c r="E57" i="134" s="1"/>
  <c r="F69" i="134" a="1"/>
  <c r="F69" i="134" s="1"/>
  <c r="E73" i="134" a="1"/>
  <c r="E73" i="134" s="1"/>
  <c r="F36" i="135" a="1"/>
  <c r="F36" i="135" s="1"/>
  <c r="D57" i="135" a="1"/>
  <c r="D57" i="135" s="1"/>
  <c r="G60" i="135" a="1"/>
  <c r="G60" i="135" s="1"/>
  <c r="D63" i="135" a="1"/>
  <c r="D63" i="135" s="1"/>
  <c r="D73" i="135" a="1"/>
  <c r="D73" i="135" s="1"/>
  <c r="E30" i="136" a="1"/>
  <c r="E30" i="136" s="1"/>
  <c r="H30" i="136" a="1"/>
  <c r="H30" i="136" s="1"/>
  <c r="G30" i="136" a="1"/>
  <c r="G30" i="136" s="1"/>
  <c r="F30" i="136" a="1"/>
  <c r="F30" i="136" s="1"/>
  <c r="F57" i="136" a="1"/>
  <c r="F57" i="136" s="1"/>
  <c r="E57" i="136" a="1"/>
  <c r="E57" i="136" s="1"/>
  <c r="H57" i="136" a="1"/>
  <c r="H57" i="136" s="1"/>
  <c r="D57" i="136" a="1"/>
  <c r="D57" i="136" s="1"/>
  <c r="G57" i="136" a="1"/>
  <c r="G57" i="136" s="1"/>
  <c r="D61" i="136" a="1"/>
  <c r="D61" i="136" s="1"/>
  <c r="G61" i="136" a="1"/>
  <c r="G61" i="136" s="1"/>
  <c r="F61" i="136" a="1"/>
  <c r="F61" i="136" s="1"/>
  <c r="E61" i="136" a="1"/>
  <c r="E61" i="136" s="1"/>
  <c r="H61" i="136" a="1"/>
  <c r="H61" i="136" s="1"/>
  <c r="D43" i="137" a="1"/>
  <c r="D43" i="137" s="1"/>
  <c r="G43" i="137" a="1"/>
  <c r="G43" i="137" s="1"/>
  <c r="H43" i="137" a="1"/>
  <c r="H43" i="137" s="1"/>
  <c r="F43" i="137" a="1"/>
  <c r="F43" i="137" s="1"/>
  <c r="E43" i="137" a="1"/>
  <c r="E43" i="137" s="1"/>
  <c r="G36" i="133" a="1"/>
  <c r="G36" i="133" s="1"/>
  <c r="G39" i="133" a="1"/>
  <c r="G39" i="133" s="1"/>
  <c r="G52" i="133" a="1"/>
  <c r="G52" i="133" s="1"/>
  <c r="G55" i="133" a="1"/>
  <c r="G55" i="133" s="1"/>
  <c r="F59" i="133" a="1"/>
  <c r="F59" i="133" s="1"/>
  <c r="G68" i="133" a="1"/>
  <c r="G68" i="133" s="1"/>
  <c r="G71" i="133" a="1"/>
  <c r="G71" i="133" s="1"/>
  <c r="G40" i="134" a="1"/>
  <c r="G40" i="134" s="1"/>
  <c r="F44" i="134" a="1"/>
  <c r="F44" i="134" s="1"/>
  <c r="G53" i="134" a="1"/>
  <c r="G53" i="134" s="1"/>
  <c r="G56" i="134" a="1"/>
  <c r="G56" i="134" s="1"/>
  <c r="F60" i="134" a="1"/>
  <c r="F60" i="134" s="1"/>
  <c r="G69" i="134" a="1"/>
  <c r="G69" i="134" s="1"/>
  <c r="G72" i="134" a="1"/>
  <c r="G72" i="134" s="1"/>
  <c r="G36" i="135" a="1"/>
  <c r="G36" i="135" s="1"/>
  <c r="G39" i="135" a="1"/>
  <c r="G39" i="135" s="1"/>
  <c r="F43" i="135" a="1"/>
  <c r="F43" i="135" s="1"/>
  <c r="D51" i="135" a="1"/>
  <c r="D51" i="135" s="1"/>
  <c r="F55" i="135" a="1"/>
  <c r="F55" i="135" s="1"/>
  <c r="E62" i="135" a="1"/>
  <c r="E62" i="135" s="1"/>
  <c r="F67" i="135" a="1"/>
  <c r="F67" i="135" s="1"/>
  <c r="E68" i="135" a="1"/>
  <c r="E68" i="135" s="1"/>
  <c r="E69" i="135" a="1"/>
  <c r="E69" i="135" s="1"/>
  <c r="E74" i="135" a="1"/>
  <c r="E74" i="135" s="1"/>
  <c r="E75" i="135" a="1"/>
  <c r="E75" i="135" s="1"/>
  <c r="F28" i="136" a="1"/>
  <c r="F28" i="136" s="1"/>
  <c r="D30" i="136" a="1"/>
  <c r="D30" i="136" s="1"/>
  <c r="G33" i="136" a="1"/>
  <c r="G33" i="136" s="1"/>
  <c r="G69" i="136" a="1"/>
  <c r="G69" i="136" s="1"/>
  <c r="D69" i="136" a="1"/>
  <c r="D69" i="136" s="1"/>
  <c r="F69" i="136" a="1"/>
  <c r="F69" i="136" s="1"/>
  <c r="E69" i="136" a="1"/>
  <c r="E69" i="136" s="1"/>
  <c r="H69" i="136" a="1"/>
  <c r="H69" i="136" s="1"/>
  <c r="G67" i="137" a="1"/>
  <c r="G67" i="137" s="1"/>
  <c r="D67" i="137" a="1"/>
  <c r="D67" i="137" s="1"/>
  <c r="H67" i="137" a="1"/>
  <c r="H67" i="137" s="1"/>
  <c r="F67" i="137" a="1"/>
  <c r="F67" i="137" s="1"/>
  <c r="E67" i="137" a="1"/>
  <c r="E67" i="137" s="1"/>
  <c r="H64" i="132" a="1"/>
  <c r="H64" i="132" s="1"/>
  <c r="H29" i="133" a="1"/>
  <c r="H29" i="133" s="1"/>
  <c r="H45" i="133" a="1"/>
  <c r="H45" i="133" s="1"/>
  <c r="F56" i="133" a="1"/>
  <c r="F56" i="133" s="1"/>
  <c r="H61" i="133" a="1"/>
  <c r="H61" i="133" s="1"/>
  <c r="F72" i="133" a="1"/>
  <c r="F72" i="133" s="1"/>
  <c r="F41" i="134" a="1"/>
  <c r="F41" i="134" s="1"/>
  <c r="H46" i="134" a="1"/>
  <c r="H46" i="134" s="1"/>
  <c r="F57" i="134" a="1"/>
  <c r="F57" i="134" s="1"/>
  <c r="H62" i="134" a="1"/>
  <c r="H62" i="134" s="1"/>
  <c r="F73" i="134" a="1"/>
  <c r="F73" i="134" s="1"/>
  <c r="F40" i="135" a="1"/>
  <c r="F40" i="135" s="1"/>
  <c r="E57" i="135" a="1"/>
  <c r="E57" i="135" s="1"/>
  <c r="F62" i="135" a="1"/>
  <c r="F62" i="135" s="1"/>
  <c r="E63" i="135" a="1"/>
  <c r="E63" i="135" s="1"/>
  <c r="F68" i="135" a="1"/>
  <c r="F68" i="135" s="1"/>
  <c r="F73" i="135" a="1"/>
  <c r="F73" i="135" s="1"/>
  <c r="F74" i="135" a="1"/>
  <c r="F74" i="135" s="1"/>
  <c r="H28" i="136" a="1"/>
  <c r="H28" i="136" s="1"/>
  <c r="G32" i="136" a="1"/>
  <c r="G32" i="136" s="1"/>
  <c r="D32" i="136" a="1"/>
  <c r="D32" i="136" s="1"/>
  <c r="F32" i="136" a="1"/>
  <c r="F32" i="136" s="1"/>
  <c r="G34" i="136" a="1"/>
  <c r="G34" i="136" s="1"/>
  <c r="E34" i="136" a="1"/>
  <c r="E34" i="136" s="1"/>
  <c r="D34" i="136" a="1"/>
  <c r="D34" i="136" s="1"/>
  <c r="H34" i="136" a="1"/>
  <c r="H34" i="136" s="1"/>
  <c r="H36" i="133" a="1"/>
  <c r="H36" i="133" s="1"/>
  <c r="H39" i="133" a="1"/>
  <c r="H39" i="133" s="1"/>
  <c r="H52" i="133" a="1"/>
  <c r="H52" i="133" s="1"/>
  <c r="H55" i="133" a="1"/>
  <c r="H55" i="133" s="1"/>
  <c r="G56" i="133" a="1"/>
  <c r="G56" i="133" s="1"/>
  <c r="G59" i="133" a="1"/>
  <c r="G59" i="133" s="1"/>
  <c r="H68" i="133" a="1"/>
  <c r="H68" i="133" s="1"/>
  <c r="H71" i="133" a="1"/>
  <c r="H71" i="133" s="1"/>
  <c r="G72" i="133" a="1"/>
  <c r="G72" i="133" s="1"/>
  <c r="H40" i="134" a="1"/>
  <c r="H40" i="134" s="1"/>
  <c r="G41" i="134" a="1"/>
  <c r="G41" i="134" s="1"/>
  <c r="G44" i="134" a="1"/>
  <c r="G44" i="134" s="1"/>
  <c r="H56" i="134" a="1"/>
  <c r="H56" i="134" s="1"/>
  <c r="G57" i="134" a="1"/>
  <c r="G57" i="134" s="1"/>
  <c r="G60" i="134" a="1"/>
  <c r="G60" i="134" s="1"/>
  <c r="H69" i="134" a="1"/>
  <c r="H69" i="134" s="1"/>
  <c r="H72" i="134" a="1"/>
  <c r="H72" i="134" s="1"/>
  <c r="G73" i="134" a="1"/>
  <c r="G73" i="134" s="1"/>
  <c r="H36" i="135" a="1"/>
  <c r="H36" i="135" s="1"/>
  <c r="H39" i="135" a="1"/>
  <c r="H39" i="135" s="1"/>
  <c r="G40" i="135" a="1"/>
  <c r="G40" i="135" s="1"/>
  <c r="G43" i="135" a="1"/>
  <c r="G43" i="135" s="1"/>
  <c r="G55" i="135" a="1"/>
  <c r="G55" i="135" s="1"/>
  <c r="G67" i="135" a="1"/>
  <c r="G67" i="135" s="1"/>
  <c r="G69" i="135" a="1"/>
  <c r="G69" i="135" s="1"/>
  <c r="G29" i="136" a="1"/>
  <c r="G29" i="136" s="1"/>
  <c r="F29" i="136" a="1"/>
  <c r="F29" i="136" s="1"/>
  <c r="H29" i="136" a="1"/>
  <c r="H29" i="136" s="1"/>
  <c r="F36" i="136" a="1"/>
  <c r="F36" i="136" s="1"/>
  <c r="E36" i="136" a="1"/>
  <c r="E36" i="136" s="1"/>
  <c r="H36" i="136" a="1"/>
  <c r="H36" i="136" s="1"/>
  <c r="G36" i="136" a="1"/>
  <c r="G36" i="136" s="1"/>
  <c r="H65" i="136" a="1"/>
  <c r="H65" i="136" s="1"/>
  <c r="F65" i="136" a="1"/>
  <c r="F65" i="136" s="1"/>
  <c r="E65" i="136" a="1"/>
  <c r="E65" i="136" s="1"/>
  <c r="D65" i="136" a="1"/>
  <c r="D65" i="136" s="1"/>
  <c r="G65" i="136" a="1"/>
  <c r="G65" i="136" s="1"/>
  <c r="F51" i="135" a="1"/>
  <c r="F51" i="135" s="1"/>
  <c r="H55" i="135" a="1"/>
  <c r="H55" i="135" s="1"/>
  <c r="D60" i="135" a="1"/>
  <c r="D60" i="135" s="1"/>
  <c r="G62" i="135" a="1"/>
  <c r="G62" i="135" s="1"/>
  <c r="H67" i="135" a="1"/>
  <c r="H67" i="135" s="1"/>
  <c r="G68" i="135" a="1"/>
  <c r="G68" i="135" s="1"/>
  <c r="H69" i="135" a="1"/>
  <c r="H69" i="135" s="1"/>
  <c r="G73" i="135" a="1"/>
  <c r="G73" i="135" s="1"/>
  <c r="G74" i="135" a="1"/>
  <c r="G74" i="135" s="1"/>
  <c r="H75" i="135" a="1"/>
  <c r="H75" i="135" s="1"/>
  <c r="D29" i="136" a="1"/>
  <c r="D29" i="136" s="1"/>
  <c r="D36" i="136" a="1"/>
  <c r="D36" i="136" s="1"/>
  <c r="E42" i="136" a="1"/>
  <c r="E42" i="136" s="1"/>
  <c r="D42" i="136" a="1"/>
  <c r="D42" i="136" s="1"/>
  <c r="H42" i="136" a="1"/>
  <c r="H42" i="136" s="1"/>
  <c r="G42" i="136" a="1"/>
  <c r="G42" i="136" s="1"/>
  <c r="F42" i="136" a="1"/>
  <c r="F42" i="136" s="1"/>
  <c r="D35" i="137" a="1"/>
  <c r="D35" i="137" s="1"/>
  <c r="F35" i="137" a="1"/>
  <c r="F35" i="137" s="1"/>
  <c r="E35" i="137" a="1"/>
  <c r="E35" i="137" s="1"/>
  <c r="H35" i="137" a="1"/>
  <c r="H35" i="137" s="1"/>
  <c r="G45" i="136" a="1"/>
  <c r="G45" i="136" s="1"/>
  <c r="H45" i="136" a="1"/>
  <c r="H45" i="136" s="1"/>
  <c r="F45" i="136" a="1"/>
  <c r="F45" i="136" s="1"/>
  <c r="E45" i="136" a="1"/>
  <c r="E45" i="136" s="1"/>
  <c r="D45" i="136" a="1"/>
  <c r="D45" i="136" s="1"/>
  <c r="G48" i="136" a="1"/>
  <c r="G48" i="136" s="1"/>
  <c r="D48" i="136" a="1"/>
  <c r="D48" i="136" s="1"/>
  <c r="H48" i="136" a="1"/>
  <c r="H48" i="136" s="1"/>
  <c r="F48" i="136" a="1"/>
  <c r="F48" i="136"/>
  <c r="D59" i="137" a="1"/>
  <c r="D59" i="137" s="1"/>
  <c r="G59" i="137" a="1"/>
  <c r="G59" i="137" s="1"/>
  <c r="H59" i="137" a="1"/>
  <c r="H59" i="137" s="1"/>
  <c r="F59" i="137" a="1"/>
  <c r="F59" i="137" s="1"/>
  <c r="E59" i="137" a="1"/>
  <c r="E59" i="137" s="1"/>
  <c r="D71" i="135" a="1"/>
  <c r="D71" i="135" s="1"/>
  <c r="H39" i="136" a="1"/>
  <c r="H39" i="136" s="1"/>
  <c r="G40" i="136" a="1"/>
  <c r="G40" i="136" s="1"/>
  <c r="E47" i="136" a="1"/>
  <c r="E47" i="136" s="1"/>
  <c r="G59" i="136" a="1"/>
  <c r="G59" i="136" s="1"/>
  <c r="E59" i="136" a="1"/>
  <c r="E59" i="136" s="1"/>
  <c r="E67" i="136" a="1"/>
  <c r="E67" i="136" s="1"/>
  <c r="G67" i="136" a="1"/>
  <c r="G67" i="136" s="1"/>
  <c r="D72" i="136" a="1"/>
  <c r="D72" i="136" s="1"/>
  <c r="G38" i="137" a="1"/>
  <c r="G38" i="137" s="1"/>
  <c r="E38" i="137" a="1"/>
  <c r="E38" i="137" s="1"/>
  <c r="E46" i="137" a="1"/>
  <c r="E46" i="137" s="1"/>
  <c r="G46" i="137" a="1"/>
  <c r="G46" i="137" s="1"/>
  <c r="D55" i="137" a="1"/>
  <c r="D55" i="137" s="1"/>
  <c r="G56" i="137" a="1"/>
  <c r="G56" i="137" s="1"/>
  <c r="G64" i="137" a="1"/>
  <c r="G64" i="137" s="1"/>
  <c r="D34" i="259" a="1"/>
  <c r="D34" i="259" s="1"/>
  <c r="H34" i="259" a="1"/>
  <c r="H34" i="259" s="1"/>
  <c r="G34" i="259" a="1"/>
  <c r="G34" i="259" s="1"/>
  <c r="F34" i="259" a="1"/>
  <c r="F34" i="259" s="1"/>
  <c r="E34" i="259" a="1"/>
  <c r="E34" i="259" s="1"/>
  <c r="G45" i="259" a="1"/>
  <c r="G45" i="259" s="1"/>
  <c r="F45" i="259" a="1"/>
  <c r="F45" i="259" s="1"/>
  <c r="E45" i="259" a="1"/>
  <c r="E45" i="259" s="1"/>
  <c r="D45" i="259" a="1"/>
  <c r="D45" i="259" s="1"/>
  <c r="H45" i="259" a="1"/>
  <c r="H45" i="259" s="1"/>
  <c r="G46" i="160" a="1"/>
  <c r="G46" i="160" s="1"/>
  <c r="F46" i="160" a="1"/>
  <c r="F46" i="160" s="1"/>
  <c r="E46" i="160" a="1"/>
  <c r="E46" i="160" s="1"/>
  <c r="D46" i="160" a="1"/>
  <c r="D46" i="160" s="1"/>
  <c r="H46" i="160" a="1"/>
  <c r="H46" i="160" s="1"/>
  <c r="F50" i="136" a="1"/>
  <c r="F50" i="136" s="1"/>
  <c r="D50" i="136" a="1"/>
  <c r="D50" i="136" s="1"/>
  <c r="D55" i="136" a="1"/>
  <c r="D55" i="136" s="1"/>
  <c r="H55" i="136" a="1"/>
  <c r="H55" i="136" s="1"/>
  <c r="F55" i="136" a="1"/>
  <c r="F55" i="136" s="1"/>
  <c r="F63" i="136" a="1"/>
  <c r="F63" i="136" s="1"/>
  <c r="D63" i="136" a="1"/>
  <c r="D63" i="136" s="1"/>
  <c r="H63" i="136" a="1"/>
  <c r="H63" i="136" s="1"/>
  <c r="E33" i="137" a="1"/>
  <c r="E33" i="137" s="1"/>
  <c r="G33" i="137" a="1"/>
  <c r="G33" i="137" s="1"/>
  <c r="G54" i="137" a="1"/>
  <c r="G54" i="137" s="1"/>
  <c r="E54" i="137" a="1"/>
  <c r="E54" i="137" s="1"/>
  <c r="E62" i="137" a="1"/>
  <c r="E62" i="137" s="1"/>
  <c r="G62" i="137" a="1"/>
  <c r="G62" i="137" s="1"/>
  <c r="D31" i="259" a="1"/>
  <c r="D31" i="259" s="1"/>
  <c r="H31" i="259" a="1"/>
  <c r="H31" i="259" s="1"/>
  <c r="G31" i="259" a="1"/>
  <c r="G31" i="259" s="1"/>
  <c r="F31" i="259" a="1"/>
  <c r="F31" i="259" s="1"/>
  <c r="E31" i="259" a="1"/>
  <c r="E31" i="259" s="1"/>
  <c r="D47" i="259" a="1"/>
  <c r="D47" i="259" s="1"/>
  <c r="H47" i="259" a="1"/>
  <c r="H47" i="259" s="1"/>
  <c r="G47" i="259" a="1"/>
  <c r="G47" i="259" s="1"/>
  <c r="F47" i="259" a="1"/>
  <c r="F47" i="259" s="1"/>
  <c r="E47" i="259" a="1"/>
  <c r="E47" i="259" s="1"/>
  <c r="F55" i="259" a="1"/>
  <c r="F55" i="259"/>
  <c r="E55" i="259" a="1"/>
  <c r="E55" i="259"/>
  <c r="D55" i="259" a="1"/>
  <c r="D55" i="259" s="1"/>
  <c r="H55" i="259" a="1"/>
  <c r="H55" i="259" s="1"/>
  <c r="G55" i="259" a="1"/>
  <c r="G55" i="259" s="1"/>
  <c r="G30" i="160" a="1"/>
  <c r="G30" i="160" s="1"/>
  <c r="F30" i="160" a="1"/>
  <c r="F30" i="160"/>
  <c r="E30" i="160" a="1"/>
  <c r="E30" i="160" s="1"/>
  <c r="D30" i="160" a="1"/>
  <c r="D30" i="160" s="1"/>
  <c r="H30" i="160" a="1"/>
  <c r="H30" i="160" s="1"/>
  <c r="D48" i="160" a="1"/>
  <c r="D48" i="160" s="1"/>
  <c r="H48" i="160" a="1"/>
  <c r="H48" i="160" s="1"/>
  <c r="G48" i="160" a="1"/>
  <c r="G48" i="160" s="1"/>
  <c r="F48" i="160" a="1"/>
  <c r="F48" i="160" s="1"/>
  <c r="E48" i="160" a="1"/>
  <c r="E48" i="160" s="1"/>
  <c r="F56" i="160" a="1"/>
  <c r="F56" i="160" s="1"/>
  <c r="E56" i="160" a="1"/>
  <c r="E56" i="160" s="1"/>
  <c r="D56" i="160" a="1"/>
  <c r="D56" i="160" s="1"/>
  <c r="H56" i="160" a="1"/>
  <c r="H56" i="160" s="1"/>
  <c r="G56" i="160" a="1"/>
  <c r="G56" i="160" s="1"/>
  <c r="H35" i="136" a="1"/>
  <c r="H35" i="136" s="1"/>
  <c r="D39" i="136" a="1"/>
  <c r="D39" i="136" s="1"/>
  <c r="E50" i="136" a="1"/>
  <c r="E50" i="136" s="1"/>
  <c r="D58" i="136" a="1"/>
  <c r="D58" i="136" s="1"/>
  <c r="F58" i="136" a="1"/>
  <c r="F58" i="136" s="1"/>
  <c r="F66" i="136" a="1"/>
  <c r="F66" i="136" s="1"/>
  <c r="D66" i="136" a="1"/>
  <c r="D66" i="136" s="1"/>
  <c r="F67" i="136" a="1"/>
  <c r="F67" i="136" s="1"/>
  <c r="D71" i="136" a="1"/>
  <c r="D71" i="136" s="1"/>
  <c r="H71" i="136" a="1"/>
  <c r="H71" i="136"/>
  <c r="F71" i="136" a="1"/>
  <c r="F71" i="136" s="1"/>
  <c r="F29" i="137" a="1"/>
  <c r="F29" i="137" s="1"/>
  <c r="D29" i="137" a="1"/>
  <c r="D29" i="137" s="1"/>
  <c r="H29" i="137" a="1"/>
  <c r="H29" i="137" s="1"/>
  <c r="D33" i="137" a="1"/>
  <c r="D33" i="137" s="1"/>
  <c r="G41" i="137" a="1"/>
  <c r="G41" i="137" s="1"/>
  <c r="E41" i="137" a="1"/>
  <c r="E41" i="137" s="1"/>
  <c r="E49" i="137" a="1"/>
  <c r="E49" i="137" s="1"/>
  <c r="G49" i="137" a="1"/>
  <c r="G49" i="137" s="1"/>
  <c r="D54" i="137" a="1"/>
  <c r="D54" i="137" s="1"/>
  <c r="D62" i="137" a="1"/>
  <c r="D62" i="137" s="1"/>
  <c r="G70" i="137" a="1"/>
  <c r="G70" i="137" s="1"/>
  <c r="E70" i="137" a="1"/>
  <c r="E70" i="137" s="1"/>
  <c r="D32" i="160" a="1"/>
  <c r="D32" i="160" s="1"/>
  <c r="H32" i="160" a="1"/>
  <c r="H32" i="160" s="1"/>
  <c r="G32" i="160" a="1"/>
  <c r="G32" i="160" s="1"/>
  <c r="F32" i="160" a="1"/>
  <c r="F32" i="160" s="1"/>
  <c r="E32" i="160" a="1"/>
  <c r="E32" i="160" s="1"/>
  <c r="F40" i="160" a="1"/>
  <c r="F40" i="160" s="1"/>
  <c r="E40" i="160" a="1"/>
  <c r="E40" i="160" s="1"/>
  <c r="D40" i="160" a="1"/>
  <c r="D40" i="160" s="1"/>
  <c r="H40" i="160" a="1"/>
  <c r="H40" i="160" s="1"/>
  <c r="G40" i="160" a="1"/>
  <c r="G40" i="160" s="1"/>
  <c r="F66" i="160" a="1"/>
  <c r="F66" i="160" s="1"/>
  <c r="E66" i="160" a="1"/>
  <c r="E66" i="160" s="1"/>
  <c r="D66" i="160" a="1"/>
  <c r="D66" i="160" s="1"/>
  <c r="H66" i="160" a="1"/>
  <c r="H66" i="160" s="1"/>
  <c r="G66" i="160" a="1"/>
  <c r="G66" i="160" s="1"/>
  <c r="H49" i="136" a="1"/>
  <c r="H49" i="136" s="1"/>
  <c r="F49" i="136" a="1"/>
  <c r="F49" i="136" s="1"/>
  <c r="E49" i="136" a="1"/>
  <c r="E49" i="136" s="1"/>
  <c r="G53" i="136" a="1"/>
  <c r="G53" i="136" s="1"/>
  <c r="D53" i="136" a="1"/>
  <c r="D53" i="136" s="1"/>
  <c r="E55" i="136" a="1"/>
  <c r="E55" i="136" s="1"/>
  <c r="F32" i="137" a="1"/>
  <c r="F32" i="137" s="1"/>
  <c r="D32" i="137" a="1"/>
  <c r="D32" i="137" s="1"/>
  <c r="F33" i="137" a="1"/>
  <c r="F33" i="137" s="1"/>
  <c r="D37" i="137" a="1"/>
  <c r="D37" i="137" s="1"/>
  <c r="H37" i="137" a="1"/>
  <c r="H37" i="137" s="1"/>
  <c r="F37" i="137" a="1"/>
  <c r="F37" i="137" s="1"/>
  <c r="F38" i="137" a="1"/>
  <c r="F38" i="137" s="1"/>
  <c r="F45" i="137" a="1"/>
  <c r="F45" i="137" s="1"/>
  <c r="D45" i="137" a="1"/>
  <c r="D45" i="137" s="1"/>
  <c r="H45" i="137" a="1"/>
  <c r="H45" i="137" s="1"/>
  <c r="F46" i="137" a="1"/>
  <c r="F46" i="137" s="1"/>
  <c r="D49" i="137" a="1"/>
  <c r="D49" i="137" s="1"/>
  <c r="G57" i="137" a="1"/>
  <c r="G57" i="137" s="1"/>
  <c r="E57" i="137" a="1"/>
  <c r="E57" i="137" s="1"/>
  <c r="E65" i="137" a="1"/>
  <c r="E65" i="137" s="1"/>
  <c r="G65" i="137" a="1"/>
  <c r="G65" i="137" s="1"/>
  <c r="F39" i="259" a="1"/>
  <c r="F39" i="259" s="1"/>
  <c r="E39" i="259" a="1"/>
  <c r="E39" i="259" s="1"/>
  <c r="D39" i="259" a="1"/>
  <c r="D39" i="259" s="1"/>
  <c r="H39" i="259" a="1"/>
  <c r="H39" i="259" s="1"/>
  <c r="G39" i="259" a="1"/>
  <c r="G39" i="259" s="1"/>
  <c r="F65" i="259" a="1"/>
  <c r="F65" i="259" s="1"/>
  <c r="E65" i="259" a="1"/>
  <c r="E65" i="259" s="1"/>
  <c r="D65" i="259" a="1"/>
  <c r="D65" i="259" s="1"/>
  <c r="H65" i="259" a="1"/>
  <c r="H65" i="259" s="1"/>
  <c r="G65" i="259" a="1"/>
  <c r="G65" i="259" s="1"/>
  <c r="D40" i="137" a="1"/>
  <c r="D40" i="137" s="1"/>
  <c r="F40" i="137" a="1"/>
  <c r="F40" i="137" s="1"/>
  <c r="F48" i="137" a="1"/>
  <c r="F48" i="137" s="1"/>
  <c r="D48" i="137" a="1"/>
  <c r="D48" i="137" s="1"/>
  <c r="D53" i="137" a="1"/>
  <c r="D53" i="137" s="1"/>
  <c r="H53" i="137" a="1"/>
  <c r="H53" i="137" s="1"/>
  <c r="F53" i="137" a="1"/>
  <c r="F53" i="137" s="1"/>
  <c r="F61" i="137" a="1"/>
  <c r="F61" i="137" s="1"/>
  <c r="D61" i="137" a="1"/>
  <c r="D61" i="137" s="1"/>
  <c r="H61" i="137" a="1"/>
  <c r="H61" i="137" s="1"/>
  <c r="F62" i="137" a="1"/>
  <c r="F62" i="137" s="1"/>
  <c r="D72" i="137" a="1"/>
  <c r="D72" i="137" s="1"/>
  <c r="F72" i="137" a="1"/>
  <c r="F72" i="137" s="1"/>
  <c r="E72" i="137" a="1"/>
  <c r="E72" i="137" s="1"/>
  <c r="H57" i="259" a="1"/>
  <c r="H57" i="259" s="1"/>
  <c r="G57" i="259" a="1"/>
  <c r="G57" i="259" s="1"/>
  <c r="F57" i="259" a="1"/>
  <c r="F57" i="259" s="1"/>
  <c r="E57" i="259" a="1"/>
  <c r="E57" i="259" s="1"/>
  <c r="D57" i="259" a="1"/>
  <c r="D57" i="259" s="1"/>
  <c r="H58" i="160" a="1"/>
  <c r="H58" i="160" s="1"/>
  <c r="G58" i="160" a="1"/>
  <c r="G58" i="160" s="1"/>
  <c r="F58" i="160" a="1"/>
  <c r="F58" i="160" s="1"/>
  <c r="E58" i="160" a="1"/>
  <c r="E58" i="160" s="1"/>
  <c r="D58" i="160" a="1"/>
  <c r="D58" i="160" s="1"/>
  <c r="F39" i="136" a="1"/>
  <c r="F39" i="136" s="1"/>
  <c r="H50" i="136" a="1"/>
  <c r="H50" i="136" s="1"/>
  <c r="F73" i="136" a="1"/>
  <c r="F73" i="136" s="1"/>
  <c r="E73" i="136" a="1"/>
  <c r="E73" i="136" s="1"/>
  <c r="H73" i="136" a="1"/>
  <c r="H73" i="136"/>
  <c r="H31" i="137" a="1"/>
  <c r="H31" i="137" s="1"/>
  <c r="F31" i="137" a="1"/>
  <c r="F31" i="137" s="1"/>
  <c r="E31" i="137" a="1"/>
  <c r="E31" i="137" s="1"/>
  <c r="E40" i="137" a="1"/>
  <c r="E40" i="137" s="1"/>
  <c r="E48" i="137" a="1"/>
  <c r="E48" i="137" s="1"/>
  <c r="H54" i="137" a="1"/>
  <c r="H54" i="137" s="1"/>
  <c r="D56" i="137" a="1"/>
  <c r="D56" i="137" s="1"/>
  <c r="F56" i="137" a="1"/>
  <c r="F56" i="137" s="1"/>
  <c r="H62" i="137" a="1"/>
  <c r="H62" i="137" s="1"/>
  <c r="F64" i="137" a="1"/>
  <c r="F64" i="137" s="1"/>
  <c r="D64" i="137" a="1"/>
  <c r="D64" i="137" s="1"/>
  <c r="D69" i="137" a="1"/>
  <c r="D69" i="137" s="1"/>
  <c r="H69" i="137" a="1"/>
  <c r="H69" i="137" s="1"/>
  <c r="F69" i="137" a="1"/>
  <c r="F69" i="137" s="1"/>
  <c r="F70" i="137" a="1"/>
  <c r="F70" i="137" s="1"/>
  <c r="F49" i="259" a="1"/>
  <c r="F49" i="259" s="1"/>
  <c r="E49" i="259" a="1"/>
  <c r="E49" i="259" s="1"/>
  <c r="D49" i="259" a="1"/>
  <c r="D49" i="259" s="1"/>
  <c r="H49" i="259" a="1"/>
  <c r="H49" i="259" s="1"/>
  <c r="G49" i="259" a="1"/>
  <c r="G49" i="259" s="1"/>
  <c r="H42" i="160" a="1"/>
  <c r="H42" i="160" s="1"/>
  <c r="G42" i="160" a="1"/>
  <c r="G42" i="160" s="1"/>
  <c r="F42" i="160" a="1"/>
  <c r="F42" i="160" s="1"/>
  <c r="E42" i="160" a="1"/>
  <c r="E42" i="160" s="1"/>
  <c r="D42" i="160" a="1"/>
  <c r="D42" i="160" s="1"/>
  <c r="F50" i="160" a="1"/>
  <c r="F50" i="160" s="1"/>
  <c r="E50" i="160" a="1"/>
  <c r="E50" i="160" s="1"/>
  <c r="D50" i="160" a="1"/>
  <c r="D50" i="160" s="1"/>
  <c r="H50" i="160" a="1"/>
  <c r="H50" i="160" s="1"/>
  <c r="G50" i="160" a="1"/>
  <c r="G50" i="160" s="1"/>
  <c r="G62" i="160" a="1"/>
  <c r="G62" i="160" s="1"/>
  <c r="F62" i="160" a="1"/>
  <c r="F62" i="160" s="1"/>
  <c r="E62" i="160" a="1"/>
  <c r="E62" i="160" s="1"/>
  <c r="D62" i="160" a="1"/>
  <c r="D62" i="160" s="1"/>
  <c r="H62" i="160" a="1"/>
  <c r="H62" i="160" s="1"/>
  <c r="D47" i="136" a="1"/>
  <c r="D47" i="136" s="1"/>
  <c r="H47" i="136" a="1"/>
  <c r="H47" i="136" s="1"/>
  <c r="G56" i="136" a="1"/>
  <c r="G56" i="136" s="1"/>
  <c r="E56" i="136" a="1"/>
  <c r="E56" i="136" s="1"/>
  <c r="H58" i="136" a="1"/>
  <c r="H58" i="136" s="1"/>
  <c r="E64" i="136" a="1"/>
  <c r="E64" i="136" s="1"/>
  <c r="G64" i="136" a="1"/>
  <c r="G64" i="136" s="1"/>
  <c r="H66" i="136" a="1"/>
  <c r="H66" i="136" s="1"/>
  <c r="D73" i="136" a="1"/>
  <c r="D73" i="136" s="1"/>
  <c r="D31" i="137" a="1"/>
  <c r="D31" i="137" s="1"/>
  <c r="G32" i="137" a="1"/>
  <c r="G32" i="137" s="1"/>
  <c r="F39" i="137" a="1"/>
  <c r="F39" i="137" s="1"/>
  <c r="E39" i="137" a="1"/>
  <c r="E39" i="137" s="1"/>
  <c r="H39" i="137" a="1"/>
  <c r="H39" i="137" s="1"/>
  <c r="H47" i="137" a="1"/>
  <c r="H47" i="137" s="1"/>
  <c r="F47" i="137" a="1"/>
  <c r="F47" i="137" s="1"/>
  <c r="E47" i="137" a="1"/>
  <c r="E47" i="137" s="1"/>
  <c r="E53" i="137" a="1"/>
  <c r="E53" i="137" s="1"/>
  <c r="E56" i="137" a="1"/>
  <c r="E56" i="137" s="1"/>
  <c r="E61" i="137" a="1"/>
  <c r="E61" i="137" s="1"/>
  <c r="E64" i="137" a="1"/>
  <c r="E64" i="137" s="1"/>
  <c r="G72" i="137" a="1"/>
  <c r="G72" i="137" s="1"/>
  <c r="F33" i="259" a="1"/>
  <c r="F33" i="259" s="1"/>
  <c r="E33" i="259" a="1"/>
  <c r="E33" i="259" s="1"/>
  <c r="D33" i="259" a="1"/>
  <c r="D33" i="259" s="1"/>
  <c r="H33" i="259" a="1"/>
  <c r="H33" i="259" s="1"/>
  <c r="G33" i="259" a="1"/>
  <c r="G33" i="259" s="1"/>
  <c r="H41" i="259" a="1"/>
  <c r="H41" i="259" s="1"/>
  <c r="G41" i="259" a="1"/>
  <c r="G41" i="259" s="1"/>
  <c r="F41" i="259" a="1"/>
  <c r="F41" i="259" s="1"/>
  <c r="E41" i="259" a="1"/>
  <c r="E41" i="259" s="1"/>
  <c r="D41" i="259" a="1"/>
  <c r="D41" i="259" s="1"/>
  <c r="G61" i="259" a="1"/>
  <c r="G61" i="259" s="1"/>
  <c r="F61" i="259" a="1"/>
  <c r="F61" i="259" s="1"/>
  <c r="E61" i="259" a="1"/>
  <c r="E61" i="259" s="1"/>
  <c r="D61" i="259" a="1"/>
  <c r="D61" i="259" s="1"/>
  <c r="H61" i="259" a="1"/>
  <c r="H61" i="259" s="1"/>
  <c r="F34" i="160" a="1"/>
  <c r="F34" i="160" s="1"/>
  <c r="E34" i="160" a="1"/>
  <c r="E34" i="160" s="1"/>
  <c r="D34" i="160" a="1"/>
  <c r="D34" i="160" s="1"/>
  <c r="H34" i="160" a="1"/>
  <c r="H34" i="160" s="1"/>
  <c r="G34" i="160" a="1"/>
  <c r="G34" i="160" s="1"/>
  <c r="D64" i="160" a="1"/>
  <c r="D64" i="160" s="1"/>
  <c r="H64" i="160" a="1"/>
  <c r="H64" i="160" s="1"/>
  <c r="G64" i="160" a="1"/>
  <c r="G64" i="160" s="1"/>
  <c r="F64" i="160" a="1"/>
  <c r="F64" i="160" s="1"/>
  <c r="E64" i="160" a="1"/>
  <c r="E64" i="160" s="1"/>
  <c r="F72" i="160" a="1"/>
  <c r="F72" i="160" s="1"/>
  <c r="E72" i="160" a="1"/>
  <c r="E72" i="160" s="1"/>
  <c r="D72" i="160" a="1"/>
  <c r="D72" i="160" s="1"/>
  <c r="H72" i="160" a="1"/>
  <c r="H72" i="160" s="1"/>
  <c r="G72" i="160" a="1"/>
  <c r="G72" i="160" s="1"/>
  <c r="F41" i="136" a="1"/>
  <c r="F41" i="136" s="1"/>
  <c r="D44" i="136" a="1"/>
  <c r="D44" i="136" s="1"/>
  <c r="H44" i="136" a="1"/>
  <c r="H44" i="136" s="1"/>
  <c r="H46" i="136" a="1"/>
  <c r="H46" i="136" s="1"/>
  <c r="E46" i="136" a="1"/>
  <c r="E46" i="136" s="1"/>
  <c r="G49" i="136" a="1"/>
  <c r="G49" i="136" s="1"/>
  <c r="E51" i="136" a="1"/>
  <c r="E51" i="136" s="1"/>
  <c r="G51" i="136" a="1"/>
  <c r="G51" i="136" s="1"/>
  <c r="H53" i="136" a="1"/>
  <c r="H53" i="136" s="1"/>
  <c r="D56" i="136" a="1"/>
  <c r="D56" i="136" s="1"/>
  <c r="D64" i="136" a="1"/>
  <c r="D64" i="136" s="1"/>
  <c r="G72" i="136" a="1"/>
  <c r="G72" i="136" s="1"/>
  <c r="E72" i="136" a="1"/>
  <c r="E72" i="136" s="1"/>
  <c r="E30" i="137" a="1"/>
  <c r="E30" i="137" s="1"/>
  <c r="G30" i="137" a="1"/>
  <c r="G30" i="137" s="1"/>
  <c r="H32" i="137" a="1"/>
  <c r="H32" i="137" s="1"/>
  <c r="D39" i="137" a="1"/>
  <c r="D39" i="137" s="1"/>
  <c r="G40" i="137" a="1"/>
  <c r="G40" i="137" s="1"/>
  <c r="D47" i="137" a="1"/>
  <c r="D47" i="137" s="1"/>
  <c r="G48" i="137" a="1"/>
  <c r="G48" i="137" s="1"/>
  <c r="G53" i="137" a="1"/>
  <c r="G53" i="137" s="1"/>
  <c r="F55" i="137" a="1"/>
  <c r="F55" i="137" s="1"/>
  <c r="E55" i="137" a="1"/>
  <c r="E55" i="137" s="1"/>
  <c r="H55" i="137" a="1"/>
  <c r="H55" i="137" s="1"/>
  <c r="G61" i="137" a="1"/>
  <c r="G61" i="137" s="1"/>
  <c r="H63" i="137" a="1"/>
  <c r="H63" i="137" s="1"/>
  <c r="F63" i="137" a="1"/>
  <c r="F63" i="137" s="1"/>
  <c r="E63" i="137" a="1"/>
  <c r="E63" i="137" s="1"/>
  <c r="H65" i="137" a="1"/>
  <c r="H65" i="137" s="1"/>
  <c r="E69" i="137" a="1"/>
  <c r="E69" i="137" s="1"/>
  <c r="F71" i="137" a="1"/>
  <c r="F71" i="137" s="1"/>
  <c r="E71" i="137" a="1"/>
  <c r="E71" i="137" s="1"/>
  <c r="H71" i="137" a="1"/>
  <c r="H71" i="137" s="1"/>
  <c r="H72" i="137" a="1"/>
  <c r="H72" i="137" s="1"/>
  <c r="G29" i="259" a="1"/>
  <c r="G29" i="259" s="1"/>
  <c r="E29" i="259" a="1"/>
  <c r="E29" i="259" s="1"/>
  <c r="D29" i="259" a="1"/>
  <c r="D29" i="259" s="1"/>
  <c r="H29" i="259" a="1"/>
  <c r="H29" i="259" s="1"/>
  <c r="D63" i="259" a="1"/>
  <c r="D63" i="259" s="1"/>
  <c r="H63" i="259" a="1"/>
  <c r="H63" i="259" s="1"/>
  <c r="G63" i="259" a="1"/>
  <c r="G63" i="259" s="1"/>
  <c r="F63" i="259" a="1"/>
  <c r="F63" i="259" s="1"/>
  <c r="E63" i="259" a="1"/>
  <c r="E63" i="259" s="1"/>
  <c r="H73" i="137" a="1"/>
  <c r="H73" i="137" s="1"/>
  <c r="H32" i="259" a="1"/>
  <c r="H32" i="259" s="1"/>
  <c r="H35" i="259" a="1"/>
  <c r="H35" i="259" s="1"/>
  <c r="E37" i="259" a="1"/>
  <c r="E37" i="259" s="1"/>
  <c r="G42" i="259" a="1"/>
  <c r="G42" i="259" s="1"/>
  <c r="F43" i="259" a="1"/>
  <c r="F43" i="259" s="1"/>
  <c r="H48" i="259" a="1"/>
  <c r="H48" i="259" s="1"/>
  <c r="E50" i="259" a="1"/>
  <c r="E50" i="259" s="1"/>
  <c r="H51" i="259" a="1"/>
  <c r="H51" i="259" s="1"/>
  <c r="E53" i="259" a="1"/>
  <c r="E53" i="259" s="1"/>
  <c r="G58" i="259" a="1"/>
  <c r="G58" i="259" s="1"/>
  <c r="F59" i="259" a="1"/>
  <c r="F59" i="259" s="1"/>
  <c r="H64" i="259" a="1"/>
  <c r="H64" i="259" s="1"/>
  <c r="E66" i="259" a="1"/>
  <c r="E66" i="259" s="1"/>
  <c r="H67" i="259" a="1"/>
  <c r="H67" i="259" s="1"/>
  <c r="E69" i="259" a="1"/>
  <c r="E69" i="259" s="1"/>
  <c r="F28" i="160" a="1"/>
  <c r="F28" i="160" s="1"/>
  <c r="H33" i="160" a="1"/>
  <c r="H33" i="160" s="1"/>
  <c r="E35" i="160" a="1"/>
  <c r="E35" i="160" s="1"/>
  <c r="H36" i="160" a="1"/>
  <c r="H36" i="160" s="1"/>
  <c r="E38" i="160" a="1"/>
  <c r="E38" i="160" s="1"/>
  <c r="F44" i="160" a="1"/>
  <c r="F44" i="160" s="1"/>
  <c r="H49" i="160" a="1"/>
  <c r="H49" i="160" s="1"/>
  <c r="E51" i="160" a="1"/>
  <c r="E51" i="160" s="1"/>
  <c r="H52" i="160" a="1"/>
  <c r="H52" i="160" s="1"/>
  <c r="E54" i="160" a="1"/>
  <c r="E54" i="160" s="1"/>
  <c r="G59" i="160" a="1"/>
  <c r="G59" i="160" s="1"/>
  <c r="H65" i="160" a="1"/>
  <c r="H65" i="160" s="1"/>
  <c r="E67" i="160" a="1"/>
  <c r="E67" i="160" s="1"/>
  <c r="H68" i="160" a="1"/>
  <c r="H68" i="160" s="1"/>
  <c r="E70" i="160" a="1"/>
  <c r="E70" i="160" s="1"/>
  <c r="E33" i="164" a="1"/>
  <c r="E33" i="164" s="1"/>
  <c r="D33" i="164" a="1"/>
  <c r="D33" i="164" s="1"/>
  <c r="H33" i="164" a="1"/>
  <c r="H33" i="164" s="1"/>
  <c r="G33" i="164" a="1"/>
  <c r="G33" i="164" s="1"/>
  <c r="F33" i="164" a="1"/>
  <c r="F33" i="164" s="1"/>
  <c r="E46" i="164" a="1"/>
  <c r="E46" i="164" s="1"/>
  <c r="D46" i="164" a="1"/>
  <c r="D46" i="164" s="1"/>
  <c r="H46" i="164" a="1"/>
  <c r="H46" i="164" s="1"/>
  <c r="G46" i="164" a="1"/>
  <c r="G46" i="164" s="1"/>
  <c r="F46" i="164" a="1"/>
  <c r="F46" i="164" s="1"/>
  <c r="D50" i="164" a="1"/>
  <c r="D50" i="164" s="1"/>
  <c r="H50" i="164" a="1"/>
  <c r="H50" i="164" s="1"/>
  <c r="G50" i="164" a="1"/>
  <c r="G50" i="164" s="1"/>
  <c r="F50" i="164" a="1"/>
  <c r="F50" i="164" s="1"/>
  <c r="E50" i="164" a="1"/>
  <c r="E50" i="164" s="1"/>
  <c r="E62" i="164" a="1"/>
  <c r="E62" i="164" s="1"/>
  <c r="D62" i="164" a="1"/>
  <c r="D62" i="164" s="1"/>
  <c r="H62" i="164" a="1"/>
  <c r="H62" i="164" s="1"/>
  <c r="G62" i="164" a="1"/>
  <c r="G62" i="164" s="1"/>
  <c r="F62" i="164" a="1"/>
  <c r="F62" i="164" s="1"/>
  <c r="F35" i="165" a="1"/>
  <c r="F35" i="165" s="1"/>
  <c r="E35" i="165" a="1"/>
  <c r="E35" i="165" s="1"/>
  <c r="D35" i="165" a="1"/>
  <c r="D35" i="165" s="1"/>
  <c r="H35" i="165" a="1"/>
  <c r="H35" i="165" s="1"/>
  <c r="G35" i="165" a="1"/>
  <c r="G35" i="165" s="1"/>
  <c r="H40" i="165" a="1"/>
  <c r="H40" i="165" s="1"/>
  <c r="G40" i="165" a="1"/>
  <c r="G40" i="165" s="1"/>
  <c r="F40" i="165" a="1"/>
  <c r="F40" i="165" s="1"/>
  <c r="E40" i="165" a="1"/>
  <c r="E40" i="165" s="1"/>
  <c r="D40" i="165" a="1"/>
  <c r="D40" i="165" s="1"/>
  <c r="E45" i="165" a="1"/>
  <c r="E45" i="165" s="1"/>
  <c r="D45" i="165" a="1"/>
  <c r="D45" i="165" s="1"/>
  <c r="H45" i="165" a="1"/>
  <c r="H45" i="165" s="1"/>
  <c r="G45" i="165" a="1"/>
  <c r="G45" i="165" s="1"/>
  <c r="F45" i="165" a="1"/>
  <c r="F45" i="165" s="1"/>
  <c r="F67" i="165" a="1"/>
  <c r="F67" i="165" s="1"/>
  <c r="E67" i="165" a="1"/>
  <c r="E67" i="165" s="1"/>
  <c r="D67" i="165" a="1"/>
  <c r="D67" i="165" s="1"/>
  <c r="H67" i="165" a="1"/>
  <c r="H67" i="165" s="1"/>
  <c r="G67" i="165" a="1"/>
  <c r="G67" i="165" s="1"/>
  <c r="H72" i="165" a="1"/>
  <c r="H72" i="165" s="1"/>
  <c r="G72" i="165" a="1"/>
  <c r="G72" i="165" s="1"/>
  <c r="F72" i="165" a="1"/>
  <c r="F72" i="165" s="1"/>
  <c r="E72" i="165" a="1"/>
  <c r="E72" i="165" s="1"/>
  <c r="D72" i="165" a="1"/>
  <c r="D72" i="165" s="1"/>
  <c r="D43" i="262" a="1"/>
  <c r="D43" i="262" s="1"/>
  <c r="H43" i="262" a="1"/>
  <c r="H43" i="262" s="1"/>
  <c r="G43" i="262" a="1"/>
  <c r="G43" i="262" s="1"/>
  <c r="E49" i="262" a="1"/>
  <c r="E49" i="262" s="1"/>
  <c r="D49" i="262" a="1"/>
  <c r="D49" i="262" s="1"/>
  <c r="H49" i="262" a="1"/>
  <c r="H49" i="262" s="1"/>
  <c r="G49" i="262" a="1"/>
  <c r="G49" i="262" s="1"/>
  <c r="F49" i="262" a="1"/>
  <c r="F49" i="262" s="1"/>
  <c r="H63" i="262" a="1"/>
  <c r="H63" i="262" s="1"/>
  <c r="G63" i="262" a="1"/>
  <c r="G63" i="262" s="1"/>
  <c r="F63" i="262" a="1"/>
  <c r="F63" i="262" s="1"/>
  <c r="E63" i="262" a="1"/>
  <c r="E63" i="262" s="1"/>
  <c r="D63" i="262" a="1"/>
  <c r="D63" i="262" s="1"/>
  <c r="H79" i="262" a="1"/>
  <c r="H79" i="262" s="1"/>
  <c r="G79" i="262" a="1"/>
  <c r="G79" i="262" s="1"/>
  <c r="F79" i="262" a="1"/>
  <c r="F79" i="262" s="1"/>
  <c r="E79" i="262" a="1"/>
  <c r="E79" i="262" s="1"/>
  <c r="D79" i="262" a="1"/>
  <c r="D79" i="262" s="1"/>
  <c r="E43" i="263" a="1"/>
  <c r="E43" i="263" s="1"/>
  <c r="D43" i="263" a="1"/>
  <c r="D43" i="263" s="1"/>
  <c r="H43" i="263" a="1"/>
  <c r="H43" i="263" s="1"/>
  <c r="G43" i="263" a="1"/>
  <c r="G43" i="263" s="1"/>
  <c r="F43" i="263" a="1"/>
  <c r="F43" i="263" s="1"/>
  <c r="E49" i="263" a="1"/>
  <c r="E49" i="263" s="1"/>
  <c r="D49" i="263" a="1"/>
  <c r="D49" i="263" s="1"/>
  <c r="H49" i="263" a="1"/>
  <c r="H49" i="263" s="1"/>
  <c r="G49" i="263" a="1"/>
  <c r="G49" i="263" s="1"/>
  <c r="F49" i="263" a="1"/>
  <c r="F49" i="263" s="1"/>
  <c r="F37" i="259" a="1"/>
  <c r="F37" i="259" s="1"/>
  <c r="F40" i="259" a="1"/>
  <c r="F40" i="259" s="1"/>
  <c r="H42" i="259" a="1"/>
  <c r="H42" i="259" s="1"/>
  <c r="F53" i="259" a="1"/>
  <c r="F53" i="259" s="1"/>
  <c r="F56" i="259" a="1"/>
  <c r="F56" i="259" s="1"/>
  <c r="H58" i="259" a="1"/>
  <c r="H58" i="259" s="1"/>
  <c r="F69" i="259" a="1"/>
  <c r="F69" i="259" s="1"/>
  <c r="H27" i="160" a="1"/>
  <c r="H27" i="160" s="1"/>
  <c r="F38" i="160" a="1"/>
  <c r="F38" i="160" s="1"/>
  <c r="F41" i="160" a="1"/>
  <c r="F41" i="160" s="1"/>
  <c r="H43" i="160" a="1"/>
  <c r="H43" i="160" s="1"/>
  <c r="F54" i="160" a="1"/>
  <c r="F54" i="160" s="1"/>
  <c r="F57" i="160" a="1"/>
  <c r="F57" i="160" s="1"/>
  <c r="H59" i="160" a="1"/>
  <c r="H59" i="160" s="1"/>
  <c r="F70" i="160" a="1"/>
  <c r="F70" i="160" s="1"/>
  <c r="D34" i="164" a="1"/>
  <c r="D34" i="164" s="1"/>
  <c r="H34" i="164" a="1"/>
  <c r="H34" i="164" s="1"/>
  <c r="G34" i="164" a="1"/>
  <c r="G34" i="164" s="1"/>
  <c r="F34" i="164" a="1"/>
  <c r="F34" i="164" s="1"/>
  <c r="E34" i="164" a="1"/>
  <c r="E34" i="164" s="1"/>
  <c r="D47" i="164" a="1"/>
  <c r="D47" i="164" s="1"/>
  <c r="H47" i="164" a="1"/>
  <c r="H47" i="164" s="1"/>
  <c r="G47" i="164" a="1"/>
  <c r="G47" i="164" s="1"/>
  <c r="F47" i="164" a="1"/>
  <c r="F47" i="164" s="1"/>
  <c r="E47" i="164" a="1"/>
  <c r="E47" i="164" s="1"/>
  <c r="G51" i="164" a="1"/>
  <c r="G51" i="164" s="1"/>
  <c r="F51" i="164" a="1"/>
  <c r="F51" i="164" s="1"/>
  <c r="E51" i="164" a="1"/>
  <c r="E51" i="164" s="1"/>
  <c r="D51" i="164" a="1"/>
  <c r="D51" i="164" s="1"/>
  <c r="H51" i="164" a="1"/>
  <c r="H51" i="164" s="1"/>
  <c r="H57" i="164" a="1"/>
  <c r="H57" i="164" s="1"/>
  <c r="G57" i="164" a="1"/>
  <c r="G57" i="164" s="1"/>
  <c r="F57" i="164" a="1"/>
  <c r="F57" i="164" s="1"/>
  <c r="E57" i="164" a="1"/>
  <c r="E57" i="164" s="1"/>
  <c r="D57" i="164" a="1"/>
  <c r="D57" i="164" s="1"/>
  <c r="D63" i="164" a="1"/>
  <c r="D63" i="164" s="1"/>
  <c r="H63" i="164" a="1"/>
  <c r="H63" i="164" s="1"/>
  <c r="G63" i="164" a="1"/>
  <c r="G63" i="164" s="1"/>
  <c r="F63" i="164" a="1"/>
  <c r="F63" i="164" s="1"/>
  <c r="E63" i="164" a="1"/>
  <c r="E63" i="164" s="1"/>
  <c r="E65" i="164" a="1"/>
  <c r="E65" i="164" s="1"/>
  <c r="D65" i="164" a="1"/>
  <c r="D65" i="164" s="1"/>
  <c r="H65" i="164" a="1"/>
  <c r="H65" i="164" s="1"/>
  <c r="G65" i="164" a="1"/>
  <c r="G65" i="164" s="1"/>
  <c r="F65" i="164" a="1"/>
  <c r="F65" i="164" s="1"/>
  <c r="E75" i="164" a="1"/>
  <c r="E75" i="164" s="1"/>
  <c r="D75" i="164" a="1"/>
  <c r="D75" i="164" s="1"/>
  <c r="H75" i="164" a="1"/>
  <c r="H75" i="164" s="1"/>
  <c r="G75" i="164" a="1"/>
  <c r="G75" i="164" s="1"/>
  <c r="F75" i="164" a="1"/>
  <c r="F75" i="164" s="1"/>
  <c r="D36" i="165" a="1"/>
  <c r="D36" i="165" s="1"/>
  <c r="H36" i="165" a="1"/>
  <c r="H36" i="165" s="1"/>
  <c r="G36" i="165" a="1"/>
  <c r="G36" i="165" s="1"/>
  <c r="F36" i="165" a="1"/>
  <c r="F36" i="165" s="1"/>
  <c r="E36" i="165" a="1"/>
  <c r="E36" i="165" s="1"/>
  <c r="D46" i="165" a="1"/>
  <c r="D46" i="165" s="1"/>
  <c r="H46" i="165" a="1"/>
  <c r="H46" i="165" s="1"/>
  <c r="G46" i="165" a="1"/>
  <c r="G46" i="165" s="1"/>
  <c r="F46" i="165" a="1"/>
  <c r="F46" i="165" s="1"/>
  <c r="E46" i="165" a="1"/>
  <c r="E46" i="165" s="1"/>
  <c r="E48" i="165" a="1"/>
  <c r="E48" i="165" s="1"/>
  <c r="D48" i="165" a="1"/>
  <c r="D48" i="165" s="1"/>
  <c r="H48" i="165" a="1"/>
  <c r="H48" i="165" s="1"/>
  <c r="G48" i="165" a="1"/>
  <c r="G48" i="165" s="1"/>
  <c r="F48" i="165" a="1"/>
  <c r="F48" i="165" s="1"/>
  <c r="E58" i="165" a="1"/>
  <c r="E58" i="165" s="1"/>
  <c r="D58" i="165" a="1"/>
  <c r="D58" i="165" s="1"/>
  <c r="H58" i="165" a="1"/>
  <c r="H58" i="165" s="1"/>
  <c r="G58" i="165" a="1"/>
  <c r="G58" i="165" s="1"/>
  <c r="F58" i="165" a="1"/>
  <c r="F58" i="165" s="1"/>
  <c r="D68" i="165" a="1"/>
  <c r="D68" i="165" s="1"/>
  <c r="H68" i="165" a="1"/>
  <c r="H68" i="165" s="1"/>
  <c r="G68" i="165" a="1"/>
  <c r="G68" i="165" s="1"/>
  <c r="F68" i="165" a="1"/>
  <c r="F68" i="165" s="1"/>
  <c r="E68" i="165" a="1"/>
  <c r="E68" i="165" s="1"/>
  <c r="G44" i="262" a="1"/>
  <c r="G44" i="262" s="1"/>
  <c r="F44" i="262" a="1"/>
  <c r="F44" i="262" s="1"/>
  <c r="D50" i="262" a="1"/>
  <c r="D50" i="262" s="1"/>
  <c r="H50" i="262" a="1"/>
  <c r="H50" i="262" s="1"/>
  <c r="G50" i="262" a="1"/>
  <c r="G50" i="262" s="1"/>
  <c r="F50" i="262" a="1"/>
  <c r="F50" i="262" s="1"/>
  <c r="E50" i="262" a="1"/>
  <c r="E50" i="262" s="1"/>
  <c r="E52" i="262" a="1"/>
  <c r="E52" i="262" s="1"/>
  <c r="D52" i="262" a="1"/>
  <c r="D52" i="262" s="1"/>
  <c r="H52" i="262" a="1"/>
  <c r="H52" i="262" s="1"/>
  <c r="G52" i="262" a="1"/>
  <c r="G52" i="262" s="1"/>
  <c r="F52" i="262" a="1"/>
  <c r="F52" i="262" s="1"/>
  <c r="G64" i="262" a="1"/>
  <c r="G64" i="262" s="1"/>
  <c r="F64" i="262" a="1"/>
  <c r="F64" i="262" s="1"/>
  <c r="E64" i="262" a="1"/>
  <c r="E64" i="262" s="1"/>
  <c r="D64" i="262" a="1"/>
  <c r="D64" i="262" s="1"/>
  <c r="H64" i="262" a="1"/>
  <c r="H64" i="262" s="1"/>
  <c r="G80" i="262" a="1"/>
  <c r="G80" i="262" s="1"/>
  <c r="F80" i="262" a="1"/>
  <c r="F80" i="262" s="1"/>
  <c r="E80" i="262" a="1"/>
  <c r="E80" i="262" s="1"/>
  <c r="D80" i="262" a="1"/>
  <c r="D80" i="262" s="1"/>
  <c r="H80" i="262" a="1"/>
  <c r="H80" i="262" s="1"/>
  <c r="H44" i="263" a="1"/>
  <c r="H44" i="263" s="1"/>
  <c r="G44" i="263" a="1"/>
  <c r="G44" i="263" s="1"/>
  <c r="F44" i="263" a="1"/>
  <c r="F44" i="263" s="1"/>
  <c r="E44" i="263" a="1"/>
  <c r="E44" i="263" s="1"/>
  <c r="D44" i="263" a="1"/>
  <c r="D44" i="263" s="1"/>
  <c r="D50" i="263" a="1"/>
  <c r="D50" i="263" s="1"/>
  <c r="H50" i="263" a="1"/>
  <c r="H50" i="263" s="1"/>
  <c r="G50" i="263" a="1"/>
  <c r="G50" i="263" s="1"/>
  <c r="F50" i="263" a="1"/>
  <c r="F50" i="263" s="1"/>
  <c r="E50" i="263" a="1"/>
  <c r="E50" i="263" s="1"/>
  <c r="G54" i="263" a="1"/>
  <c r="G54" i="263" s="1"/>
  <c r="F54" i="263" a="1"/>
  <c r="F54" i="263" s="1"/>
  <c r="E54" i="263" a="1"/>
  <c r="E54" i="263" s="1"/>
  <c r="D54" i="263" a="1"/>
  <c r="D54" i="263" s="1"/>
  <c r="H54" i="263" a="1"/>
  <c r="H54" i="263" s="1"/>
  <c r="H60" i="136" a="1"/>
  <c r="H60" i="136" s="1"/>
  <c r="E62" i="136" a="1"/>
  <c r="E62" i="136" s="1"/>
  <c r="E28" i="137" a="1"/>
  <c r="E28" i="137" s="1"/>
  <c r="H42" i="137" a="1"/>
  <c r="H42" i="137" s="1"/>
  <c r="E44" i="137" a="1"/>
  <c r="E44" i="137" s="1"/>
  <c r="H58" i="137" a="1"/>
  <c r="H58" i="137" s="1"/>
  <c r="E60" i="137" a="1"/>
  <c r="E60" i="137" s="1"/>
  <c r="H36" i="259" a="1"/>
  <c r="H36" i="259" s="1"/>
  <c r="E38" i="259" a="1"/>
  <c r="E38" i="259" s="1"/>
  <c r="D42" i="259" a="1"/>
  <c r="D42" i="259" s="1"/>
  <c r="G43" i="259" a="1"/>
  <c r="G43" i="259" s="1"/>
  <c r="F50" i="259" a="1"/>
  <c r="F50" i="259" s="1"/>
  <c r="H52" i="259" a="1"/>
  <c r="H52" i="259" s="1"/>
  <c r="E54" i="259" a="1"/>
  <c r="E54" i="259" s="1"/>
  <c r="D58" i="259" a="1"/>
  <c r="D58" i="259" s="1"/>
  <c r="G59" i="259" a="1"/>
  <c r="G59" i="259" s="1"/>
  <c r="F66" i="259" a="1"/>
  <c r="F66" i="259" s="1"/>
  <c r="H68" i="259" a="1"/>
  <c r="H68" i="259" s="1"/>
  <c r="D27" i="160" a="1"/>
  <c r="D27" i="160" s="1"/>
  <c r="G28" i="160" a="1"/>
  <c r="G28" i="160" s="1"/>
  <c r="F35" i="160" a="1"/>
  <c r="F35" i="160" s="1"/>
  <c r="H37" i="160" a="1"/>
  <c r="H37" i="160" s="1"/>
  <c r="E39" i="160" a="1"/>
  <c r="E39" i="160" s="1"/>
  <c r="D43" i="160" a="1"/>
  <c r="D43" i="160" s="1"/>
  <c r="F51" i="160" a="1"/>
  <c r="F51" i="160" s="1"/>
  <c r="H53" i="160" a="1"/>
  <c r="H53" i="160" s="1"/>
  <c r="E55" i="160" a="1"/>
  <c r="E55" i="160" s="1"/>
  <c r="D59" i="160" a="1"/>
  <c r="D59" i="160" s="1"/>
  <c r="G60" i="160" a="1"/>
  <c r="G60" i="160" s="1"/>
  <c r="F67" i="160" a="1"/>
  <c r="F67" i="160" s="1"/>
  <c r="H69" i="160" a="1"/>
  <c r="H69" i="160" s="1"/>
  <c r="E71" i="160" a="1"/>
  <c r="E71" i="160" s="1"/>
  <c r="G35" i="164" a="1"/>
  <c r="G35" i="164" s="1"/>
  <c r="F35" i="164" a="1"/>
  <c r="F35" i="164" s="1"/>
  <c r="E35" i="164" a="1"/>
  <c r="E35" i="164" s="1"/>
  <c r="D35" i="164" a="1"/>
  <c r="D35" i="164" s="1"/>
  <c r="H35" i="164" a="1"/>
  <c r="H35" i="164" s="1"/>
  <c r="H41" i="164" a="1"/>
  <c r="H41" i="164" s="1"/>
  <c r="G41" i="164" a="1"/>
  <c r="G41" i="164" s="1"/>
  <c r="F41" i="164" a="1"/>
  <c r="F41" i="164" s="1"/>
  <c r="E41" i="164" a="1"/>
  <c r="E41" i="164" s="1"/>
  <c r="D41" i="164" a="1"/>
  <c r="D41" i="164" s="1"/>
  <c r="F52" i="164" a="1"/>
  <c r="F52" i="164" s="1"/>
  <c r="E52" i="164" a="1"/>
  <c r="E52" i="164" s="1"/>
  <c r="D52" i="164" a="1"/>
  <c r="D52" i="164" s="1"/>
  <c r="H52" i="164" a="1"/>
  <c r="H52" i="164" s="1"/>
  <c r="G52" i="164" a="1"/>
  <c r="G52" i="164" s="1"/>
  <c r="D66" i="164" a="1"/>
  <c r="D66" i="164" s="1"/>
  <c r="H66" i="164" a="1"/>
  <c r="H66" i="164" s="1"/>
  <c r="G66" i="164" a="1"/>
  <c r="G66" i="164" s="1"/>
  <c r="F66" i="164" a="1"/>
  <c r="F66" i="164" s="1"/>
  <c r="E66" i="164" a="1"/>
  <c r="E66" i="164" s="1"/>
  <c r="G37" i="165" a="1"/>
  <c r="G37" i="165" s="1"/>
  <c r="F37" i="165" a="1"/>
  <c r="F37" i="165" s="1"/>
  <c r="E37" i="165" a="1"/>
  <c r="E37" i="165" s="1"/>
  <c r="D37" i="165" a="1"/>
  <c r="D37" i="165" s="1"/>
  <c r="H37" i="165" a="1"/>
  <c r="H37" i="165" s="1"/>
  <c r="D49" i="165" a="1"/>
  <c r="D49" i="165" s="1"/>
  <c r="H49" i="165" a="1"/>
  <c r="H49" i="165" s="1"/>
  <c r="G49" i="165" a="1"/>
  <c r="G49" i="165" s="1"/>
  <c r="F49" i="165" a="1"/>
  <c r="F49" i="165" s="1"/>
  <c r="E49" i="165" a="1"/>
  <c r="E49" i="165" s="1"/>
  <c r="H59" i="165" a="1"/>
  <c r="H59" i="165" s="1"/>
  <c r="G59" i="165" a="1"/>
  <c r="G59" i="165" s="1"/>
  <c r="F59" i="165" a="1"/>
  <c r="F59" i="165" s="1"/>
  <c r="E59" i="165" a="1"/>
  <c r="E59" i="165" s="1"/>
  <c r="D59" i="165" a="1"/>
  <c r="D59" i="165" s="1"/>
  <c r="G69" i="165" a="1"/>
  <c r="G69" i="165" s="1"/>
  <c r="F69" i="165" a="1"/>
  <c r="F69" i="165" s="1"/>
  <c r="E69" i="165" a="1"/>
  <c r="E69" i="165" s="1"/>
  <c r="D69" i="165" a="1"/>
  <c r="D69" i="165" s="1"/>
  <c r="H69" i="165" a="1"/>
  <c r="H69" i="165" s="1"/>
  <c r="D53" i="262" a="1"/>
  <c r="D53" i="262" s="1"/>
  <c r="H53" i="262" a="1"/>
  <c r="H53" i="262" s="1"/>
  <c r="G53" i="262" a="1"/>
  <c r="G53" i="262" s="1"/>
  <c r="F53" i="262" a="1"/>
  <c r="F53" i="262" s="1"/>
  <c r="E53" i="262" a="1"/>
  <c r="E53" i="262" s="1"/>
  <c r="E59" i="262" a="1"/>
  <c r="E59" i="262" s="1"/>
  <c r="D59" i="262" a="1"/>
  <c r="D59" i="262" s="1"/>
  <c r="H59" i="262" a="1"/>
  <c r="H59" i="262" s="1"/>
  <c r="G59" i="262" a="1"/>
  <c r="G59" i="262" s="1"/>
  <c r="F59" i="262" a="1"/>
  <c r="F59" i="262" s="1"/>
  <c r="E65" i="262" a="1"/>
  <c r="E65" i="262" s="1"/>
  <c r="D65" i="262" a="1"/>
  <c r="D65" i="262" s="1"/>
  <c r="H65" i="262" a="1"/>
  <c r="H65" i="262" s="1"/>
  <c r="G65" i="262" a="1"/>
  <c r="G65" i="262" s="1"/>
  <c r="F65" i="262" a="1"/>
  <c r="F65" i="262"/>
  <c r="E75" i="262" a="1"/>
  <c r="E75" i="262" s="1"/>
  <c r="D75" i="262" a="1"/>
  <c r="D75" i="262" s="1"/>
  <c r="H75" i="262" a="1"/>
  <c r="H75" i="262" s="1"/>
  <c r="G75" i="262" a="1"/>
  <c r="G75" i="262" s="1"/>
  <c r="F75" i="262" a="1"/>
  <c r="F75" i="262" s="1"/>
  <c r="E81" i="262" a="1"/>
  <c r="E81" i="262" s="1"/>
  <c r="D81" i="262" a="1"/>
  <c r="D81" i="262" s="1"/>
  <c r="H81" i="262" a="1"/>
  <c r="H81" i="262" s="1"/>
  <c r="G81" i="262" a="1"/>
  <c r="G81" i="262" s="1"/>
  <c r="F81" i="262" a="1"/>
  <c r="F81" i="262" s="1"/>
  <c r="G51" i="263" a="1"/>
  <c r="G51" i="263" s="1"/>
  <c r="F51" i="263" a="1"/>
  <c r="F51" i="263" s="1"/>
  <c r="E51" i="263" a="1"/>
  <c r="E51" i="263" s="1"/>
  <c r="D51" i="263" a="1"/>
  <c r="D51" i="263" s="1"/>
  <c r="H51" i="263" a="1"/>
  <c r="H51" i="263" s="1"/>
  <c r="F52" i="136" a="1"/>
  <c r="F52" i="136" s="1"/>
  <c r="F68" i="136" a="1"/>
  <c r="F68" i="136" s="1"/>
  <c r="F34" i="137" a="1"/>
  <c r="F34" i="137" s="1"/>
  <c r="F50" i="137" a="1"/>
  <c r="F50" i="137" s="1"/>
  <c r="F66" i="137" a="1"/>
  <c r="F66" i="137" s="1"/>
  <c r="E73" i="137" a="1"/>
  <c r="E73" i="137" s="1"/>
  <c r="F28" i="259" a="1"/>
  <c r="F28" i="259" s="1"/>
  <c r="E32" i="259" a="1"/>
  <c r="E32" i="259" s="1"/>
  <c r="E35" i="259" a="1"/>
  <c r="E35" i="259" s="1"/>
  <c r="G37" i="259" a="1"/>
  <c r="G37" i="259" s="1"/>
  <c r="G40" i="259" a="1"/>
  <c r="G40" i="259" s="1"/>
  <c r="E48" i="259" a="1"/>
  <c r="E48" i="259" s="1"/>
  <c r="E51" i="259" a="1"/>
  <c r="E51" i="259" s="1"/>
  <c r="G53" i="259" a="1"/>
  <c r="G53" i="259" s="1"/>
  <c r="G56" i="259" a="1"/>
  <c r="G56" i="259" s="1"/>
  <c r="F60" i="259" a="1"/>
  <c r="F60" i="259" s="1"/>
  <c r="E64" i="259" a="1"/>
  <c r="E64" i="259" s="1"/>
  <c r="E67" i="259" a="1"/>
  <c r="E67" i="259" s="1"/>
  <c r="G69" i="259" a="1"/>
  <c r="G69" i="259" s="1"/>
  <c r="F29" i="160" a="1"/>
  <c r="F29" i="160" s="1"/>
  <c r="E33" i="160" a="1"/>
  <c r="E33" i="160" s="1"/>
  <c r="E36" i="160" a="1"/>
  <c r="E36" i="160" s="1"/>
  <c r="G38" i="160" a="1"/>
  <c r="G38" i="160" s="1"/>
  <c r="G41" i="160" a="1"/>
  <c r="G41" i="160" s="1"/>
  <c r="F45" i="160" a="1"/>
  <c r="F45" i="160" s="1"/>
  <c r="E49" i="160" a="1"/>
  <c r="E49" i="160" s="1"/>
  <c r="E52" i="160" a="1"/>
  <c r="E52" i="160" s="1"/>
  <c r="G54" i="160" a="1"/>
  <c r="G54" i="160" s="1"/>
  <c r="G57" i="160" a="1"/>
  <c r="G57" i="160" s="1"/>
  <c r="F61" i="160" a="1"/>
  <c r="F61" i="160" s="1"/>
  <c r="E65" i="160" a="1"/>
  <c r="E65" i="160" s="1"/>
  <c r="E68" i="160" a="1"/>
  <c r="E68" i="160" s="1"/>
  <c r="G70" i="160" a="1"/>
  <c r="G70" i="160" s="1"/>
  <c r="D31" i="164" a="1"/>
  <c r="D31" i="164" s="1"/>
  <c r="H31" i="164" a="1"/>
  <c r="H31" i="164" s="1"/>
  <c r="G31" i="164" a="1"/>
  <c r="G31" i="164" s="1"/>
  <c r="F31" i="164" a="1"/>
  <c r="F31" i="164" s="1"/>
  <c r="E31" i="164" a="1"/>
  <c r="E31" i="164" s="1"/>
  <c r="F36" i="164" a="1"/>
  <c r="F36" i="164" s="1"/>
  <c r="E36" i="164" a="1"/>
  <c r="E36" i="164" s="1"/>
  <c r="D36" i="164" a="1"/>
  <c r="D36" i="164" s="1"/>
  <c r="H36" i="164" a="1"/>
  <c r="H36" i="164" s="1"/>
  <c r="G36" i="164" a="1"/>
  <c r="G36" i="164" s="1"/>
  <c r="D53" i="164" a="1"/>
  <c r="D53" i="164" s="1"/>
  <c r="H53" i="164" a="1"/>
  <c r="H53" i="164" s="1"/>
  <c r="G53" i="164" a="1"/>
  <c r="G53" i="164" s="1"/>
  <c r="F53" i="164" a="1"/>
  <c r="F53" i="164" s="1"/>
  <c r="E53" i="164" a="1"/>
  <c r="E53" i="164" s="1"/>
  <c r="G67" i="164" a="1"/>
  <c r="G67" i="164" s="1"/>
  <c r="F67" i="164" a="1"/>
  <c r="F67" i="164" s="1"/>
  <c r="E67" i="164" a="1"/>
  <c r="E67" i="164" s="1"/>
  <c r="D67" i="164" a="1"/>
  <c r="D67" i="164" s="1"/>
  <c r="H67" i="164" a="1"/>
  <c r="H67" i="164" s="1"/>
  <c r="F38" i="165" a="1"/>
  <c r="F38" i="165" s="1"/>
  <c r="E38" i="165" a="1"/>
  <c r="E38" i="165" s="1"/>
  <c r="D38" i="165" a="1"/>
  <c r="D38" i="165" s="1"/>
  <c r="H38" i="165" a="1"/>
  <c r="H38" i="165" s="1"/>
  <c r="G38" i="165" a="1"/>
  <c r="G38" i="165" s="1"/>
  <c r="G50" i="165" a="1"/>
  <c r="G50" i="165" s="1"/>
  <c r="F50" i="165" a="1"/>
  <c r="F50" i="165" s="1"/>
  <c r="E50" i="165" a="1"/>
  <c r="E50" i="165" s="1"/>
  <c r="D50" i="165" a="1"/>
  <c r="D50" i="165" s="1"/>
  <c r="H50" i="165" a="1"/>
  <c r="H50" i="165" s="1"/>
  <c r="G60" i="165" a="1"/>
  <c r="G60" i="165" s="1"/>
  <c r="F60" i="165" a="1"/>
  <c r="F60" i="165" s="1"/>
  <c r="E60" i="165" a="1"/>
  <c r="E60" i="165" s="1"/>
  <c r="D60" i="165" a="1"/>
  <c r="D60" i="165" s="1"/>
  <c r="H60" i="165" a="1"/>
  <c r="H60" i="165" s="1"/>
  <c r="F70" i="165" a="1"/>
  <c r="F70" i="165" s="1"/>
  <c r="E70" i="165" a="1"/>
  <c r="E70" i="165" s="1"/>
  <c r="D70" i="165" a="1"/>
  <c r="D70" i="165" s="1"/>
  <c r="H70" i="165" a="1"/>
  <c r="H70" i="165" s="1"/>
  <c r="G70" i="165" a="1"/>
  <c r="G70" i="165" s="1"/>
  <c r="G54" i="262" a="1"/>
  <c r="G54" i="262" s="1"/>
  <c r="F54" i="262" a="1"/>
  <c r="F54" i="262" s="1"/>
  <c r="E54" i="262" a="1"/>
  <c r="E54" i="262" s="1"/>
  <c r="D54" i="262" a="1"/>
  <c r="D54" i="262" s="1"/>
  <c r="H54" i="262" a="1"/>
  <c r="H54" i="262" s="1"/>
  <c r="H60" i="262" a="1"/>
  <c r="H60" i="262" s="1"/>
  <c r="G60" i="262" a="1"/>
  <c r="G60" i="262" s="1"/>
  <c r="F60" i="262" a="1"/>
  <c r="F60" i="262" s="1"/>
  <c r="E60" i="262" a="1"/>
  <c r="E60" i="262" s="1"/>
  <c r="D60" i="262" a="1"/>
  <c r="D60" i="262" s="1"/>
  <c r="D66" i="262" a="1"/>
  <c r="D66" i="262" s="1"/>
  <c r="H66" i="262" a="1"/>
  <c r="H66" i="262" s="1"/>
  <c r="G66" i="262" a="1"/>
  <c r="G66" i="262" s="1"/>
  <c r="F66" i="262" a="1"/>
  <c r="F66" i="262" s="1"/>
  <c r="E66" i="262" a="1"/>
  <c r="E66" i="262" s="1"/>
  <c r="G70" i="262" a="1"/>
  <c r="G70" i="262" s="1"/>
  <c r="F70" i="262" a="1"/>
  <c r="F70" i="262" s="1"/>
  <c r="E70" i="262" a="1"/>
  <c r="E70" i="262" s="1"/>
  <c r="D70" i="262" a="1"/>
  <c r="D70" i="262" s="1"/>
  <c r="H70" i="262" a="1"/>
  <c r="H70" i="262" s="1"/>
  <c r="H76" i="262" a="1"/>
  <c r="H76" i="262" s="1"/>
  <c r="G76" i="262" a="1"/>
  <c r="G76" i="262" s="1"/>
  <c r="F76" i="262" a="1"/>
  <c r="F76" i="262" s="1"/>
  <c r="E76" i="262" a="1"/>
  <c r="E76" i="262" s="1"/>
  <c r="D76" i="262" a="1"/>
  <c r="D76" i="262" s="1"/>
  <c r="D82" i="262" a="1"/>
  <c r="D82" i="262" s="1"/>
  <c r="H82" i="262" a="1"/>
  <c r="H82" i="262" s="1"/>
  <c r="G82" i="262" a="1"/>
  <c r="G82" i="262" s="1"/>
  <c r="F82" i="262" a="1"/>
  <c r="F82" i="262" s="1"/>
  <c r="E82" i="262" a="1"/>
  <c r="E82" i="262" s="1"/>
  <c r="E52" i="263" a="1"/>
  <c r="E52" i="263" s="1"/>
  <c r="D52" i="263" a="1"/>
  <c r="D52" i="263" s="1"/>
  <c r="H52" i="263" a="1"/>
  <c r="H52" i="263" s="1"/>
  <c r="G52" i="263" a="1"/>
  <c r="G52" i="263" s="1"/>
  <c r="F52" i="263" a="1"/>
  <c r="F52" i="263" s="1"/>
  <c r="F61" i="263" a="1"/>
  <c r="F61" i="263" s="1"/>
  <c r="D61" i="263" a="1"/>
  <c r="D61" i="263" s="1"/>
  <c r="G61" i="263" a="1"/>
  <c r="G61" i="263" s="1"/>
  <c r="E61" i="263" a="1"/>
  <c r="E61" i="263" s="1"/>
  <c r="H61" i="263" a="1"/>
  <c r="H61" i="263" s="1"/>
  <c r="H40" i="259" a="1"/>
  <c r="H40" i="259" s="1"/>
  <c r="H43" i="259" a="1"/>
  <c r="H43" i="259" s="1"/>
  <c r="G50" i="259" a="1"/>
  <c r="G50" i="259" s="1"/>
  <c r="H56" i="259" a="1"/>
  <c r="H56" i="259" s="1"/>
  <c r="H59" i="259" a="1"/>
  <c r="H59" i="259" s="1"/>
  <c r="G66" i="259" a="1"/>
  <c r="G66" i="259" s="1"/>
  <c r="H28" i="160" a="1"/>
  <c r="H28" i="160" s="1"/>
  <c r="G35" i="160" a="1"/>
  <c r="G35" i="160" s="1"/>
  <c r="H41" i="160" a="1"/>
  <c r="H41" i="160" s="1"/>
  <c r="H44" i="160" a="1"/>
  <c r="H44" i="160" s="1"/>
  <c r="G51" i="160" a="1"/>
  <c r="G51" i="160" s="1"/>
  <c r="H57" i="160" a="1"/>
  <c r="H57" i="160" s="1"/>
  <c r="E59" i="160" a="1"/>
  <c r="E59" i="160" s="1"/>
  <c r="H60" i="160" a="1"/>
  <c r="H60" i="160" s="1"/>
  <c r="G67" i="160" a="1"/>
  <c r="G67" i="160" s="1"/>
  <c r="D37" i="164" a="1"/>
  <c r="D37" i="164" s="1"/>
  <c r="H37" i="164" a="1"/>
  <c r="H37" i="164" s="1"/>
  <c r="G37" i="164" a="1"/>
  <c r="G37" i="164" s="1"/>
  <c r="F37" i="164" a="1"/>
  <c r="F37" i="164" s="1"/>
  <c r="E37" i="164" a="1"/>
  <c r="E37" i="164" s="1"/>
  <c r="G54" i="164" a="1"/>
  <c r="G54" i="164" s="1"/>
  <c r="F54" i="164" a="1"/>
  <c r="F54" i="164" s="1"/>
  <c r="E54" i="164" a="1"/>
  <c r="E54" i="164" s="1"/>
  <c r="D54" i="164" a="1"/>
  <c r="D54" i="164" s="1"/>
  <c r="H54" i="164" a="1"/>
  <c r="H54" i="164" s="1"/>
  <c r="F68" i="164" a="1"/>
  <c r="F68" i="164" s="1"/>
  <c r="E68" i="164" a="1"/>
  <c r="E68" i="164" s="1"/>
  <c r="D68" i="164" a="1"/>
  <c r="D68" i="164" s="1"/>
  <c r="H68" i="164" a="1"/>
  <c r="H68" i="164" s="1"/>
  <c r="G68" i="164" a="1"/>
  <c r="G68" i="164" s="1"/>
  <c r="H73" i="164" a="1"/>
  <c r="H73" i="164" s="1"/>
  <c r="G73" i="164" a="1"/>
  <c r="G73" i="164" s="1"/>
  <c r="F73" i="164" a="1"/>
  <c r="F73" i="164" s="1"/>
  <c r="E73" i="164" a="1"/>
  <c r="E73" i="164" s="1"/>
  <c r="D73" i="164" a="1"/>
  <c r="D73" i="164" s="1"/>
  <c r="F51" i="165" a="1"/>
  <c r="F51" i="165" s="1"/>
  <c r="E51" i="165" a="1"/>
  <c r="E51" i="165" s="1"/>
  <c r="D51" i="165" a="1"/>
  <c r="D51" i="165" s="1"/>
  <c r="H51" i="165" a="1"/>
  <c r="H51" i="165" s="1"/>
  <c r="G51" i="165" a="1"/>
  <c r="G51" i="165" s="1"/>
  <c r="H56" i="165" a="1"/>
  <c r="H56" i="165" s="1"/>
  <c r="G56" i="165" a="1"/>
  <c r="G56" i="165" s="1"/>
  <c r="F56" i="165" a="1"/>
  <c r="F56" i="165" s="1"/>
  <c r="E56" i="165" a="1"/>
  <c r="E56" i="165" s="1"/>
  <c r="D56" i="165" a="1"/>
  <c r="D56" i="165" s="1"/>
  <c r="E61" i="165" a="1"/>
  <c r="E61" i="165" s="1"/>
  <c r="D61" i="165" a="1"/>
  <c r="D61" i="165" s="1"/>
  <c r="H61" i="165" a="1"/>
  <c r="H61" i="165" s="1"/>
  <c r="G61" i="165" a="1"/>
  <c r="G61" i="165" s="1"/>
  <c r="F61" i="165" a="1"/>
  <c r="F61" i="165" s="1"/>
  <c r="G39" i="262" a="1"/>
  <c r="G39" i="262" s="1"/>
  <c r="F55" i="262" a="1"/>
  <c r="F55" i="262" s="1"/>
  <c r="E55" i="262" a="1"/>
  <c r="E55" i="262" s="1"/>
  <c r="D55" i="262" a="1"/>
  <c r="D55" i="262" s="1"/>
  <c r="H55" i="262" a="1"/>
  <c r="H55" i="262" s="1"/>
  <c r="G55" i="262" a="1"/>
  <c r="G55" i="262" s="1"/>
  <c r="G67" i="262" a="1"/>
  <c r="G67" i="262" s="1"/>
  <c r="F67" i="262" a="1"/>
  <c r="F67" i="262" s="1"/>
  <c r="E67" i="262" a="1"/>
  <c r="E67" i="262" s="1"/>
  <c r="D67" i="262" a="1"/>
  <c r="D67" i="262" s="1"/>
  <c r="H67" i="262" a="1"/>
  <c r="H67" i="262" s="1"/>
  <c r="F71" i="262" a="1"/>
  <c r="F71" i="262" s="1"/>
  <c r="E71" i="262" a="1"/>
  <c r="E71" i="262" s="1"/>
  <c r="D71" i="262" a="1"/>
  <c r="D71" i="262" s="1"/>
  <c r="H71" i="262" a="1"/>
  <c r="H71" i="262" s="1"/>
  <c r="G71" i="262" a="1"/>
  <c r="G71" i="262" s="1"/>
  <c r="G41" i="263" a="1"/>
  <c r="G41" i="263" s="1"/>
  <c r="F41" i="263" a="1"/>
  <c r="F41" i="263" s="1"/>
  <c r="E41" i="263" a="1"/>
  <c r="E41" i="263" s="1"/>
  <c r="D41" i="263" a="1"/>
  <c r="D41" i="263" s="1"/>
  <c r="H41" i="263" a="1"/>
  <c r="H41" i="263" s="1"/>
  <c r="D56" i="263" a="1"/>
  <c r="D56" i="263" s="1"/>
  <c r="H56" i="263" a="1"/>
  <c r="H56" i="263" s="1"/>
  <c r="G56" i="263" a="1"/>
  <c r="G56" i="263" s="1"/>
  <c r="F56" i="263" a="1"/>
  <c r="F56" i="263" s="1"/>
  <c r="E56" i="263" a="1"/>
  <c r="E56" i="263" s="1"/>
  <c r="H37" i="259" a="1"/>
  <c r="H37" i="259" s="1"/>
  <c r="H50" i="259" a="1"/>
  <c r="H50" i="259" s="1"/>
  <c r="H53" i="259" a="1"/>
  <c r="H53" i="259" s="1"/>
  <c r="H66" i="259" a="1"/>
  <c r="H66" i="259" s="1"/>
  <c r="H69" i="259" a="1"/>
  <c r="H69" i="259" s="1"/>
  <c r="H35" i="160" a="1"/>
  <c r="H35" i="160" s="1"/>
  <c r="H38" i="160" a="1"/>
  <c r="H38" i="160" s="1"/>
  <c r="H51" i="160" a="1"/>
  <c r="H51" i="160" s="1"/>
  <c r="H54" i="160" a="1"/>
  <c r="H54" i="160" s="1"/>
  <c r="H67" i="160" a="1"/>
  <c r="H67" i="160" s="1"/>
  <c r="H70" i="160" a="1"/>
  <c r="H70" i="160" s="1"/>
  <c r="G38" i="164" a="1"/>
  <c r="G38" i="164" s="1"/>
  <c r="F38" i="164" a="1"/>
  <c r="F38" i="164" s="1"/>
  <c r="E38" i="164" a="1"/>
  <c r="E38" i="164" s="1"/>
  <c r="D38" i="164" a="1"/>
  <c r="D38" i="164" s="1"/>
  <c r="H38" i="164" a="1"/>
  <c r="H38" i="164" s="1"/>
  <c r="E43" i="164" a="1"/>
  <c r="E43" i="164" s="1"/>
  <c r="D43" i="164" a="1"/>
  <c r="D43" i="164" s="1"/>
  <c r="H43" i="164" a="1"/>
  <c r="H43" i="164" s="1"/>
  <c r="G43" i="164" a="1"/>
  <c r="G43" i="164" s="1"/>
  <c r="F43" i="164" a="1"/>
  <c r="F43" i="164" s="1"/>
  <c r="F55" i="164" a="1"/>
  <c r="F55" i="164" s="1"/>
  <c r="E55" i="164" a="1"/>
  <c r="E55" i="164" s="1"/>
  <c r="D55" i="164" a="1"/>
  <c r="D55" i="164" s="1"/>
  <c r="H55" i="164" a="1"/>
  <c r="H55" i="164" s="1"/>
  <c r="G55" i="164" a="1"/>
  <c r="G55" i="164" s="1"/>
  <c r="E59" i="164" a="1"/>
  <c r="E59" i="164" s="1"/>
  <c r="D59" i="164" a="1"/>
  <c r="D59" i="164" s="1"/>
  <c r="H59" i="164" a="1"/>
  <c r="H59" i="164" s="1"/>
  <c r="G59" i="164" a="1"/>
  <c r="G59" i="164" s="1"/>
  <c r="D69" i="164" a="1"/>
  <c r="D69" i="164" s="1"/>
  <c r="H69" i="164" a="1"/>
  <c r="H69" i="164" s="1"/>
  <c r="G69" i="164" a="1"/>
  <c r="G69" i="164" s="1"/>
  <c r="F69" i="164" a="1"/>
  <c r="F69" i="164" s="1"/>
  <c r="E69" i="164" a="1"/>
  <c r="E69" i="164" s="1"/>
  <c r="E32" i="165" a="1"/>
  <c r="E32" i="165" s="1"/>
  <c r="D32" i="165" a="1"/>
  <c r="D32" i="165" s="1"/>
  <c r="H32" i="165" a="1"/>
  <c r="H32" i="165" s="1"/>
  <c r="G32" i="165" a="1"/>
  <c r="G32" i="165" s="1"/>
  <c r="F32" i="165" a="1"/>
  <c r="F32" i="165" s="1"/>
  <c r="E42" i="165" a="1"/>
  <c r="E42" i="165" s="1"/>
  <c r="D42" i="165" a="1"/>
  <c r="D42" i="165" s="1"/>
  <c r="H42" i="165" a="1"/>
  <c r="H42" i="165" s="1"/>
  <c r="G42" i="165" a="1"/>
  <c r="G42" i="165" s="1"/>
  <c r="F42" i="165" a="1"/>
  <c r="F42" i="165" s="1"/>
  <c r="D52" i="165" a="1"/>
  <c r="D52" i="165" s="1"/>
  <c r="H52" i="165" a="1"/>
  <c r="H52" i="165" s="1"/>
  <c r="G52" i="165" a="1"/>
  <c r="G52" i="165" s="1"/>
  <c r="F52" i="165" a="1"/>
  <c r="F52" i="165" s="1"/>
  <c r="E52" i="165" a="1"/>
  <c r="E52" i="165" s="1"/>
  <c r="D62" i="165" a="1"/>
  <c r="D62" i="165" s="1"/>
  <c r="H62" i="165" a="1"/>
  <c r="H62" i="165" s="1"/>
  <c r="G62" i="165" a="1"/>
  <c r="G62" i="165" s="1"/>
  <c r="F62" i="165" a="1"/>
  <c r="F62" i="165" s="1"/>
  <c r="E62" i="165" a="1"/>
  <c r="E62" i="165" s="1"/>
  <c r="E64" i="165" a="1"/>
  <c r="E64" i="165" s="1"/>
  <c r="D64" i="165" a="1"/>
  <c r="D64" i="165" s="1"/>
  <c r="H64" i="165" a="1"/>
  <c r="H64" i="165" s="1"/>
  <c r="G64" i="165" a="1"/>
  <c r="G64" i="165" s="1"/>
  <c r="F64" i="165" a="1"/>
  <c r="F64" i="165" s="1"/>
  <c r="E74" i="165" a="1"/>
  <c r="E74" i="165" s="1"/>
  <c r="D74" i="165" a="1"/>
  <c r="D74" i="165" s="1"/>
  <c r="H74" i="165" a="1"/>
  <c r="H74" i="165" s="1"/>
  <c r="G74" i="165" a="1"/>
  <c r="G74" i="165" s="1"/>
  <c r="F74" i="165" a="1"/>
  <c r="F74" i="165" s="1"/>
  <c r="D40" i="262" a="1"/>
  <c r="D40" i="262" s="1"/>
  <c r="H40" i="262" a="1"/>
  <c r="H40" i="262" s="1"/>
  <c r="G40" i="262" a="1"/>
  <c r="G40" i="262" s="1"/>
  <c r="F40" i="262" a="1"/>
  <c r="F40" i="262" s="1"/>
  <c r="E40" i="262" a="1"/>
  <c r="E40" i="262" s="1"/>
  <c r="E46" i="262" a="1"/>
  <c r="E46" i="262" s="1"/>
  <c r="D46" i="262" a="1"/>
  <c r="D46" i="262" s="1"/>
  <c r="H46" i="262" a="1"/>
  <c r="H46" i="262" s="1"/>
  <c r="G46" i="262" a="1"/>
  <c r="G46" i="262" s="1"/>
  <c r="F46" i="262" a="1"/>
  <c r="F46" i="262" s="1"/>
  <c r="D56" i="262" a="1"/>
  <c r="D56" i="262" s="1"/>
  <c r="H56" i="262" a="1"/>
  <c r="H56" i="262" s="1"/>
  <c r="G56" i="262" a="1"/>
  <c r="G56" i="262" s="1"/>
  <c r="F56" i="262" a="1"/>
  <c r="F56" i="262" s="1"/>
  <c r="E68" i="262" a="1"/>
  <c r="E68" i="262" s="1"/>
  <c r="D68" i="262" a="1"/>
  <c r="D68" i="262" s="1"/>
  <c r="H68" i="262" a="1"/>
  <c r="H68" i="262" s="1"/>
  <c r="G68" i="262" a="1"/>
  <c r="G68" i="262" s="1"/>
  <c r="F68" i="262" a="1"/>
  <c r="F68" i="262" s="1"/>
  <c r="D72" i="262" a="1"/>
  <c r="D72" i="262" s="1"/>
  <c r="H72" i="262" a="1"/>
  <c r="H72" i="262" s="1"/>
  <c r="G72" i="262" a="1"/>
  <c r="G72" i="262" s="1"/>
  <c r="F72" i="262" a="1"/>
  <c r="F72" i="262" s="1"/>
  <c r="E72" i="262" a="1"/>
  <c r="E72" i="262" s="1"/>
  <c r="E46" i="263" a="1"/>
  <c r="E46" i="263" s="1"/>
  <c r="D46" i="263" a="1"/>
  <c r="D46" i="263" s="1"/>
  <c r="H46" i="263" a="1"/>
  <c r="H46" i="263" s="1"/>
  <c r="G46" i="263" a="1"/>
  <c r="G46" i="263" s="1"/>
  <c r="F46" i="263" a="1"/>
  <c r="F46" i="263" s="1"/>
  <c r="G57" i="263" a="1"/>
  <c r="G57" i="263" s="1"/>
  <c r="F57" i="263" a="1"/>
  <c r="F57" i="263" s="1"/>
  <c r="E57" i="263" a="1"/>
  <c r="E57" i="263" s="1"/>
  <c r="D57" i="263" a="1"/>
  <c r="D57" i="263" s="1"/>
  <c r="H57" i="263" a="1"/>
  <c r="H57" i="263" s="1"/>
  <c r="H52" i="136" a="1"/>
  <c r="H52" i="136" s="1"/>
  <c r="H68" i="136" a="1"/>
  <c r="H68" i="136" s="1"/>
  <c r="H34" i="137" a="1"/>
  <c r="H34" i="137" s="1"/>
  <c r="H50" i="137" a="1"/>
  <c r="H50" i="137" s="1"/>
  <c r="H66" i="137" a="1"/>
  <c r="H66" i="137" s="1"/>
  <c r="H28" i="259" a="1"/>
  <c r="H28" i="259" s="1"/>
  <c r="H44" i="259" a="1"/>
  <c r="H44" i="259" s="1"/>
  <c r="H60" i="259" a="1"/>
  <c r="H60" i="259" s="1"/>
  <c r="H29" i="160" a="1"/>
  <c r="H29" i="160" s="1"/>
  <c r="H45" i="160" a="1"/>
  <c r="H45" i="160" s="1"/>
  <c r="H61" i="160" a="1"/>
  <c r="H61" i="160" s="1"/>
  <c r="F39" i="164" a="1"/>
  <c r="F39" i="164" s="1"/>
  <c r="E39" i="164" a="1"/>
  <c r="E39" i="164" s="1"/>
  <c r="D39" i="164" a="1"/>
  <c r="D39" i="164" s="1"/>
  <c r="H39" i="164" a="1"/>
  <c r="H39" i="164" s="1"/>
  <c r="G39" i="164" a="1"/>
  <c r="G39" i="164" s="1"/>
  <c r="H44" i="164" a="1"/>
  <c r="H44" i="164" s="1"/>
  <c r="G44" i="164" a="1"/>
  <c r="G44" i="164" s="1"/>
  <c r="F44" i="164" a="1"/>
  <c r="F44" i="164" s="1"/>
  <c r="E44" i="164" a="1"/>
  <c r="E44" i="164" s="1"/>
  <c r="D44" i="164" a="1"/>
  <c r="D44" i="164" s="1"/>
  <c r="H60" i="164" a="1"/>
  <c r="H60" i="164" s="1"/>
  <c r="G60" i="164" a="1"/>
  <c r="G60" i="164" s="1"/>
  <c r="F60" i="164" a="1"/>
  <c r="F60" i="164" s="1"/>
  <c r="E60" i="164" a="1"/>
  <c r="E60" i="164" s="1"/>
  <c r="D60" i="164" a="1"/>
  <c r="D60" i="164" s="1"/>
  <c r="G70" i="164" a="1"/>
  <c r="G70" i="164" s="1"/>
  <c r="F70" i="164" a="1"/>
  <c r="F70" i="164" s="1"/>
  <c r="E70" i="164" a="1"/>
  <c r="E70" i="164" s="1"/>
  <c r="D70" i="164" a="1"/>
  <c r="D70" i="164" s="1"/>
  <c r="H70" i="164" a="1"/>
  <c r="H70" i="164" s="1"/>
  <c r="D33" i="165" a="1"/>
  <c r="D33" i="165" s="1"/>
  <c r="H33" i="165" a="1"/>
  <c r="H33" i="165" s="1"/>
  <c r="G33" i="165" a="1"/>
  <c r="G33" i="165" s="1"/>
  <c r="F33" i="165" a="1"/>
  <c r="F33" i="165" s="1"/>
  <c r="E33" i="165" a="1"/>
  <c r="E33" i="165" s="1"/>
  <c r="H43" i="165" a="1"/>
  <c r="H43" i="165" s="1"/>
  <c r="G43" i="165" a="1"/>
  <c r="G43" i="165" s="1"/>
  <c r="F43" i="165" a="1"/>
  <c r="F43" i="165" s="1"/>
  <c r="E43" i="165" a="1"/>
  <c r="E43" i="165" s="1"/>
  <c r="D43" i="165" a="1"/>
  <c r="D43" i="165" s="1"/>
  <c r="G53" i="165" a="1"/>
  <c r="G53" i="165" s="1"/>
  <c r="F53" i="165" a="1"/>
  <c r="F53" i="165" s="1"/>
  <c r="E53" i="165" a="1"/>
  <c r="E53" i="165" s="1"/>
  <c r="D53" i="165" a="1"/>
  <c r="D53" i="165" s="1"/>
  <c r="H53" i="165" a="1"/>
  <c r="H53" i="165" s="1"/>
  <c r="D65" i="165" a="1"/>
  <c r="D65" i="165" s="1"/>
  <c r="H65" i="165" a="1"/>
  <c r="H65" i="165" s="1"/>
  <c r="G65" i="165" a="1"/>
  <c r="G65" i="165" s="1"/>
  <c r="F65" i="165" a="1"/>
  <c r="F65" i="165" s="1"/>
  <c r="E65" i="165" a="1"/>
  <c r="E65" i="165" s="1"/>
  <c r="H75" i="165" a="1"/>
  <c r="H75" i="165" s="1"/>
  <c r="G75" i="165" a="1"/>
  <c r="G75" i="165" s="1"/>
  <c r="F75" i="165" a="1"/>
  <c r="F75" i="165" s="1"/>
  <c r="E75" i="165" a="1"/>
  <c r="E75" i="165" s="1"/>
  <c r="D75" i="165" a="1"/>
  <c r="D75" i="165" s="1"/>
  <c r="H47" i="262" a="1"/>
  <c r="H47" i="262" s="1"/>
  <c r="G47" i="262" a="1"/>
  <c r="G47" i="262" s="1"/>
  <c r="F47" i="262" a="1"/>
  <c r="F47" i="262" s="1"/>
  <c r="E47" i="262" a="1"/>
  <c r="E47" i="262" s="1"/>
  <c r="D47" i="262" a="1"/>
  <c r="D47" i="262" s="1"/>
  <c r="G57" i="262" a="1"/>
  <c r="G57" i="262" s="1"/>
  <c r="F57" i="262" a="1"/>
  <c r="F57" i="262" s="1"/>
  <c r="E57" i="262" a="1"/>
  <c r="E57" i="262" s="1"/>
  <c r="D57" i="262" a="1"/>
  <c r="D57" i="262" s="1"/>
  <c r="H57" i="262" a="1"/>
  <c r="H57" i="262" s="1"/>
  <c r="G73" i="262" a="1"/>
  <c r="G73" i="262" s="1"/>
  <c r="F73" i="262" a="1"/>
  <c r="F73" i="262" s="1"/>
  <c r="E73" i="262" a="1"/>
  <c r="E73" i="262"/>
  <c r="D73" i="262" a="1"/>
  <c r="D73" i="262" s="1"/>
  <c r="H73" i="262" a="1"/>
  <c r="H73" i="262" s="1"/>
  <c r="H47" i="263" a="1"/>
  <c r="H47" i="263" s="1"/>
  <c r="G47" i="263" a="1"/>
  <c r="G47" i="263" s="1"/>
  <c r="F47" i="263" a="1"/>
  <c r="F47" i="263" s="1"/>
  <c r="E47" i="263" a="1"/>
  <c r="E47" i="263" s="1"/>
  <c r="D47" i="263" a="1"/>
  <c r="D47" i="263" s="1"/>
  <c r="G45" i="164" a="1"/>
  <c r="G45" i="164" s="1"/>
  <c r="F45" i="164" a="1"/>
  <c r="F45" i="164" s="1"/>
  <c r="E45" i="164" a="1"/>
  <c r="E45" i="164" s="1"/>
  <c r="D45" i="164" a="1"/>
  <c r="D45" i="164" s="1"/>
  <c r="H45" i="164" a="1"/>
  <c r="H45" i="164" s="1"/>
  <c r="E49" i="164" a="1"/>
  <c r="E49" i="164" s="1"/>
  <c r="D49" i="164" a="1"/>
  <c r="D49" i="164" s="1"/>
  <c r="H49" i="164" a="1"/>
  <c r="H49" i="164" s="1"/>
  <c r="G49" i="164" a="1"/>
  <c r="G49" i="164" s="1"/>
  <c r="F49" i="164" a="1"/>
  <c r="F49" i="164" s="1"/>
  <c r="G61" i="164" a="1"/>
  <c r="G61" i="164" s="1"/>
  <c r="F61" i="164" a="1"/>
  <c r="F61" i="164" s="1"/>
  <c r="E61" i="164" a="1"/>
  <c r="E61" i="164" s="1"/>
  <c r="D61" i="164" a="1"/>
  <c r="D61" i="164" s="1"/>
  <c r="H61" i="164" a="1"/>
  <c r="H61" i="164" s="1"/>
  <c r="F71" i="164" a="1"/>
  <c r="F71" i="164" s="1"/>
  <c r="E71" i="164" a="1"/>
  <c r="E71" i="164" s="1"/>
  <c r="D71" i="164" a="1"/>
  <c r="D71" i="164" s="1"/>
  <c r="H71" i="164" a="1"/>
  <c r="H71" i="164" s="1"/>
  <c r="G71" i="164" a="1"/>
  <c r="G71" i="164" s="1"/>
  <c r="G34" i="165" a="1"/>
  <c r="G34" i="165" s="1"/>
  <c r="F34" i="165" a="1"/>
  <c r="F34" i="165" s="1"/>
  <c r="E34" i="165" a="1"/>
  <c r="E34" i="165" s="1"/>
  <c r="D34" i="165" a="1"/>
  <c r="D34" i="165" s="1"/>
  <c r="H34" i="165" a="1"/>
  <c r="H34" i="165" s="1"/>
  <c r="G44" i="165" a="1"/>
  <c r="G44" i="165" s="1"/>
  <c r="F44" i="165" a="1"/>
  <c r="F44" i="165" s="1"/>
  <c r="E44" i="165" a="1"/>
  <c r="E44" i="165" s="1"/>
  <c r="D44" i="165" a="1"/>
  <c r="D44" i="165" s="1"/>
  <c r="H44" i="165" a="1"/>
  <c r="H44" i="165" s="1"/>
  <c r="F54" i="165" a="1"/>
  <c r="F54" i="165" s="1"/>
  <c r="E54" i="165" a="1"/>
  <c r="E54" i="165" s="1"/>
  <c r="D54" i="165" a="1"/>
  <c r="D54" i="165" s="1"/>
  <c r="H54" i="165" a="1"/>
  <c r="H54" i="165" s="1"/>
  <c r="G54" i="165" a="1"/>
  <c r="G54" i="165" s="1"/>
  <c r="G66" i="165" a="1"/>
  <c r="G66" i="165" s="1"/>
  <c r="F66" i="165" a="1"/>
  <c r="F66" i="165" s="1"/>
  <c r="E66" i="165" a="1"/>
  <c r="E66" i="165" s="1"/>
  <c r="D66" i="165" a="1"/>
  <c r="D66" i="165" s="1"/>
  <c r="H66" i="165" a="1"/>
  <c r="H66" i="165" s="1"/>
  <c r="G76" i="165" a="1"/>
  <c r="G76" i="165" s="1"/>
  <c r="F76" i="165" a="1"/>
  <c r="F76" i="165" s="1"/>
  <c r="E76" i="165" a="1"/>
  <c r="E76" i="165" s="1"/>
  <c r="D76" i="165" a="1"/>
  <c r="D76" i="165" s="1"/>
  <c r="H76" i="165" a="1"/>
  <c r="H76" i="165" s="1"/>
  <c r="G48" i="262" a="1"/>
  <c r="G48" i="262" s="1"/>
  <c r="F48" i="262" a="1"/>
  <c r="F48" i="262" s="1"/>
  <c r="E48" i="262" a="1"/>
  <c r="E48" i="262" s="1"/>
  <c r="D48" i="262" a="1"/>
  <c r="D48" i="262" s="1"/>
  <c r="H48" i="262" a="1"/>
  <c r="H48" i="262" s="1"/>
  <c r="E62" i="262" a="1"/>
  <c r="E62" i="262" s="1"/>
  <c r="D62" i="262" a="1"/>
  <c r="D62" i="262" s="1"/>
  <c r="H62" i="262" a="1"/>
  <c r="H62" i="262" s="1"/>
  <c r="G62" i="262" a="1"/>
  <c r="G62" i="262" s="1"/>
  <c r="F62" i="262" a="1"/>
  <c r="F62" i="262" s="1"/>
  <c r="E78" i="262" a="1"/>
  <c r="E78" i="262" s="1"/>
  <c r="D78" i="262" a="1"/>
  <c r="D78" i="262" s="1"/>
  <c r="H78" i="262" a="1"/>
  <c r="H78" i="262" s="1"/>
  <c r="G78" i="262" a="1"/>
  <c r="G78" i="262" s="1"/>
  <c r="F78" i="262" a="1"/>
  <c r="F78" i="262" s="1"/>
  <c r="G48" i="263" a="1"/>
  <c r="G48" i="263" s="1"/>
  <c r="F48" i="263" a="1"/>
  <c r="F48" i="263" s="1"/>
  <c r="E48" i="263" a="1"/>
  <c r="E48" i="263" s="1"/>
  <c r="D48" i="263" a="1"/>
  <c r="D48" i="263" s="1"/>
  <c r="H48" i="263" a="1"/>
  <c r="H48" i="263" s="1"/>
  <c r="F30" i="164" a="1"/>
  <c r="F30" i="164" s="1"/>
  <c r="G42" i="164" a="1"/>
  <c r="G42" i="164" s="1"/>
  <c r="G58" i="164" a="1"/>
  <c r="G58" i="164" s="1"/>
  <c r="G74" i="164" a="1"/>
  <c r="G74" i="164" s="1"/>
  <c r="G41" i="165" a="1"/>
  <c r="G41" i="165" s="1"/>
  <c r="G57" i="165" a="1"/>
  <c r="G57" i="165" s="1"/>
  <c r="G73" i="165" a="1"/>
  <c r="G73" i="165" s="1"/>
  <c r="G45" i="262" a="1"/>
  <c r="G45" i="262" s="1"/>
  <c r="G58" i="262" a="1"/>
  <c r="G58" i="262" s="1"/>
  <c r="G61" i="262" a="1"/>
  <c r="G61" i="262" s="1"/>
  <c r="E69" i="262" a="1"/>
  <c r="E69" i="262" s="1"/>
  <c r="G74" i="262" a="1"/>
  <c r="G74" i="262" s="1"/>
  <c r="G77" i="262" a="1"/>
  <c r="G77" i="262" s="1"/>
  <c r="G42" i="263" a="1"/>
  <c r="G42" i="263" s="1"/>
  <c r="G45" i="263" a="1"/>
  <c r="G45" i="263" s="1"/>
  <c r="E53" i="263" a="1"/>
  <c r="E53" i="263" s="1"/>
  <c r="H63" i="263" a="1"/>
  <c r="H63" i="263" s="1"/>
  <c r="F63" i="263" a="1"/>
  <c r="F63" i="263" s="1"/>
  <c r="G67" i="263" a="1"/>
  <c r="G67" i="263" s="1"/>
  <c r="E67" i="263" a="1"/>
  <c r="E67" i="263" s="1"/>
  <c r="H32" i="164" a="1"/>
  <c r="H32" i="164" s="1"/>
  <c r="F40" i="164" a="1"/>
  <c r="F40" i="164" s="1"/>
  <c r="H48" i="164" a="1"/>
  <c r="H48" i="164" s="1"/>
  <c r="F56" i="164" a="1"/>
  <c r="F56" i="164" s="1"/>
  <c r="F72" i="164" a="1"/>
  <c r="F72" i="164" s="1"/>
  <c r="F39" i="165" a="1"/>
  <c r="F39" i="165" s="1"/>
  <c r="F55" i="165" a="1"/>
  <c r="F55" i="165" s="1"/>
  <c r="F71" i="165" a="1"/>
  <c r="F71" i="165" s="1"/>
  <c r="G55" i="263" a="1"/>
  <c r="G55" i="263" s="1"/>
  <c r="H58" i="263" a="1"/>
  <c r="H58" i="263" s="1"/>
  <c r="D63" i="263" a="1"/>
  <c r="D63" i="263" s="1"/>
  <c r="G64" i="263" a="1"/>
  <c r="G64" i="263" s="1"/>
  <c r="D67" i="263" a="1"/>
  <c r="D67" i="263" s="1"/>
  <c r="E75" i="263" a="1"/>
  <c r="E75" i="263" s="1"/>
  <c r="D75" i="263" a="1"/>
  <c r="D75" i="263" s="1"/>
  <c r="H75" i="263" a="1"/>
  <c r="H75" i="263" s="1"/>
  <c r="G75" i="263" a="1"/>
  <c r="G75" i="263" s="1"/>
  <c r="H42" i="164" a="1"/>
  <c r="H42" i="164" s="1"/>
  <c r="H58" i="164" a="1"/>
  <c r="H58" i="164" s="1"/>
  <c r="H74" i="164" a="1"/>
  <c r="H74" i="164" s="1"/>
  <c r="H41" i="165" a="1"/>
  <c r="H41" i="165" s="1"/>
  <c r="H57" i="165" a="1"/>
  <c r="H57" i="165" s="1"/>
  <c r="H73" i="165" a="1"/>
  <c r="H73" i="165" s="1"/>
  <c r="H45" i="262" a="1"/>
  <c r="H45" i="262" s="1"/>
  <c r="H58" i="262" a="1"/>
  <c r="H58" i="262" s="1"/>
  <c r="H61" i="262" a="1"/>
  <c r="H61" i="262" s="1"/>
  <c r="H74" i="262" a="1"/>
  <c r="H74" i="262" s="1"/>
  <c r="H77" i="262" a="1"/>
  <c r="H77" i="262" s="1"/>
  <c r="H42" i="263" a="1"/>
  <c r="H42" i="263" s="1"/>
  <c r="H45" i="263" a="1"/>
  <c r="H45" i="263" s="1"/>
  <c r="E62" i="263" a="1"/>
  <c r="E62" i="263" s="1"/>
  <c r="H62" i="263" a="1"/>
  <c r="H62" i="263" s="1"/>
  <c r="G62" i="263" a="1"/>
  <c r="G62" i="263" s="1"/>
  <c r="F71" i="263" a="1"/>
  <c r="F71" i="263" s="1"/>
  <c r="E71" i="263" a="1"/>
  <c r="E71" i="263" s="1"/>
  <c r="D71" i="263" a="1"/>
  <c r="D71" i="263" s="1"/>
  <c r="H71" i="263" a="1"/>
  <c r="H71" i="263" s="1"/>
  <c r="H77" i="263" a="1"/>
  <c r="H77" i="263" s="1"/>
  <c r="G77" i="263" a="1"/>
  <c r="G77" i="263" s="1"/>
  <c r="F77" i="263" a="1"/>
  <c r="F77" i="263" s="1"/>
  <c r="E77" i="263" a="1"/>
  <c r="E77" i="263" s="1"/>
  <c r="D77" i="263" a="1"/>
  <c r="D77" i="263" s="1"/>
  <c r="E32" i="164" a="1"/>
  <c r="E32" i="164" s="1"/>
  <c r="G40" i="164" a="1"/>
  <c r="G40" i="164" s="1"/>
  <c r="D42" i="164" a="1"/>
  <c r="D42" i="164" s="1"/>
  <c r="G56" i="164" a="1"/>
  <c r="G56" i="164" s="1"/>
  <c r="H55" i="263" a="1"/>
  <c r="H55" i="263" s="1"/>
  <c r="D69" i="263" a="1"/>
  <c r="D69" i="263" s="1"/>
  <c r="H69" i="263" a="1"/>
  <c r="H69" i="263" s="1"/>
  <c r="G69" i="263" a="1"/>
  <c r="G69" i="263" s="1"/>
  <c r="F78" i="263" a="1"/>
  <c r="F78" i="263" s="1"/>
  <c r="E78" i="263" a="1"/>
  <c r="E78" i="263" s="1"/>
  <c r="H78" i="263" a="1"/>
  <c r="H78" i="263" s="1"/>
  <c r="G78" i="263" a="1"/>
  <c r="G78" i="263" s="1"/>
  <c r="D78" i="263" a="1"/>
  <c r="D78" i="263" s="1"/>
  <c r="H30" i="164" a="1"/>
  <c r="H30" i="164" s="1"/>
  <c r="E42" i="164" a="1"/>
  <c r="E42" i="164" s="1"/>
  <c r="E58" i="164" a="1"/>
  <c r="E58" i="164" s="1"/>
  <c r="E45" i="262" a="1"/>
  <c r="E45" i="262" s="1"/>
  <c r="E61" i="262" a="1"/>
  <c r="E61" i="262" s="1"/>
  <c r="E77" i="262" a="1"/>
  <c r="E77" i="262" s="1"/>
  <c r="E45" i="263" a="1"/>
  <c r="E45" i="263"/>
  <c r="G53" i="263" a="1"/>
  <c r="G53" i="263" s="1"/>
  <c r="D55" i="263" a="1"/>
  <c r="D55" i="263" s="1"/>
  <c r="E59" i="263" a="1"/>
  <c r="E59" i="263" s="1"/>
  <c r="G59" i="263" a="1"/>
  <c r="G59" i="263" s="1"/>
  <c r="H65" i="263" a="1"/>
  <c r="H65" i="263" s="1"/>
  <c r="E69" i="263" a="1"/>
  <c r="E69" i="263" s="1"/>
  <c r="H79" i="263" a="1"/>
  <c r="H79" i="263" s="1"/>
  <c r="G79" i="263" a="1"/>
  <c r="G79" i="263" s="1"/>
  <c r="F79" i="263" a="1"/>
  <c r="F79" i="263" s="1"/>
  <c r="E79" i="263" a="1"/>
  <c r="E79" i="263" s="1"/>
  <c r="D79" i="263" a="1"/>
  <c r="D79" i="263" s="1"/>
  <c r="H40" i="164" a="1"/>
  <c r="H40" i="164" s="1"/>
  <c r="H56" i="164" a="1"/>
  <c r="H56" i="164" s="1"/>
  <c r="H72" i="164" a="1"/>
  <c r="H72" i="164" s="1"/>
  <c r="H39" i="165" a="1"/>
  <c r="H39" i="165" s="1"/>
  <c r="H55" i="165" a="1"/>
  <c r="H55" i="165" s="1"/>
  <c r="H71" i="165" a="1"/>
  <c r="H71" i="165" s="1"/>
  <c r="E58" i="262" a="1"/>
  <c r="E58" i="262" s="1"/>
  <c r="E74" i="262" a="1"/>
  <c r="E74" i="262" s="1"/>
  <c r="E42" i="263" a="1"/>
  <c r="E42" i="263" s="1"/>
  <c r="E55" i="263" a="1"/>
  <c r="E55" i="263" s="1"/>
  <c r="E58" i="263" a="1"/>
  <c r="E58" i="263" s="1"/>
  <c r="F62" i="263" a="1"/>
  <c r="F62" i="263" s="1"/>
  <c r="F69" i="263" a="1"/>
  <c r="F69" i="263" s="1"/>
  <c r="F64" i="263" a="1"/>
  <c r="F64" i="263" s="1"/>
  <c r="E64" i="263" a="1"/>
  <c r="E64" i="263" s="1"/>
  <c r="F58" i="263" a="1"/>
  <c r="F58" i="263" s="1"/>
  <c r="F59" i="263" a="1"/>
  <c r="F59" i="263" s="1"/>
  <c r="D64" i="263" a="1"/>
  <c r="D64" i="263" s="1"/>
  <c r="F74" i="263" a="1"/>
  <c r="F74" i="263" s="1"/>
  <c r="E74" i="263" a="1"/>
  <c r="E74" i="263" s="1"/>
  <c r="D74" i="263" a="1"/>
  <c r="D74" i="263" s="1"/>
  <c r="H74" i="263" a="1"/>
  <c r="H74" i="263" s="1"/>
  <c r="H81" i="263" a="1"/>
  <c r="H81" i="263" s="1"/>
  <c r="E81" i="263" a="1"/>
  <c r="E81" i="263" s="1"/>
  <c r="F66" i="263" a="1"/>
  <c r="F66" i="263" s="1"/>
  <c r="H68" i="263" a="1"/>
  <c r="H68" i="263" s="1"/>
  <c r="E70" i="263" a="1"/>
  <c r="E70" i="263" s="1"/>
  <c r="E73" i="263" a="1"/>
  <c r="E73" i="263" s="1"/>
  <c r="F82" i="263" a="1"/>
  <c r="F82" i="263" s="1"/>
  <c r="G82" i="263" a="1"/>
  <c r="G82" i="263" s="1"/>
  <c r="D84" i="263" a="1"/>
  <c r="D84" i="263" s="1"/>
  <c r="H84" i="263" a="1"/>
  <c r="H84" i="263" s="1"/>
  <c r="F84" i="263" a="1"/>
  <c r="F84" i="263" s="1"/>
  <c r="F70" i="263" a="1"/>
  <c r="F70" i="263" s="1"/>
  <c r="H72" i="263" a="1"/>
  <c r="H72" i="263" s="1"/>
  <c r="G81" i="263" a="1"/>
  <c r="G81" i="263" s="1"/>
  <c r="H66" i="263" a="1"/>
  <c r="H66" i="263" s="1"/>
  <c r="D72" i="263" a="1"/>
  <c r="D72" i="263" s="1"/>
  <c r="G73" i="263" a="1"/>
  <c r="G73" i="263" s="1"/>
  <c r="E83" i="263" a="1"/>
  <c r="E83" i="263" s="1"/>
  <c r="H83" i="263" a="1"/>
  <c r="H83" i="263" s="1"/>
  <c r="G83" i="263" a="1"/>
  <c r="G83" i="263" s="1"/>
  <c r="G70" i="263" a="1"/>
  <c r="G70" i="263" s="1"/>
  <c r="D83" i="263" a="1"/>
  <c r="D83" i="263" s="1"/>
  <c r="E82" i="263" a="1"/>
  <c r="E82" i="263" s="1"/>
  <c r="D82" i="263" a="1"/>
  <c r="D82" i="263" s="1"/>
  <c r="H52" i="269" a="1"/>
  <c r="H52" i="269" s="1"/>
  <c r="D52" i="269" a="1"/>
  <c r="D52" i="269" s="1"/>
  <c r="E52" i="269" a="1"/>
  <c r="E52" i="269" s="1"/>
  <c r="G52" i="269" a="1"/>
  <c r="G52" i="269" s="1"/>
  <c r="F52" i="269" a="1"/>
  <c r="F52" i="269" s="1"/>
  <c r="F57" i="269" a="1"/>
  <c r="F57" i="269" s="1"/>
  <c r="G57" i="269" a="1"/>
  <c r="G57" i="269" s="1"/>
  <c r="E57" i="269" a="1"/>
  <c r="E57" i="269" s="1"/>
  <c r="D57" i="269" a="1"/>
  <c r="D57" i="269" s="1"/>
  <c r="H57" i="269" a="1"/>
  <c r="H57" i="269" s="1"/>
  <c r="F67" i="269" a="1"/>
  <c r="F67" i="269" s="1"/>
  <c r="G67" i="269" a="1"/>
  <c r="G67" i="269" s="1"/>
  <c r="E67" i="269" a="1"/>
  <c r="E67" i="269" s="1"/>
  <c r="D67" i="269" a="1"/>
  <c r="D67" i="269" s="1"/>
  <c r="H67" i="269" a="1"/>
  <c r="H67" i="269" s="1"/>
  <c r="H72" i="269" a="1"/>
  <c r="H72" i="269" s="1"/>
  <c r="D72" i="269" a="1"/>
  <c r="D72" i="269" s="1"/>
  <c r="G72" i="269" a="1"/>
  <c r="G72" i="269" s="1"/>
  <c r="F72" i="269" a="1"/>
  <c r="F72" i="269" s="1"/>
  <c r="E72" i="269" a="1"/>
  <c r="E72" i="269" s="1"/>
  <c r="F43" i="270" a="1"/>
  <c r="F43" i="270" s="1"/>
  <c r="E43" i="270" a="1"/>
  <c r="E43" i="270" s="1"/>
  <c r="D43" i="270" a="1"/>
  <c r="D43" i="270" s="1"/>
  <c r="H43" i="270" a="1"/>
  <c r="H43" i="270" s="1"/>
  <c r="G43" i="270" a="1"/>
  <c r="G43" i="270" s="1"/>
  <c r="H48" i="270" a="1"/>
  <c r="H48" i="270" s="1"/>
  <c r="D48" i="270" a="1"/>
  <c r="D48" i="270" s="1"/>
  <c r="G48" i="270" a="1"/>
  <c r="G48" i="270" s="1"/>
  <c r="F48" i="270" a="1"/>
  <c r="F48" i="270" s="1"/>
  <c r="E48" i="270" a="1"/>
  <c r="E48" i="270" s="1"/>
  <c r="F63" i="270" a="1"/>
  <c r="F63" i="270" s="1"/>
  <c r="E63" i="270" a="1"/>
  <c r="E63" i="270" s="1"/>
  <c r="D63" i="270" a="1"/>
  <c r="D63" i="270" s="1"/>
  <c r="H63" i="270" a="1"/>
  <c r="H63" i="270" s="1"/>
  <c r="G63" i="270" a="1"/>
  <c r="G63" i="270" s="1"/>
  <c r="F42" i="272" a="1"/>
  <c r="F42" i="272" s="1"/>
  <c r="E42" i="272" a="1"/>
  <c r="E42" i="272" s="1"/>
  <c r="D42" i="272" a="1"/>
  <c r="D42" i="272" s="1"/>
  <c r="H42" i="272" a="1"/>
  <c r="H42" i="272" s="1"/>
  <c r="G42" i="272" a="1"/>
  <c r="G42" i="272" s="1"/>
  <c r="F60" i="272" a="1"/>
  <c r="F60" i="272" s="1"/>
  <c r="G60" i="272" a="1"/>
  <c r="G60" i="272" s="1"/>
  <c r="E60" i="272" a="1"/>
  <c r="E60" i="272" s="1"/>
  <c r="D60" i="272" a="1"/>
  <c r="D60" i="272" s="1"/>
  <c r="H60" i="272" a="1"/>
  <c r="H60" i="272" s="1"/>
  <c r="D65" i="272" a="1"/>
  <c r="D65" i="272" s="1"/>
  <c r="H65" i="272" a="1"/>
  <c r="H65" i="272" s="1"/>
  <c r="G65" i="272" a="1"/>
  <c r="G65" i="272" s="1"/>
  <c r="F65" i="272" a="1"/>
  <c r="F65" i="272" s="1"/>
  <c r="E65" i="272" a="1"/>
  <c r="E65" i="272" s="1"/>
  <c r="H42" i="269" a="1"/>
  <c r="H42" i="269" s="1"/>
  <c r="D42" i="269" a="1"/>
  <c r="D42" i="269" s="1"/>
  <c r="F42" i="269" a="1"/>
  <c r="F42" i="269" s="1"/>
  <c r="E42" i="269" a="1"/>
  <c r="E42" i="269" s="1"/>
  <c r="F47" i="269" a="1"/>
  <c r="F47" i="269" s="1"/>
  <c r="H47" i="269" a="1"/>
  <c r="H47" i="269" s="1"/>
  <c r="G47" i="269" a="1"/>
  <c r="G47" i="269" s="1"/>
  <c r="E47" i="269" a="1"/>
  <c r="E47" i="269" s="1"/>
  <c r="D47" i="269" a="1"/>
  <c r="D47" i="269" s="1"/>
  <c r="F53" i="269" a="1"/>
  <c r="F53" i="269" s="1"/>
  <c r="D53" i="269" a="1"/>
  <c r="D53" i="269" s="1"/>
  <c r="H53" i="269" a="1"/>
  <c r="H53" i="269" s="1"/>
  <c r="G53" i="269" a="1"/>
  <c r="G53" i="269" s="1"/>
  <c r="E53" i="269" a="1"/>
  <c r="E53" i="269" s="1"/>
  <c r="H68" i="269" a="1"/>
  <c r="H68" i="269" s="1"/>
  <c r="D68" i="269" a="1"/>
  <c r="D68" i="269" s="1"/>
  <c r="E68" i="269" a="1"/>
  <c r="E68" i="269" s="1"/>
  <c r="G68" i="269" a="1"/>
  <c r="G68" i="269" s="1"/>
  <c r="F68" i="269" a="1"/>
  <c r="F68" i="269" s="1"/>
  <c r="F73" i="269" a="1"/>
  <c r="F73" i="269" s="1"/>
  <c r="G73" i="269" a="1"/>
  <c r="G73" i="269" s="1"/>
  <c r="E73" i="269" a="1"/>
  <c r="E73" i="269" s="1"/>
  <c r="D73" i="269" a="1"/>
  <c r="D73" i="269" s="1"/>
  <c r="H73" i="269" a="1"/>
  <c r="H73" i="269" s="1"/>
  <c r="F49" i="270" a="1"/>
  <c r="F49" i="270" s="1"/>
  <c r="G49" i="270" a="1"/>
  <c r="G49" i="270" s="1"/>
  <c r="E49" i="270" a="1"/>
  <c r="E49" i="270" s="1"/>
  <c r="D49" i="270" a="1"/>
  <c r="D49" i="270" s="1"/>
  <c r="H49" i="270" a="1"/>
  <c r="H49" i="270" s="1"/>
  <c r="H54" i="270" a="1"/>
  <c r="H54" i="270" s="1"/>
  <c r="D54" i="270" a="1"/>
  <c r="D54" i="270" s="1"/>
  <c r="G54" i="270" a="1"/>
  <c r="G54" i="270" s="1"/>
  <c r="F54" i="270" a="1"/>
  <c r="F54" i="270" s="1"/>
  <c r="E54" i="270" a="1"/>
  <c r="E54" i="270" s="1"/>
  <c r="F59" i="270" a="1"/>
  <c r="F59" i="270" s="1"/>
  <c r="E59" i="270" a="1"/>
  <c r="E59" i="270" s="1"/>
  <c r="D59" i="270" a="1"/>
  <c r="D59" i="270" s="1"/>
  <c r="H59" i="270" a="1"/>
  <c r="H59" i="270" s="1"/>
  <c r="G59" i="270" a="1"/>
  <c r="G59" i="270" s="1"/>
  <c r="H64" i="270" a="1"/>
  <c r="H64" i="270" s="1"/>
  <c r="D64" i="270" a="1"/>
  <c r="D64" i="270" s="1"/>
  <c r="G64" i="270" a="1"/>
  <c r="G64" i="270" s="1"/>
  <c r="F64" i="270" a="1"/>
  <c r="F64" i="270" s="1"/>
  <c r="E64" i="270" a="1"/>
  <c r="E64" i="270" s="1"/>
  <c r="H43" i="272" a="1"/>
  <c r="H43" i="272" s="1"/>
  <c r="D43" i="272" a="1"/>
  <c r="D43" i="272" s="1"/>
  <c r="G43" i="272" a="1"/>
  <c r="G43" i="272" s="1"/>
  <c r="F43" i="272" a="1"/>
  <c r="F43" i="272" s="1"/>
  <c r="E43" i="272" a="1"/>
  <c r="E43" i="272" s="1"/>
  <c r="H61" i="272" a="1"/>
  <c r="H61" i="272" s="1"/>
  <c r="D61" i="272" a="1"/>
  <c r="D61" i="272" s="1"/>
  <c r="E61" i="272" a="1"/>
  <c r="E61" i="272" s="1"/>
  <c r="F61" i="272" a="1"/>
  <c r="F61" i="272" s="1"/>
  <c r="G42" i="269" a="1"/>
  <c r="G42" i="269" s="1"/>
  <c r="F45" i="269" a="1"/>
  <c r="F45" i="269" s="1"/>
  <c r="E45" i="269" a="1"/>
  <c r="E45" i="269" s="1"/>
  <c r="H45" i="269" a="1"/>
  <c r="H45" i="269" s="1"/>
  <c r="G45" i="269" a="1"/>
  <c r="G45" i="269" s="1"/>
  <c r="F69" i="269" a="1"/>
  <c r="F69" i="269" s="1"/>
  <c r="D69" i="269" a="1"/>
  <c r="D69" i="269" s="1"/>
  <c r="H69" i="269" a="1"/>
  <c r="H69" i="269" s="1"/>
  <c r="G69" i="269" a="1"/>
  <c r="G69" i="269" s="1"/>
  <c r="E69" i="269" a="1"/>
  <c r="E69" i="269" s="1"/>
  <c r="H50" i="270" a="1"/>
  <c r="H50" i="270" s="1"/>
  <c r="D50" i="270" a="1"/>
  <c r="D50" i="270" s="1"/>
  <c r="E50" i="270" a="1"/>
  <c r="E50" i="270" s="1"/>
  <c r="G50" i="270" a="1"/>
  <c r="G50" i="270" s="1"/>
  <c r="F50" i="270" a="1"/>
  <c r="F50" i="270" s="1"/>
  <c r="F55" i="270" a="1"/>
  <c r="F55" i="270" s="1"/>
  <c r="G55" i="270" a="1"/>
  <c r="G55" i="270" s="1"/>
  <c r="E55" i="270" a="1"/>
  <c r="E55" i="270" s="1"/>
  <c r="D55" i="270" a="1"/>
  <c r="D55" i="270" s="1"/>
  <c r="H55" i="270" a="1"/>
  <c r="H55" i="270" s="1"/>
  <c r="F65" i="270" a="1"/>
  <c r="F65" i="270" s="1"/>
  <c r="G65" i="270" a="1"/>
  <c r="G65" i="270" s="1"/>
  <c r="E65" i="270" a="1"/>
  <c r="E65" i="270" s="1"/>
  <c r="D65" i="270" a="1"/>
  <c r="D65" i="270" s="1"/>
  <c r="H65" i="270" a="1"/>
  <c r="H65" i="270" s="1"/>
  <c r="H70" i="270" a="1"/>
  <c r="H70" i="270" s="1"/>
  <c r="D70" i="270" a="1"/>
  <c r="D70" i="270" s="1"/>
  <c r="F70" i="270" a="1"/>
  <c r="F70" i="270" s="1"/>
  <c r="E70" i="270" a="1"/>
  <c r="E70" i="270" s="1"/>
  <c r="F75" i="270" a="1"/>
  <c r="F75" i="270" s="1"/>
  <c r="E75" i="270" a="1"/>
  <c r="E75" i="270" s="1"/>
  <c r="D75" i="270" a="1"/>
  <c r="D75" i="270" s="1"/>
  <c r="H75" i="270" a="1"/>
  <c r="H75" i="270" s="1"/>
  <c r="G75" i="270" a="1"/>
  <c r="G75" i="270" s="1"/>
  <c r="F44" i="272" a="1"/>
  <c r="F44" i="272" s="1"/>
  <c r="G44" i="272" a="1"/>
  <c r="G44" i="272" s="1"/>
  <c r="E44" i="272" a="1"/>
  <c r="E44" i="272" s="1"/>
  <c r="D44" i="272" a="1"/>
  <c r="D44" i="272" s="1"/>
  <c r="H44" i="272" a="1"/>
  <c r="H44" i="272" s="1"/>
  <c r="H49" i="272" a="1"/>
  <c r="H49" i="272" s="1"/>
  <c r="D49" i="272" a="1"/>
  <c r="D49" i="272" s="1"/>
  <c r="F49" i="272" a="1"/>
  <c r="F49" i="272" s="1"/>
  <c r="E49" i="272" a="1"/>
  <c r="E49" i="272" s="1"/>
  <c r="F54" i="272" a="1"/>
  <c r="F54" i="272" s="1"/>
  <c r="E54" i="272" a="1"/>
  <c r="E54" i="272" s="1"/>
  <c r="D54" i="272" a="1"/>
  <c r="D54" i="272" s="1"/>
  <c r="H54" i="272" a="1"/>
  <c r="H54" i="272" s="1"/>
  <c r="G54" i="272" a="1"/>
  <c r="G54" i="272" s="1"/>
  <c r="F62" i="272" a="1"/>
  <c r="F62" i="272"/>
  <c r="D62" i="272" a="1"/>
  <c r="D62" i="272" s="1"/>
  <c r="H62" i="272" a="1"/>
  <c r="H62" i="272" s="1"/>
  <c r="G62" i="272" a="1"/>
  <c r="G62" i="272" s="1"/>
  <c r="E62" i="272" a="1"/>
  <c r="E62" i="272" s="1"/>
  <c r="E71" i="272" a="1"/>
  <c r="E71" i="272" s="1"/>
  <c r="D71" i="272" a="1"/>
  <c r="D71" i="272" s="1"/>
  <c r="H71" i="272" a="1"/>
  <c r="H71" i="272" s="1"/>
  <c r="G71" i="272" a="1"/>
  <c r="G71" i="272" s="1"/>
  <c r="F71" i="272" a="1"/>
  <c r="F71" i="272" s="1"/>
  <c r="H48" i="269" a="1"/>
  <c r="H48" i="269" s="1"/>
  <c r="D48" i="269" a="1"/>
  <c r="D48" i="269" s="1"/>
  <c r="F48" i="269" a="1"/>
  <c r="F48" i="269" s="1"/>
  <c r="E48" i="269" a="1"/>
  <c r="E48" i="269" s="1"/>
  <c r="G48" i="269" a="1"/>
  <c r="G48" i="269" s="1"/>
  <c r="F59" i="269" a="1"/>
  <c r="F59" i="269" s="1"/>
  <c r="D59" i="269" a="1"/>
  <c r="D59" i="269" s="1"/>
  <c r="H59" i="269" a="1"/>
  <c r="H59" i="269" s="1"/>
  <c r="G59" i="269" a="1"/>
  <c r="G59" i="269" s="1"/>
  <c r="E59" i="269" a="1"/>
  <c r="E59" i="269" s="1"/>
  <c r="F51" i="270" a="1"/>
  <c r="F51" i="270" s="1"/>
  <c r="D51" i="270" a="1"/>
  <c r="D51" i="270" s="1"/>
  <c r="H51" i="270" a="1"/>
  <c r="H51" i="270" s="1"/>
  <c r="E51" i="270" a="1"/>
  <c r="E51" i="270" s="1"/>
  <c r="H66" i="270" a="1"/>
  <c r="H66" i="270" s="1"/>
  <c r="D66" i="270" a="1"/>
  <c r="D66" i="270" s="1"/>
  <c r="E66" i="270" a="1"/>
  <c r="E66" i="270" s="1"/>
  <c r="G66" i="270" a="1"/>
  <c r="G66" i="270" s="1"/>
  <c r="F66" i="270" a="1"/>
  <c r="F66" i="270" s="1"/>
  <c r="F71" i="270" a="1"/>
  <c r="F71" i="270" s="1"/>
  <c r="G71" i="270" a="1"/>
  <c r="G71" i="270" s="1"/>
  <c r="E71" i="270" a="1"/>
  <c r="E71" i="270" s="1"/>
  <c r="D71" i="270" a="1"/>
  <c r="D71" i="270" s="1"/>
  <c r="H71" i="270" a="1"/>
  <c r="H71" i="270" s="1"/>
  <c r="H45" i="272" a="1"/>
  <c r="H45" i="272" s="1"/>
  <c r="D45" i="272" a="1"/>
  <c r="D45" i="272" s="1"/>
  <c r="E45" i="272" a="1"/>
  <c r="E45" i="272" s="1"/>
  <c r="G45" i="272" a="1"/>
  <c r="G45" i="272" s="1"/>
  <c r="F45" i="272" a="1"/>
  <c r="F45" i="272"/>
  <c r="F50" i="272" a="1"/>
  <c r="F50" i="272" s="1"/>
  <c r="G50" i="272" a="1"/>
  <c r="G50" i="272" s="1"/>
  <c r="E50" i="272" a="1"/>
  <c r="E50" i="272" s="1"/>
  <c r="D50" i="272" a="1"/>
  <c r="D50" i="272" s="1"/>
  <c r="H50" i="272" a="1"/>
  <c r="H50" i="272" s="1"/>
  <c r="H55" i="272" a="1"/>
  <c r="H55" i="272" s="1"/>
  <c r="D55" i="272" a="1"/>
  <c r="D55" i="272" s="1"/>
  <c r="E55" i="272" a="1"/>
  <c r="E55" i="272" s="1"/>
  <c r="G55" i="272" a="1"/>
  <c r="G55" i="272" s="1"/>
  <c r="F55" i="272" a="1"/>
  <c r="F55" i="272" s="1"/>
  <c r="F41" i="269" a="1"/>
  <c r="F41" i="269" s="1"/>
  <c r="G41" i="269" a="1"/>
  <c r="G41" i="269" s="1"/>
  <c r="H41" i="269" a="1"/>
  <c r="H41" i="269" s="1"/>
  <c r="F43" i="269" a="1"/>
  <c r="F43" i="269" s="1"/>
  <c r="D43" i="269" a="1"/>
  <c r="D43" i="269" s="1"/>
  <c r="H43" i="269" a="1"/>
  <c r="H43" i="269" s="1"/>
  <c r="E43" i="269" a="1"/>
  <c r="E43" i="269" s="1"/>
  <c r="F63" i="269" a="1"/>
  <c r="F63" i="269" s="1"/>
  <c r="H63" i="269" a="1"/>
  <c r="H63" i="269" s="1"/>
  <c r="G63" i="269" a="1"/>
  <c r="G63" i="269" s="1"/>
  <c r="E63" i="269" a="1"/>
  <c r="E63" i="269" s="1"/>
  <c r="D63" i="269" a="1"/>
  <c r="D63" i="269" s="1"/>
  <c r="F75" i="269" a="1"/>
  <c r="F75" i="269" s="1"/>
  <c r="D75" i="269" a="1"/>
  <c r="D75" i="269" s="1"/>
  <c r="H75" i="269" a="1"/>
  <c r="H75" i="269" s="1"/>
  <c r="G75" i="269" a="1"/>
  <c r="G75" i="269" s="1"/>
  <c r="E75" i="269" a="1"/>
  <c r="E75" i="269" s="1"/>
  <c r="F41" i="270" a="1"/>
  <c r="F41" i="270" s="1"/>
  <c r="D41" i="270" a="1"/>
  <c r="D41" i="270" s="1"/>
  <c r="H41" i="270" a="1"/>
  <c r="H41" i="270" s="1"/>
  <c r="G41" i="270" a="1"/>
  <c r="G41" i="270" s="1"/>
  <c r="E41" i="270" a="1"/>
  <c r="E41" i="270" s="1"/>
  <c r="F67" i="270" a="1"/>
  <c r="F67" i="270" s="1"/>
  <c r="D67" i="270" a="1"/>
  <c r="D67" i="270" s="1"/>
  <c r="H67" i="270" a="1"/>
  <c r="H67" i="270" s="1"/>
  <c r="G67" i="270" a="1"/>
  <c r="G67" i="270" s="1"/>
  <c r="E67" i="270" a="1"/>
  <c r="E67" i="270" s="1"/>
  <c r="F38" i="272" a="1"/>
  <c r="F38" i="272" s="1"/>
  <c r="E38" i="272" a="1"/>
  <c r="E38" i="272" s="1"/>
  <c r="D38" i="272" a="1"/>
  <c r="D38" i="272" s="1"/>
  <c r="H38" i="272" a="1"/>
  <c r="H38" i="272" s="1"/>
  <c r="G38" i="272" a="1"/>
  <c r="G38" i="272" s="1"/>
  <c r="F46" i="272" a="1"/>
  <c r="F46" i="272" s="1"/>
  <c r="D46" i="272" a="1"/>
  <c r="D46" i="272" s="1"/>
  <c r="H46" i="272" a="1"/>
  <c r="H46" i="272" s="1"/>
  <c r="G46" i="272" a="1"/>
  <c r="G46" i="272" s="1"/>
  <c r="E46" i="272" a="1"/>
  <c r="E46" i="272" s="1"/>
  <c r="F56" i="272" a="1"/>
  <c r="F56" i="272" s="1"/>
  <c r="H56" i="272" a="1"/>
  <c r="H56" i="272" s="1"/>
  <c r="G56" i="272" a="1"/>
  <c r="G56" i="272" s="1"/>
  <c r="E56" i="272" a="1"/>
  <c r="E56" i="272" s="1"/>
  <c r="D56" i="272" a="1"/>
  <c r="D56" i="272" s="1"/>
  <c r="F67" i="272" a="1"/>
  <c r="F67" i="272" s="1"/>
  <c r="H67" i="272" a="1"/>
  <c r="H67" i="272" s="1"/>
  <c r="G67" i="272" a="1"/>
  <c r="G67" i="272" s="1"/>
  <c r="E67" i="272" a="1"/>
  <c r="E67" i="272" s="1"/>
  <c r="D67" i="272" a="1"/>
  <c r="D67" i="272" s="1"/>
  <c r="D41" i="269" a="1"/>
  <c r="D41" i="269" s="1"/>
  <c r="F49" i="269" a="1"/>
  <c r="F49" i="269" s="1"/>
  <c r="E49" i="269" a="1"/>
  <c r="E49" i="269" s="1"/>
  <c r="D49" i="269" a="1"/>
  <c r="D49" i="269" s="1"/>
  <c r="H49" i="269" a="1"/>
  <c r="H49" i="269" s="1"/>
  <c r="G49" i="269" a="1"/>
  <c r="G49" i="269" s="1"/>
  <c r="H64" i="269" a="1"/>
  <c r="H64" i="269" s="1"/>
  <c r="D64" i="269" a="1"/>
  <c r="D64" i="269" s="1"/>
  <c r="F64" i="269" a="1"/>
  <c r="F64" i="269" s="1"/>
  <c r="E64" i="269" a="1"/>
  <c r="E64" i="269" s="1"/>
  <c r="G64" i="269" a="1"/>
  <c r="G64" i="269" s="1"/>
  <c r="F45" i="270" a="1"/>
  <c r="F45" i="270" s="1"/>
  <c r="H45" i="270" a="1"/>
  <c r="H45" i="270" s="1"/>
  <c r="G45" i="270" a="1"/>
  <c r="G45" i="270" s="1"/>
  <c r="E45" i="270" a="1"/>
  <c r="E45" i="270" s="1"/>
  <c r="D45" i="270" a="1"/>
  <c r="D45" i="270" s="1"/>
  <c r="F57" i="270" a="1"/>
  <c r="F57" i="270" s="1"/>
  <c r="D57" i="270" a="1"/>
  <c r="D57" i="270" s="1"/>
  <c r="H57" i="270" a="1"/>
  <c r="H57" i="270" s="1"/>
  <c r="G57" i="270" a="1"/>
  <c r="G57" i="270" s="1"/>
  <c r="E57" i="270" a="1"/>
  <c r="E57" i="270" s="1"/>
  <c r="H39" i="272" a="1"/>
  <c r="H39" i="272" s="1"/>
  <c r="D39" i="272" a="1"/>
  <c r="D39" i="272" s="1"/>
  <c r="E39" i="272" a="1"/>
  <c r="E39" i="272" s="1"/>
  <c r="G39" i="272" a="1"/>
  <c r="G39" i="272" s="1"/>
  <c r="F39" i="272" a="1"/>
  <c r="F39" i="272" s="1"/>
  <c r="H57" i="272" a="1"/>
  <c r="H57" i="272" s="1"/>
  <c r="D57" i="272" a="1"/>
  <c r="D57" i="272" s="1"/>
  <c r="F57" i="272" a="1"/>
  <c r="F57" i="272" s="1"/>
  <c r="E57" i="272" a="1"/>
  <c r="E57" i="272" s="1"/>
  <c r="G57" i="272" a="1"/>
  <c r="G57" i="272" s="1"/>
  <c r="E41" i="269" a="1"/>
  <c r="E41" i="269" s="1"/>
  <c r="G43" i="269" a="1"/>
  <c r="G43" i="269" s="1"/>
  <c r="H50" i="269" a="1"/>
  <c r="H50" i="269" s="1"/>
  <c r="D50" i="269" a="1"/>
  <c r="D50" i="269" s="1"/>
  <c r="G50" i="269" a="1"/>
  <c r="G50" i="269" s="1"/>
  <c r="F50" i="269" a="1"/>
  <c r="F50" i="269" s="1"/>
  <c r="E50" i="269" a="1"/>
  <c r="E50" i="269" s="1"/>
  <c r="F65" i="269" a="1"/>
  <c r="F65" i="269" s="1"/>
  <c r="E65" i="269" a="1"/>
  <c r="E65" i="269" s="1"/>
  <c r="D65" i="269" a="1"/>
  <c r="D65" i="269" s="1"/>
  <c r="H65" i="269" a="1"/>
  <c r="H65" i="269" s="1"/>
  <c r="G65" i="269" a="1"/>
  <c r="G65" i="269" s="1"/>
  <c r="H46" i="270" a="1"/>
  <c r="H46" i="270" s="1"/>
  <c r="D46" i="270" a="1"/>
  <c r="D46" i="270" s="1"/>
  <c r="F46" i="270" a="1"/>
  <c r="F46" i="270" s="1"/>
  <c r="E46" i="270" a="1"/>
  <c r="E46" i="270" s="1"/>
  <c r="G46" i="270" a="1"/>
  <c r="G46" i="270" s="1"/>
  <c r="F61" i="270" a="1"/>
  <c r="F61" i="270" s="1"/>
  <c r="H61" i="270" a="1"/>
  <c r="H61" i="270" s="1"/>
  <c r="G61" i="270" a="1"/>
  <c r="G61" i="270" s="1"/>
  <c r="E61" i="270" a="1"/>
  <c r="E61" i="270" s="1"/>
  <c r="D61" i="270" a="1"/>
  <c r="D61" i="270" s="1"/>
  <c r="F73" i="270" a="1"/>
  <c r="F73" i="270" s="1"/>
  <c r="D73" i="270" a="1"/>
  <c r="D73" i="270" s="1"/>
  <c r="H73" i="270" a="1"/>
  <c r="H73" i="270" s="1"/>
  <c r="G73" i="270" a="1"/>
  <c r="G73" i="270" s="1"/>
  <c r="E73" i="270" a="1"/>
  <c r="E73" i="270" s="1"/>
  <c r="F40" i="272" a="1"/>
  <c r="F40" i="272" s="1"/>
  <c r="H40" i="272" a="1"/>
  <c r="H40" i="272" s="1"/>
  <c r="G40" i="272" a="1"/>
  <c r="G40" i="272" s="1"/>
  <c r="E40" i="272" a="1"/>
  <c r="E40" i="272" s="1"/>
  <c r="D40" i="272" a="1"/>
  <c r="D40" i="272" s="1"/>
  <c r="F52" i="272" a="1"/>
  <c r="F52" i="272" s="1"/>
  <c r="D52" i="272" a="1"/>
  <c r="D52" i="272" s="1"/>
  <c r="H52" i="272" a="1"/>
  <c r="H52" i="272" s="1"/>
  <c r="G52" i="272" a="1"/>
  <c r="G52" i="272" s="1"/>
  <c r="E52" i="272" a="1"/>
  <c r="E52" i="272" s="1"/>
  <c r="F58" i="272" a="1"/>
  <c r="F58" i="272" s="1"/>
  <c r="E58" i="272" a="1"/>
  <c r="E58" i="272" s="1"/>
  <c r="D58" i="272" a="1"/>
  <c r="D58" i="272" s="1"/>
  <c r="H58" i="272" a="1"/>
  <c r="H58" i="272" s="1"/>
  <c r="G58" i="272" a="1"/>
  <c r="G58" i="272" s="1"/>
  <c r="H44" i="269" a="1"/>
  <c r="H44" i="269" s="1"/>
  <c r="D44" i="269" a="1"/>
  <c r="D44" i="269" s="1"/>
  <c r="G44" i="269" a="1"/>
  <c r="G44" i="269" s="1"/>
  <c r="F44" i="269" a="1"/>
  <c r="F44" i="269" s="1"/>
  <c r="E44" i="269" a="1"/>
  <c r="E44" i="269" s="1"/>
  <c r="F51" i="269" a="1"/>
  <c r="F51" i="269" s="1"/>
  <c r="G51" i="269" a="1"/>
  <c r="G51" i="269" s="1"/>
  <c r="E51" i="269" a="1"/>
  <c r="E51" i="269" s="1"/>
  <c r="D51" i="269" a="1"/>
  <c r="D51" i="269" s="1"/>
  <c r="H51" i="269" a="1"/>
  <c r="H51" i="269" s="1"/>
  <c r="H56" i="269" a="1"/>
  <c r="H56" i="269" s="1"/>
  <c r="D56" i="269" a="1"/>
  <c r="D56" i="269" s="1"/>
  <c r="G56" i="269" a="1"/>
  <c r="G56" i="269" s="1"/>
  <c r="F56" i="269" a="1"/>
  <c r="F56" i="269" s="1"/>
  <c r="E56" i="269" a="1"/>
  <c r="E56" i="269" s="1"/>
  <c r="F61" i="269" a="1"/>
  <c r="F61" i="269" s="1"/>
  <c r="E61" i="269" a="1"/>
  <c r="E61" i="269" s="1"/>
  <c r="D61" i="269" a="1"/>
  <c r="D61" i="269" s="1"/>
  <c r="H61" i="269" a="1"/>
  <c r="H61" i="269" s="1"/>
  <c r="G61" i="269" a="1"/>
  <c r="G61" i="269" s="1"/>
  <c r="H66" i="269" a="1"/>
  <c r="H66" i="269" s="1"/>
  <c r="D66" i="269" a="1"/>
  <c r="D66" i="269" s="1"/>
  <c r="G66" i="269" a="1"/>
  <c r="G66" i="269" s="1"/>
  <c r="F66" i="269" a="1"/>
  <c r="F66" i="269" s="1"/>
  <c r="E66" i="269" a="1"/>
  <c r="E66" i="269" s="1"/>
  <c r="F47" i="270" a="1"/>
  <c r="F47" i="270" s="1"/>
  <c r="E47" i="270" a="1"/>
  <c r="E47" i="270" s="1"/>
  <c r="D47" i="270" a="1"/>
  <c r="D47" i="270" s="1"/>
  <c r="H47" i="270" a="1"/>
  <c r="H47" i="270" s="1"/>
  <c r="G47" i="270" a="1"/>
  <c r="G47" i="270" s="1"/>
  <c r="H62" i="270" a="1"/>
  <c r="H62" i="270" s="1"/>
  <c r="D62" i="270" a="1"/>
  <c r="D62" i="270" s="1"/>
  <c r="F62" i="270" a="1"/>
  <c r="F62" i="270" s="1"/>
  <c r="E62" i="270" a="1"/>
  <c r="E62" i="270" s="1"/>
  <c r="G62" i="270" a="1"/>
  <c r="G62" i="270" s="1"/>
  <c r="H41" i="272" a="1"/>
  <c r="H41" i="272" s="1"/>
  <c r="D41" i="272" a="1"/>
  <c r="D41" i="272" s="1"/>
  <c r="F41" i="272" a="1"/>
  <c r="F41" i="272" s="1"/>
  <c r="E41" i="272" a="1"/>
  <c r="E41" i="272" s="1"/>
  <c r="G41" i="272" a="1"/>
  <c r="G41" i="272" s="1"/>
  <c r="H59" i="272" a="1"/>
  <c r="H59" i="272" s="1"/>
  <c r="D59" i="272" a="1"/>
  <c r="D59" i="272" s="1"/>
  <c r="G59" i="272" a="1"/>
  <c r="G59" i="272" s="1"/>
  <c r="F59" i="272" a="1"/>
  <c r="F59" i="272" s="1"/>
  <c r="E59" i="272" a="1"/>
  <c r="E59" i="272" s="1"/>
  <c r="H60" i="269" a="1"/>
  <c r="H60" i="269" s="1"/>
  <c r="D60" i="269" a="1"/>
  <c r="D60" i="269" s="1"/>
  <c r="H76" i="269" a="1"/>
  <c r="H76" i="269" s="1"/>
  <c r="D76" i="269" a="1"/>
  <c r="D76" i="269" s="1"/>
  <c r="H42" i="270" a="1"/>
  <c r="H42" i="270" s="1"/>
  <c r="D42" i="270" a="1"/>
  <c r="D42" i="270" s="1"/>
  <c r="H58" i="270" a="1"/>
  <c r="H58" i="270" s="1"/>
  <c r="D58" i="270" a="1"/>
  <c r="D58" i="270" s="1"/>
  <c r="H74" i="270" a="1"/>
  <c r="H74" i="270" s="1"/>
  <c r="D74" i="270" a="1"/>
  <c r="D74" i="270" s="1"/>
  <c r="H37" i="272" a="1"/>
  <c r="H37" i="272" s="1"/>
  <c r="D37" i="272" a="1"/>
  <c r="D37" i="272" s="1"/>
  <c r="H53" i="272" a="1"/>
  <c r="H53" i="272" s="1"/>
  <c r="D53" i="272" a="1"/>
  <c r="D53" i="272" s="1"/>
  <c r="H68" i="272" a="1"/>
  <c r="H68" i="272" s="1"/>
  <c r="H54" i="269" a="1"/>
  <c r="H54" i="269" s="1"/>
  <c r="D54" i="269" a="1"/>
  <c r="D54" i="269" s="1"/>
  <c r="G55" i="269" a="1"/>
  <c r="G55" i="269" s="1"/>
  <c r="H70" i="269" a="1"/>
  <c r="H70" i="269" s="1"/>
  <c r="D70" i="269" a="1"/>
  <c r="D70" i="269" s="1"/>
  <c r="G71" i="269" a="1"/>
  <c r="G71" i="269" s="1"/>
  <c r="H52" i="270" a="1"/>
  <c r="H52" i="270" s="1"/>
  <c r="D52" i="270" a="1"/>
  <c r="D52" i="270" s="1"/>
  <c r="G53" i="270" a="1"/>
  <c r="G53" i="270" s="1"/>
  <c r="H68" i="270" a="1"/>
  <c r="H68" i="270" s="1"/>
  <c r="D68" i="270" a="1"/>
  <c r="D68" i="270" s="1"/>
  <c r="G69" i="270" a="1"/>
  <c r="G69" i="270" s="1"/>
  <c r="H47" i="272" a="1"/>
  <c r="H47" i="272" s="1"/>
  <c r="D47" i="272" a="1"/>
  <c r="D47" i="272" s="1"/>
  <c r="G48" i="272" a="1"/>
  <c r="G48" i="272" s="1"/>
  <c r="H63" i="272" a="1"/>
  <c r="H63" i="272" s="1"/>
  <c r="D63" i="272" a="1"/>
  <c r="D63" i="272" s="1"/>
  <c r="G64" i="272" a="1"/>
  <c r="G64" i="272" s="1"/>
  <c r="G69" i="272" a="1"/>
  <c r="G69" i="272" s="1"/>
  <c r="D47" i="273" a="1"/>
  <c r="D47" i="273" s="1"/>
  <c r="H47" i="273" a="1"/>
  <c r="H47" i="273" s="1"/>
  <c r="G47" i="273" a="1"/>
  <c r="G47" i="273" s="1"/>
  <c r="F47" i="273" a="1"/>
  <c r="F47" i="273" s="1"/>
  <c r="E47" i="273" a="1"/>
  <c r="E47" i="273" s="1"/>
  <c r="E60" i="269" a="1"/>
  <c r="E60" i="269" s="1"/>
  <c r="E76" i="269" a="1"/>
  <c r="E76" i="269" s="1"/>
  <c r="E42" i="270" a="1"/>
  <c r="E42" i="270" s="1"/>
  <c r="E58" i="270" a="1"/>
  <c r="E58" i="270" s="1"/>
  <c r="E74" i="270" a="1"/>
  <c r="E74" i="270" s="1"/>
  <c r="E37" i="272" a="1"/>
  <c r="E37" i="272" s="1"/>
  <c r="E53" i="272" a="1"/>
  <c r="E53" i="272" s="1"/>
  <c r="D68" i="272" a="1"/>
  <c r="D68" i="272" s="1"/>
  <c r="H69" i="272" a="1"/>
  <c r="H69" i="272" s="1"/>
  <c r="F73" i="272" a="1"/>
  <c r="F73" i="272" s="1"/>
  <c r="D37" i="273" a="1"/>
  <c r="D37" i="273" s="1"/>
  <c r="G37" i="273" a="1"/>
  <c r="G37" i="273" s="1"/>
  <c r="F37" i="273" a="1"/>
  <c r="F37" i="273" s="1"/>
  <c r="E37" i="273" a="1"/>
  <c r="E37" i="273" s="1"/>
  <c r="F39" i="273" a="1"/>
  <c r="F39" i="273" s="1"/>
  <c r="D39" i="273" a="1"/>
  <c r="D39" i="273" s="1"/>
  <c r="H39" i="273" a="1"/>
  <c r="H39" i="273" s="1"/>
  <c r="G39" i="273" a="1"/>
  <c r="G39" i="273" s="1"/>
  <c r="G45" i="273" a="1"/>
  <c r="G45" i="273" s="1"/>
  <c r="E45" i="273" a="1"/>
  <c r="E45" i="273" s="1"/>
  <c r="D45" i="273" a="1"/>
  <c r="D45" i="273" s="1"/>
  <c r="H45" i="273" a="1"/>
  <c r="H45" i="273" s="1"/>
  <c r="H55" i="269" a="1"/>
  <c r="H55" i="269" s="1"/>
  <c r="H58" i="269" a="1"/>
  <c r="H58" i="269" s="1"/>
  <c r="D58" i="269" a="1"/>
  <c r="D58" i="269" s="1"/>
  <c r="H71" i="269" a="1"/>
  <c r="H71" i="269" s="1"/>
  <c r="H74" i="269" a="1"/>
  <c r="H74" i="269" s="1"/>
  <c r="D74" i="269" a="1"/>
  <c r="D74" i="269" s="1"/>
  <c r="H53" i="270" a="1"/>
  <c r="H53" i="270" s="1"/>
  <c r="H56" i="270" a="1"/>
  <c r="H56" i="270" s="1"/>
  <c r="D56" i="270" a="1"/>
  <c r="D56" i="270" s="1"/>
  <c r="H69" i="270" a="1"/>
  <c r="H69" i="270" s="1"/>
  <c r="H72" i="270" a="1"/>
  <c r="H72" i="270" s="1"/>
  <c r="D72" i="270" a="1"/>
  <c r="D72" i="270" s="1"/>
  <c r="H48" i="272" a="1"/>
  <c r="H48" i="272" s="1"/>
  <c r="H51" i="272" a="1"/>
  <c r="H51" i="272" s="1"/>
  <c r="D51" i="272" a="1"/>
  <c r="D51" i="272" s="1"/>
  <c r="H64" i="272" a="1"/>
  <c r="H64" i="272" s="1"/>
  <c r="H37" i="273" a="1"/>
  <c r="H37" i="273" s="1"/>
  <c r="E39" i="273" a="1"/>
  <c r="E39" i="273" s="1"/>
  <c r="F45" i="273" a="1"/>
  <c r="F45" i="273" s="1"/>
  <c r="D55" i="269" a="1"/>
  <c r="D55" i="269" s="1"/>
  <c r="F60" i="269" a="1"/>
  <c r="F60" i="269" s="1"/>
  <c r="D71" i="269" a="1"/>
  <c r="D71" i="269" s="1"/>
  <c r="F76" i="269" a="1"/>
  <c r="F76" i="269" s="1"/>
  <c r="F42" i="270" a="1"/>
  <c r="F42" i="270" s="1"/>
  <c r="D53" i="270" a="1"/>
  <c r="D53" i="270" s="1"/>
  <c r="F58" i="270" a="1"/>
  <c r="F58" i="270" s="1"/>
  <c r="D69" i="270" a="1"/>
  <c r="D69" i="270" s="1"/>
  <c r="F74" i="270" a="1"/>
  <c r="F74" i="270" s="1"/>
  <c r="F37" i="272" a="1"/>
  <c r="F37" i="272" s="1"/>
  <c r="D48" i="272" a="1"/>
  <c r="D48" i="272" s="1"/>
  <c r="F53" i="272" a="1"/>
  <c r="F53" i="272" s="1"/>
  <c r="D64" i="272" a="1"/>
  <c r="D64" i="272" s="1"/>
  <c r="D69" i="272" a="1"/>
  <c r="D69" i="272" s="1"/>
  <c r="F70" i="272" a="1"/>
  <c r="F70" i="272" s="1"/>
  <c r="H70" i="272" a="1"/>
  <c r="H70" i="272" s="1"/>
  <c r="F49" i="273" a="1"/>
  <c r="F49" i="273" s="1"/>
  <c r="E49" i="273" a="1"/>
  <c r="E49" i="273" s="1"/>
  <c r="D49" i="273" a="1"/>
  <c r="D49" i="273" s="1"/>
  <c r="H49" i="273" a="1"/>
  <c r="H49" i="273" s="1"/>
  <c r="G49" i="273" a="1"/>
  <c r="G49" i="273" s="1"/>
  <c r="H46" i="269" a="1"/>
  <c r="H46" i="269" s="1"/>
  <c r="D46" i="269" a="1"/>
  <c r="D46" i="269" s="1"/>
  <c r="F54" i="269" a="1"/>
  <c r="F54" i="269" s="1"/>
  <c r="H62" i="269" a="1"/>
  <c r="H62" i="269" s="1"/>
  <c r="D62" i="269" a="1"/>
  <c r="D62" i="269" s="1"/>
  <c r="F70" i="269" a="1"/>
  <c r="F70" i="269" s="1"/>
  <c r="E74" i="269" a="1"/>
  <c r="E74" i="269" s="1"/>
  <c r="H44" i="270" a="1"/>
  <c r="H44" i="270" s="1"/>
  <c r="D44" i="270" a="1"/>
  <c r="D44" i="270" s="1"/>
  <c r="F52" i="270" a="1"/>
  <c r="F52" i="270" s="1"/>
  <c r="E56" i="270" a="1"/>
  <c r="E56" i="270" s="1"/>
  <c r="H60" i="270" a="1"/>
  <c r="H60" i="270" s="1"/>
  <c r="D60" i="270" a="1"/>
  <c r="D60" i="270" s="1"/>
  <c r="F68" i="270" a="1"/>
  <c r="F68" i="270" s="1"/>
  <c r="E72" i="270" a="1"/>
  <c r="E72" i="270" s="1"/>
  <c r="H76" i="270" a="1"/>
  <c r="H76" i="270" s="1"/>
  <c r="D76" i="270" a="1"/>
  <c r="D76" i="270" s="1"/>
  <c r="F47" i="272" a="1"/>
  <c r="F47" i="272" s="1"/>
  <c r="E51" i="272" a="1"/>
  <c r="E51" i="272" s="1"/>
  <c r="F63" i="272" a="1"/>
  <c r="F63" i="272" s="1"/>
  <c r="H66" i="272" a="1"/>
  <c r="H66" i="272" s="1"/>
  <c r="F68" i="272" a="1"/>
  <c r="F68" i="272"/>
  <c r="D70" i="272" a="1"/>
  <c r="D70" i="272" s="1"/>
  <c r="E43" i="273" a="1"/>
  <c r="E43" i="273" s="1"/>
  <c r="H43" i="273" a="1"/>
  <c r="H43" i="273" s="1"/>
  <c r="G43" i="273" a="1"/>
  <c r="G43" i="273" s="1"/>
  <c r="F43" i="273" a="1"/>
  <c r="F43" i="273" s="1"/>
  <c r="G57" i="273" a="1"/>
  <c r="G57" i="273" s="1"/>
  <c r="H57" i="273" a="1"/>
  <c r="H57" i="273" s="1"/>
  <c r="F57" i="273" a="1"/>
  <c r="F57" i="273" s="1"/>
  <c r="E57" i="273" a="1"/>
  <c r="E57" i="273" s="1"/>
  <c r="D57" i="273" a="1"/>
  <c r="D57" i="273" s="1"/>
  <c r="E55" i="269" a="1"/>
  <c r="E55" i="269" s="1"/>
  <c r="E71" i="269" a="1"/>
  <c r="E71" i="269" s="1"/>
  <c r="E53" i="270" a="1"/>
  <c r="E53" i="270" s="1"/>
  <c r="E69" i="270" a="1"/>
  <c r="E69" i="270" s="1"/>
  <c r="E48" i="272" a="1"/>
  <c r="E48" i="272" s="1"/>
  <c r="E64" i="272" a="1"/>
  <c r="E64" i="272" s="1"/>
  <c r="E69" i="272" a="1"/>
  <c r="E69" i="272" s="1"/>
  <c r="D43" i="273" a="1"/>
  <c r="D43" i="273" s="1"/>
  <c r="E46" i="269" a="1"/>
  <c r="E46" i="269" s="1"/>
  <c r="G54" i="269" a="1"/>
  <c r="G54" i="269" s="1"/>
  <c r="F58" i="269" a="1"/>
  <c r="F58" i="269" s="1"/>
  <c r="E62" i="269" a="1"/>
  <c r="E62" i="269" s="1"/>
  <c r="G70" i="269" a="1"/>
  <c r="G70" i="269" s="1"/>
  <c r="F74" i="269" a="1"/>
  <c r="F74" i="269" s="1"/>
  <c r="E44" i="270" a="1"/>
  <c r="E44" i="270" s="1"/>
  <c r="G52" i="270" a="1"/>
  <c r="G52" i="270" s="1"/>
  <c r="E60" i="270" a="1"/>
  <c r="E60" i="270" s="1"/>
  <c r="G68" i="270" a="1"/>
  <c r="G68" i="270" s="1"/>
  <c r="F72" i="270" a="1"/>
  <c r="F72" i="270" s="1"/>
  <c r="E76" i="270" a="1"/>
  <c r="E76" i="270" s="1"/>
  <c r="G47" i="272" a="1"/>
  <c r="G47" i="272" s="1"/>
  <c r="F51" i="272" a="1"/>
  <c r="F51" i="272" s="1"/>
  <c r="G63" i="272" a="1"/>
  <c r="G63" i="272" s="1"/>
  <c r="D66" i="272" a="1"/>
  <c r="D66" i="272" s="1"/>
  <c r="E70" i="272" a="1"/>
  <c r="E70" i="272" s="1"/>
  <c r="H41" i="273" a="1"/>
  <c r="H41" i="273" s="1"/>
  <c r="F41" i="273" a="1"/>
  <c r="F41" i="273" s="1"/>
  <c r="E41" i="273" a="1"/>
  <c r="E41" i="273" s="1"/>
  <c r="D41" i="273" a="1"/>
  <c r="D41" i="273" s="1"/>
  <c r="H48" i="273" a="1"/>
  <c r="H48" i="273" s="1"/>
  <c r="E51" i="273" a="1"/>
  <c r="E51" i="273" s="1"/>
  <c r="F52" i="273" a="1"/>
  <c r="F52" i="273" s="1"/>
  <c r="E53" i="273" a="1"/>
  <c r="E53" i="273" s="1"/>
  <c r="E54" i="273" a="1"/>
  <c r="E54" i="273" s="1"/>
  <c r="F55" i="273" a="1"/>
  <c r="F55" i="273" s="1"/>
  <c r="H61" i="273" a="1"/>
  <c r="H61" i="273" s="1"/>
  <c r="F61" i="273" a="1"/>
  <c r="F61" i="273" s="1"/>
  <c r="E61" i="273" a="1"/>
  <c r="E61" i="273" s="1"/>
  <c r="F45" i="275" a="1"/>
  <c r="F45" i="275" s="1"/>
  <c r="E45" i="275" a="1"/>
  <c r="E45" i="275" s="1"/>
  <c r="D45" i="275" a="1"/>
  <c r="D45" i="275" s="1"/>
  <c r="H45" i="275" a="1"/>
  <c r="H45" i="275" s="1"/>
  <c r="G45" i="275" a="1"/>
  <c r="G45" i="275" s="1"/>
  <c r="G51" i="275" a="1"/>
  <c r="G51" i="275" s="1"/>
  <c r="F51" i="275" a="1"/>
  <c r="F51" i="275" s="1"/>
  <c r="E51" i="275" a="1"/>
  <c r="E51" i="275" s="1"/>
  <c r="D51" i="275" a="1"/>
  <c r="D51" i="275" s="1"/>
  <c r="H51" i="275" a="1"/>
  <c r="H51" i="275" s="1"/>
  <c r="F43" i="276" a="1"/>
  <c r="F43" i="276" s="1"/>
  <c r="E43" i="276" a="1"/>
  <c r="E43" i="276" s="1"/>
  <c r="H43" i="276" a="1"/>
  <c r="H43" i="276" s="1"/>
  <c r="G43" i="276" a="1"/>
  <c r="G43" i="276" s="1"/>
  <c r="F53" i="276" a="1"/>
  <c r="F53" i="276" s="1"/>
  <c r="E53" i="276" a="1"/>
  <c r="E53" i="276" s="1"/>
  <c r="D53" i="276" a="1"/>
  <c r="D53" i="276" s="1"/>
  <c r="H53" i="276" a="1"/>
  <c r="H53" i="276" s="1"/>
  <c r="G53" i="276" a="1"/>
  <c r="G53" i="276" s="1"/>
  <c r="F59" i="276" a="1"/>
  <c r="F59" i="276" s="1"/>
  <c r="E59" i="276" a="1"/>
  <c r="E59" i="276" s="1"/>
  <c r="D59" i="276" a="1"/>
  <c r="D59" i="276" s="1"/>
  <c r="H59" i="276" a="1"/>
  <c r="H59" i="276" s="1"/>
  <c r="G59" i="276" a="1"/>
  <c r="G59" i="276" s="1"/>
  <c r="F40" i="273" a="1"/>
  <c r="F40" i="273" s="1"/>
  <c r="H42" i="273" a="1"/>
  <c r="H42" i="273" s="1"/>
  <c r="E44" i="273" a="1"/>
  <c r="E44" i="273" s="1"/>
  <c r="D48" i="273" a="1"/>
  <c r="D48" i="273" s="1"/>
  <c r="G51" i="273" a="1"/>
  <c r="G51" i="273" s="1"/>
  <c r="F53" i="273" a="1"/>
  <c r="F53" i="273" s="1"/>
  <c r="D61" i="273" a="1"/>
  <c r="D61" i="273" s="1"/>
  <c r="G71" i="273" a="1"/>
  <c r="G71" i="273" s="1"/>
  <c r="F71" i="273" a="1"/>
  <c r="F71" i="273" s="1"/>
  <c r="E71" i="273" a="1"/>
  <c r="E71" i="273" s="1"/>
  <c r="D71" i="273" a="1"/>
  <c r="D71" i="273" s="1"/>
  <c r="H71" i="273" a="1"/>
  <c r="H71" i="273" s="1"/>
  <c r="H63" i="275" a="1"/>
  <c r="H63" i="275" s="1"/>
  <c r="G63" i="275" a="1"/>
  <c r="G63" i="275" s="1"/>
  <c r="F63" i="275" a="1"/>
  <c r="F63" i="275" s="1"/>
  <c r="E63" i="275" a="1"/>
  <c r="E63" i="275" s="1"/>
  <c r="D63" i="275" a="1"/>
  <c r="D63" i="275" s="1"/>
  <c r="G73" i="275" a="1"/>
  <c r="G73" i="275" s="1"/>
  <c r="F73" i="275" a="1"/>
  <c r="F73" i="275" s="1"/>
  <c r="E73" i="275" a="1"/>
  <c r="E73" i="275" s="1"/>
  <c r="D73" i="275" a="1"/>
  <c r="D73" i="275" s="1"/>
  <c r="H73" i="275" a="1"/>
  <c r="H73" i="275" s="1"/>
  <c r="G49" i="276" a="1"/>
  <c r="G49" i="276" s="1"/>
  <c r="F49" i="276" a="1"/>
  <c r="F49" i="276" s="1"/>
  <c r="E49" i="276" a="1"/>
  <c r="E49" i="276" s="1"/>
  <c r="D49" i="276" a="1"/>
  <c r="D49" i="276" s="1"/>
  <c r="H49" i="276" a="1"/>
  <c r="H49" i="276" s="1"/>
  <c r="G65" i="276" a="1"/>
  <c r="G65" i="276" s="1"/>
  <c r="F65" i="276" a="1"/>
  <c r="F65" i="276" s="1"/>
  <c r="E65" i="276" a="1"/>
  <c r="E65" i="276" s="1"/>
  <c r="D65" i="276" a="1"/>
  <c r="D65" i="276" s="1"/>
  <c r="H65" i="276" a="1"/>
  <c r="H65" i="276" s="1"/>
  <c r="F75" i="276" a="1"/>
  <c r="F75" i="276" s="1"/>
  <c r="E75" i="276" a="1"/>
  <c r="E75" i="276" s="1"/>
  <c r="D75" i="276" a="1"/>
  <c r="D75" i="276" s="1"/>
  <c r="H75" i="276" a="1"/>
  <c r="H75" i="276" s="1"/>
  <c r="G75" i="276" a="1"/>
  <c r="G75" i="276" s="1"/>
  <c r="E38" i="273" a="1"/>
  <c r="E38" i="273" s="1"/>
  <c r="D42" i="273" a="1"/>
  <c r="D42" i="273" s="1"/>
  <c r="G46" i="273" a="1"/>
  <c r="G46" i="273" s="1"/>
  <c r="G52" i="273" a="1"/>
  <c r="G52" i="273" s="1"/>
  <c r="G54" i="273" a="1"/>
  <c r="G54" i="273" s="1"/>
  <c r="G55" i="273" a="1"/>
  <c r="G55" i="273" s="1"/>
  <c r="D73" i="273" a="1"/>
  <c r="D73" i="273" s="1"/>
  <c r="H73" i="273" a="1"/>
  <c r="H73" i="273" s="1"/>
  <c r="G73" i="273" a="1"/>
  <c r="G73" i="273" s="1"/>
  <c r="F73" i="273" a="1"/>
  <c r="F73" i="273" s="1"/>
  <c r="E73" i="273" a="1"/>
  <c r="E73" i="273" s="1"/>
  <c r="H47" i="275" a="1"/>
  <c r="H47" i="275" s="1"/>
  <c r="G47" i="275" a="1"/>
  <c r="G47" i="275" s="1"/>
  <c r="F47" i="275" a="1"/>
  <c r="F47" i="275" s="1"/>
  <c r="E47" i="275" a="1"/>
  <c r="E47" i="275" s="1"/>
  <c r="D47" i="275" a="1"/>
  <c r="D47" i="275" s="1"/>
  <c r="G57" i="275" a="1"/>
  <c r="G57" i="275" s="1"/>
  <c r="F57" i="275" a="1"/>
  <c r="F57" i="275" s="1"/>
  <c r="E57" i="275" a="1"/>
  <c r="E57" i="275" s="1"/>
  <c r="D57" i="275" a="1"/>
  <c r="D57" i="275" s="1"/>
  <c r="H57" i="275" a="1"/>
  <c r="H57" i="275" s="1"/>
  <c r="D75" i="275" a="1"/>
  <c r="D75" i="275" s="1"/>
  <c r="H75" i="275" a="1"/>
  <c r="H75" i="275" s="1"/>
  <c r="G75" i="275" a="1"/>
  <c r="G75" i="275" s="1"/>
  <c r="F75" i="275" a="1"/>
  <c r="F75" i="275" s="1"/>
  <c r="E75" i="275" a="1"/>
  <c r="E75" i="275" s="1"/>
  <c r="H45" i="276" a="1"/>
  <c r="H45" i="276" s="1"/>
  <c r="G45" i="276" a="1"/>
  <c r="G45" i="276" s="1"/>
  <c r="F45" i="276" a="1"/>
  <c r="F45" i="276" s="1"/>
  <c r="E45" i="276" a="1"/>
  <c r="E45" i="276" s="1"/>
  <c r="D45" i="276" a="1"/>
  <c r="D45" i="276" s="1"/>
  <c r="G40" i="273" a="1"/>
  <c r="G40" i="273" s="1"/>
  <c r="F44" i="273" a="1"/>
  <c r="F44" i="273" s="1"/>
  <c r="E48" i="273" a="1"/>
  <c r="E48" i="273" s="1"/>
  <c r="H51" i="273" a="1"/>
  <c r="H51" i="273" s="1"/>
  <c r="H52" i="273" a="1"/>
  <c r="H52" i="273" s="1"/>
  <c r="G53" i="273" a="1"/>
  <c r="G53" i="273" s="1"/>
  <c r="H54" i="273" a="1"/>
  <c r="H54" i="273" s="1"/>
  <c r="E60" i="273" a="1"/>
  <c r="E60" i="273" s="1"/>
  <c r="H60" i="273" a="1"/>
  <c r="H60" i="273" s="1"/>
  <c r="G60" i="273" a="1"/>
  <c r="G60" i="273" s="1"/>
  <c r="F60" i="273" a="1"/>
  <c r="F60" i="273" s="1"/>
  <c r="G41" i="275" a="1"/>
  <c r="G41" i="275" s="1"/>
  <c r="F41" i="275" a="1"/>
  <c r="F41" i="275" s="1"/>
  <c r="E41" i="275" a="1"/>
  <c r="E41" i="275" s="1"/>
  <c r="D41" i="275" a="1"/>
  <c r="D41" i="275" s="1"/>
  <c r="H41" i="275" a="1"/>
  <c r="H41" i="275" s="1"/>
  <c r="D59" i="275" a="1"/>
  <c r="D59" i="275" s="1"/>
  <c r="H59" i="275" a="1"/>
  <c r="H59" i="275" s="1"/>
  <c r="G59" i="275" a="1"/>
  <c r="G59" i="275" s="1"/>
  <c r="F59" i="275" a="1"/>
  <c r="F59" i="275" s="1"/>
  <c r="E59" i="275" a="1"/>
  <c r="E59" i="275" s="1"/>
  <c r="G55" i="276" a="1"/>
  <c r="G55" i="276" s="1"/>
  <c r="F55" i="276" a="1"/>
  <c r="F55" i="276" s="1"/>
  <c r="E55" i="276" a="1"/>
  <c r="E55" i="276" s="1"/>
  <c r="D55" i="276" a="1"/>
  <c r="D55" i="276" s="1"/>
  <c r="H55" i="276" a="1"/>
  <c r="H55" i="276" s="1"/>
  <c r="H61" i="276" a="1"/>
  <c r="H61" i="276" s="1"/>
  <c r="G61" i="276" a="1"/>
  <c r="G61" i="276" s="1"/>
  <c r="F61" i="276" a="1"/>
  <c r="F61" i="276" s="1"/>
  <c r="E61" i="276" a="1"/>
  <c r="E61" i="276" s="1"/>
  <c r="D61" i="276" a="1"/>
  <c r="D61" i="276" s="1"/>
  <c r="G71" i="276" a="1"/>
  <c r="G71" i="276" s="1"/>
  <c r="F71" i="276" a="1"/>
  <c r="F71" i="276" s="1"/>
  <c r="E71" i="276" a="1"/>
  <c r="E71" i="276" s="1"/>
  <c r="D71" i="276" a="1"/>
  <c r="D71" i="276" s="1"/>
  <c r="H71" i="276" a="1"/>
  <c r="H71" i="276" s="1"/>
  <c r="H40" i="273" a="1"/>
  <c r="H40" i="273" s="1"/>
  <c r="H50" i="273" a="1"/>
  <c r="H50" i="273" s="1"/>
  <c r="G50" i="273" a="1"/>
  <c r="G50" i="273" s="1"/>
  <c r="H55" i="273" a="1"/>
  <c r="H55" i="273" s="1"/>
  <c r="D60" i="273" a="1"/>
  <c r="D60" i="273" s="1"/>
  <c r="D67" i="273" a="1"/>
  <c r="D67" i="273" s="1"/>
  <c r="H67" i="273" a="1"/>
  <c r="H67" i="273" s="1"/>
  <c r="G67" i="273" a="1"/>
  <c r="G67" i="273" s="1"/>
  <c r="F67" i="273" a="1"/>
  <c r="F67" i="273" s="1"/>
  <c r="E67" i="273" a="1"/>
  <c r="E67" i="273" s="1"/>
  <c r="D43" i="275" a="1"/>
  <c r="D43" i="275" s="1"/>
  <c r="H43" i="275" a="1"/>
  <c r="H43" i="275" s="1"/>
  <c r="G43" i="275" a="1"/>
  <c r="G43" i="275" s="1"/>
  <c r="F43" i="275" a="1"/>
  <c r="F43" i="275" s="1"/>
  <c r="E43" i="275" a="1"/>
  <c r="E43" i="275" s="1"/>
  <c r="E65" i="275" a="1"/>
  <c r="E65" i="275" s="1"/>
  <c r="D65" i="275" a="1"/>
  <c r="D65" i="275" s="1"/>
  <c r="H65" i="275" a="1"/>
  <c r="H65" i="275" s="1"/>
  <c r="G65" i="275" a="1"/>
  <c r="G65" i="275" s="1"/>
  <c r="F65" i="275" a="1"/>
  <c r="F65" i="275" s="1"/>
  <c r="D69" i="275" a="1"/>
  <c r="D69" i="275" s="1"/>
  <c r="H69" i="275" a="1"/>
  <c r="H69" i="275" s="1"/>
  <c r="G69" i="275" a="1"/>
  <c r="G69" i="275" s="1"/>
  <c r="F69" i="275" a="1"/>
  <c r="F69" i="275" s="1"/>
  <c r="E69" i="275" a="1"/>
  <c r="E69" i="275" s="1"/>
  <c r="D41" i="276" a="1"/>
  <c r="D41" i="276" s="1"/>
  <c r="H41" i="276" a="1"/>
  <c r="H41" i="276" s="1"/>
  <c r="G41" i="276" a="1"/>
  <c r="G41" i="276" s="1"/>
  <c r="F41" i="276" a="1"/>
  <c r="F41" i="276" s="1"/>
  <c r="E41" i="276" a="1"/>
  <c r="E41" i="276" s="1"/>
  <c r="D57" i="276" a="1"/>
  <c r="D57" i="276" s="1"/>
  <c r="H57" i="276" a="1"/>
  <c r="H57" i="276" s="1"/>
  <c r="G57" i="276" a="1"/>
  <c r="G57" i="276" s="1"/>
  <c r="F57" i="276" a="1"/>
  <c r="F57" i="276" s="1"/>
  <c r="E57" i="276" a="1"/>
  <c r="E57" i="276" s="1"/>
  <c r="D67" i="276" a="1"/>
  <c r="D67" i="276" s="1"/>
  <c r="H67" i="276" a="1"/>
  <c r="H67" i="276" s="1"/>
  <c r="G67" i="276" a="1"/>
  <c r="G67" i="276" s="1"/>
  <c r="F67" i="276" a="1"/>
  <c r="F67" i="276" s="1"/>
  <c r="E67" i="276" a="1"/>
  <c r="E67" i="276" s="1"/>
  <c r="D73" i="276" a="1"/>
  <c r="D73" i="276" s="1"/>
  <c r="H73" i="276" a="1"/>
  <c r="H73" i="276" s="1"/>
  <c r="G73" i="276" a="1"/>
  <c r="G73" i="276" s="1"/>
  <c r="F73" i="276" a="1"/>
  <c r="F73" i="276" s="1"/>
  <c r="E73" i="276" a="1"/>
  <c r="E73" i="276" s="1"/>
  <c r="H77" i="276" a="1"/>
  <c r="H77" i="276" s="1"/>
  <c r="G77" i="276" a="1"/>
  <c r="G77" i="276" s="1"/>
  <c r="F77" i="276" a="1"/>
  <c r="F77" i="276" s="1"/>
  <c r="E77" i="276" a="1"/>
  <c r="E77" i="276" s="1"/>
  <c r="D77" i="276" a="1"/>
  <c r="D77" i="276" s="1"/>
  <c r="E49" i="275" a="1"/>
  <c r="E49" i="275" s="1"/>
  <c r="D49" i="275" a="1"/>
  <c r="D49" i="275" s="1"/>
  <c r="H49" i="275" a="1"/>
  <c r="H49" i="275" s="1"/>
  <c r="G49" i="275" a="1"/>
  <c r="G49" i="275" s="1"/>
  <c r="F49" i="275" a="1"/>
  <c r="F49" i="275" s="1"/>
  <c r="D53" i="275" a="1"/>
  <c r="D53" i="275" s="1"/>
  <c r="H53" i="275" a="1"/>
  <c r="H53" i="275" s="1"/>
  <c r="G53" i="275" a="1"/>
  <c r="G53" i="275" s="1"/>
  <c r="F53" i="275" a="1"/>
  <c r="F53" i="275" s="1"/>
  <c r="E53" i="275" a="1"/>
  <c r="E53" i="275" s="1"/>
  <c r="H44" i="273" a="1"/>
  <c r="H44" i="273" s="1"/>
  <c r="D51" i="273" a="1"/>
  <c r="D51" i="273" s="1"/>
  <c r="D52" i="273" a="1"/>
  <c r="D52" i="273" s="1"/>
  <c r="D53" i="273" a="1"/>
  <c r="D53" i="273" s="1"/>
  <c r="D54" i="273" a="1"/>
  <c r="D54" i="273" s="1"/>
  <c r="D59" i="273" a="1"/>
  <c r="D59" i="273" s="1"/>
  <c r="H59" i="273" a="1"/>
  <c r="H59" i="273" s="1"/>
  <c r="G65" i="273" a="1"/>
  <c r="G65" i="273" s="1"/>
  <c r="E65" i="273" a="1"/>
  <c r="E65" i="273" s="1"/>
  <c r="D65" i="273" a="1"/>
  <c r="D65" i="273" s="1"/>
  <c r="H65" i="273" a="1"/>
  <c r="H65" i="273" s="1"/>
  <c r="F69" i="273" a="1"/>
  <c r="F69" i="273" s="1"/>
  <c r="E69" i="273" a="1"/>
  <c r="E69" i="273" s="1"/>
  <c r="D69" i="273" a="1"/>
  <c r="D69" i="273" s="1"/>
  <c r="H69" i="273" a="1"/>
  <c r="H69" i="273" s="1"/>
  <c r="G69" i="273" a="1"/>
  <c r="G69" i="273" s="1"/>
  <c r="F71" i="275" a="1"/>
  <c r="F71" i="275" s="1"/>
  <c r="E71" i="275" a="1"/>
  <c r="E71" i="275" s="1"/>
  <c r="D71" i="275" a="1"/>
  <c r="D71" i="275" s="1"/>
  <c r="H71" i="275" a="1"/>
  <c r="H71" i="275" s="1"/>
  <c r="G71" i="275" a="1"/>
  <c r="G71" i="275" s="1"/>
  <c r="F77" i="275" a="1"/>
  <c r="F77" i="275" s="1"/>
  <c r="E77" i="275" a="1"/>
  <c r="E77" i="275" s="1"/>
  <c r="D77" i="275" a="1"/>
  <c r="D77" i="275" s="1"/>
  <c r="H77" i="275" a="1"/>
  <c r="H77" i="275" s="1"/>
  <c r="G77" i="275" a="1"/>
  <c r="G77" i="275" s="1"/>
  <c r="E47" i="276" a="1"/>
  <c r="E47" i="276" s="1"/>
  <c r="D47" i="276" a="1"/>
  <c r="D47" i="276" s="1"/>
  <c r="H47" i="276" a="1"/>
  <c r="H47" i="276" s="1"/>
  <c r="G47" i="276" a="1"/>
  <c r="G47" i="276" s="1"/>
  <c r="F47" i="276" a="1"/>
  <c r="F47" i="276" s="1"/>
  <c r="D51" i="276" a="1"/>
  <c r="D51" i="276" s="1"/>
  <c r="H51" i="276" a="1"/>
  <c r="H51" i="276" s="1"/>
  <c r="G51" i="276" a="1"/>
  <c r="G51" i="276" s="1"/>
  <c r="F51" i="276" a="1"/>
  <c r="F51" i="276" s="1"/>
  <c r="E51" i="276" a="1"/>
  <c r="E51" i="276" s="1"/>
  <c r="F69" i="276" a="1"/>
  <c r="F69" i="276" s="1"/>
  <c r="E69" i="276" a="1"/>
  <c r="E69" i="276" s="1"/>
  <c r="D69" i="276" a="1"/>
  <c r="D69" i="276" s="1"/>
  <c r="H69" i="276" a="1"/>
  <c r="H69" i="276" s="1"/>
  <c r="G69" i="276" a="1"/>
  <c r="G69" i="276" s="1"/>
  <c r="E50" i="273" a="1"/>
  <c r="E50" i="273" s="1"/>
  <c r="D55" i="273" a="1"/>
  <c r="D55" i="273" s="1"/>
  <c r="H58" i="273" a="1"/>
  <c r="H58" i="273" s="1"/>
  <c r="E58" i="273" a="1"/>
  <c r="E58" i="273" s="1"/>
  <c r="E63" i="273" a="1"/>
  <c r="E63" i="273" s="1"/>
  <c r="H63" i="273" a="1"/>
  <c r="H63" i="273" s="1"/>
  <c r="G63" i="273" a="1"/>
  <c r="G63" i="273" s="1"/>
  <c r="F55" i="275" a="1"/>
  <c r="F55" i="275" s="1"/>
  <c r="E55" i="275" a="1"/>
  <c r="E55" i="275" s="1"/>
  <c r="D55" i="275" a="1"/>
  <c r="D55" i="275" s="1"/>
  <c r="H55" i="275" a="1"/>
  <c r="H55" i="275" s="1"/>
  <c r="G55" i="275" a="1"/>
  <c r="G55" i="275" s="1"/>
  <c r="F61" i="275" a="1"/>
  <c r="F61" i="275" s="1"/>
  <c r="E61" i="275" a="1"/>
  <c r="E61" i="275" s="1"/>
  <c r="D61" i="275" a="1"/>
  <c r="D61" i="275" s="1"/>
  <c r="H61" i="275" a="1"/>
  <c r="H61" i="275" s="1"/>
  <c r="G61" i="275" a="1"/>
  <c r="G61" i="275" s="1"/>
  <c r="G67" i="275" a="1"/>
  <c r="G67" i="275" s="1"/>
  <c r="F67" i="275" a="1"/>
  <c r="F67" i="275" s="1"/>
  <c r="E67" i="275" a="1"/>
  <c r="E67" i="275" s="1"/>
  <c r="D67" i="275" a="1"/>
  <c r="D67" i="275" s="1"/>
  <c r="H67" i="275" a="1"/>
  <c r="H67" i="275" s="1"/>
  <c r="E63" i="276" a="1"/>
  <c r="E63" i="276" s="1"/>
  <c r="D63" i="276" a="1"/>
  <c r="D63" i="276" s="1"/>
  <c r="H63" i="276" a="1"/>
  <c r="H63" i="276" s="1"/>
  <c r="G63" i="276" a="1"/>
  <c r="G63" i="276" s="1"/>
  <c r="F63" i="276" a="1"/>
  <c r="F63" i="276" s="1"/>
  <c r="H68" i="273" a="1"/>
  <c r="H68" i="273" s="1"/>
  <c r="E70" i="273" a="1"/>
  <c r="E70" i="273" s="1"/>
  <c r="E40" i="275" a="1"/>
  <c r="E40" i="275" s="1"/>
  <c r="H54" i="275" a="1"/>
  <c r="H54" i="275" s="1"/>
  <c r="E56" i="275" a="1"/>
  <c r="E56" i="275" s="1"/>
  <c r="H70" i="275" a="1"/>
  <c r="H70" i="275" s="1"/>
  <c r="E72" i="275" a="1"/>
  <c r="E72" i="275" s="1"/>
  <c r="H52" i="276" a="1"/>
  <c r="H52" i="276" s="1"/>
  <c r="E54" i="276" a="1"/>
  <c r="E54" i="276" s="1"/>
  <c r="H68" i="276" a="1"/>
  <c r="H68" i="276" s="1"/>
  <c r="E70" i="276" a="1"/>
  <c r="E70" i="276" s="1"/>
  <c r="H62" i="273" a="1"/>
  <c r="H62" i="273" s="1"/>
  <c r="E64" i="273" a="1"/>
  <c r="E64" i="273" s="1"/>
  <c r="D68" i="273" a="1"/>
  <c r="D68" i="273" s="1"/>
  <c r="F46" i="275" a="1"/>
  <c r="F46" i="275" s="1"/>
  <c r="H48" i="275" a="1"/>
  <c r="H48" i="275" s="1"/>
  <c r="E50" i="275" a="1"/>
  <c r="E50" i="275" s="1"/>
  <c r="D54" i="275" a="1"/>
  <c r="D54" i="275" s="1"/>
  <c r="F62" i="275" a="1"/>
  <c r="F62" i="275" s="1"/>
  <c r="H64" i="275" a="1"/>
  <c r="H64" i="275" s="1"/>
  <c r="E66" i="275" a="1"/>
  <c r="E66" i="275" s="1"/>
  <c r="D70" i="275" a="1"/>
  <c r="D70" i="275" s="1"/>
  <c r="F44" i="276" a="1"/>
  <c r="F44" i="276" s="1"/>
  <c r="H46" i="276" a="1"/>
  <c r="H46" i="276" s="1"/>
  <c r="E48" i="276" a="1"/>
  <c r="E48" i="276" s="1"/>
  <c r="D52" i="276" a="1"/>
  <c r="D52" i="276" s="1"/>
  <c r="F60" i="276" a="1"/>
  <c r="F60" i="276" s="1"/>
  <c r="H62" i="276" a="1"/>
  <c r="H62" i="276" s="1"/>
  <c r="E64" i="276" a="1"/>
  <c r="E64" i="276" s="1"/>
  <c r="D68" i="276" a="1"/>
  <c r="D68" i="276" s="1"/>
  <c r="F76" i="276" a="1"/>
  <c r="F76" i="276" s="1"/>
  <c r="D62" i="273" a="1"/>
  <c r="D62" i="273" s="1"/>
  <c r="G66" i="273" a="1"/>
  <c r="G66" i="273" s="1"/>
  <c r="F70" i="273" a="1"/>
  <c r="F70" i="273" s="1"/>
  <c r="F40" i="275" a="1"/>
  <c r="F40" i="275" s="1"/>
  <c r="E44" i="275" a="1"/>
  <c r="E44" i="275" s="1"/>
  <c r="D48" i="275" a="1"/>
  <c r="D48" i="275" s="1"/>
  <c r="G52" i="275" a="1"/>
  <c r="G52" i="275" s="1"/>
  <c r="F56" i="275" a="1"/>
  <c r="F56" i="275" s="1"/>
  <c r="E60" i="275" a="1"/>
  <c r="E60" i="275" s="1"/>
  <c r="D64" i="275" a="1"/>
  <c r="D64" i="275" s="1"/>
  <c r="G68" i="275" a="1"/>
  <c r="G68" i="275" s="1"/>
  <c r="F72" i="275" a="1"/>
  <c r="F72" i="275" s="1"/>
  <c r="E76" i="275" a="1"/>
  <c r="E76" i="275" s="1"/>
  <c r="E42" i="276" a="1"/>
  <c r="E42" i="276" s="1"/>
  <c r="D46" i="276" a="1"/>
  <c r="D46" i="276" s="1"/>
  <c r="G50" i="276" a="1"/>
  <c r="G50" i="276" s="1"/>
  <c r="F54" i="276" a="1"/>
  <c r="F54" i="276" s="1"/>
  <c r="E58" i="276" a="1"/>
  <c r="E58" i="276" s="1"/>
  <c r="D62" i="276" a="1"/>
  <c r="D62" i="276" s="1"/>
  <c r="G66" i="276" a="1"/>
  <c r="G66" i="276" s="1"/>
  <c r="F70" i="276" a="1"/>
  <c r="F70" i="276" s="1"/>
  <c r="E74" i="276" a="1"/>
  <c r="E74" i="276" s="1"/>
  <c r="F64" i="273" a="1"/>
  <c r="F64" i="273" s="1"/>
  <c r="H66" i="273" a="1"/>
  <c r="H66" i="273" s="1"/>
  <c r="E68" i="273" a="1"/>
  <c r="E68" i="273" s="1"/>
  <c r="G46" i="275" a="1"/>
  <c r="G46" i="275" s="1"/>
  <c r="F50" i="275" a="1"/>
  <c r="F50" i="275" s="1"/>
  <c r="H52" i="275" a="1"/>
  <c r="H52" i="275" s="1"/>
  <c r="E54" i="275" a="1"/>
  <c r="E54" i="275" s="1"/>
  <c r="G62" i="275" a="1"/>
  <c r="G62" i="275" s="1"/>
  <c r="F66" i="275" a="1"/>
  <c r="F66" i="275" s="1"/>
  <c r="H68" i="275" a="1"/>
  <c r="H68" i="275" s="1"/>
  <c r="E70" i="275" a="1"/>
  <c r="E70" i="275" s="1"/>
  <c r="G44" i="276" a="1"/>
  <c r="G44" i="276" s="1"/>
  <c r="F48" i="276" a="1"/>
  <c r="F48" i="276" s="1"/>
  <c r="H50" i="276" a="1"/>
  <c r="H50" i="276" s="1"/>
  <c r="E52" i="276" a="1"/>
  <c r="E52" i="276" s="1"/>
  <c r="F64" i="276" a="1"/>
  <c r="F64" i="276" s="1"/>
  <c r="H66" i="276" a="1"/>
  <c r="H66" i="276" s="1"/>
  <c r="E68" i="276" a="1"/>
  <c r="E68" i="276" s="1"/>
  <c r="E62" i="273" a="1"/>
  <c r="E62" i="273" s="1"/>
  <c r="F44" i="275" a="1"/>
  <c r="F44" i="275" s="1"/>
  <c r="H46" i="275" a="1"/>
  <c r="H46" i="275" s="1"/>
  <c r="E48" i="275" a="1"/>
  <c r="E48" i="275" s="1"/>
  <c r="F60" i="275" a="1"/>
  <c r="F60" i="275" s="1"/>
  <c r="H62" i="275" a="1"/>
  <c r="H62" i="275" s="1"/>
  <c r="E64" i="275" a="1"/>
  <c r="E64" i="275" s="1"/>
  <c r="F42" i="276" a="1"/>
  <c r="F42" i="276" s="1"/>
  <c r="H44" i="276" a="1"/>
  <c r="H44" i="276" s="1"/>
  <c r="F58" i="276" a="1"/>
  <c r="F58" i="276" s="1"/>
  <c r="H60" i="276" a="1"/>
  <c r="H60" i="276" s="1"/>
  <c r="D66" i="276" a="1"/>
  <c r="D66" i="276" s="1"/>
  <c r="F74" i="276" a="1"/>
  <c r="F74" i="276" s="1"/>
  <c r="H76" i="276" a="1"/>
  <c r="H76" i="276" s="1"/>
  <c r="F68" i="273" a="1"/>
  <c r="F68" i="273" s="1"/>
  <c r="H70" i="273" a="1"/>
  <c r="H70" i="273" s="1"/>
  <c r="H40" i="275" a="1"/>
  <c r="H40" i="275" s="1"/>
  <c r="D46" i="275" a="1"/>
  <c r="D46" i="275" s="1"/>
  <c r="F54" i="275" a="1"/>
  <c r="F54" i="275" s="1"/>
  <c r="H56" i="275" a="1"/>
  <c r="H56" i="275" s="1"/>
  <c r="D62" i="275" a="1"/>
  <c r="D62" i="275" s="1"/>
  <c r="F70" i="275" a="1"/>
  <c r="F70" i="275" s="1"/>
  <c r="H72" i="275" a="1"/>
  <c r="H72" i="275" s="1"/>
  <c r="D44" i="276" a="1"/>
  <c r="D44" i="276" s="1"/>
  <c r="F52" i="276" a="1"/>
  <c r="F52" i="276" s="1"/>
  <c r="H54" i="276" a="1"/>
  <c r="H54" i="276" s="1"/>
  <c r="D60" i="276" a="1"/>
  <c r="D60" i="276" s="1"/>
  <c r="G64" i="276" a="1"/>
  <c r="G64" i="276" s="1"/>
  <c r="F68" i="276" a="1"/>
  <c r="F68" i="276" s="1"/>
  <c r="D76" i="276" a="1"/>
  <c r="D76" i="276" s="1"/>
  <c r="H64" i="273" a="1"/>
  <c r="H64" i="273" s="1"/>
  <c r="H50" i="275" a="1"/>
  <c r="H50" i="275" s="1"/>
  <c r="H66" i="275" a="1"/>
  <c r="H66" i="275" s="1"/>
  <c r="H48" i="276" a="1"/>
  <c r="H48" i="276" s="1"/>
  <c r="H64" i="276" a="1"/>
  <c r="H64" i="276" s="1"/>
  <c r="E68" i="226" a="1"/>
  <c r="E68" i="226" s="1"/>
  <c r="G90" i="226" a="1"/>
  <c r="G90" i="226" s="1"/>
  <c r="D87" i="226" a="1"/>
  <c r="D87" i="226" s="1"/>
  <c r="H87" i="226" a="1"/>
  <c r="H87" i="226" s="1"/>
  <c r="F87" i="226" a="1"/>
  <c r="F87" i="226" s="1"/>
  <c r="G81" i="226" a="1"/>
  <c r="G81" i="226" s="1"/>
  <c r="F80" i="226" a="1"/>
  <c r="F80" i="226" s="1"/>
  <c r="D80" i="226" a="1"/>
  <c r="D80" i="226" s="1"/>
  <c r="H80" i="226" a="1"/>
  <c r="H80" i="226" s="1"/>
  <c r="G74" i="226" a="1"/>
  <c r="G74" i="226" s="1"/>
  <c r="D85" i="226" a="1"/>
  <c r="D85" i="226" s="1"/>
  <c r="H85" i="226" a="1"/>
  <c r="H85" i="226" s="1"/>
  <c r="F85" i="226" a="1"/>
  <c r="F85" i="226" s="1"/>
  <c r="F78" i="226" a="1"/>
  <c r="F78" i="226" s="1"/>
  <c r="D78" i="226" a="1"/>
  <c r="D78" i="226" s="1"/>
  <c r="H78" i="226" a="1"/>
  <c r="H78" i="226" s="1"/>
  <c r="H70" i="226" a="1"/>
  <c r="H70" i="226" s="1"/>
  <c r="D70" i="226" a="1"/>
  <c r="D70" i="226" s="1"/>
  <c r="G70" i="226" a="1"/>
  <c r="G70" i="226" s="1"/>
  <c r="F70" i="226" a="1"/>
  <c r="F70" i="226" s="1"/>
  <c r="G86" i="226" a="1"/>
  <c r="G86" i="226" s="1"/>
  <c r="D83" i="226" a="1"/>
  <c r="D83" i="226" s="1"/>
  <c r="H83" i="226" a="1"/>
  <c r="H83" i="226" s="1"/>
  <c r="F83" i="226" a="1"/>
  <c r="F83" i="226" s="1"/>
  <c r="G77" i="226" a="1"/>
  <c r="G77" i="226" s="1"/>
  <c r="F76" i="226" a="1"/>
  <c r="F76" i="226" s="1"/>
  <c r="D76" i="226" a="1"/>
  <c r="D76" i="226" s="1"/>
  <c r="H76" i="226" a="1"/>
  <c r="H76" i="226" s="1"/>
  <c r="F90" i="226" a="1"/>
  <c r="F90" i="226" s="1"/>
  <c r="D90" i="226" a="1"/>
  <c r="D90" i="226" s="1"/>
  <c r="H90" i="226" a="1"/>
  <c r="H90" i="226" s="1"/>
  <c r="G84" i="226" a="1"/>
  <c r="G84" i="226" s="1"/>
  <c r="D81" i="226" a="1"/>
  <c r="D81" i="226" s="1"/>
  <c r="H81" i="226" a="1"/>
  <c r="H81" i="226" s="1"/>
  <c r="F81" i="226" a="1"/>
  <c r="F81" i="226" s="1"/>
  <c r="G75" i="226" a="1"/>
  <c r="G75" i="226" s="1"/>
  <c r="D74" i="226" a="1"/>
  <c r="D74" i="226" s="1"/>
  <c r="H74" i="226" a="1"/>
  <c r="H74" i="226" s="1"/>
  <c r="F69" i="226" a="1"/>
  <c r="F69" i="226" s="1"/>
  <c r="H69" i="226" a="1"/>
  <c r="H69" i="226" s="1"/>
  <c r="D69" i="226" a="1"/>
  <c r="D69" i="226" s="1"/>
  <c r="E70" i="226" a="1"/>
  <c r="E70" i="226" s="1"/>
  <c r="G89" i="226" a="1"/>
  <c r="G89" i="226" s="1"/>
  <c r="F88" i="226" a="1"/>
  <c r="F88" i="226" s="1"/>
  <c r="D88" i="226" a="1"/>
  <c r="D88" i="226" s="1"/>
  <c r="H88" i="226" a="1"/>
  <c r="H88" i="226" s="1"/>
  <c r="G82" i="226" a="1"/>
  <c r="G82" i="226" s="1"/>
  <c r="D79" i="226" a="1"/>
  <c r="D79" i="226" s="1"/>
  <c r="H79" i="226" a="1"/>
  <c r="H79" i="226" s="1"/>
  <c r="F79" i="226" a="1"/>
  <c r="F79" i="226" s="1"/>
  <c r="F72" i="226" a="1"/>
  <c r="F72" i="226" s="1"/>
  <c r="D72" i="226" a="1"/>
  <c r="D72" i="226" s="1"/>
  <c r="H72" i="226" a="1"/>
  <c r="H72" i="226" s="1"/>
  <c r="G87" i="226" a="1"/>
  <c r="G87" i="226" s="1"/>
  <c r="F86" i="226" a="1"/>
  <c r="F86" i="226" s="1"/>
  <c r="H86" i="226" a="1"/>
  <c r="H86" i="226" s="1"/>
  <c r="D77" i="226" a="1"/>
  <c r="D77" i="226" s="1"/>
  <c r="H77" i="226" a="1"/>
  <c r="H77" i="226" s="1"/>
  <c r="F77" i="226" a="1"/>
  <c r="F77" i="226" s="1"/>
  <c r="H68" i="226" a="1"/>
  <c r="H68" i="226" s="1"/>
  <c r="D68" i="226" a="1"/>
  <c r="D68" i="226" s="1"/>
  <c r="F68" i="226" a="1"/>
  <c r="F68" i="226" s="1"/>
  <c r="E69" i="226" a="1"/>
  <c r="E69" i="226" s="1"/>
  <c r="G85" i="226" a="1"/>
  <c r="G85" i="226" s="1"/>
  <c r="F84" i="226" a="1"/>
  <c r="F84" i="226" s="1"/>
  <c r="D84" i="226" a="1"/>
  <c r="D84" i="226" s="1"/>
  <c r="H84" i="226" a="1"/>
  <c r="H84" i="226" s="1"/>
  <c r="D75" i="226" a="1"/>
  <c r="D75" i="226" s="1"/>
  <c r="H75" i="226" a="1"/>
  <c r="H75" i="226" s="1"/>
  <c r="F75" i="226" a="1"/>
  <c r="F75" i="226" s="1"/>
  <c r="D89" i="226" a="1"/>
  <c r="D89" i="226" s="1"/>
  <c r="H89" i="226" a="1"/>
  <c r="H89" i="226" s="1"/>
  <c r="F89" i="226" a="1"/>
  <c r="F89" i="226" s="1"/>
  <c r="E87" i="226" a="1"/>
  <c r="E87" i="226" s="1"/>
  <c r="G83" i="226" a="1"/>
  <c r="G83" i="226" s="1"/>
  <c r="F82" i="226" a="1"/>
  <c r="F82" i="226" s="1"/>
  <c r="D82" i="226" a="1"/>
  <c r="D82" i="226" s="1"/>
  <c r="H82" i="226" a="1"/>
  <c r="H82" i="226" s="1"/>
  <c r="E78" i="226" a="1"/>
  <c r="E78" i="226" s="1"/>
  <c r="G76" i="226" a="1"/>
  <c r="G76" i="226" s="1"/>
  <c r="D73" i="226" a="1"/>
  <c r="D73" i="226" s="1"/>
  <c r="H73" i="226" a="1"/>
  <c r="H73" i="226" s="1"/>
  <c r="F73" i="226" a="1"/>
  <c r="F73" i="226" s="1"/>
  <c r="D71" i="226" a="1"/>
  <c r="D71" i="226" s="1"/>
  <c r="H71" i="226" a="1"/>
  <c r="H71" i="226" s="1"/>
  <c r="E71" i="226" a="1"/>
  <c r="E71" i="226" s="1"/>
  <c r="F71" i="226" a="1"/>
  <c r="F71" i="226" s="1"/>
  <c r="G102" i="215" a="1"/>
  <c r="G102" i="215" s="1"/>
  <c r="G98" i="215" a="1"/>
  <c r="G98" i="215" s="1"/>
  <c r="G94" i="215" a="1"/>
  <c r="G94" i="215" s="1"/>
  <c r="G90" i="215" a="1"/>
  <c r="G90" i="215" s="1"/>
  <c r="G86" i="215" a="1"/>
  <c r="G86" i="215" s="1"/>
  <c r="G103" i="215" a="1"/>
  <c r="G103" i="215" s="1"/>
  <c r="E102" i="215" a="1"/>
  <c r="E102" i="215" s="1"/>
  <c r="D101" i="215" a="1"/>
  <c r="D101" i="215" s="1"/>
  <c r="H101" i="215" a="1"/>
  <c r="H101" i="215" s="1"/>
  <c r="G99" i="215" a="1"/>
  <c r="G99" i="215" s="1"/>
  <c r="E98" i="215" a="1"/>
  <c r="E98" i="215" s="1"/>
  <c r="D97" i="215" a="1"/>
  <c r="D97" i="215" s="1"/>
  <c r="H97" i="215" a="1"/>
  <c r="H97" i="215" s="1"/>
  <c r="G95" i="215" a="1"/>
  <c r="G95" i="215" s="1"/>
  <c r="E94" i="215" a="1"/>
  <c r="E94" i="215" s="1"/>
  <c r="D93" i="215" a="1"/>
  <c r="D93" i="215" s="1"/>
  <c r="H93" i="215" a="1"/>
  <c r="H93" i="215" s="1"/>
  <c r="G91" i="215" a="1"/>
  <c r="G91" i="215" s="1"/>
  <c r="E90" i="215" a="1"/>
  <c r="E90" i="215" s="1"/>
  <c r="D89" i="215" a="1"/>
  <c r="D89" i="215" s="1"/>
  <c r="H89" i="215" a="1"/>
  <c r="H89" i="215" s="1"/>
  <c r="G87" i="215" a="1"/>
  <c r="G87" i="215" s="1"/>
  <c r="E86" i="215" a="1"/>
  <c r="E86" i="215" s="1"/>
  <c r="D102" i="215" a="1"/>
  <c r="D102" i="215" s="1"/>
  <c r="H100" i="215" a="1"/>
  <c r="H100" i="215" s="1"/>
  <c r="F99" i="215" a="1"/>
  <c r="F99" i="215" s="1"/>
  <c r="D98" i="215" a="1"/>
  <c r="D98" i="215" s="1"/>
  <c r="H96" i="215" a="1"/>
  <c r="H96" i="215" s="1"/>
  <c r="F95" i="215" a="1"/>
  <c r="F95" i="215" s="1"/>
  <c r="D94" i="215" a="1"/>
  <c r="D94" i="215" s="1"/>
  <c r="D90" i="215" a="1"/>
  <c r="D90" i="215" s="1"/>
  <c r="H88" i="215" a="1"/>
  <c r="H88" i="215" s="1"/>
  <c r="D86" i="215" a="1"/>
  <c r="D86" i="215" s="1"/>
  <c r="G92" i="215" a="1"/>
  <c r="G92" i="215" s="1"/>
  <c r="G88" i="215" a="1"/>
  <c r="G88" i="215" s="1"/>
  <c r="H103" i="215" a="1"/>
  <c r="H103" i="215" s="1"/>
  <c r="D99" i="215" a="1"/>
  <c r="D99" i="215" s="1"/>
  <c r="H95" i="215" a="1"/>
  <c r="H95" i="215" s="1"/>
  <c r="H102" i="215" a="1"/>
  <c r="H102" i="215" s="1"/>
  <c r="H98" i="215" a="1"/>
  <c r="H98" i="215" s="1"/>
  <c r="F97" i="215" a="1"/>
  <c r="F97" i="215" s="1"/>
  <c r="D96" i="215" a="1"/>
  <c r="D96" i="215" s="1"/>
  <c r="H94" i="215" a="1"/>
  <c r="H94" i="215" s="1"/>
  <c r="F93" i="215" a="1"/>
  <c r="F93" i="215" s="1"/>
  <c r="H90" i="215" a="1"/>
  <c r="H90" i="215" s="1"/>
  <c r="F89" i="215" a="1"/>
  <c r="F89" i="215" s="1"/>
  <c r="H86" i="215" a="1"/>
  <c r="H86" i="215" s="1"/>
  <c r="M2" i="19"/>
  <c r="M49" i="19"/>
  <c r="M53" i="19"/>
  <c r="M74" i="19"/>
  <c r="M78" i="19"/>
  <c r="M94" i="19"/>
  <c r="M98" i="19"/>
  <c r="M127" i="19"/>
  <c r="K44" i="16"/>
  <c r="K46" i="16"/>
  <c r="K48" i="16"/>
  <c r="K49" i="16"/>
  <c r="K52" i="16"/>
  <c r="K56" i="16"/>
  <c r="K60" i="16"/>
  <c r="K16" i="16"/>
  <c r="K20" i="16"/>
  <c r="F4" i="19"/>
  <c r="F6" i="19"/>
  <c r="F7" i="19"/>
  <c r="F8" i="19"/>
  <c r="F9" i="19"/>
  <c r="F10" i="19"/>
  <c r="F12" i="19"/>
  <c r="F14" i="19"/>
  <c r="F15" i="19"/>
  <c r="F16" i="19"/>
  <c r="F20" i="19"/>
  <c r="F22" i="19"/>
  <c r="F23" i="19"/>
  <c r="F24" i="19"/>
  <c r="F28" i="19"/>
  <c r="F29" i="19"/>
  <c r="F30" i="19"/>
  <c r="F31" i="19"/>
  <c r="F33" i="19"/>
  <c r="F34" i="19"/>
  <c r="F35" i="19"/>
  <c r="F37" i="19"/>
  <c r="F38" i="19"/>
  <c r="F39" i="19"/>
  <c r="F40" i="19"/>
  <c r="F46" i="19"/>
  <c r="F47" i="19"/>
  <c r="F48" i="19"/>
  <c r="F54" i="19"/>
  <c r="F55" i="19"/>
  <c r="F56" i="19"/>
  <c r="F62" i="19"/>
  <c r="F63" i="19"/>
  <c r="F64" i="19"/>
  <c r="F70" i="19"/>
  <c r="F71" i="19"/>
  <c r="F72" i="19"/>
  <c r="F79" i="19"/>
  <c r="F80" i="19"/>
  <c r="F81" i="19"/>
  <c r="F82" i="19"/>
  <c r="F83" i="19"/>
  <c r="F84" i="19"/>
  <c r="F87" i="19"/>
  <c r="F88" i="19"/>
  <c r="F89" i="19"/>
  <c r="F94" i="19"/>
  <c r="F95" i="19"/>
  <c r="F96" i="19"/>
  <c r="F103" i="19"/>
  <c r="F104" i="19"/>
  <c r="F105" i="19"/>
  <c r="F106" i="19"/>
  <c r="F107" i="19"/>
  <c r="F108" i="19"/>
  <c r="F111" i="19"/>
  <c r="F112" i="19"/>
  <c r="F113" i="19"/>
  <c r="F119" i="19"/>
  <c r="F120" i="19"/>
  <c r="F122" i="19"/>
  <c r="F124" i="19"/>
  <c r="F125" i="19"/>
  <c r="F126" i="19"/>
  <c r="F131" i="19"/>
  <c r="F134" i="19"/>
  <c r="F136" i="19"/>
  <c r="F137" i="19"/>
  <c r="F138" i="19"/>
  <c r="F146" i="19"/>
  <c r="F147" i="19"/>
  <c r="F150" i="19"/>
  <c r="F151" i="19"/>
  <c r="F153" i="19"/>
  <c r="F154" i="19"/>
  <c r="F155" i="19"/>
  <c r="F156" i="19"/>
  <c r="F158" i="19"/>
  <c r="F161" i="19"/>
  <c r="F162" i="19"/>
  <c r="F163" i="19"/>
  <c r="F164" i="19"/>
  <c r="F166" i="19"/>
  <c r="F170" i="19"/>
  <c r="F171" i="19"/>
  <c r="F172" i="19"/>
  <c r="F173" i="19"/>
  <c r="F175" i="19"/>
  <c r="F176" i="19"/>
  <c r="F177" i="19"/>
  <c r="F179" i="19"/>
  <c r="F180" i="19"/>
  <c r="F184" i="19"/>
  <c r="F190" i="19"/>
  <c r="F191" i="19"/>
  <c r="F193" i="19"/>
  <c r="F194" i="19"/>
  <c r="F195" i="19"/>
  <c r="F198" i="19"/>
  <c r="F199" i="19"/>
  <c r="F201" i="19"/>
  <c r="F202" i="19"/>
  <c r="F203" i="19"/>
  <c r="F205" i="19"/>
  <c r="F206" i="19"/>
  <c r="F207" i="19"/>
  <c r="F208" i="19"/>
  <c r="F210" i="19"/>
  <c r="F211" i="19"/>
  <c r="F212" i="19"/>
  <c r="F215" i="19"/>
  <c r="F216" i="19"/>
  <c r="F217" i="19"/>
  <c r="F227" i="19"/>
  <c r="F228" i="19"/>
  <c r="F229" i="19"/>
  <c r="F230" i="19"/>
  <c r="F231" i="19"/>
  <c r="F232" i="19"/>
  <c r="F241" i="19"/>
  <c r="F243" i="19"/>
  <c r="F244" i="19"/>
  <c r="F246" i="19"/>
  <c r="F256" i="19"/>
  <c r="F258" i="19"/>
  <c r="F259" i="19"/>
  <c r="F260" i="19"/>
  <c r="F263" i="19"/>
  <c r="F265" i="19"/>
  <c r="F267" i="19"/>
  <c r="F268" i="19"/>
  <c r="F271" i="19"/>
  <c r="F273" i="19"/>
  <c r="F275" i="19"/>
  <c r="F276" i="19"/>
  <c r="F280" i="19"/>
  <c r="F282" i="19"/>
  <c r="F284" i="19"/>
  <c r="F287" i="19"/>
  <c r="F288" i="19"/>
  <c r="F293" i="19"/>
  <c r="F294" i="19"/>
  <c r="F295" i="19"/>
  <c r="F296" i="19"/>
  <c r="F297" i="19"/>
  <c r="F301" i="19"/>
  <c r="F302" i="19"/>
  <c r="F303" i="19"/>
  <c r="F304" i="19"/>
  <c r="F305" i="19"/>
  <c r="F309" i="19"/>
  <c r="F310" i="19"/>
  <c r="F312" i="19"/>
  <c r="F316" i="19"/>
  <c r="F318" i="19"/>
  <c r="F319" i="19"/>
  <c r="F323" i="19"/>
  <c r="F325" i="19"/>
  <c r="F327" i="19"/>
  <c r="F328" i="19"/>
  <c r="K2" i="16"/>
  <c r="K4" i="16"/>
  <c r="K6" i="16"/>
  <c r="K8" i="16"/>
  <c r="K12" i="16"/>
  <c r="G75" i="101" a="1"/>
  <c r="G75" i="101" s="1"/>
  <c r="H67" i="101" a="1"/>
  <c r="H67" i="101" s="1"/>
  <c r="H66" i="101" a="1"/>
  <c r="H66" i="101" s="1"/>
  <c r="D72" i="101" a="1"/>
  <c r="D72" i="101" s="1"/>
  <c r="H71" i="101" a="1"/>
  <c r="H71" i="101" s="1"/>
  <c r="G69" i="101" a="1"/>
  <c r="G69" i="101" s="1"/>
  <c r="E66" i="101" a="1"/>
  <c r="E66" i="101" s="1"/>
  <c r="E69" i="101" a="1"/>
  <c r="E69" i="101" s="1"/>
  <c r="H70" i="101" a="1"/>
  <c r="H70" i="101" s="1"/>
  <c r="E75" i="101" a="1"/>
  <c r="E75" i="101" s="1"/>
  <c r="H74" i="101" a="1"/>
  <c r="H74" i="101" s="1"/>
  <c r="H72" i="101" a="1"/>
  <c r="H72" i="101" s="1"/>
  <c r="D68" i="101" a="1"/>
  <c r="D68" i="101" s="1"/>
  <c r="D75" i="101" a="1"/>
  <c r="D75" i="101" s="1"/>
  <c r="D74" i="101" a="1"/>
  <c r="D74" i="101" s="1"/>
  <c r="F66" i="101" a="1"/>
  <c r="F66" i="101" s="1"/>
  <c r="E72" i="101" a="1"/>
  <c r="E72" i="101" s="1"/>
  <c r="H68" i="101" a="1"/>
  <c r="H68" i="101" s="1"/>
  <c r="H75" i="101" a="1"/>
  <c r="H75" i="101" s="1"/>
  <c r="G74" i="101" a="1"/>
  <c r="G74" i="101" s="1"/>
  <c r="F73" i="101" a="1"/>
  <c r="F73" i="101" s="1"/>
  <c r="F72" i="101" a="1"/>
  <c r="F72" i="101" s="1"/>
  <c r="E70" i="101" a="1"/>
  <c r="E70" i="101" s="1"/>
  <c r="E68" i="101" a="1"/>
  <c r="E68" i="101" s="1"/>
  <c r="E67" i="101" a="1"/>
  <c r="E67" i="101" s="1"/>
  <c r="E74" i="101" a="1"/>
  <c r="E74" i="101" s="1"/>
  <c r="G73" i="101" a="1"/>
  <c r="G73" i="101" s="1"/>
  <c r="G72" i="101" a="1"/>
  <c r="G72" i="101" s="1"/>
  <c r="D70" i="101" a="1"/>
  <c r="D70" i="101" s="1"/>
  <c r="H73" i="101" a="1"/>
  <c r="H73" i="101" s="1"/>
  <c r="G68" i="101" a="1"/>
  <c r="G68" i="101" s="1"/>
  <c r="F67" i="101" a="1"/>
  <c r="F67" i="101" s="1"/>
  <c r="F74" i="101" a="1"/>
  <c r="F74" i="101" s="1"/>
  <c r="D73" i="101" a="1"/>
  <c r="D73" i="101" s="1"/>
  <c r="F71" i="101" a="1"/>
  <c r="F71" i="101" s="1"/>
  <c r="F70" i="101" a="1"/>
  <c r="F70" i="101" s="1"/>
  <c r="G66" i="101" a="1"/>
  <c r="G66" i="101" s="1"/>
  <c r="F68" i="101" a="1"/>
  <c r="F68" i="101" s="1"/>
  <c r="G67" i="101" a="1"/>
  <c r="G67" i="101" s="1"/>
  <c r="G71" i="101" a="1"/>
  <c r="G71" i="101" s="1"/>
  <c r="G70" i="101" a="1"/>
  <c r="G70" i="101" s="1"/>
  <c r="H69" i="101" a="1"/>
  <c r="H69" i="101" s="1"/>
  <c r="F75" i="101" a="1"/>
  <c r="F75" i="101" s="1"/>
  <c r="D67" i="101" a="1"/>
  <c r="D67" i="101" s="1"/>
  <c r="D66" i="101" a="1"/>
  <c r="D66" i="101" s="1"/>
  <c r="E73" i="101" a="1"/>
  <c r="E73" i="101" s="1"/>
  <c r="D71" i="101" a="1"/>
  <c r="D71" i="101" s="1"/>
  <c r="F69" i="101" a="1"/>
  <c r="F69" i="101" s="1"/>
  <c r="E71" i="101" a="1"/>
  <c r="E71" i="101" s="1"/>
  <c r="D69" i="101" a="1"/>
  <c r="D69" i="101" s="1"/>
  <c r="G41" i="305" a="1"/>
  <c r="G41" i="305" s="1"/>
  <c r="G40" i="305" a="1"/>
  <c r="G40" i="305" s="1"/>
  <c r="G39" i="305" a="1"/>
  <c r="G39" i="305" s="1"/>
  <c r="G38" i="305" a="1"/>
  <c r="G38" i="305" s="1"/>
  <c r="G37" i="305" a="1"/>
  <c r="G37" i="305" s="1"/>
  <c r="G36" i="305" a="1"/>
  <c r="G36" i="305" s="1"/>
  <c r="G35" i="305" a="1"/>
  <c r="G35" i="305" s="1"/>
  <c r="G34" i="305" a="1"/>
  <c r="G34" i="305" s="1"/>
  <c r="G33" i="305" a="1"/>
  <c r="G33" i="305" s="1"/>
  <c r="G32" i="305" a="1"/>
  <c r="G32" i="305" s="1"/>
  <c r="G31" i="305" a="1"/>
  <c r="G31" i="305" s="1"/>
  <c r="G30" i="305" a="1"/>
  <c r="G30" i="305" s="1"/>
  <c r="G29" i="305" a="1"/>
  <c r="G29" i="305" s="1"/>
  <c r="G28" i="305" a="1"/>
  <c r="G28" i="305" s="1"/>
  <c r="G27" i="305" a="1"/>
  <c r="G27" i="305" s="1"/>
  <c r="G26" i="305" a="1"/>
  <c r="G26" i="305" s="1"/>
  <c r="G25" i="305" a="1"/>
  <c r="G25" i="305" s="1"/>
  <c r="G24" i="305" a="1"/>
  <c r="G24" i="305" s="1"/>
  <c r="D88" i="212" a="1"/>
  <c r="D88" i="212" s="1"/>
  <c r="F85" i="212" a="1"/>
  <c r="F85" i="212" s="1"/>
  <c r="F86" i="212" a="1"/>
  <c r="F86" i="212" s="1"/>
  <c r="G85" i="212" a="1"/>
  <c r="G85" i="212" s="1"/>
  <c r="E85" i="212" a="1"/>
  <c r="E85" i="212" s="1"/>
  <c r="G86" i="212" a="1"/>
  <c r="G86" i="212" s="1"/>
  <c r="E86" i="212" a="1"/>
  <c r="E86" i="212" s="1"/>
  <c r="H85" i="212" a="1"/>
  <c r="H85" i="212" s="1"/>
  <c r="E88" i="212" a="1"/>
  <c r="E88" i="212" s="1"/>
  <c r="G61" i="230" a="1"/>
  <c r="G61" i="230" s="1"/>
  <c r="G72" i="220" a="1"/>
  <c r="G72" i="220" s="1"/>
  <c r="G72" i="218" a="1"/>
  <c r="G72" i="218" s="1"/>
  <c r="G73" i="228" a="1"/>
  <c r="G73" i="228" s="1"/>
  <c r="G33" i="128" a="1"/>
  <c r="G33" i="128" s="1"/>
  <c r="G71" i="220" a="1"/>
  <c r="G71" i="220" s="1"/>
  <c r="G64" i="226" a="1"/>
  <c r="G64" i="226" s="1"/>
  <c r="G34" i="128" a="1"/>
  <c r="G34" i="128" s="1"/>
  <c r="G60" i="232" a="1"/>
  <c r="G60" i="232" s="1"/>
  <c r="G34" i="129" a="1"/>
  <c r="G34" i="129" s="1"/>
  <c r="G62" i="230" a="1"/>
  <c r="G62" i="230" s="1"/>
  <c r="G64" i="232" a="1"/>
  <c r="G64" i="232" s="1"/>
  <c r="G40" i="263" a="1"/>
  <c r="G40" i="263" s="1"/>
  <c r="G33" i="129" a="1"/>
  <c r="G33" i="129" s="1"/>
  <c r="G75" i="220" a="1"/>
  <c r="G75" i="220" s="1"/>
  <c r="G72" i="228" a="1"/>
  <c r="G72" i="228" s="1"/>
  <c r="G39" i="263" a="1"/>
  <c r="G39" i="263" s="1"/>
  <c r="G66" i="230" a="1"/>
  <c r="G66" i="230" s="1"/>
  <c r="G63" i="232" a="1"/>
  <c r="G63" i="232" s="1"/>
  <c r="G31" i="129" a="1"/>
  <c r="G31" i="129" s="1"/>
  <c r="G69" i="218" a="1"/>
  <c r="G69" i="218" s="1"/>
  <c r="G70" i="228" a="1"/>
  <c r="G70" i="228" s="1"/>
  <c r="G64" i="230" a="1"/>
  <c r="G64" i="230" s="1"/>
  <c r="G32" i="129" a="1"/>
  <c r="G32" i="129" s="1"/>
  <c r="G65" i="226" a="1"/>
  <c r="G65" i="226" s="1"/>
  <c r="G74" i="220" a="1"/>
  <c r="G74" i="220" s="1"/>
  <c r="G73" i="220" a="1"/>
  <c r="G73" i="220" s="1"/>
  <c r="G74" i="228" a="1"/>
  <c r="G74" i="228" s="1"/>
  <c r="G32" i="128" a="1"/>
  <c r="G32" i="128" s="1"/>
  <c r="G70" i="218" a="1"/>
  <c r="G70" i="218" s="1"/>
  <c r="G67" i="226" a="1"/>
  <c r="G67" i="226" s="1"/>
  <c r="G66" i="226" a="1"/>
  <c r="G66" i="226" s="1"/>
  <c r="G71" i="218" a="1"/>
  <c r="G71" i="218" s="1"/>
  <c r="G71" i="228" a="1"/>
  <c r="G71" i="228" s="1"/>
  <c r="G74" i="218" a="1"/>
  <c r="G74" i="218" s="1"/>
  <c r="G73" i="218" a="1"/>
  <c r="G73" i="218" s="1"/>
  <c r="G62" i="232" a="1"/>
  <c r="G62" i="232" s="1"/>
  <c r="G63" i="230" a="1"/>
  <c r="G63" i="230" s="1"/>
  <c r="G61" i="232" a="1"/>
  <c r="G61" i="232" s="1"/>
  <c r="G69" i="228" a="1"/>
  <c r="G69" i="228" s="1"/>
  <c r="G70" i="220" a="1"/>
  <c r="G70" i="220" s="1"/>
  <c r="G35" i="128" a="1"/>
  <c r="G35" i="128" s="1"/>
  <c r="G65" i="230" a="1"/>
  <c r="G65" i="230" s="1"/>
  <c r="F64" i="226" a="1"/>
  <c r="F64" i="226" s="1"/>
  <c r="H65" i="226" a="1"/>
  <c r="H65" i="226" s="1"/>
  <c r="E67" i="226" a="1"/>
  <c r="E67" i="226" s="1"/>
  <c r="H64" i="226" a="1"/>
  <c r="H64" i="226" s="1"/>
  <c r="E64" i="226" a="1"/>
  <c r="E64" i="226" s="1"/>
  <c r="E74" i="220" a="1"/>
  <c r="E74" i="220" s="1"/>
  <c r="F74" i="220" a="1"/>
  <c r="F74" i="220" s="1"/>
  <c r="F34" i="129" a="1"/>
  <c r="F34" i="129" s="1"/>
  <c r="E69" i="228" a="1"/>
  <c r="E69" i="228" s="1"/>
  <c r="F62" i="230" a="1"/>
  <c r="F62" i="230" s="1"/>
  <c r="E62" i="230" a="1"/>
  <c r="E62" i="230" s="1"/>
  <c r="F32" i="128" a="1"/>
  <c r="F32" i="128" s="1"/>
  <c r="E71" i="228" a="1"/>
  <c r="E71" i="228" s="1"/>
  <c r="H74" i="218" a="1"/>
  <c r="H74" i="218" s="1"/>
  <c r="E71" i="220" a="1"/>
  <c r="E71" i="220" s="1"/>
  <c r="E65" i="230" a="1"/>
  <c r="E65" i="230" s="1"/>
  <c r="E70" i="218" a="1"/>
  <c r="E70" i="218" s="1"/>
  <c r="E34" i="129" a="1"/>
  <c r="E34" i="129" s="1"/>
  <c r="E73" i="228" a="1"/>
  <c r="E73" i="228" s="1"/>
  <c r="E69" i="218" a="1"/>
  <c r="E69" i="218" s="1"/>
  <c r="H72" i="228" a="1"/>
  <c r="H72" i="228" s="1"/>
  <c r="F65" i="230" a="1"/>
  <c r="F65" i="230" s="1"/>
  <c r="E71" i="218" a="1"/>
  <c r="E71" i="218" s="1"/>
  <c r="F34" i="128" a="1"/>
  <c r="F34" i="128" s="1"/>
  <c r="H73" i="228" a="1"/>
  <c r="H73" i="228" s="1"/>
  <c r="E72" i="220" a="1"/>
  <c r="E72" i="220" s="1"/>
  <c r="F62" i="232" a="1"/>
  <c r="F62" i="232" s="1"/>
  <c r="H69" i="218" a="1"/>
  <c r="H69" i="218" s="1"/>
  <c r="F69" i="218" a="1"/>
  <c r="F69" i="218" s="1"/>
  <c r="F70" i="228" a="1"/>
  <c r="F70" i="228" s="1"/>
  <c r="H64" i="232" a="1"/>
  <c r="H64" i="232" s="1"/>
  <c r="F65" i="232" a="1"/>
  <c r="F65" i="232" s="1"/>
  <c r="E65" i="232" a="1"/>
  <c r="E65" i="232" s="1"/>
  <c r="E70" i="228" a="1"/>
  <c r="E70" i="228" s="1"/>
  <c r="F72" i="228" a="1"/>
  <c r="F72" i="228" s="1"/>
  <c r="F61" i="232" a="1"/>
  <c r="F61" i="232" s="1"/>
  <c r="F75" i="220" a="1"/>
  <c r="F75" i="220" s="1"/>
  <c r="H62" i="232" a="1"/>
  <c r="H62" i="232" s="1"/>
  <c r="E75" i="220" a="1"/>
  <c r="E75" i="220" s="1"/>
  <c r="F70" i="218" a="1"/>
  <c r="F70" i="218" s="1"/>
  <c r="F69" i="228" a="1"/>
  <c r="F69" i="228" s="1"/>
  <c r="H70" i="218" a="1"/>
  <c r="H70" i="218" s="1"/>
  <c r="H69" i="228" a="1"/>
  <c r="H69" i="228" s="1"/>
  <c r="F73" i="220" a="1"/>
  <c r="F73" i="220" s="1"/>
  <c r="H70" i="228" a="1"/>
  <c r="H70" i="228" s="1"/>
  <c r="F71" i="228" a="1"/>
  <c r="F71" i="228" s="1"/>
  <c r="F73" i="218" a="1"/>
  <c r="F73" i="218" s="1"/>
  <c r="E73" i="218" a="1"/>
  <c r="E73" i="218" s="1"/>
  <c r="E74" i="218" a="1"/>
  <c r="E74" i="218" s="1"/>
  <c r="F71" i="220" a="1"/>
  <c r="F71" i="220" s="1"/>
  <c r="E70" i="220" a="1"/>
  <c r="E70" i="220" s="1"/>
  <c r="H71" i="218" a="1"/>
  <c r="H71" i="218" s="1"/>
  <c r="F72" i="218" a="1"/>
  <c r="F72" i="218" s="1"/>
  <c r="E61" i="232" a="1"/>
  <c r="E61" i="232" s="1"/>
  <c r="H60" i="232" a="1"/>
  <c r="H60" i="232" s="1"/>
  <c r="H64" i="230" a="1"/>
  <c r="H64" i="230" s="1"/>
  <c r="F74" i="218" a="1"/>
  <c r="F74" i="218" s="1"/>
  <c r="F31" i="129" a="1"/>
  <c r="F31" i="129" s="1"/>
  <c r="H72" i="218" a="1"/>
  <c r="H72" i="218" s="1"/>
  <c r="H73" i="218" a="1"/>
  <c r="H73" i="218" s="1"/>
  <c r="H71" i="228" a="1"/>
  <c r="H71" i="228" s="1"/>
  <c r="H74" i="228" a="1"/>
  <c r="H74" i="228" s="1"/>
  <c r="F60" i="232" a="1"/>
  <c r="F60" i="232" s="1"/>
  <c r="F74" i="228" a="1"/>
  <c r="F74" i="228" s="1"/>
  <c r="E60" i="232" a="1"/>
  <c r="E60" i="232" s="1"/>
  <c r="H61" i="232" a="1"/>
  <c r="H61" i="232" s="1"/>
  <c r="E61" i="230" a="1"/>
  <c r="E61" i="230" s="1"/>
  <c r="F70" i="220" a="1"/>
  <c r="F70" i="220" s="1"/>
  <c r="H61" i="230" a="1"/>
  <c r="H61" i="230" s="1"/>
  <c r="E66" i="230" a="1"/>
  <c r="E66" i="230" s="1"/>
  <c r="E63" i="230" a="1"/>
  <c r="E63" i="230" s="1"/>
  <c r="F61" i="230" a="1"/>
  <c r="F61" i="230" s="1"/>
  <c r="F64" i="230" a="1"/>
  <c r="F64" i="230" s="1"/>
  <c r="H63" i="232" a="1"/>
  <c r="H63" i="232" s="1"/>
  <c r="F71" i="218" a="1"/>
  <c r="F71" i="218" s="1"/>
  <c r="E74" i="228" a="1"/>
  <c r="E74" i="228" s="1"/>
  <c r="F39" i="263" a="1"/>
  <c r="F39" i="263" s="1"/>
  <c r="H33" i="128" a="1"/>
  <c r="H33" i="128" s="1"/>
  <c r="H40" i="263" a="1"/>
  <c r="H40" i="263" s="1"/>
  <c r="F33" i="129" a="1"/>
  <c r="F33" i="129"/>
  <c r="H74" i="220" a="1"/>
  <c r="H74" i="220" s="1"/>
  <c r="E73" i="220" a="1"/>
  <c r="E73" i="220" s="1"/>
  <c r="F63" i="232" a="1"/>
  <c r="F63" i="232" s="1"/>
  <c r="F32" i="129" a="1"/>
  <c r="F32" i="129" s="1"/>
  <c r="F40" i="263" a="1"/>
  <c r="F40" i="263" s="1"/>
  <c r="H75" i="220" a="1"/>
  <c r="H75" i="220" s="1"/>
  <c r="F65" i="226" a="1"/>
  <c r="F65" i="226" s="1"/>
  <c r="H35" i="128" a="1"/>
  <c r="H35" i="128" s="1"/>
  <c r="H65" i="232" a="1"/>
  <c r="H65" i="232" s="1"/>
  <c r="E66" i="226" a="1"/>
  <c r="E66" i="226" s="1"/>
  <c r="H34" i="128" a="1"/>
  <c r="H34" i="128" s="1"/>
  <c r="E39" i="263" a="1"/>
  <c r="E39" i="263" s="1"/>
  <c r="H67" i="226" a="1"/>
  <c r="H67" i="226" s="1"/>
  <c r="F72" i="220" a="1"/>
  <c r="F72" i="220" s="1"/>
  <c r="E32" i="128" a="1"/>
  <c r="E32" i="128" s="1"/>
  <c r="E40" i="263" a="1"/>
  <c r="E40" i="263" s="1"/>
  <c r="E72" i="228" a="1"/>
  <c r="E72" i="228" s="1"/>
  <c r="H71" i="220" a="1"/>
  <c r="H71" i="220" s="1"/>
  <c r="H65" i="230" a="1"/>
  <c r="H65" i="230" s="1"/>
  <c r="H32" i="129" a="1"/>
  <c r="H32" i="129" s="1"/>
  <c r="H31" i="129" a="1"/>
  <c r="H31" i="129" s="1"/>
  <c r="H70" i="220" a="1"/>
  <c r="H70" i="220" s="1"/>
  <c r="E33" i="128" a="1"/>
  <c r="E33" i="128" s="1"/>
  <c r="H34" i="129" a="1"/>
  <c r="H34" i="129" s="1"/>
  <c r="H66" i="230" a="1"/>
  <c r="H66" i="230" s="1"/>
  <c r="E62" i="232" a="1"/>
  <c r="E62" i="232" s="1"/>
  <c r="H32" i="128" a="1"/>
  <c r="H32" i="128" s="1"/>
  <c r="E65" i="226" a="1"/>
  <c r="E65" i="226" s="1"/>
  <c r="F73" i="228" a="1"/>
  <c r="F73" i="228" s="1"/>
  <c r="H63" i="230" a="1"/>
  <c r="H63" i="230" s="1"/>
  <c r="F67" i="226" a="1"/>
  <c r="F67" i="226" s="1"/>
  <c r="F63" i="230" a="1"/>
  <c r="F63" i="230" s="1"/>
  <c r="H62" i="230" a="1"/>
  <c r="H62" i="230" s="1"/>
  <c r="H39" i="263" a="1"/>
  <c r="H39" i="263" s="1"/>
  <c r="E32" i="129" a="1"/>
  <c r="E32" i="129" s="1"/>
  <c r="E34" i="128" a="1"/>
  <c r="E34" i="128" s="1"/>
  <c r="E64" i="230" a="1"/>
  <c r="E64" i="230" s="1"/>
  <c r="H72" i="220" a="1"/>
  <c r="H72" i="220" s="1"/>
  <c r="H73" i="220" a="1"/>
  <c r="H73" i="220" s="1"/>
  <c r="H66" i="226" a="1"/>
  <c r="H66" i="226" s="1"/>
  <c r="F33" i="128" a="1"/>
  <c r="F33" i="128" s="1"/>
  <c r="E33" i="129" a="1"/>
  <c r="E33" i="129" s="1"/>
  <c r="E31" i="129" a="1"/>
  <c r="E31" i="129" s="1"/>
  <c r="F35" i="128" a="1"/>
  <c r="F35" i="128" s="1"/>
  <c r="E64" i="232" a="1"/>
  <c r="E64" i="232" s="1"/>
  <c r="E35" i="128" a="1"/>
  <c r="E35" i="128" s="1"/>
  <c r="E72" i="218" a="1"/>
  <c r="E72" i="218" s="1"/>
  <c r="F66" i="230" a="1"/>
  <c r="F66" i="230" s="1"/>
  <c r="E63" i="232" a="1"/>
  <c r="E63" i="232" s="1"/>
  <c r="H33" i="129" a="1"/>
  <c r="H33" i="129" s="1"/>
  <c r="D63" i="232" a="1"/>
  <c r="D63" i="232" s="1"/>
  <c r="D32" i="128" a="1"/>
  <c r="D32" i="128" s="1"/>
  <c r="D75" i="220" a="1"/>
  <c r="D75" i="220" s="1"/>
  <c r="D35" i="128" a="1"/>
  <c r="D35" i="128" s="1"/>
  <c r="D74" i="220" a="1"/>
  <c r="D74" i="220" s="1"/>
  <c r="D70" i="220" a="1"/>
  <c r="D70" i="220" s="1"/>
  <c r="D70" i="228" a="1"/>
  <c r="D70" i="228" s="1"/>
  <c r="D34" i="129" a="1"/>
  <c r="D34" i="129" s="1"/>
  <c r="D74" i="218" a="1"/>
  <c r="D74" i="218" s="1"/>
  <c r="D34" i="128" a="1"/>
  <c r="D34" i="128" s="1"/>
  <c r="D62" i="232" a="1"/>
  <c r="D62" i="232" s="1"/>
  <c r="D32" i="129" a="1"/>
  <c r="D32" i="129" s="1"/>
  <c r="D33" i="128" a="1"/>
  <c r="D33" i="128" s="1"/>
  <c r="D72" i="220" a="1"/>
  <c r="D72" i="220" s="1"/>
  <c r="D73" i="220" a="1"/>
  <c r="D73" i="220" s="1"/>
  <c r="D66" i="230" a="1"/>
  <c r="D66" i="230" s="1"/>
  <c r="D71" i="220" a="1"/>
  <c r="D71" i="220" s="1"/>
  <c r="D39" i="263" a="1"/>
  <c r="D39" i="263" s="1"/>
  <c r="D66" i="226" a="1"/>
  <c r="D66" i="226" s="1"/>
  <c r="D64" i="232" a="1"/>
  <c r="D64" i="232" s="1"/>
  <c r="D65" i="232" a="1"/>
  <c r="D65" i="232" s="1"/>
  <c r="D69" i="228" a="1"/>
  <c r="D69" i="228" s="1"/>
  <c r="D67" i="226" a="1"/>
  <c r="D67" i="226" s="1"/>
  <c r="D40" i="263" a="1"/>
  <c r="D40" i="263" s="1"/>
  <c r="D61" i="232" a="1"/>
  <c r="D61" i="232" s="1"/>
  <c r="D73" i="228" a="1"/>
  <c r="D73" i="228" s="1"/>
  <c r="D73" i="218" a="1"/>
  <c r="D73" i="218" s="1"/>
  <c r="D33" i="129" a="1"/>
  <c r="D33" i="129" s="1"/>
  <c r="D72" i="228" a="1"/>
  <c r="D72" i="228" s="1"/>
  <c r="D74" i="228" a="1"/>
  <c r="D74" i="228" s="1"/>
  <c r="D60" i="232" a="1"/>
  <c r="D60" i="232" s="1"/>
  <c r="D71" i="228" a="1"/>
  <c r="D71" i="228" s="1"/>
  <c r="D65" i="230" a="1"/>
  <c r="D65" i="230" s="1"/>
  <c r="D31" i="129" a="1"/>
  <c r="D31" i="129" s="1"/>
  <c r="D61" i="230" a="1"/>
  <c r="D61" i="230" s="1"/>
  <c r="D69" i="218" a="1"/>
  <c r="D69" i="218" s="1"/>
  <c r="D85" i="212" a="1"/>
  <c r="D85" i="212" s="1"/>
  <c r="D70" i="218" a="1"/>
  <c r="D70" i="218" s="1"/>
  <c r="D71" i="218" a="1"/>
  <c r="D71" i="218" s="1"/>
  <c r="D72" i="218" a="1"/>
  <c r="D72" i="218" s="1"/>
  <c r="D62" i="230" a="1"/>
  <c r="D62" i="230" s="1"/>
  <c r="D63" i="230" a="1"/>
  <c r="D63" i="230" s="1"/>
  <c r="D64" i="226" a="1"/>
  <c r="D64" i="226" s="1"/>
  <c r="D64" i="230" a="1"/>
  <c r="D64" i="230" s="1"/>
  <c r="D65" i="226" a="1"/>
  <c r="D65" i="226" s="1"/>
  <c r="G86" i="237" a="1"/>
  <c r="G86" i="237" s="1"/>
  <c r="D86" i="237" a="1"/>
  <c r="D86" i="237" s="1"/>
  <c r="F86" i="237" a="1"/>
  <c r="F86" i="237" s="1"/>
  <c r="E39" i="305" a="1"/>
  <c r="E39" i="305" s="1"/>
  <c r="D24" i="305" a="1"/>
  <c r="D24" i="305" s="1"/>
  <c r="F39" i="305" a="1"/>
  <c r="F39" i="305" s="1"/>
  <c r="H31" i="305" a="1"/>
  <c r="H31" i="305" s="1"/>
  <c r="E39" i="252" a="1"/>
  <c r="E39" i="252" s="1"/>
  <c r="D39" i="252" a="1"/>
  <c r="D39" i="252" s="1"/>
  <c r="G38" i="310" a="1"/>
  <c r="G38" i="310" s="1"/>
  <c r="F31" i="305" a="1"/>
  <c r="F31" i="305" s="1"/>
  <c r="H38" i="310" a="1"/>
  <c r="H38" i="310" s="1"/>
  <c r="H30" i="310" a="1"/>
  <c r="H30" i="310" s="1"/>
  <c r="E26" i="305" a="1"/>
  <c r="E26" i="305" s="1"/>
  <c r="F30" i="310" a="1"/>
  <c r="F30" i="310" s="1"/>
  <c r="G54" i="128" a="1"/>
  <c r="G54" i="128" s="1"/>
  <c r="D54" i="128" a="1"/>
  <c r="D54" i="128" s="1"/>
  <c r="D31" i="305" a="1"/>
  <c r="D31" i="305" s="1"/>
  <c r="F35" i="310" a="1"/>
  <c r="F35" i="310" s="1"/>
  <c r="H50" i="251" a="1"/>
  <c r="H50" i="251" s="1"/>
  <c r="E50" i="251" a="1"/>
  <c r="E50" i="251" s="1"/>
  <c r="E40" i="273" a="1"/>
  <c r="E40" i="273" s="1"/>
  <c r="D40" i="273" a="1"/>
  <c r="D40" i="273" s="1"/>
  <c r="H30" i="305" a="1"/>
  <c r="H30" i="305" s="1"/>
  <c r="F30" i="305" a="1"/>
  <c r="F30" i="305" s="1"/>
  <c r="D46" i="305" a="1"/>
  <c r="D46" i="305" s="1"/>
  <c r="F42" i="305" a="1"/>
  <c r="F42" i="305" s="1"/>
  <c r="F29" i="306" a="1"/>
  <c r="F29" i="306" s="1"/>
  <c r="D59" i="310" a="1"/>
  <c r="D59" i="310" s="1"/>
  <c r="H45" i="310" a="1"/>
  <c r="H45" i="310" s="1"/>
  <c r="H39" i="310" a="1"/>
  <c r="H39" i="310" s="1"/>
  <c r="G30" i="310" a="1"/>
  <c r="G30" i="310" s="1"/>
  <c r="E33" i="305" a="1"/>
  <c r="E33" i="305" s="1"/>
  <c r="H92" i="212" a="1"/>
  <c r="H92" i="212" s="1"/>
  <c r="G92" i="212" a="1"/>
  <c r="G92" i="212" s="1"/>
  <c r="F51" i="310" a="1"/>
  <c r="F51" i="310" s="1"/>
  <c r="E51" i="310" a="1"/>
  <c r="E51" i="310" s="1"/>
  <c r="H51" i="310" a="1"/>
  <c r="H51" i="310" s="1"/>
  <c r="D51" i="310" a="1"/>
  <c r="D51" i="310" s="1"/>
  <c r="E45" i="305" a="1"/>
  <c r="E45" i="305" s="1"/>
  <c r="F45" i="305" a="1"/>
  <c r="F45" i="305" s="1"/>
  <c r="H45" i="305" a="1"/>
  <c r="H45" i="305" s="1"/>
  <c r="D45" i="305" a="1"/>
  <c r="D45" i="305" s="1"/>
  <c r="G45" i="305" a="1"/>
  <c r="G45" i="305" s="1"/>
  <c r="D60" i="310" a="1"/>
  <c r="D60" i="310" s="1"/>
  <c r="G60" i="310" a="1"/>
  <c r="G60" i="310" s="1"/>
  <c r="F60" i="310" a="1"/>
  <c r="F60" i="310" s="1"/>
  <c r="E60" i="310" a="1"/>
  <c r="E60" i="310" s="1"/>
  <c r="H60" i="310" a="1"/>
  <c r="H60" i="310" s="1"/>
  <c r="F38" i="305" a="1"/>
  <c r="F38" i="305" s="1"/>
  <c r="D38" i="305" a="1"/>
  <c r="D38" i="305" s="1"/>
  <c r="H38" i="305" a="1"/>
  <c r="H38" i="305" s="1"/>
  <c r="F26" i="306" a="1"/>
  <c r="F26" i="306" s="1"/>
  <c r="H26" i="306" a="1"/>
  <c r="H26" i="306" s="1"/>
  <c r="D26" i="306" a="1"/>
  <c r="D26" i="306" s="1"/>
  <c r="E26" i="306" a="1"/>
  <c r="E26" i="306" s="1"/>
  <c r="G26" i="306" a="1"/>
  <c r="G26" i="306" s="1"/>
  <c r="E32" i="310" a="1"/>
  <c r="E32" i="310" s="1"/>
  <c r="D32" i="310" a="1"/>
  <c r="D32" i="310" s="1"/>
  <c r="H32" i="310" a="1"/>
  <c r="H32" i="310" s="1"/>
  <c r="E65" i="310" a="1"/>
  <c r="E65" i="310" s="1"/>
  <c r="D65" i="310" a="1"/>
  <c r="D65" i="310" s="1"/>
  <c r="F65" i="310" a="1"/>
  <c r="F65" i="310" s="1"/>
  <c r="D27" i="305" a="1"/>
  <c r="D27" i="305" s="1"/>
  <c r="F36" i="305" a="1"/>
  <c r="F36" i="305" s="1"/>
  <c r="G34" i="306" a="1"/>
  <c r="G34" i="306" s="1"/>
  <c r="E30" i="310" a="1"/>
  <c r="E30" i="310" s="1"/>
  <c r="E32" i="305" a="1"/>
  <c r="E32" i="305" s="1"/>
  <c r="E43" i="305" a="1"/>
  <c r="E43" i="305" s="1"/>
  <c r="F33" i="310" a="1"/>
  <c r="F33" i="310" s="1"/>
  <c r="D28" i="310" a="1"/>
  <c r="D28" i="310" s="1"/>
  <c r="D28" i="305" a="1"/>
  <c r="D28" i="305" s="1"/>
  <c r="G49" i="305" a="1"/>
  <c r="G49" i="305" s="1"/>
  <c r="H44" i="305" a="1"/>
  <c r="H44" i="305" s="1"/>
  <c r="E47" i="305" a="1"/>
  <c r="E47" i="305" s="1"/>
  <c r="E37" i="305" a="1"/>
  <c r="E37" i="305" s="1"/>
  <c r="F43" i="305" a="1"/>
  <c r="F43" i="305" s="1"/>
  <c r="F33" i="305" a="1"/>
  <c r="F33" i="305" s="1"/>
  <c r="D39" i="310" a="1"/>
  <c r="D39" i="310" s="1"/>
  <c r="E39" i="310" a="1"/>
  <c r="E39" i="310" s="1"/>
  <c r="F27" i="305" a="1"/>
  <c r="F27" i="305" s="1"/>
  <c r="G93" i="212" a="1"/>
  <c r="G93" i="212" s="1"/>
  <c r="H70" i="249" a="1"/>
  <c r="H70" i="249" s="1"/>
  <c r="D70" i="249" a="1"/>
  <c r="D70" i="249" s="1"/>
  <c r="F24" i="306" a="1"/>
  <c r="F24" i="306" s="1"/>
  <c r="H24" i="306" a="1"/>
  <c r="H24" i="306" s="1"/>
  <c r="D24" i="306" a="1"/>
  <c r="D24" i="306" s="1"/>
  <c r="E24" i="306" a="1"/>
  <c r="E24" i="306" s="1"/>
  <c r="G24" i="306" a="1"/>
  <c r="G24" i="306" s="1"/>
  <c r="E34" i="305" a="1"/>
  <c r="E34" i="305" s="1"/>
  <c r="F34" i="305" a="1"/>
  <c r="F34" i="305" s="1"/>
  <c r="E48" i="305" a="1"/>
  <c r="E48" i="305" s="1"/>
  <c r="D42" i="305" a="1"/>
  <c r="D42" i="305" s="1"/>
  <c r="E70" i="309" a="1"/>
  <c r="E70" i="309" s="1"/>
  <c r="D70" i="309" a="1"/>
  <c r="D70" i="309" s="1"/>
  <c r="H28" i="305" a="1"/>
  <c r="H28" i="305" s="1"/>
  <c r="G47" i="305" a="1"/>
  <c r="G47" i="305" s="1"/>
  <c r="H42" i="305" a="1"/>
  <c r="H42" i="305" s="1"/>
  <c r="G50" i="310" a="1"/>
  <c r="G50" i="310" s="1"/>
  <c r="F50" i="310" a="1"/>
  <c r="F50" i="310" s="1"/>
  <c r="H50" i="310" a="1"/>
  <c r="H50" i="310" s="1"/>
  <c r="E50" i="310" a="1"/>
  <c r="E50" i="310" s="1"/>
  <c r="D64" i="310" a="1"/>
  <c r="D64" i="310" s="1"/>
  <c r="F64" i="310" a="1"/>
  <c r="F64" i="310" s="1"/>
  <c r="G64" i="310" a="1"/>
  <c r="G64" i="310" s="1"/>
  <c r="E64" i="310" a="1"/>
  <c r="E64" i="310" s="1"/>
  <c r="H64" i="310" a="1"/>
  <c r="H64" i="310" s="1"/>
  <c r="D33" i="305" a="1"/>
  <c r="D33" i="305" s="1"/>
  <c r="D25" i="305" a="1"/>
  <c r="D25" i="305" s="1"/>
  <c r="D49" i="305" a="1"/>
  <c r="D49" i="305" s="1"/>
  <c r="F25" i="305" a="1"/>
  <c r="F25" i="305" s="1"/>
  <c r="E40" i="305" a="1"/>
  <c r="E40" i="305" s="1"/>
  <c r="D47" i="305" a="1"/>
  <c r="D47" i="305" s="1"/>
  <c r="D29" i="310" a="1"/>
  <c r="D29" i="310" s="1"/>
  <c r="E29" i="310" a="1"/>
  <c r="E29" i="310" s="1"/>
  <c r="H29" i="310" a="1"/>
  <c r="H29" i="310" s="1"/>
  <c r="F29" i="310" a="1"/>
  <c r="F29" i="310" s="1"/>
  <c r="H47" i="305" a="1"/>
  <c r="H47" i="305" s="1"/>
  <c r="E42" i="305" a="1"/>
  <c r="E42" i="305" s="1"/>
  <c r="G37" i="310" a="1"/>
  <c r="G37" i="310" s="1"/>
  <c r="H37" i="310" a="1"/>
  <c r="H37" i="310" s="1"/>
  <c r="F37" i="310" a="1"/>
  <c r="F37" i="310"/>
  <c r="E46" i="310" a="1"/>
  <c r="E46" i="310" s="1"/>
  <c r="F46" i="310" a="1"/>
  <c r="F46" i="310" s="1"/>
  <c r="H46" i="310" a="1"/>
  <c r="H46" i="310" s="1"/>
  <c r="G53" i="310" a="1"/>
  <c r="G53" i="310" s="1"/>
  <c r="H53" i="310" a="1"/>
  <c r="H53" i="310" s="1"/>
  <c r="D53" i="310" a="1"/>
  <c r="D53" i="310" s="1"/>
  <c r="E53" i="310" a="1"/>
  <c r="E53" i="310" s="1"/>
  <c r="F53" i="310" a="1"/>
  <c r="F53" i="310" s="1"/>
  <c r="E67" i="310" a="1"/>
  <c r="E67" i="310" s="1"/>
  <c r="H67" i="310" a="1"/>
  <c r="H67" i="310" s="1"/>
  <c r="D67" i="310" a="1"/>
  <c r="D67" i="310" s="1"/>
  <c r="G67" i="310" a="1"/>
  <c r="G67" i="310" s="1"/>
  <c r="F67" i="310" a="1"/>
  <c r="F67" i="310" s="1"/>
  <c r="G68" i="310" a="1"/>
  <c r="G68" i="310" s="1"/>
  <c r="D68" i="310" a="1"/>
  <c r="D68" i="310" s="1"/>
  <c r="E68" i="310" a="1"/>
  <c r="E68" i="310" s="1"/>
  <c r="F68" i="310" a="1"/>
  <c r="F68" i="310" s="1"/>
  <c r="H68" i="310" a="1"/>
  <c r="H68" i="310" s="1"/>
  <c r="D32" i="305" a="1"/>
  <c r="D32" i="305" s="1"/>
  <c r="G44" i="305" a="1"/>
  <c r="G44" i="305" s="1"/>
  <c r="H25" i="306" a="1"/>
  <c r="H25" i="306" s="1"/>
  <c r="D46" i="306" a="1"/>
  <c r="D46" i="306" s="1"/>
  <c r="D37" i="306" a="1"/>
  <c r="D37" i="306" s="1"/>
  <c r="E32" i="306" a="1"/>
  <c r="E32" i="306" s="1"/>
  <c r="G55" i="310" a="1"/>
  <c r="G55" i="310" s="1"/>
  <c r="E55" i="310" a="1"/>
  <c r="E55" i="310" s="1"/>
  <c r="H55" i="310" a="1"/>
  <c r="H55" i="310" s="1"/>
  <c r="D55" i="310" a="1"/>
  <c r="D55" i="310" s="1"/>
  <c r="F55" i="310" a="1"/>
  <c r="F55" i="310" s="1"/>
  <c r="E69" i="310" a="1"/>
  <c r="E69" i="310" s="1"/>
  <c r="H69" i="310" a="1"/>
  <c r="H69" i="310" s="1"/>
  <c r="D69" i="310" a="1"/>
  <c r="D69" i="310" s="1"/>
  <c r="G69" i="310" a="1"/>
  <c r="G69" i="310" s="1"/>
  <c r="F69" i="310" a="1"/>
  <c r="F69" i="310" s="1"/>
  <c r="E42" i="310" a="1"/>
  <c r="E42" i="310" s="1"/>
  <c r="H33" i="310" a="1"/>
  <c r="H33" i="310" s="1"/>
  <c r="G51" i="310" a="1"/>
  <c r="G51" i="310" s="1"/>
  <c r="F63" i="310" a="1"/>
  <c r="F63" i="310" s="1"/>
  <c r="D52" i="310" a="1"/>
  <c r="D52" i="310" s="1"/>
  <c r="G35" i="310" a="1"/>
  <c r="G35" i="310" s="1"/>
  <c r="G63" i="310" a="1"/>
  <c r="G63" i="310" s="1"/>
  <c r="H65" i="310" a="1"/>
  <c r="H65" i="310" s="1"/>
  <c r="H59" i="310" a="1"/>
  <c r="H59" i="310" s="1"/>
  <c r="D35" i="310" a="1"/>
  <c r="D35" i="310" s="1"/>
  <c r="E59" i="310" a="1"/>
  <c r="E59" i="310" s="1"/>
  <c r="G65" i="310" a="1"/>
  <c r="G65" i="310" s="1"/>
  <c r="M343" i="19"/>
  <c r="H35" i="310" a="1"/>
  <c r="H35" i="310" s="1"/>
  <c r="G83" i="237" a="1"/>
  <c r="G83" i="237" s="1"/>
  <c r="D83" i="237" a="1"/>
  <c r="D83" i="237" s="1"/>
  <c r="H41" i="305" a="1"/>
  <c r="H41" i="305" s="1"/>
  <c r="D41" i="305" a="1"/>
  <c r="D41" i="305" s="1"/>
  <c r="F41" i="305" a="1"/>
  <c r="F41" i="305" s="1"/>
  <c r="E41" i="305" a="1"/>
  <c r="E41" i="305" s="1"/>
  <c r="E24" i="305" a="1"/>
  <c r="E24" i="305" s="1"/>
  <c r="E30" i="305" a="1"/>
  <c r="E30" i="305" s="1"/>
  <c r="E38" i="305" a="1"/>
  <c r="E38" i="305" s="1"/>
  <c r="H26" i="305" a="1"/>
  <c r="H26" i="305" s="1"/>
  <c r="H27" i="305" a="1"/>
  <c r="H27" i="305" s="1"/>
  <c r="H29" i="306" a="1"/>
  <c r="H29" i="306" s="1"/>
  <c r="E29" i="306" a="1"/>
  <c r="E29" i="306" s="1"/>
  <c r="D40" i="305" a="1"/>
  <c r="D40" i="305" s="1"/>
  <c r="D34" i="305" a="1"/>
  <c r="D34" i="305" s="1"/>
  <c r="H32" i="305" a="1"/>
  <c r="H32" i="305" s="1"/>
  <c r="E46" i="305" a="1"/>
  <c r="E46" i="305" s="1"/>
  <c r="H35" i="305" a="1"/>
  <c r="H35" i="305" s="1"/>
  <c r="F25" i="306" a="1"/>
  <c r="F25" i="306" s="1"/>
  <c r="G25" i="306" a="1"/>
  <c r="G25" i="306" s="1"/>
  <c r="F46" i="305" a="1"/>
  <c r="F46" i="305" s="1"/>
  <c r="E29" i="305" a="1"/>
  <c r="E29" i="305" s="1"/>
  <c r="H34" i="305" a="1"/>
  <c r="H34" i="305" s="1"/>
  <c r="D29" i="305" a="1"/>
  <c r="D29" i="305" s="1"/>
  <c r="H40" i="305" a="1"/>
  <c r="H40" i="305" s="1"/>
  <c r="F29" i="305" a="1"/>
  <c r="F29" i="305" s="1"/>
  <c r="F26" i="305" a="1"/>
  <c r="F26" i="305" s="1"/>
  <c r="E39" i="306" a="1"/>
  <c r="E39" i="306" s="1"/>
  <c r="G39" i="306" a="1"/>
  <c r="G39" i="306" s="1"/>
  <c r="E32" i="309" a="1"/>
  <c r="E32" i="309" s="1"/>
  <c r="H32" i="309" a="1"/>
  <c r="H32" i="309" s="1"/>
  <c r="F32" i="309" a="1"/>
  <c r="F32" i="309" s="1"/>
  <c r="D48" i="309" a="1"/>
  <c r="D48" i="309" s="1"/>
  <c r="G48" i="309" a="1"/>
  <c r="G48" i="309" s="1"/>
  <c r="E48" i="309"/>
  <c r="D56" i="309" a="1"/>
  <c r="D56" i="309" s="1"/>
  <c r="E56" i="309" a="1"/>
  <c r="E56" i="309" s="1"/>
  <c r="G33" i="309" a="1"/>
  <c r="G33" i="309" s="1"/>
  <c r="F33" i="309" a="1"/>
  <c r="F33" i="309" s="1"/>
  <c r="D33" i="309" a="1"/>
  <c r="D33" i="309" s="1"/>
  <c r="H41" i="309" a="1"/>
  <c r="H41" i="309" s="1"/>
  <c r="E41" i="309" a="1"/>
  <c r="E41" i="309" s="1"/>
  <c r="G41" i="309" a="1"/>
  <c r="G41" i="309" s="1"/>
  <c r="F41" i="309" a="1"/>
  <c r="F41" i="309" s="1"/>
  <c r="F34" i="309" a="1"/>
  <c r="F34" i="309" s="1"/>
  <c r="E34" i="309" a="1"/>
  <c r="E34" i="309" s="1"/>
  <c r="G50" i="309" a="1"/>
  <c r="G50" i="309" s="1"/>
  <c r="F50" i="309" a="1"/>
  <c r="F50" i="309" s="1"/>
  <c r="E50" i="309" a="1"/>
  <c r="E50" i="309" s="1"/>
  <c r="D51" i="309" a="1"/>
  <c r="D51" i="309" s="1"/>
  <c r="G51" i="309" a="1"/>
  <c r="G51" i="309" s="1"/>
  <c r="G28" i="309" a="1"/>
  <c r="G28" i="309" s="1"/>
  <c r="H28" i="309" a="1"/>
  <c r="H28" i="309" s="1"/>
  <c r="D36" i="309" a="1"/>
  <c r="D36" i="309" s="1"/>
  <c r="F36" i="309" a="1"/>
  <c r="F36" i="309" s="1"/>
  <c r="H60" i="309" a="1"/>
  <c r="H60" i="309" s="1"/>
  <c r="G60" i="309" a="1"/>
  <c r="G60" i="309" s="1"/>
  <c r="F68" i="309" a="1"/>
  <c r="F68" i="309" s="1"/>
  <c r="E68" i="309" a="1"/>
  <c r="E68" i="309" s="1"/>
  <c r="G45" i="309" a="1"/>
  <c r="G45" i="309" s="1"/>
  <c r="H45" i="309" a="1"/>
  <c r="H45" i="309" s="1"/>
  <c r="H30" i="309" a="1"/>
  <c r="H30" i="309" s="1"/>
  <c r="F30" i="309" a="1"/>
  <c r="F30" i="309" s="1"/>
  <c r="E28" i="310" a="1"/>
  <c r="E28" i="310" s="1"/>
  <c r="F28" i="310" a="1"/>
  <c r="F28" i="310" s="1"/>
  <c r="H28" i="310" a="1"/>
  <c r="H28" i="310" s="1"/>
  <c r="E34" i="310" a="1"/>
  <c r="E34" i="310" s="1"/>
  <c r="D34" i="310" a="1"/>
  <c r="D34" i="310" s="1"/>
  <c r="G34" i="310" a="1"/>
  <c r="G34" i="310" s="1"/>
  <c r="F40" i="310" a="1"/>
  <c r="F40" i="310" s="1"/>
  <c r="H40" i="310" a="1"/>
  <c r="H40" i="310" s="1"/>
  <c r="G40" i="310" a="1"/>
  <c r="G40" i="310" s="1"/>
  <c r="G36" i="310" a="1"/>
  <c r="G36" i="310" s="1"/>
  <c r="F36" i="310" a="1"/>
  <c r="F36" i="310" s="1"/>
  <c r="H36" i="310" a="1"/>
  <c r="H36" i="310" s="1"/>
  <c r="D36" i="310" a="1"/>
  <c r="D36" i="310" s="1"/>
  <c r="D42" i="310" a="1"/>
  <c r="D42" i="310" s="1"/>
  <c r="G42" i="310" a="1"/>
  <c r="G42" i="310" s="1"/>
  <c r="G48" i="310" a="1"/>
  <c r="G48" i="310" s="1"/>
  <c r="F48" i="310" a="1"/>
  <c r="F48" i="310" s="1"/>
  <c r="H48" i="310" a="1"/>
  <c r="H48" i="310" s="1"/>
  <c r="D48" i="310" a="1"/>
  <c r="D48" i="310" s="1"/>
  <c r="H34" i="310" a="1"/>
  <c r="H34" i="310" s="1"/>
  <c r="E31" i="310" a="1"/>
  <c r="E31" i="310" s="1"/>
  <c r="F31" i="310" a="1"/>
  <c r="F31" i="310" s="1"/>
  <c r="H31" i="310" a="1"/>
  <c r="H31" i="310" s="1"/>
  <c r="D31" i="310" a="1"/>
  <c r="D31" i="310" s="1"/>
  <c r="G43" i="310" a="1"/>
  <c r="G43" i="310" s="1"/>
  <c r="H43" i="310" a="1"/>
  <c r="H43" i="310" s="1"/>
  <c r="G29" i="310" a="1"/>
  <c r="G29" i="310" s="1"/>
  <c r="G54" i="310" a="1"/>
  <c r="G54" i="310" s="1"/>
  <c r="E54" i="310" a="1"/>
  <c r="E54" i="310" s="1"/>
  <c r="D54" i="310" a="1"/>
  <c r="D54" i="310" s="1"/>
  <c r="D46" i="310" a="1"/>
  <c r="D46" i="310" s="1"/>
  <c r="G46" i="310" a="1"/>
  <c r="G46" i="310" s="1"/>
  <c r="G62" i="310" a="1"/>
  <c r="G62" i="310" s="1"/>
  <c r="D62" i="310" a="1"/>
  <c r="D62" i="310" s="1"/>
  <c r="E41" i="310" a="1"/>
  <c r="E41" i="310"/>
  <c r="H41" i="310" a="1"/>
  <c r="H41" i="310" s="1"/>
  <c r="G41" i="310" a="1"/>
  <c r="G41" i="310" s="1"/>
  <c r="G52" i="310" a="1"/>
  <c r="G52" i="310" s="1"/>
  <c r="F52" i="310" a="1"/>
  <c r="F52" i="310" s="1"/>
  <c r="G57" i="310" a="1"/>
  <c r="G57" i="310" s="1"/>
  <c r="E57" i="310" a="1"/>
  <c r="E57" i="310" s="1"/>
  <c r="D57" i="310" a="1"/>
  <c r="D57" i="310" s="1"/>
  <c r="E71" i="310" a="1"/>
  <c r="E71" i="310" s="1"/>
  <c r="F71" i="310" a="1"/>
  <c r="F71" i="310" s="1"/>
  <c r="G49" i="310" a="1"/>
  <c r="G49" i="310" s="1"/>
  <c r="D49" i="310" a="1"/>
  <c r="D49" i="310" s="1"/>
  <c r="G58" i="310" a="1"/>
  <c r="G58" i="310" s="1"/>
  <c r="D58" i="310" a="1"/>
  <c r="D58" i="310" s="1"/>
  <c r="G32" i="310" a="1"/>
  <c r="G32" i="310" s="1"/>
  <c r="F32" i="310" a="1"/>
  <c r="F32" i="310"/>
  <c r="D37" i="310" a="1"/>
  <c r="D37" i="310" s="1"/>
  <c r="E37" i="310" a="1"/>
  <c r="E37" i="310" s="1"/>
  <c r="G44" i="310" a="1"/>
  <c r="G44" i="310" s="1"/>
  <c r="E44" i="310" a="1"/>
  <c r="E44" i="310" s="1"/>
  <c r="F44" i="310" a="1"/>
  <c r="F44" i="310" s="1"/>
  <c r="D50" i="310" a="1"/>
  <c r="D50" i="310" s="1"/>
  <c r="D33" i="310" a="1"/>
  <c r="D33" i="310" s="1"/>
  <c r="G33" i="310" a="1"/>
  <c r="G33" i="310" s="1"/>
  <c r="H64" i="101" a="1"/>
  <c r="H64" i="101" s="1"/>
  <c r="H65" i="101" a="1"/>
  <c r="H65" i="101" s="1"/>
  <c r="G64" i="101" a="1"/>
  <c r="G64" i="101" s="1"/>
  <c r="G65" i="101" a="1"/>
  <c r="G65" i="101" s="1"/>
  <c r="E65" i="101" a="1"/>
  <c r="E65" i="101" s="1"/>
  <c r="F65" i="101" a="1"/>
  <c r="F65" i="101" s="1"/>
  <c r="F64" i="101" a="1"/>
  <c r="F64" i="101" s="1"/>
  <c r="E64" i="101" a="1"/>
  <c r="E64" i="101" s="1"/>
  <c r="D64" i="101" a="1"/>
  <c r="D64" i="101" s="1"/>
  <c r="D65" i="101" a="1"/>
  <c r="D65" i="101" s="1"/>
  <c r="D37" i="244" a="1"/>
  <c r="D37" i="244" s="1"/>
  <c r="H36" i="244" a="1"/>
  <c r="H36" i="244" s="1"/>
  <c r="E37" i="244" a="1"/>
  <c r="E37" i="244" s="1"/>
  <c r="D41" i="244" a="1"/>
  <c r="D41" i="244" s="1"/>
  <c r="D36" i="244" a="1"/>
  <c r="D36" i="244" s="1"/>
  <c r="E40" i="244" a="1"/>
  <c r="E40" i="244" s="1"/>
  <c r="G37" i="244" a="1"/>
  <c r="G37" i="244" s="1"/>
  <c r="F36" i="244" a="1"/>
  <c r="F36" i="244" s="1"/>
  <c r="G40" i="244" a="1"/>
  <c r="G40" i="244" s="1"/>
  <c r="H37" i="244" a="1"/>
  <c r="H37" i="244" s="1"/>
  <c r="G36" i="244" a="1"/>
  <c r="G36" i="244" s="1"/>
  <c r="H40" i="244" a="1"/>
  <c r="H40" i="244" s="1"/>
  <c r="D40" i="244" a="1"/>
  <c r="D40" i="244" s="1"/>
  <c r="F41" i="244" a="1"/>
  <c r="F41" i="244" s="1"/>
  <c r="H37" i="217" a="1"/>
  <c r="H37" i="217" s="1"/>
  <c r="D49" i="234" a="1"/>
  <c r="D49" i="234" s="1"/>
  <c r="F35" i="235" a="1"/>
  <c r="F35" i="235" s="1"/>
  <c r="D55" i="235" a="1"/>
  <c r="D55" i="235" s="1"/>
  <c r="F46" i="234" a="1"/>
  <c r="F46" i="234" s="1"/>
  <c r="H39" i="235" a="1"/>
  <c r="H39" i="235" s="1"/>
  <c r="G51" i="211" a="1"/>
  <c r="G51" i="211" s="1"/>
  <c r="M102" i="19"/>
  <c r="M61" i="19"/>
  <c r="M57" i="19"/>
  <c r="M41" i="19"/>
  <c r="M45" i="19"/>
  <c r="G30" i="216" a="1"/>
  <c r="G30" i="216" s="1"/>
  <c r="E53" i="235" a="1"/>
  <c r="E53" i="235" s="1"/>
  <c r="D56" i="234" a="1"/>
  <c r="D56" i="234" s="1"/>
  <c r="D45" i="235" a="1"/>
  <c r="D45" i="235" s="1"/>
  <c r="G48" i="234" a="1"/>
  <c r="G48" i="234" s="1"/>
  <c r="D37" i="235" a="1"/>
  <c r="D37" i="235" s="1"/>
  <c r="G51" i="234" a="1"/>
  <c r="G51" i="234" s="1"/>
  <c r="D50" i="235" a="1"/>
  <c r="D50" i="235" s="1"/>
  <c r="F46" i="235" a="1"/>
  <c r="F46" i="235" s="1"/>
  <c r="G34" i="235" a="1"/>
  <c r="G34" i="235" s="1"/>
  <c r="D34" i="235" a="1"/>
  <c r="D34" i="235" s="1"/>
  <c r="D29" i="216" a="1"/>
  <c r="D29" i="216" s="1"/>
  <c r="F48" i="234" a="1"/>
  <c r="F48" i="234" s="1"/>
  <c r="E44" i="234" a="1"/>
  <c r="E44" i="234" s="1"/>
  <c r="M139" i="19"/>
  <c r="M65" i="19"/>
  <c r="M114" i="19"/>
  <c r="E38" i="262" a="1"/>
  <c r="E38" i="262" s="1"/>
  <c r="G38" i="262" a="1"/>
  <c r="G38" i="262" s="1"/>
  <c r="G37" i="262" a="1"/>
  <c r="G37" i="262" s="1"/>
  <c r="D41" i="262" a="1"/>
  <c r="D41" i="262" s="1"/>
  <c r="H44" i="262" a="1"/>
  <c r="H44" i="262" s="1"/>
  <c r="H41" i="262" a="1"/>
  <c r="H41" i="262" s="1"/>
  <c r="F38" i="262" a="1"/>
  <c r="F38" i="262" s="1"/>
  <c r="E37" i="262" a="1"/>
  <c r="E37" i="262" s="1"/>
  <c r="G42" i="262" a="1"/>
  <c r="G42" i="262" s="1"/>
  <c r="E41" i="262" a="1"/>
  <c r="E41" i="262" s="1"/>
  <c r="E43" i="262" a="1"/>
  <c r="E43" i="262" s="1"/>
  <c r="D37" i="262" a="1"/>
  <c r="D37" i="262" s="1"/>
  <c r="H42" i="262" a="1"/>
  <c r="H42" i="262" s="1"/>
  <c r="F41" i="262" a="1"/>
  <c r="F41" i="262" s="1"/>
  <c r="H39" i="262" a="1"/>
  <c r="H39" i="262" s="1"/>
  <c r="H37" i="262" a="1"/>
  <c r="H37" i="262" s="1"/>
  <c r="D42" i="262" a="1"/>
  <c r="D42" i="262" s="1"/>
  <c r="D39" i="262" a="1"/>
  <c r="D39" i="262" s="1"/>
  <c r="D38" i="262" a="1"/>
  <c r="D38" i="262" s="1"/>
  <c r="E42" i="262" a="1"/>
  <c r="E42" i="262" s="1"/>
  <c r="E39" i="262" a="1"/>
  <c r="E39" i="262" s="1"/>
  <c r="D44" i="262" a="1"/>
  <c r="D44" i="262" s="1"/>
  <c r="G37" i="217" a="1"/>
  <c r="G37" i="217" s="1"/>
  <c r="D42" i="234" a="1"/>
  <c r="D42" i="234" s="1"/>
  <c r="G33" i="234" a="1"/>
  <c r="G33" i="234" s="1"/>
  <c r="E42" i="306" a="1"/>
  <c r="E42" i="306" s="1"/>
  <c r="H42" i="306" a="1"/>
  <c r="H42" i="306" s="1"/>
  <c r="E49" i="234" a="1"/>
  <c r="E49" i="234" s="1"/>
  <c r="H41" i="306" a="1"/>
  <c r="H41" i="306" s="1"/>
  <c r="F42" i="306" a="1"/>
  <c r="F42" i="306" s="1"/>
  <c r="M6" i="19"/>
  <c r="M183" i="19"/>
  <c r="M174" i="19"/>
  <c r="M148" i="19"/>
  <c r="M32" i="19"/>
  <c r="M19" i="19"/>
  <c r="F30" i="306" a="1"/>
  <c r="F30" i="306" s="1"/>
  <c r="D50" i="217" a="1"/>
  <c r="D50" i="217" s="1"/>
  <c r="E57" i="235" a="1"/>
  <c r="E57" i="235" s="1"/>
  <c r="E50" i="217" a="1"/>
  <c r="E50" i="217" s="1"/>
  <c r="F45" i="235" a="1"/>
  <c r="F45" i="235" s="1"/>
  <c r="F57" i="235" a="1"/>
  <c r="F57" i="235" s="1"/>
  <c r="M25" i="19"/>
  <c r="G51" i="210" a="1"/>
  <c r="G51" i="210" s="1"/>
  <c r="M17" i="19"/>
  <c r="F42" i="216" a="1"/>
  <c r="F42" i="216" s="1"/>
  <c r="H30" i="216" a="1"/>
  <c r="H30" i="216" s="1"/>
  <c r="E32" i="234" a="1"/>
  <c r="E32" i="234" s="1"/>
  <c r="E45" i="306" a="1"/>
  <c r="E45" i="306" s="1"/>
  <c r="E33" i="210" a="1"/>
  <c r="E33" i="210" s="1"/>
  <c r="F34" i="235" a="1"/>
  <c r="F34" i="235" s="1"/>
  <c r="D42" i="235" a="1"/>
  <c r="D42" i="235" s="1"/>
  <c r="D49" i="210" a="1"/>
  <c r="D49" i="210" s="1"/>
  <c r="G47" i="235" a="1"/>
  <c r="G47" i="235" s="1"/>
  <c r="E55" i="235" a="1"/>
  <c r="E55" i="235" s="1"/>
  <c r="E50" i="235" a="1"/>
  <c r="E50" i="235" s="1"/>
  <c r="H34" i="216" a="1"/>
  <c r="H34" i="216" s="1"/>
  <c r="H46" i="235" a="1"/>
  <c r="H46" i="235" s="1"/>
  <c r="G57" i="234" a="1"/>
  <c r="G57" i="234" s="1"/>
  <c r="G45" i="234" a="1"/>
  <c r="G45" i="234" s="1"/>
  <c r="F55" i="235" a="1"/>
  <c r="F55" i="235" s="1"/>
  <c r="G50" i="235" a="1"/>
  <c r="G50" i="235" s="1"/>
  <c r="E37" i="306" a="1"/>
  <c r="E37" i="306" s="1"/>
  <c r="D32" i="234" a="1"/>
  <c r="D32" i="234" s="1"/>
  <c r="H56" i="234" a="1"/>
  <c r="H56" i="234" s="1"/>
  <c r="F44" i="234" a="1"/>
  <c r="F44" i="234" s="1"/>
  <c r="E43" i="235" a="1"/>
  <c r="E43" i="235" s="1"/>
  <c r="G51" i="235" a="1"/>
  <c r="G51" i="235" s="1"/>
  <c r="E42" i="235" a="1"/>
  <c r="E42" i="235" s="1"/>
  <c r="F45" i="306" a="1"/>
  <c r="F45" i="306" s="1"/>
  <c r="F56" i="234" a="1"/>
  <c r="F56" i="234" s="1"/>
  <c r="G35" i="235" a="1"/>
  <c r="G35" i="235" s="1"/>
  <c r="G43" i="235" a="1"/>
  <c r="G43" i="235" s="1"/>
  <c r="H51" i="235" a="1"/>
  <c r="H51" i="235" s="1"/>
  <c r="F53" i="234" a="1"/>
  <c r="F53" i="234" s="1"/>
  <c r="E44" i="306" a="1"/>
  <c r="E44" i="306" s="1"/>
  <c r="F41" i="234" a="1"/>
  <c r="F41" i="234" s="1"/>
  <c r="D30" i="216" a="1"/>
  <c r="D30" i="216" s="1"/>
  <c r="H47" i="216" a="1"/>
  <c r="H47" i="216" s="1"/>
  <c r="G39" i="211" a="1"/>
  <c r="G39" i="211" s="1"/>
  <c r="D37" i="234" a="1"/>
  <c r="D37" i="234" s="1"/>
  <c r="E45" i="234" a="1"/>
  <c r="E45" i="234" s="1"/>
  <c r="G33" i="210" a="1"/>
  <c r="G33" i="210" s="1"/>
  <c r="H47" i="211" a="1"/>
  <c r="H47" i="211" s="1"/>
  <c r="D43" i="216" a="1"/>
  <c r="D43" i="216" s="1"/>
  <c r="H45" i="234" a="1"/>
  <c r="H45" i="234" s="1"/>
  <c r="G34" i="216" a="1"/>
  <c r="G34" i="216" s="1"/>
  <c r="D45" i="306" a="1"/>
  <c r="D45" i="306" s="1"/>
  <c r="D34" i="306" a="1"/>
  <c r="D34" i="306" s="1"/>
  <c r="G30" i="306" a="1"/>
  <c r="G30" i="306" s="1"/>
  <c r="H51" i="211" a="1"/>
  <c r="H51" i="211" s="1"/>
  <c r="H30" i="306" a="1"/>
  <c r="H30" i="306" s="1"/>
  <c r="E47" i="211" a="1"/>
  <c r="E47" i="211" s="1"/>
  <c r="F33" i="210" a="1"/>
  <c r="F33" i="210" s="1"/>
  <c r="E55" i="211" a="1"/>
  <c r="E55" i="211" s="1"/>
  <c r="F39" i="211" a="1"/>
  <c r="F39" i="211" s="1"/>
  <c r="E35" i="211" a="1"/>
  <c r="E35" i="211" s="1"/>
  <c r="D45" i="211" a="1"/>
  <c r="D45" i="211" s="1"/>
  <c r="G52" i="217" a="1"/>
  <c r="G52" i="217" s="1"/>
  <c r="G54" i="235" a="1"/>
  <c r="G54" i="235" s="1"/>
  <c r="D38" i="235" a="1"/>
  <c r="D38" i="235" s="1"/>
  <c r="E89" i="212" a="1"/>
  <c r="E89" i="212" s="1"/>
  <c r="G38" i="235" a="1"/>
  <c r="G38" i="235" s="1"/>
  <c r="E36" i="234" a="1"/>
  <c r="E36" i="234" s="1"/>
  <c r="G97" i="212" a="1"/>
  <c r="G97" i="212" s="1"/>
  <c r="D54" i="235" a="1"/>
  <c r="D54" i="235" s="1"/>
  <c r="F38" i="235" a="1"/>
  <c r="F38" i="235" s="1"/>
  <c r="F36" i="234" a="1"/>
  <c r="F36" i="234" s="1"/>
  <c r="G48" i="306" a="1"/>
  <c r="G48" i="306" s="1"/>
  <c r="F48" i="306" a="1"/>
  <c r="F48" i="306" s="1"/>
  <c r="G52" i="234" a="1"/>
  <c r="G52" i="234" s="1"/>
  <c r="E46" i="216" a="1"/>
  <c r="E46" i="216" s="1"/>
  <c r="H54" i="235" a="1"/>
  <c r="H54" i="235" s="1"/>
  <c r="D52" i="234" a="1"/>
  <c r="D52" i="234" s="1"/>
  <c r="G44" i="234" a="1"/>
  <c r="G44" i="234" s="1"/>
  <c r="F54" i="235" a="1"/>
  <c r="F54" i="235" s="1"/>
  <c r="G36" i="234" a="1"/>
  <c r="G36" i="234" s="1"/>
  <c r="H46" i="216" a="1"/>
  <c r="H46" i="216" s="1"/>
  <c r="D46" i="235" a="1"/>
  <c r="D46" i="235" s="1"/>
  <c r="F52" i="234" a="1"/>
  <c r="F52" i="234" s="1"/>
  <c r="G46" i="235" a="1"/>
  <c r="G46" i="235" s="1"/>
  <c r="G53" i="217" a="1"/>
  <c r="G53" i="217" s="1"/>
  <c r="H53" i="217" a="1"/>
  <c r="H53" i="217" s="1"/>
  <c r="E53" i="217" a="1"/>
  <c r="E53" i="217" s="1"/>
  <c r="H62" i="309" a="1"/>
  <c r="H62" i="309" s="1"/>
  <c r="D62" i="309" a="1"/>
  <c r="D62" i="309" s="1"/>
  <c r="E62" i="309" a="1"/>
  <c r="E62" i="309" s="1"/>
  <c r="G62" i="309" a="1"/>
  <c r="G62" i="309" s="1"/>
  <c r="F62" i="309" a="1"/>
  <c r="F62" i="309" s="1"/>
  <c r="H48" i="216" a="1"/>
  <c r="H48" i="216" s="1"/>
  <c r="H50" i="217" a="1"/>
  <c r="H50" i="217" s="1"/>
  <c r="D39" i="216" a="1"/>
  <c r="D39" i="216" s="1"/>
  <c r="H37" i="234" a="1"/>
  <c r="H37" i="234" s="1"/>
  <c r="F39" i="235" a="1"/>
  <c r="F39" i="235"/>
  <c r="F43" i="235" a="1"/>
  <c r="F43" i="235" s="1"/>
  <c r="F47" i="235" a="1"/>
  <c r="F47" i="235" s="1"/>
  <c r="G51" i="216" a="1"/>
  <c r="G51" i="216" s="1"/>
  <c r="G49" i="234" a="1"/>
  <c r="G49" i="234" s="1"/>
  <c r="H53" i="234" a="1"/>
  <c r="H53" i="234" s="1"/>
  <c r="G48" i="211" a="1"/>
  <c r="G48" i="211" s="1"/>
  <c r="E46" i="217" a="1"/>
  <c r="E46" i="217" s="1"/>
  <c r="F50" i="217" a="1"/>
  <c r="F50" i="217" s="1"/>
  <c r="H34" i="234" a="1"/>
  <c r="H34" i="234" s="1"/>
  <c r="E35" i="235" a="1"/>
  <c r="E35" i="235" s="1"/>
  <c r="E43" i="216" a="1"/>
  <c r="E43" i="216" s="1"/>
  <c r="D39" i="235" a="1"/>
  <c r="D39" i="235" s="1"/>
  <c r="D51" i="216" a="1"/>
  <c r="D51" i="216" s="1"/>
  <c r="F49" i="234" a="1"/>
  <c r="F49" i="234" s="1"/>
  <c r="H55" i="235" a="1"/>
  <c r="H55" i="235"/>
  <c r="F56" i="235" a="1"/>
  <c r="F56" i="235" s="1"/>
  <c r="F46" i="217" a="1"/>
  <c r="F46" i="217" s="1"/>
  <c r="F57" i="234" a="1"/>
  <c r="F57" i="234" s="1"/>
  <c r="H35" i="235" a="1"/>
  <c r="H35" i="235" s="1"/>
  <c r="H33" i="234" a="1"/>
  <c r="H33" i="234" s="1"/>
  <c r="E41" i="234" a="1"/>
  <c r="E41" i="234" s="1"/>
  <c r="F45" i="234" a="1"/>
  <c r="F45" i="234" s="1"/>
  <c r="F51" i="235" a="1"/>
  <c r="F51" i="235" s="1"/>
  <c r="G53" i="234" a="1"/>
  <c r="G53" i="234" s="1"/>
  <c r="D35" i="216" a="1"/>
  <c r="D35" i="216" s="1"/>
  <c r="F50" i="210" a="1"/>
  <c r="F50" i="210" s="1"/>
  <c r="F33" i="234" a="1"/>
  <c r="F33" i="234" s="1"/>
  <c r="G35" i="216" a="1"/>
  <c r="G35" i="216" s="1"/>
  <c r="F44" i="216" a="1"/>
  <c r="F44" i="216" s="1"/>
  <c r="D40" i="235" a="1"/>
  <c r="D40" i="235" s="1"/>
  <c r="D57" i="234" a="1"/>
  <c r="D57" i="234" s="1"/>
  <c r="G37" i="234" a="1"/>
  <c r="G37" i="234" s="1"/>
  <c r="G41" i="234" a="1"/>
  <c r="G41" i="234" s="1"/>
  <c r="F47" i="216" a="1"/>
  <c r="F47" i="216" s="1"/>
  <c r="H35" i="216" a="1"/>
  <c r="H35" i="216" s="1"/>
  <c r="G35" i="306" a="1"/>
  <c r="G35" i="306" s="1"/>
  <c r="G75" i="253" a="1"/>
  <c r="G75" i="253" s="1"/>
  <c r="F75" i="253" a="1"/>
  <c r="F75" i="253" s="1"/>
  <c r="D75" i="253" a="1"/>
  <c r="D75" i="253" s="1"/>
  <c r="H75" i="253" a="1"/>
  <c r="H75" i="253" s="1"/>
  <c r="E75" i="253" a="1"/>
  <c r="E75" i="253" s="1"/>
  <c r="F65" i="254" a="1"/>
  <c r="F65" i="254" s="1"/>
  <c r="D65" i="254" a="1"/>
  <c r="D65" i="254" s="1"/>
  <c r="G65" i="254" a="1"/>
  <c r="G65" i="254" s="1"/>
  <c r="H65" i="254" a="1"/>
  <c r="H65" i="254" s="1"/>
  <c r="E65" i="254" a="1"/>
  <c r="E65" i="254" s="1"/>
  <c r="D43" i="258" a="1"/>
  <c r="D43" i="258" s="1"/>
  <c r="E43" i="258" a="1"/>
  <c r="E43" i="258" s="1"/>
  <c r="H43" i="258" a="1"/>
  <c r="H43" i="258" s="1"/>
  <c r="G43" i="258" a="1"/>
  <c r="G43" i="258" s="1"/>
  <c r="F43" i="258" a="1"/>
  <c r="F43" i="258" s="1"/>
  <c r="G53" i="211" a="1"/>
  <c r="G53" i="211" s="1"/>
  <c r="E38" i="234" a="1"/>
  <c r="E38" i="234" s="1"/>
  <c r="D48" i="235" a="1"/>
  <c r="D48" i="235" s="1"/>
  <c r="H38" i="234" a="1"/>
  <c r="H38" i="234" s="1"/>
  <c r="E52" i="235" a="1"/>
  <c r="E52" i="235" s="1"/>
  <c r="E36" i="235" a="1"/>
  <c r="E36" i="235" s="1"/>
  <c r="H36" i="235" a="1"/>
  <c r="H36" i="235" s="1"/>
  <c r="G43" i="210" a="1"/>
  <c r="G43" i="210" s="1"/>
  <c r="D44" i="216" a="1"/>
  <c r="D44" i="216" s="1"/>
  <c r="E39" i="210" a="1"/>
  <c r="E39" i="210" s="1"/>
  <c r="G88" i="212" a="1"/>
  <c r="G88" i="212" s="1"/>
  <c r="D87" i="215" a="1"/>
  <c r="D87" i="215" s="1"/>
  <c r="D103" i="215" a="1"/>
  <c r="D103" i="215" s="1"/>
  <c r="F91" i="215" a="1"/>
  <c r="F91" i="215" s="1"/>
  <c r="E40" i="235" a="1"/>
  <c r="E40" i="235" s="1"/>
  <c r="G42" i="234" a="1"/>
  <c r="G42" i="234" s="1"/>
  <c r="F40" i="216" a="1"/>
  <c r="F40" i="216" s="1"/>
  <c r="H48" i="235" a="1"/>
  <c r="H48" i="235" s="1"/>
  <c r="G81" i="214" a="1"/>
  <c r="G81" i="214" s="1"/>
  <c r="F77" i="213" a="1"/>
  <c r="F77" i="213" s="1"/>
  <c r="F102" i="212" a="1"/>
  <c r="F102" i="212" s="1"/>
  <c r="D41" i="235" a="1"/>
  <c r="D41" i="235" s="1"/>
  <c r="E33" i="235" a="1"/>
  <c r="E33" i="235" s="1"/>
  <c r="E51" i="217" a="1"/>
  <c r="E51" i="217" s="1"/>
  <c r="G37" i="235" a="1"/>
  <c r="G37" i="235" s="1"/>
  <c r="G39" i="234" a="1"/>
  <c r="G39" i="234" s="1"/>
  <c r="H49" i="211" a="1"/>
  <c r="H49" i="211" s="1"/>
  <c r="H91" i="215" a="1"/>
  <c r="H91" i="215" s="1"/>
  <c r="H92" i="215" a="1"/>
  <c r="H92" i="215" s="1"/>
  <c r="F103" i="215" a="1"/>
  <c r="F103" i="215" s="1"/>
  <c r="E74" i="214" a="1"/>
  <c r="E74" i="214" s="1"/>
  <c r="E48" i="216" a="1"/>
  <c r="E48" i="216" s="1"/>
  <c r="D82" i="213" a="1"/>
  <c r="D82" i="213" s="1"/>
  <c r="G34" i="234" a="1"/>
  <c r="G34" i="234" s="1"/>
  <c r="F48" i="235" a="1"/>
  <c r="F48" i="235" s="1"/>
  <c r="F81" i="214" a="1"/>
  <c r="F81" i="214" s="1"/>
  <c r="E102" i="212" a="1"/>
  <c r="E102" i="212" s="1"/>
  <c r="G74" i="214" a="1"/>
  <c r="G74" i="214" s="1"/>
  <c r="D52" i="235" a="1"/>
  <c r="D52" i="235" s="1"/>
  <c r="D34" i="234" a="1"/>
  <c r="D34" i="234" s="1"/>
  <c r="E51" i="210" a="1"/>
  <c r="E51" i="210" s="1"/>
  <c r="H43" i="210" a="1"/>
  <c r="H43" i="210" s="1"/>
  <c r="G47" i="217" a="1"/>
  <c r="G47" i="217" s="1"/>
  <c r="D33" i="235" a="1"/>
  <c r="D33" i="235" s="1"/>
  <c r="D51" i="217" a="1"/>
  <c r="D51" i="217" s="1"/>
  <c r="F37" i="235" a="1"/>
  <c r="F37" i="235" s="1"/>
  <c r="H99" i="212" a="1"/>
  <c r="H99" i="212" s="1"/>
  <c r="F55" i="210" a="1"/>
  <c r="F55" i="210" s="1"/>
  <c r="E47" i="217" a="1"/>
  <c r="E47" i="217" s="1"/>
  <c r="E49" i="305" a="1"/>
  <c r="E49" i="305" s="1"/>
  <c r="E48" i="235" a="1"/>
  <c r="E48" i="235" s="1"/>
  <c r="E46" i="234" a="1"/>
  <c r="E46" i="234" s="1"/>
  <c r="G36" i="216" a="1"/>
  <c r="G36" i="216" s="1"/>
  <c r="H40" i="235" a="1"/>
  <c r="H40" i="235" s="1"/>
  <c r="F48" i="216" a="1"/>
  <c r="F48" i="216" s="1"/>
  <c r="E36" i="216" a="1"/>
  <c r="E36" i="216" s="1"/>
  <c r="H42" i="234" a="1"/>
  <c r="H42" i="234" s="1"/>
  <c r="F52" i="235" a="1"/>
  <c r="F52" i="235" s="1"/>
  <c r="F34" i="234" a="1"/>
  <c r="F34" i="234" s="1"/>
  <c r="G44" i="216" a="1"/>
  <c r="G44" i="216" s="1"/>
  <c r="H52" i="217" a="1"/>
  <c r="H52" i="217" s="1"/>
  <c r="D95" i="215" a="1"/>
  <c r="D95" i="215" s="1"/>
  <c r="E54" i="234" a="1"/>
  <c r="E54" i="234" s="1"/>
  <c r="E32" i="216" a="1"/>
  <c r="E32" i="216" s="1"/>
  <c r="F82" i="213" a="1"/>
  <c r="F82" i="213" s="1"/>
  <c r="D32" i="235" a="1"/>
  <c r="D32" i="235" s="1"/>
  <c r="D56" i="235" a="1"/>
  <c r="D56" i="235" s="1"/>
  <c r="F40" i="235" a="1"/>
  <c r="F40" i="235" s="1"/>
  <c r="F78" i="213" a="1"/>
  <c r="F78" i="213"/>
  <c r="H44" i="235" a="1"/>
  <c r="H44" i="235" s="1"/>
  <c r="D47" i="234" a="1"/>
  <c r="D47" i="234" s="1"/>
  <c r="E39" i="217" a="1"/>
  <c r="E39" i="217" s="1"/>
  <c r="D53" i="235" a="1"/>
  <c r="D53" i="235" s="1"/>
  <c r="E43" i="217" a="1"/>
  <c r="E43" i="217" s="1"/>
  <c r="E44" i="216" a="1"/>
  <c r="E44" i="216" s="1"/>
  <c r="F88" i="212" a="1"/>
  <c r="F88" i="212" s="1"/>
  <c r="H99" i="215" a="1"/>
  <c r="H99" i="215" s="1"/>
  <c r="F87" i="215" a="1"/>
  <c r="F87" i="215" s="1"/>
  <c r="G44" i="235" a="1"/>
  <c r="G44" i="235" s="1"/>
  <c r="H46" i="234" a="1"/>
  <c r="H46" i="234" s="1"/>
  <c r="H56" i="235" a="1"/>
  <c r="H56" i="235" s="1"/>
  <c r="E42" i="234" a="1"/>
  <c r="E42" i="234" s="1"/>
  <c r="F36" i="216" a="1"/>
  <c r="F36" i="216" s="1"/>
  <c r="G82" i="214" a="1"/>
  <c r="G82" i="214" s="1"/>
  <c r="F44" i="235" a="1"/>
  <c r="F44" i="235" s="1"/>
  <c r="E29" i="216" a="1"/>
  <c r="E29" i="216" s="1"/>
  <c r="H39" i="217" a="1"/>
  <c r="H39" i="217" s="1"/>
  <c r="G39" i="210" a="1"/>
  <c r="G39" i="210" s="1"/>
  <c r="F43" i="217" a="1"/>
  <c r="F43" i="217" s="1"/>
  <c r="G55" i="234" a="1"/>
  <c r="G55" i="234" s="1"/>
  <c r="H91" i="212" a="1"/>
  <c r="H91" i="212" s="1"/>
  <c r="F52" i="210" a="1"/>
  <c r="F52" i="210" s="1"/>
  <c r="D45" i="216" a="1"/>
  <c r="D45" i="216" s="1"/>
  <c r="F45" i="216" a="1"/>
  <c r="F45" i="216" s="1"/>
  <c r="G45" i="216" a="1"/>
  <c r="G45" i="216" s="1"/>
  <c r="H35" i="234" a="1"/>
  <c r="H35" i="234" s="1"/>
  <c r="D35" i="234" a="1"/>
  <c r="D35" i="234" s="1"/>
  <c r="E43" i="234" a="1"/>
  <c r="E43" i="234" s="1"/>
  <c r="H43" i="234" a="1"/>
  <c r="H43" i="234" s="1"/>
  <c r="D43" i="234" a="1"/>
  <c r="D43" i="234" s="1"/>
  <c r="D51" i="234" a="1"/>
  <c r="D51" i="234" s="1"/>
  <c r="G45" i="235" a="1"/>
  <c r="G45" i="235" s="1"/>
  <c r="E45" i="235" a="1"/>
  <c r="E45" i="235" s="1"/>
  <c r="F53" i="235" a="1"/>
  <c r="F53" i="235" s="1"/>
  <c r="G53" i="235" a="1"/>
  <c r="G53" i="235" s="1"/>
  <c r="D36" i="210" a="1"/>
  <c r="D36" i="210" s="1"/>
  <c r="H44" i="217" a="1"/>
  <c r="H44" i="217"/>
  <c r="F37" i="216" a="1"/>
  <c r="F37" i="216" s="1"/>
  <c r="E37" i="216" a="1"/>
  <c r="E37" i="216" s="1"/>
  <c r="H53" i="216" a="1"/>
  <c r="H53" i="216" s="1"/>
  <c r="F53" i="216" a="1"/>
  <c r="F53" i="216" s="1"/>
  <c r="E53" i="216" a="1"/>
  <c r="E53" i="216" s="1"/>
  <c r="G47" i="211" a="1"/>
  <c r="G47" i="211" s="1"/>
  <c r="G52" i="210" a="1"/>
  <c r="G52" i="210" s="1"/>
  <c r="F36" i="210" a="1"/>
  <c r="F36" i="210" s="1"/>
  <c r="D43" i="217" a="1"/>
  <c r="D43" i="217" s="1"/>
  <c r="F41" i="216" a="1"/>
  <c r="F41" i="216" s="1"/>
  <c r="G40" i="217" a="1"/>
  <c r="G40" i="217" s="1"/>
  <c r="M301" i="19"/>
  <c r="D46" i="211" a="1"/>
  <c r="D46" i="211" s="1"/>
  <c r="F51" i="211" a="1"/>
  <c r="F51" i="211" s="1"/>
  <c r="D40" i="216" a="1"/>
  <c r="D40" i="216" s="1"/>
  <c r="G49" i="210" a="1"/>
  <c r="G49" i="210" s="1"/>
  <c r="H35" i="211" a="1"/>
  <c r="H35" i="211" s="1"/>
  <c r="E40" i="216" a="1"/>
  <c r="E40" i="216" s="1"/>
  <c r="D46" i="234" a="1"/>
  <c r="D46" i="234" s="1"/>
  <c r="E52" i="210" a="1"/>
  <c r="E52" i="210" s="1"/>
  <c r="D48" i="216" a="1"/>
  <c r="D48" i="216" s="1"/>
  <c r="D36" i="217" a="1"/>
  <c r="D36" i="217" s="1"/>
  <c r="D36" i="216" a="1"/>
  <c r="D36" i="216" s="1"/>
  <c r="H43" i="217" a="1"/>
  <c r="H43" i="217" s="1"/>
  <c r="G43" i="234" a="1"/>
  <c r="G43" i="234" s="1"/>
  <c r="D37" i="216" a="1"/>
  <c r="D37" i="216" s="1"/>
  <c r="G33" i="235" a="1"/>
  <c r="G33" i="235" s="1"/>
  <c r="F48" i="217" a="1"/>
  <c r="F48" i="217" s="1"/>
  <c r="D40" i="217" a="1"/>
  <c r="D40" i="217" s="1"/>
  <c r="E31" i="217" a="1"/>
  <c r="E31" i="217" s="1"/>
  <c r="F39" i="217" a="1"/>
  <c r="F39" i="217" s="1"/>
  <c r="G32" i="216" a="1"/>
  <c r="G32" i="216" s="1"/>
  <c r="D32" i="216" a="1"/>
  <c r="D32" i="216" s="1"/>
  <c r="G38" i="234" a="1"/>
  <c r="G38" i="234" s="1"/>
  <c r="D38" i="234" a="1"/>
  <c r="D38" i="234" s="1"/>
  <c r="G54" i="234" a="1"/>
  <c r="G54" i="234" s="1"/>
  <c r="F54" i="234" a="1"/>
  <c r="F54" i="234" s="1"/>
  <c r="F47" i="234" a="1"/>
  <c r="F47" i="234" s="1"/>
  <c r="E47" i="234" a="1"/>
  <c r="E47" i="234" s="1"/>
  <c r="G47" i="234" a="1"/>
  <c r="G47" i="234" s="1"/>
  <c r="E41" i="235" a="1"/>
  <c r="E41" i="235" s="1"/>
  <c r="F41" i="235" a="1"/>
  <c r="F41" i="235" s="1"/>
  <c r="E49" i="235" a="1"/>
  <c r="E49" i="235" s="1"/>
  <c r="F32" i="217" a="1"/>
  <c r="F32" i="217" s="1"/>
  <c r="H32" i="217" a="1"/>
  <c r="H32" i="217" s="1"/>
  <c r="E76" i="250" a="1"/>
  <c r="E76" i="250" s="1"/>
  <c r="D76" i="250" a="1"/>
  <c r="D76" i="250" s="1"/>
  <c r="H44" i="210" a="1"/>
  <c r="H44" i="210" s="1"/>
  <c r="E35" i="217" a="1"/>
  <c r="E35" i="217" s="1"/>
  <c r="E39" i="211" a="1"/>
  <c r="E39" i="211" s="1"/>
  <c r="E48" i="210" a="1"/>
  <c r="E48" i="210" s="1"/>
  <c r="H40" i="216" a="1"/>
  <c r="H40" i="216" s="1"/>
  <c r="H32" i="216" a="1"/>
  <c r="H32" i="216" s="1"/>
  <c r="G29" i="216" a="1"/>
  <c r="G29" i="216" s="1"/>
  <c r="D53" i="216" a="1"/>
  <c r="D53" i="216" s="1"/>
  <c r="H55" i="234" a="1"/>
  <c r="H55" i="234" s="1"/>
  <c r="G35" i="234" a="1"/>
  <c r="G35" i="234" s="1"/>
  <c r="E45" i="216" a="1"/>
  <c r="E45" i="216" s="1"/>
  <c r="F35" i="217" a="1"/>
  <c r="F35" i="217" s="1"/>
  <c r="H32" i="211" a="1"/>
  <c r="H32" i="211" s="1"/>
  <c r="F32" i="210" a="1"/>
  <c r="F32" i="210" s="1"/>
  <c r="E54" i="211" a="1"/>
  <c r="E54" i="211" s="1"/>
  <c r="F50" i="234" a="1"/>
  <c r="F50" i="234" s="1"/>
  <c r="D50" i="234" a="1"/>
  <c r="D50" i="234" s="1"/>
  <c r="D25" i="306" a="1"/>
  <c r="D25" i="306" s="1"/>
  <c r="H33" i="306" a="1"/>
  <c r="H33" i="306" s="1"/>
  <c r="D48" i="305" a="1"/>
  <c r="D48" i="305" s="1"/>
  <c r="F38" i="306" a="1"/>
  <c r="F38" i="306" s="1"/>
  <c r="H32" i="235" a="1"/>
  <c r="H32" i="235" s="1"/>
  <c r="F32" i="235" a="1"/>
  <c r="F32" i="235" s="1"/>
  <c r="G33" i="216" a="1"/>
  <c r="G33" i="216" s="1"/>
  <c r="H30" i="217" a="1"/>
  <c r="H30" i="217" s="1"/>
  <c r="E37" i="217" a="1"/>
  <c r="E37" i="217" s="1"/>
  <c r="D37" i="217" a="1"/>
  <c r="D37" i="217" s="1"/>
  <c r="D46" i="210" a="1"/>
  <c r="D46" i="210" s="1"/>
  <c r="F33" i="216" a="1"/>
  <c r="F33" i="216" s="1"/>
  <c r="H46" i="210" a="1"/>
  <c r="H46" i="210" s="1"/>
  <c r="M123" i="19"/>
  <c r="M15" i="19"/>
  <c r="H40" i="211" a="1"/>
  <c r="H40" i="211" s="1"/>
  <c r="E30" i="217" a="1"/>
  <c r="E30" i="217" s="1"/>
  <c r="D33" i="216" a="1"/>
  <c r="D33" i="216" s="1"/>
  <c r="E33" i="216" a="1"/>
  <c r="E33" i="216" s="1"/>
  <c r="D41" i="216" a="1"/>
  <c r="D41" i="216" s="1"/>
  <c r="E41" i="216" a="1"/>
  <c r="E41" i="216" s="1"/>
  <c r="G41" i="216" a="1"/>
  <c r="G41" i="216" s="1"/>
  <c r="H49" i="216" a="1"/>
  <c r="H49" i="216" s="1"/>
  <c r="E49" i="216" a="1"/>
  <c r="E49" i="216" s="1"/>
  <c r="H39" i="234" a="1"/>
  <c r="H39" i="234" s="1"/>
  <c r="D39" i="234" a="1"/>
  <c r="D39" i="234" s="1"/>
  <c r="F39" i="234" a="1"/>
  <c r="F39" i="234" s="1"/>
  <c r="H34" i="210" a="1"/>
  <c r="H34" i="210" s="1"/>
  <c r="E34" i="210" a="1"/>
  <c r="E34" i="210" s="1"/>
  <c r="G41" i="217" a="1"/>
  <c r="G41" i="217" s="1"/>
  <c r="H41" i="217" a="1"/>
  <c r="H41" i="217" s="1"/>
  <c r="E41" i="217" a="1"/>
  <c r="E41" i="217" s="1"/>
  <c r="D49" i="217" a="1"/>
  <c r="D49" i="217" s="1"/>
  <c r="H33" i="217" a="1"/>
  <c r="H33" i="217" s="1"/>
  <c r="D33" i="217" a="1"/>
  <c r="D33" i="217" s="1"/>
  <c r="D38" i="210" a="1"/>
  <c r="D38" i="210" s="1"/>
  <c r="D49" i="216" a="1"/>
  <c r="D49" i="216" s="1"/>
  <c r="D42" i="210" a="1"/>
  <c r="D42" i="210" s="1"/>
  <c r="D34" i="210" a="1"/>
  <c r="D34" i="210" s="1"/>
  <c r="H37" i="216" a="1"/>
  <c r="H37" i="216" s="1"/>
  <c r="G37" i="216" a="1"/>
  <c r="G37" i="216" s="1"/>
  <c r="G62" i="233" a="1"/>
  <c r="G62" i="233" s="1"/>
  <c r="F62" i="233" a="1"/>
  <c r="F62" i="233" s="1"/>
  <c r="E47" i="210" a="1"/>
  <c r="E47" i="210" s="1"/>
  <c r="H47" i="210" a="1"/>
  <c r="H47" i="210" s="1"/>
  <c r="F47" i="210" a="1"/>
  <c r="F47" i="210" s="1"/>
  <c r="G46" i="217" a="1"/>
  <c r="G46" i="217" s="1"/>
  <c r="D46" i="217" a="1"/>
  <c r="D46" i="217" s="1"/>
  <c r="E53" i="211" a="1"/>
  <c r="E53" i="211" s="1"/>
  <c r="F53" i="211" a="1"/>
  <c r="F53" i="211" s="1"/>
  <c r="F45" i="211" a="1"/>
  <c r="F45" i="211" s="1"/>
  <c r="F46" i="216" a="1"/>
  <c r="F46" i="216" s="1"/>
  <c r="F29" i="216" a="1"/>
  <c r="F29" i="216" s="1"/>
  <c r="G41" i="235" a="1"/>
  <c r="G41" i="235" s="1"/>
  <c r="F45" i="217" a="1"/>
  <c r="F45" i="217" s="1"/>
  <c r="D43" i="210" a="1"/>
  <c r="D43" i="210" s="1"/>
  <c r="E50" i="216" a="1"/>
  <c r="E50" i="216" s="1"/>
  <c r="G32" i="234" a="1"/>
  <c r="G32" i="234" s="1"/>
  <c r="F40" i="234" a="1"/>
  <c r="F40" i="234" s="1"/>
  <c r="G50" i="216" a="1"/>
  <c r="G50" i="216" s="1"/>
  <c r="H39" i="210" a="1"/>
  <c r="H39" i="210" s="1"/>
  <c r="G35" i="211" a="1"/>
  <c r="G35" i="211" s="1"/>
  <c r="D42" i="216" a="1"/>
  <c r="D42" i="216" s="1"/>
  <c r="D49" i="235" a="1"/>
  <c r="D49" i="235" s="1"/>
  <c r="G53" i="216" a="1"/>
  <c r="G53" i="216" s="1"/>
  <c r="D51" i="210" a="1"/>
  <c r="D51" i="210" s="1"/>
  <c r="F39" i="210" a="1"/>
  <c r="F39" i="210" s="1"/>
  <c r="H57" i="235" a="1"/>
  <c r="H57" i="235" s="1"/>
  <c r="D55" i="234" a="1"/>
  <c r="D55" i="234" s="1"/>
  <c r="E55" i="210" a="1"/>
  <c r="E55" i="210" s="1"/>
  <c r="E35" i="234" a="1"/>
  <c r="E35" i="234" s="1"/>
  <c r="F33" i="235" a="1"/>
  <c r="F33" i="235" s="1"/>
  <c r="E42" i="216" a="1"/>
  <c r="E42" i="216" s="1"/>
  <c r="M345" i="19"/>
  <c r="M192" i="19"/>
  <c r="M341" i="19"/>
  <c r="M196" i="19"/>
  <c r="M4" i="19"/>
  <c r="M170" i="19"/>
  <c r="M144" i="19"/>
  <c r="E42" i="211" a="1"/>
  <c r="E42" i="211" s="1"/>
  <c r="M179" i="19"/>
  <c r="H42" i="211" a="1"/>
  <c r="H42" i="211" s="1"/>
  <c r="H49" i="210" a="1"/>
  <c r="H49" i="210" s="1"/>
  <c r="H51" i="217" a="1"/>
  <c r="H51" i="217" s="1"/>
  <c r="G51" i="217" a="1"/>
  <c r="G51" i="217" s="1"/>
  <c r="M185" i="19"/>
  <c r="M181" i="19"/>
  <c r="M172" i="19"/>
  <c r="H47" i="217" a="1"/>
  <c r="H47" i="217" s="1"/>
  <c r="F47" i="217" a="1"/>
  <c r="F47" i="217" s="1"/>
  <c r="E31" i="216" a="1"/>
  <c r="E31" i="216" s="1"/>
  <c r="D31" i="216" a="1"/>
  <c r="D31" i="216" s="1"/>
  <c r="M176" i="19"/>
  <c r="G34" i="211" a="1"/>
  <c r="G34" i="211" s="1"/>
  <c r="M202" i="19"/>
  <c r="G41" i="210" a="1"/>
  <c r="G41" i="210" s="1"/>
  <c r="E41" i="210" a="1"/>
  <c r="E41" i="210" s="1"/>
  <c r="D41" i="210" a="1"/>
  <c r="D41" i="210" s="1"/>
  <c r="F41" i="210" a="1"/>
  <c r="F41" i="210" s="1"/>
  <c r="M30" i="19"/>
  <c r="F32" i="211" a="1"/>
  <c r="F32" i="211" s="1"/>
  <c r="E40" i="211" a="1"/>
  <c r="E40" i="211" s="1"/>
  <c r="F43" i="216" a="1"/>
  <c r="F43" i="216" s="1"/>
  <c r="H39" i="216" a="1"/>
  <c r="H39" i="216" s="1"/>
  <c r="F39" i="216" a="1"/>
  <c r="F39" i="216" s="1"/>
  <c r="E96" i="212" a="1"/>
  <c r="E96" i="212" s="1"/>
  <c r="D96" i="212" a="1"/>
  <c r="D96" i="212" s="1"/>
  <c r="H50" i="234" a="1"/>
  <c r="H50" i="234" s="1"/>
  <c r="E50" i="234" a="1"/>
  <c r="E50" i="234" s="1"/>
  <c r="E40" i="136" a="1"/>
  <c r="E40" i="136" s="1"/>
  <c r="F40" i="136" a="1"/>
  <c r="F40" i="136" s="1"/>
  <c r="E58" i="310" a="1"/>
  <c r="E58" i="310" s="1"/>
  <c r="F58" i="310" a="1"/>
  <c r="F58" i="310" s="1"/>
  <c r="H58" i="310" a="1"/>
  <c r="H58" i="310" s="1"/>
  <c r="M13" i="19"/>
  <c r="F31" i="217" a="1"/>
  <c r="F31" i="217" s="1"/>
  <c r="D31" i="217" a="1"/>
  <c r="D31" i="217" s="1"/>
  <c r="G58" i="309" a="1"/>
  <c r="G58" i="309" s="1"/>
  <c r="E58" i="309" a="1"/>
  <c r="E58" i="309" s="1"/>
  <c r="F58" i="309" a="1"/>
  <c r="F58" i="309" s="1"/>
  <c r="H58" i="309" a="1"/>
  <c r="H58" i="309" s="1"/>
  <c r="D58" i="309" a="1"/>
  <c r="D58" i="309" s="1"/>
  <c r="D47" i="235" a="1"/>
  <c r="D47" i="235" s="1"/>
  <c r="E47" i="235" a="1"/>
  <c r="E47" i="235" s="1"/>
  <c r="G34" i="210" a="1"/>
  <c r="G34" i="210" s="1"/>
  <c r="E47" i="216" a="1"/>
  <c r="E47" i="216" s="1"/>
  <c r="H51" i="216" a="1"/>
  <c r="H51" i="216" s="1"/>
  <c r="F33" i="217" a="1"/>
  <c r="F33" i="217"/>
  <c r="E33" i="217" a="1"/>
  <c r="E33" i="217" s="1"/>
  <c r="G33" i="306" a="1"/>
  <c r="G33" i="306" s="1"/>
  <c r="H45" i="306" a="1"/>
  <c r="H45" i="306" s="1"/>
  <c r="D48" i="306" a="1"/>
  <c r="D48" i="306" s="1"/>
  <c r="D40" i="306" a="1"/>
  <c r="D40" i="306" s="1"/>
  <c r="H36" i="305" a="1"/>
  <c r="H36" i="305" s="1"/>
  <c r="G40" i="306" a="1"/>
  <c r="G40" i="306" s="1"/>
  <c r="H48" i="306" a="1"/>
  <c r="H48" i="306" s="1"/>
  <c r="D28" i="306" a="1"/>
  <c r="D28" i="306" s="1"/>
  <c r="M163" i="19"/>
  <c r="E34" i="217" a="1"/>
  <c r="E34" i="217"/>
  <c r="H34" i="217" a="1"/>
  <c r="H34" i="217" s="1"/>
  <c r="D48" i="211" a="1"/>
  <c r="D48" i="211" s="1"/>
  <c r="H48" i="211" a="1"/>
  <c r="H48" i="211" s="1"/>
  <c r="G50" i="210" a="1"/>
  <c r="G50" i="210" s="1"/>
  <c r="D50" i="210" a="1"/>
  <c r="D50" i="210" s="1"/>
  <c r="H29" i="217" a="1"/>
  <c r="H29" i="217" s="1"/>
  <c r="G59" i="310" a="1"/>
  <c r="G59" i="310" s="1"/>
  <c r="F59" i="310" a="1"/>
  <c r="F59" i="310" s="1"/>
  <c r="F45" i="310" a="1"/>
  <c r="F45" i="310" s="1"/>
  <c r="G45" i="310" a="1"/>
  <c r="G45" i="310" s="1"/>
  <c r="E45" i="310" a="1"/>
  <c r="E45" i="310" s="1"/>
  <c r="D45" i="310" a="1"/>
  <c r="D45" i="310" s="1"/>
  <c r="D50" i="309" a="1"/>
  <c r="D50" i="309" s="1"/>
  <c r="H50" i="309" a="1"/>
  <c r="H50" i="309" s="1"/>
  <c r="H54" i="310" a="1"/>
  <c r="H54" i="310" s="1"/>
  <c r="F54" i="310" a="1"/>
  <c r="F54" i="310" s="1"/>
  <c r="D44" i="210" a="1"/>
  <c r="D44" i="210" s="1"/>
  <c r="F44" i="309" a="1"/>
  <c r="F44" i="309" s="1"/>
  <c r="D44" i="309" a="1"/>
  <c r="D44" i="309" s="1"/>
  <c r="E44" i="309" a="1"/>
  <c r="E44" i="309" s="1"/>
  <c r="G44" i="309" a="1"/>
  <c r="G44" i="309" s="1"/>
  <c r="H44" i="309" a="1"/>
  <c r="H44" i="309" s="1"/>
  <c r="E56" i="310" a="1"/>
  <c r="E56" i="310" s="1"/>
  <c r="F56" i="310" a="1"/>
  <c r="F56" i="310" s="1"/>
  <c r="H56" i="310" a="1"/>
  <c r="H56" i="310" s="1"/>
  <c r="G56" i="310" a="1"/>
  <c r="G56" i="310" s="1"/>
  <c r="G38" i="211" a="1"/>
  <c r="G38" i="211" s="1"/>
  <c r="D35" i="211" a="1"/>
  <c r="D35" i="211" s="1"/>
  <c r="E71" i="231" a="1"/>
  <c r="E71" i="231" s="1"/>
  <c r="D71" i="231" a="1"/>
  <c r="D71" i="231" s="1"/>
  <c r="F73" i="310" a="1"/>
  <c r="F73" i="310" s="1"/>
  <c r="E73" i="310" a="1"/>
  <c r="E73" i="310" s="1"/>
  <c r="H73" i="310" a="1"/>
  <c r="H73" i="310" s="1"/>
  <c r="D73" i="310" a="1"/>
  <c r="D73" i="310" s="1"/>
  <c r="G73" i="310" a="1"/>
  <c r="G73" i="310" s="1"/>
  <c r="M21" i="19"/>
  <c r="M306" i="19"/>
  <c r="M119" i="19"/>
  <c r="M11" i="19"/>
  <c r="M205" i="19"/>
  <c r="M188" i="19"/>
  <c r="M157" i="19"/>
  <c r="M106" i="19"/>
  <c r="M316" i="19"/>
  <c r="M70" i="19"/>
  <c r="M165" i="19"/>
  <c r="M194" i="19"/>
  <c r="E35" i="210" a="1"/>
  <c r="E35" i="210" s="1"/>
  <c r="F35" i="210" a="1"/>
  <c r="F35" i="210" s="1"/>
  <c r="F27" i="306" a="1"/>
  <c r="F27" i="306" s="1"/>
  <c r="D27" i="306" a="1"/>
  <c r="D27" i="306" s="1"/>
  <c r="G72" i="309" a="1"/>
  <c r="G72" i="309" s="1"/>
  <c r="F72" i="309" a="1"/>
  <c r="F72" i="309" s="1"/>
  <c r="E72" i="309" a="1"/>
  <c r="E72" i="309"/>
  <c r="H72" i="309" a="1"/>
  <c r="H72" i="309" s="1"/>
  <c r="D72" i="309" a="1"/>
  <c r="D72" i="309" s="1"/>
  <c r="G72" i="272" a="1"/>
  <c r="G72" i="272" s="1"/>
  <c r="H72" i="272" a="1"/>
  <c r="H72" i="272" s="1"/>
  <c r="F36" i="306" a="1"/>
  <c r="F36" i="306" s="1"/>
  <c r="D36" i="306" a="1"/>
  <c r="D36" i="306" s="1"/>
  <c r="E36" i="306" a="1"/>
  <c r="E36" i="306" s="1"/>
  <c r="F49" i="217" a="1"/>
  <c r="F49" i="217" s="1"/>
  <c r="G49" i="217" a="1"/>
  <c r="G49" i="217" s="1"/>
  <c r="H36" i="132" a="1"/>
  <c r="H36" i="132" s="1"/>
  <c r="D36" i="132" a="1"/>
  <c r="D36" i="132" s="1"/>
  <c r="D61" i="160" a="1"/>
  <c r="D61" i="160" s="1"/>
  <c r="E61" i="160" a="1"/>
  <c r="E61" i="160" s="1"/>
  <c r="F49" i="310" a="1"/>
  <c r="F49" i="310" s="1"/>
  <c r="H49" i="310" a="1"/>
  <c r="H49" i="310" s="1"/>
  <c r="H52" i="137" a="1"/>
  <c r="H52" i="137" s="1"/>
  <c r="G52" i="137" a="1"/>
  <c r="G52" i="137" s="1"/>
  <c r="F48" i="309" a="1"/>
  <c r="F48" i="309" s="1"/>
  <c r="H48" i="309" a="1"/>
  <c r="H48" i="309" s="1"/>
  <c r="H34" i="309" a="1"/>
  <c r="H34" i="309" s="1"/>
  <c r="G34" i="309" a="1"/>
  <c r="G34" i="309" s="1"/>
  <c r="D34" i="309" a="1"/>
  <c r="D34" i="309" s="1"/>
  <c r="G70" i="309" a="1"/>
  <c r="G70" i="309" s="1"/>
  <c r="F70" i="309" a="1"/>
  <c r="F70" i="309" s="1"/>
  <c r="H70" i="309" a="1"/>
  <c r="H70" i="309" s="1"/>
  <c r="F62" i="310" a="1"/>
  <c r="F62" i="310" s="1"/>
  <c r="H62" i="310" a="1"/>
  <c r="H62" i="310" s="1"/>
  <c r="E62" i="310" a="1"/>
  <c r="E62" i="310" s="1"/>
  <c r="F42" i="210" a="1"/>
  <c r="F42" i="210" s="1"/>
  <c r="G42" i="210" a="1"/>
  <c r="G42" i="210" s="1"/>
  <c r="E38" i="310" a="1"/>
  <c r="E38" i="310" s="1"/>
  <c r="F38" i="310" a="1"/>
  <c r="F38" i="310" s="1"/>
  <c r="E52" i="310" a="1"/>
  <c r="E52" i="310" s="1"/>
  <c r="H52" i="310" a="1"/>
  <c r="H52" i="310" s="1"/>
  <c r="D29" i="306" a="1"/>
  <c r="D29" i="306" s="1"/>
  <c r="D36" i="305" a="1"/>
  <c r="D36" i="305" s="1"/>
  <c r="M207" i="19"/>
  <c r="M146" i="19"/>
  <c r="M312" i="19"/>
  <c r="M167" i="19"/>
  <c r="M23" i="19"/>
  <c r="M135" i="19"/>
  <c r="M28" i="19"/>
  <c r="M150" i="19"/>
  <c r="M8" i="19"/>
  <c r="M275" i="19"/>
  <c r="M155" i="19"/>
  <c r="M34" i="19"/>
  <c r="M153" i="19"/>
  <c r="M37" i="19"/>
  <c r="M200" i="19"/>
  <c r="M190" i="19"/>
  <c r="M198" i="19"/>
  <c r="M161" i="19"/>
  <c r="M110" i="19"/>
  <c r="D33" i="211" a="1"/>
  <c r="D33" i="211" s="1"/>
  <c r="E73" i="229" a="1"/>
  <c r="E73" i="229" s="1"/>
  <c r="G73" i="229" a="1"/>
  <c r="G73" i="229" s="1"/>
  <c r="E79" i="214" a="1"/>
  <c r="E79" i="214" s="1"/>
  <c r="H79" i="214" a="1"/>
  <c r="H79" i="214" s="1"/>
  <c r="G53" i="309" a="1"/>
  <c r="G53" i="309" s="1"/>
  <c r="D53" i="309" a="1"/>
  <c r="D53" i="309" s="1"/>
  <c r="H44" i="310" a="1"/>
  <c r="H44" i="310" s="1"/>
  <c r="D44" i="310" a="1"/>
  <c r="D44" i="310" s="1"/>
  <c r="H72" i="310" a="1"/>
  <c r="H72" i="310" s="1"/>
  <c r="F72" i="310" a="1"/>
  <c r="F72" i="310" s="1"/>
  <c r="E72" i="310" a="1"/>
  <c r="E72" i="310" s="1"/>
  <c r="D72" i="310" a="1"/>
  <c r="D72" i="310" s="1"/>
  <c r="G72" i="310" a="1"/>
  <c r="G72" i="310" s="1"/>
  <c r="H31" i="306" a="1"/>
  <c r="H31" i="306" s="1"/>
  <c r="F31" i="306" a="1"/>
  <c r="F31" i="306" s="1"/>
  <c r="E31" i="306" a="1"/>
  <c r="E31" i="306" s="1"/>
  <c r="H39" i="305" a="1"/>
  <c r="H39" i="305" s="1"/>
  <c r="D39" i="305" a="1"/>
  <c r="D39" i="305" s="1"/>
  <c r="G42" i="309" a="1"/>
  <c r="G42" i="309" s="1"/>
  <c r="F42" i="309" a="1"/>
  <c r="F42" i="309" s="1"/>
  <c r="D42" i="309" a="1"/>
  <c r="D42" i="309" s="1"/>
  <c r="D69" i="309" a="1"/>
  <c r="D69" i="309" s="1"/>
  <c r="F69" i="309" a="1"/>
  <c r="F69" i="309" s="1"/>
  <c r="E69" i="309" a="1"/>
  <c r="E69" i="309" s="1"/>
  <c r="E66" i="310" a="1"/>
  <c r="E66" i="310" s="1"/>
  <c r="F66" i="310" a="1"/>
  <c r="F66" i="310" s="1"/>
  <c r="H66" i="310" a="1"/>
  <c r="H66" i="310" s="1"/>
  <c r="G66" i="310" a="1"/>
  <c r="G66" i="310" s="1"/>
  <c r="D66" i="310" a="1"/>
  <c r="D66" i="310" s="1"/>
  <c r="E40" i="306" a="1"/>
  <c r="E40" i="306" s="1"/>
  <c r="H40" i="306" a="1"/>
  <c r="H40" i="306" s="1"/>
  <c r="D28" i="309" a="1"/>
  <c r="D28" i="309" s="1"/>
  <c r="E28" i="309" a="1"/>
  <c r="E28" i="309" s="1"/>
  <c r="F28" i="309" a="1"/>
  <c r="F28" i="309" s="1"/>
  <c r="G41" i="306" a="1"/>
  <c r="G41" i="306" s="1"/>
  <c r="D41" i="306" a="1"/>
  <c r="D41" i="306" s="1"/>
  <c r="E40" i="310" a="1"/>
  <c r="E40" i="310" s="1"/>
  <c r="D40" i="310" a="1"/>
  <c r="D40" i="310" s="1"/>
  <c r="G61" i="310" a="1"/>
  <c r="G61" i="310" s="1"/>
  <c r="F61" i="310" a="1"/>
  <c r="F61" i="310" s="1"/>
  <c r="E61" i="310" a="1"/>
  <c r="E61" i="310" s="1"/>
  <c r="H61" i="310" a="1"/>
  <c r="H61" i="310" s="1"/>
  <c r="D61" i="310" a="1"/>
  <c r="D61" i="310" s="1"/>
  <c r="F49" i="306" a="1"/>
  <c r="F49" i="306" s="1"/>
  <c r="G49" i="306" a="1"/>
  <c r="G49" i="306" s="1"/>
  <c r="D35" i="305" a="1"/>
  <c r="D35" i="305" s="1"/>
  <c r="E35" i="305" a="1"/>
  <c r="E35" i="305" s="1"/>
  <c r="F42" i="310" a="1"/>
  <c r="F42" i="310" s="1"/>
  <c r="H42" i="310" a="1"/>
  <c r="H42" i="310" s="1"/>
  <c r="D43" i="310" a="1"/>
  <c r="D43" i="310" s="1"/>
  <c r="F43" i="310" a="1"/>
  <c r="F43" i="310" s="1"/>
  <c r="E43" i="310" a="1"/>
  <c r="E43" i="310" s="1"/>
  <c r="F28" i="306" a="1"/>
  <c r="F28" i="306" s="1"/>
  <c r="D41" i="310" a="1"/>
  <c r="D41" i="310" s="1"/>
  <c r="E49" i="310" a="1"/>
  <c r="E49" i="310" s="1"/>
  <c r="D56" i="310" a="1"/>
  <c r="D56" i="310" s="1"/>
  <c r="D30" i="306" a="1"/>
  <c r="D30" i="306" s="1"/>
  <c r="G32" i="217" a="1"/>
  <c r="G32" i="217" s="1"/>
  <c r="G46" i="211" a="1"/>
  <c r="G46" i="211" s="1"/>
  <c r="H46" i="211" a="1"/>
  <c r="H46" i="211" s="1"/>
  <c r="H25" i="305" a="1"/>
  <c r="H25" i="305" s="1"/>
  <c r="E25" i="305" a="1"/>
  <c r="E25" i="305" s="1"/>
  <c r="F28" i="305" a="1"/>
  <c r="F28" i="305" s="1"/>
  <c r="H24" i="305" a="1"/>
  <c r="H24" i="305" s="1"/>
  <c r="F24" i="305" a="1"/>
  <c r="F24" i="305" s="1"/>
  <c r="G43" i="305" a="1"/>
  <c r="G43" i="305" s="1"/>
  <c r="H43" i="305" a="1"/>
  <c r="H43" i="305" s="1"/>
  <c r="G37" i="306" a="1"/>
  <c r="G37" i="306" s="1"/>
  <c r="F37" i="306" a="1"/>
  <c r="F37" i="306" s="1"/>
  <c r="G43" i="306" a="1"/>
  <c r="G43" i="306" s="1"/>
  <c r="F43" i="306" a="1"/>
  <c r="F43" i="306" s="1"/>
  <c r="G32" i="306" a="1"/>
  <c r="G32" i="306" s="1"/>
  <c r="H32" i="306" a="1"/>
  <c r="H32" i="306" s="1"/>
  <c r="G38" i="306" a="1"/>
  <c r="G38" i="306" s="1"/>
  <c r="D38" i="306" a="1"/>
  <c r="D38" i="306" s="1"/>
  <c r="D44" i="305" a="1"/>
  <c r="D44" i="305" s="1"/>
  <c r="E44" i="305" a="1"/>
  <c r="E44" i="305" s="1"/>
  <c r="E27" i="306" a="1"/>
  <c r="E27" i="306" s="1"/>
  <c r="H27" i="306" a="1"/>
  <c r="H27" i="306" s="1"/>
  <c r="E33" i="306" a="1"/>
  <c r="E33" i="306" s="1"/>
  <c r="F33" i="306" a="1"/>
  <c r="F33" i="306" s="1"/>
  <c r="E28" i="306" a="1"/>
  <c r="E28" i="306" s="1"/>
  <c r="G28" i="306" a="1"/>
  <c r="G28" i="306" s="1"/>
  <c r="G47" i="306" a="1"/>
  <c r="G47" i="306" s="1"/>
  <c r="H47" i="306" a="1"/>
  <c r="H47" i="306" s="1"/>
  <c r="H37" i="305" a="1"/>
  <c r="H37" i="305" s="1"/>
  <c r="D37" i="305" a="1"/>
  <c r="D37" i="305" s="1"/>
  <c r="G36" i="306" a="1"/>
  <c r="G36" i="306" s="1"/>
  <c r="H36" i="306" a="1"/>
  <c r="H36" i="306" s="1"/>
  <c r="F48" i="305" a="1"/>
  <c r="F48" i="305" s="1"/>
  <c r="G48" i="305" a="1"/>
  <c r="G48" i="305" s="1"/>
  <c r="H46" i="306" a="1"/>
  <c r="H46" i="306" s="1"/>
  <c r="G47" i="310" a="1"/>
  <c r="G47" i="310" s="1"/>
  <c r="E47" i="310" a="1"/>
  <c r="E47" i="310" s="1"/>
  <c r="H47" i="310" a="1"/>
  <c r="H47" i="310" s="1"/>
  <c r="D47" i="310" a="1"/>
  <c r="D47" i="310" s="1"/>
  <c r="F47" i="310" a="1"/>
  <c r="F47" i="310" s="1"/>
  <c r="D43" i="309" a="1"/>
  <c r="D43" i="309" s="1"/>
  <c r="E43" i="309" a="1"/>
  <c r="E43" i="309" s="1"/>
  <c r="E65" i="309" a="1"/>
  <c r="E65" i="309" s="1"/>
  <c r="D65" i="309" a="1"/>
  <c r="D65" i="309" s="1"/>
  <c r="F54" i="309" a="1"/>
  <c r="F54" i="309" s="1"/>
  <c r="H54" i="309" a="1"/>
  <c r="H54" i="309" s="1"/>
  <c r="F57" i="310" a="1"/>
  <c r="F57" i="310" s="1"/>
  <c r="D38" i="310" a="1"/>
  <c r="D38" i="310" s="1"/>
  <c r="G39" i="310" a="1"/>
  <c r="G39" i="310" s="1"/>
  <c r="H26" i="332" a="1"/>
  <c r="H26" i="332" s="1"/>
  <c r="F39" i="134" a="1"/>
  <c r="F39" i="134" s="1"/>
  <c r="E26" i="332" a="1"/>
  <c r="E26" i="332" s="1"/>
  <c r="E39" i="134" a="1"/>
  <c r="E39" i="134" s="1"/>
  <c r="H39" i="134" a="1"/>
  <c r="H39" i="134" s="1"/>
  <c r="G39" i="134" a="1"/>
  <c r="G39" i="134" s="1"/>
  <c r="F26" i="332" a="1"/>
  <c r="F26" i="332" s="1"/>
  <c r="E24" i="331" a="1"/>
  <c r="E24" i="331" s="1"/>
  <c r="H25" i="328" a="1"/>
  <c r="H25" i="328" s="1"/>
  <c r="F24" i="331" a="1"/>
  <c r="F24" i="331" s="1"/>
  <c r="F25" i="328" a="1"/>
  <c r="F25" i="328" s="1"/>
  <c r="H24" i="331" a="1"/>
  <c r="H24" i="331" s="1"/>
  <c r="E25" i="328" a="1"/>
  <c r="E25" i="328" s="1"/>
  <c r="G58" i="227" a="1"/>
  <c r="G58" i="227" s="1"/>
  <c r="F22" i="327" a="1"/>
  <c r="F22" i="327" s="1"/>
  <c r="H30" i="130" a="1"/>
  <c r="H30" i="130" s="1"/>
  <c r="H38" i="134" a="1"/>
  <c r="H38" i="134" s="1"/>
  <c r="E22" i="327" a="1"/>
  <c r="E22" i="327" s="1"/>
  <c r="E24" i="330" a="1"/>
  <c r="E24" i="330" s="1"/>
  <c r="F24" i="328" a="1"/>
  <c r="F24" i="328" s="1"/>
  <c r="H22" i="327" a="1"/>
  <c r="H22" i="327" s="1"/>
  <c r="E24" i="328" a="1"/>
  <c r="E24" i="328" s="1"/>
  <c r="F24" i="329" a="1"/>
  <c r="F24" i="329" s="1"/>
  <c r="H24" i="329" a="1"/>
  <c r="H24" i="329" s="1"/>
  <c r="F24" i="330" a="1"/>
  <c r="F24" i="330" s="1"/>
  <c r="H24" i="330" a="1"/>
  <c r="H24" i="330" s="1"/>
  <c r="H24" i="328" a="1"/>
  <c r="H24" i="328" s="1"/>
  <c r="E24" i="329" a="1"/>
  <c r="E24" i="329" s="1"/>
  <c r="F30" i="130" a="1"/>
  <c r="F30" i="130" s="1"/>
  <c r="E38" i="134" a="1"/>
  <c r="E38" i="134" s="1"/>
  <c r="G30" i="130" a="1"/>
  <c r="G30" i="130" s="1"/>
  <c r="E30" i="130" a="1"/>
  <c r="E30" i="130" s="1"/>
  <c r="F38" i="134" a="1"/>
  <c r="F38" i="134" s="1"/>
  <c r="G38" i="134" a="1"/>
  <c r="G38" i="134" s="1"/>
  <c r="E59" i="227" a="1"/>
  <c r="E59" i="227" s="1"/>
  <c r="E28" i="326" a="1"/>
  <c r="E28" i="326" s="1"/>
  <c r="F35" i="319" a="1"/>
  <c r="F35" i="319" s="1"/>
  <c r="G34" i="319" a="1"/>
  <c r="G34" i="319" s="1"/>
  <c r="F28" i="325" a="1"/>
  <c r="F28" i="325" s="1"/>
  <c r="E28" i="325" a="1"/>
  <c r="E28" i="325" s="1"/>
  <c r="F24" i="324" a="1"/>
  <c r="F24" i="324" s="1"/>
  <c r="E24" i="323" a="1"/>
  <c r="E24" i="323" s="1"/>
  <c r="G35" i="319" a="1"/>
  <c r="G35" i="319" s="1"/>
  <c r="H34" i="319" a="1"/>
  <c r="H34" i="319" s="1"/>
  <c r="F34" i="320" a="1"/>
  <c r="F34" i="320" s="1"/>
  <c r="E29" i="326" a="1"/>
  <c r="E29" i="326" s="1"/>
  <c r="H24" i="324" a="1"/>
  <c r="H24" i="324" s="1"/>
  <c r="H34" i="320" a="1"/>
  <c r="H34" i="320" s="1"/>
  <c r="H29" i="326" a="1"/>
  <c r="H29" i="326" s="1"/>
  <c r="E35" i="320" a="1"/>
  <c r="E35" i="320" s="1"/>
  <c r="H35" i="320" a="1"/>
  <c r="H35" i="320" s="1"/>
  <c r="E34" i="319" a="1"/>
  <c r="E34" i="319" s="1"/>
  <c r="F34" i="319" a="1"/>
  <c r="F34" i="319" s="1"/>
  <c r="E29" i="325" a="1"/>
  <c r="E29" i="325" s="1"/>
  <c r="F29" i="326" a="1"/>
  <c r="F29" i="326" s="1"/>
  <c r="H35" i="319" a="1"/>
  <c r="H35" i="319" s="1"/>
  <c r="F29" i="325" a="1"/>
  <c r="F29" i="325" s="1"/>
  <c r="H29" i="325" a="1"/>
  <c r="H29" i="325" s="1"/>
  <c r="F24" i="323" a="1"/>
  <c r="F24" i="323" s="1"/>
  <c r="E34" i="320" a="1"/>
  <c r="E34" i="320" s="1"/>
  <c r="E58" i="227" a="1"/>
  <c r="E58" i="227" s="1"/>
  <c r="H63" i="226" a="1"/>
  <c r="H63" i="226" s="1"/>
  <c r="H28" i="325" a="1"/>
  <c r="H28" i="325" s="1"/>
  <c r="F28" i="326" a="1"/>
  <c r="F28" i="326" s="1"/>
  <c r="H24" i="323" a="1"/>
  <c r="H24" i="323" s="1"/>
  <c r="E35" i="319" a="1"/>
  <c r="E35" i="319" s="1"/>
  <c r="F35" i="320" a="1"/>
  <c r="F35" i="320" s="1"/>
  <c r="H28" i="326" a="1"/>
  <c r="H28" i="326" s="1"/>
  <c r="E24" i="324" a="1"/>
  <c r="E24" i="324" s="1"/>
  <c r="G34" i="320" a="1"/>
  <c r="G34" i="320" s="1"/>
  <c r="G35" i="320" a="1"/>
  <c r="G35" i="320" s="1"/>
  <c r="F62" i="226" a="1"/>
  <c r="F62" i="226" s="1"/>
  <c r="H62" i="226" a="1"/>
  <c r="H62" i="226" s="1"/>
  <c r="F58" i="227" a="1"/>
  <c r="F58" i="227" s="1"/>
  <c r="G63" i="226" a="1"/>
  <c r="G63" i="226" s="1"/>
  <c r="G59" i="227" a="1"/>
  <c r="G59" i="227" s="1"/>
  <c r="E63" i="226" a="1"/>
  <c r="E63" i="226" s="1"/>
  <c r="E62" i="226" a="1"/>
  <c r="E62" i="226" s="1"/>
  <c r="G62" i="226" a="1"/>
  <c r="G62" i="226" s="1"/>
  <c r="F59" i="227" a="1"/>
  <c r="F59" i="227" s="1"/>
  <c r="H59" i="227" a="1"/>
  <c r="H59" i="227" s="1"/>
  <c r="H58" i="227" a="1"/>
  <c r="H58" i="227" s="1"/>
  <c r="F63" i="226" a="1"/>
  <c r="F63" i="226" s="1"/>
  <c r="F33" i="320" a="1"/>
  <c r="F33" i="320" s="1"/>
  <c r="E33" i="320" a="1"/>
  <c r="E33" i="320" s="1"/>
  <c r="H32" i="320" a="1"/>
  <c r="H32" i="320" s="1"/>
  <c r="E32" i="319" a="1"/>
  <c r="E32" i="319" s="1"/>
  <c r="F33" i="319" a="1"/>
  <c r="F33" i="319" s="1"/>
  <c r="F32" i="320" a="1"/>
  <c r="F32" i="320" s="1"/>
  <c r="E32" i="320" a="1"/>
  <c r="E32" i="320" s="1"/>
  <c r="H33" i="320" a="1"/>
  <c r="H33" i="320" s="1"/>
  <c r="H33" i="319" a="1"/>
  <c r="H33" i="319" s="1"/>
  <c r="F32" i="319" a="1"/>
  <c r="F32" i="319" s="1"/>
  <c r="E33" i="319" a="1"/>
  <c r="E33" i="319" s="1"/>
  <c r="H32" i="319" a="1"/>
  <c r="H32" i="319" s="1"/>
  <c r="E28" i="318" a="1"/>
  <c r="E28" i="318" s="1"/>
  <c r="H27" i="318" a="1"/>
  <c r="H27" i="318" s="1"/>
  <c r="E27" i="318" a="1"/>
  <c r="E27" i="318" s="1"/>
  <c r="F26" i="316" a="1"/>
  <c r="F26" i="316" s="1"/>
  <c r="F27" i="316" a="1"/>
  <c r="F27" i="316" s="1"/>
  <c r="H27" i="317" a="1"/>
  <c r="H27" i="317" s="1"/>
  <c r="E26" i="316" a="1"/>
  <c r="E26" i="316" s="1"/>
  <c r="F27" i="315" a="1"/>
  <c r="F27" i="315" s="1"/>
  <c r="H27" i="316" a="1"/>
  <c r="H27" i="316" s="1"/>
  <c r="E27" i="317" a="1"/>
  <c r="E27" i="317" s="1"/>
  <c r="E27" i="316" a="1"/>
  <c r="E27" i="316" s="1"/>
  <c r="F28" i="317" a="1"/>
  <c r="F28" i="317" s="1"/>
  <c r="F27" i="317" a="1"/>
  <c r="F27" i="317" s="1"/>
  <c r="E28" i="317" a="1"/>
  <c r="E28" i="317"/>
  <c r="H28" i="318" a="1"/>
  <c r="H28" i="318" s="1"/>
  <c r="F27" i="318" a="1"/>
  <c r="F27" i="318" s="1"/>
  <c r="H26" i="316" a="1"/>
  <c r="H26" i="316" s="1"/>
  <c r="H28" i="317" a="1"/>
  <c r="H28" i="317" s="1"/>
  <c r="F28" i="318" a="1"/>
  <c r="F28" i="318" s="1"/>
  <c r="E27" i="269" a="1"/>
  <c r="E27" i="269" s="1"/>
  <c r="H27" i="269" a="1"/>
  <c r="H27" i="269" s="1"/>
  <c r="H32" i="269" a="1"/>
  <c r="H32" i="269" s="1"/>
  <c r="F58" i="242" a="1"/>
  <c r="F58" i="242" s="1"/>
  <c r="E26" i="210" a="1"/>
  <c r="E26" i="210" s="1"/>
  <c r="H28" i="270" a="1"/>
  <c r="H28" i="270" s="1"/>
  <c r="F55" i="238" a="1"/>
  <c r="F55" i="238" s="1"/>
  <c r="H53" i="238" a="1"/>
  <c r="H53" i="238" s="1"/>
  <c r="F74" i="236" a="1"/>
  <c r="F74" i="236" s="1"/>
  <c r="H52" i="238" a="1"/>
  <c r="H52" i="238" s="1"/>
  <c r="F71" i="236" a="1"/>
  <c r="F71" i="236" s="1"/>
  <c r="H72" i="236" a="1"/>
  <c r="H72" i="236" s="1"/>
  <c r="H52" i="242" a="1"/>
  <c r="H52" i="242" s="1"/>
  <c r="F26" i="210" a="1"/>
  <c r="F26" i="210" s="1"/>
  <c r="H30" i="269" a="1"/>
  <c r="H30" i="269" s="1"/>
  <c r="E64" i="240" a="1"/>
  <c r="E64" i="240" s="1"/>
  <c r="E66" i="240" a="1"/>
  <c r="E66" i="240" s="1"/>
  <c r="F53" i="238" a="1"/>
  <c r="F53" i="238" s="1"/>
  <c r="H55" i="238" a="1"/>
  <c r="H55" i="238" s="1"/>
  <c r="E53" i="238" a="1"/>
  <c r="E53" i="238" s="1"/>
  <c r="F57" i="242" a="1"/>
  <c r="F57" i="242" s="1"/>
  <c r="H64" i="240" a="1"/>
  <c r="H64" i="240" s="1"/>
  <c r="E78" i="236" a="1"/>
  <c r="E78" i="236" s="1"/>
  <c r="H51" i="242" a="1"/>
  <c r="H51" i="242" s="1"/>
  <c r="E73" i="236" a="1"/>
  <c r="E73" i="236" s="1"/>
  <c r="H51" i="238" a="1"/>
  <c r="H51" i="238" s="1"/>
  <c r="F61" i="240" a="1"/>
  <c r="F61" i="240" s="1"/>
  <c r="H54" i="242" a="1"/>
  <c r="H54" i="242" s="1"/>
  <c r="F73" i="236" a="1"/>
  <c r="F73" i="236" s="1"/>
  <c r="E31" i="269" a="1"/>
  <c r="E31" i="269" s="1"/>
  <c r="E27" i="211" a="1"/>
  <c r="E27" i="211" s="1"/>
  <c r="F32" i="269" a="1"/>
  <c r="F32" i="269" s="1"/>
  <c r="F29" i="270" a="1"/>
  <c r="F29" i="270" s="1"/>
  <c r="E58" i="101" a="1"/>
  <c r="E58" i="101" s="1"/>
  <c r="H54" i="101" a="1"/>
  <c r="H54" i="101" s="1"/>
  <c r="H25" i="309" a="1"/>
  <c r="H25" i="309" s="1"/>
  <c r="H60" i="219" a="1"/>
  <c r="H60" i="219" s="1"/>
  <c r="E55" i="231" a="1"/>
  <c r="E55" i="231" s="1"/>
  <c r="F55" i="233" a="1"/>
  <c r="F55" i="233" s="1"/>
  <c r="F49" i="231" a="1"/>
  <c r="F49" i="231" s="1"/>
  <c r="H57" i="229" a="1"/>
  <c r="H57" i="229" s="1"/>
  <c r="F57" i="229" a="1"/>
  <c r="F57" i="229"/>
  <c r="H75" i="213" a="1"/>
  <c r="H75" i="213" s="1"/>
  <c r="H58" i="101" a="1"/>
  <c r="H58" i="101" s="1"/>
  <c r="E24" i="309" a="1"/>
  <c r="E24" i="309" s="1"/>
  <c r="F59" i="219" a="1"/>
  <c r="F59" i="219" s="1"/>
  <c r="F56" i="231" a="1"/>
  <c r="F56" i="231" s="1"/>
  <c r="H48" i="227" a="1"/>
  <c r="H48" i="227" s="1"/>
  <c r="F53" i="219" a="1"/>
  <c r="F53" i="219" s="1"/>
  <c r="H56" i="229" a="1"/>
  <c r="H56" i="229" s="1"/>
  <c r="H22" i="306" a="1"/>
  <c r="H22" i="306" s="1"/>
  <c r="H60" i="221" a="1"/>
  <c r="H60" i="221" s="1"/>
  <c r="H83" i="212" a="1"/>
  <c r="H83" i="212" s="1"/>
  <c r="E49" i="231" a="1"/>
  <c r="E49" i="231" s="1"/>
  <c r="H55" i="219" a="1"/>
  <c r="H55" i="219" s="1"/>
  <c r="H50" i="233" a="1"/>
  <c r="H50" i="233" s="1"/>
  <c r="E21" i="305" a="1"/>
  <c r="E21" i="305" s="1"/>
  <c r="F27" i="270" a="1"/>
  <c r="F27" i="270" s="1"/>
  <c r="E57" i="242" a="1"/>
  <c r="E57" i="242" s="1"/>
  <c r="E77" i="236" a="1"/>
  <c r="E77" i="236" s="1"/>
  <c r="F76" i="236" a="1"/>
  <c r="F76" i="236" s="1"/>
  <c r="H54" i="238" a="1"/>
  <c r="H54" i="238" s="1"/>
  <c r="H78" i="236" a="1"/>
  <c r="H78" i="236" s="1"/>
  <c r="H28" i="210" a="1"/>
  <c r="H28" i="210" s="1"/>
  <c r="F59" i="240" a="1"/>
  <c r="F59" i="240" s="1"/>
  <c r="H49" i="238" a="1"/>
  <c r="H49" i="238" s="1"/>
  <c r="F51" i="238" a="1"/>
  <c r="F51" i="238" s="1"/>
  <c r="F62" i="240" a="1"/>
  <c r="F62" i="240" s="1"/>
  <c r="H50" i="238" a="1"/>
  <c r="H50" i="238" s="1"/>
  <c r="E61" i="240" a="1"/>
  <c r="E61" i="240" s="1"/>
  <c r="E32" i="269" a="1"/>
  <c r="E32" i="269" s="1"/>
  <c r="H27" i="270" a="1"/>
  <c r="H27" i="270" s="1"/>
  <c r="F55" i="242" a="1"/>
  <c r="F55" i="242" s="1"/>
  <c r="F63" i="240" a="1"/>
  <c r="F63" i="240" s="1"/>
  <c r="E56" i="242" a="1"/>
  <c r="E56" i="242" s="1"/>
  <c r="F56" i="242" a="1"/>
  <c r="F56" i="242" s="1"/>
  <c r="F60" i="240" a="1"/>
  <c r="F60" i="240" s="1"/>
  <c r="E52" i="242" a="1"/>
  <c r="E52" i="242" s="1"/>
  <c r="E60" i="240" a="1"/>
  <c r="E60" i="240" s="1"/>
  <c r="E52" i="238" a="1"/>
  <c r="E52" i="238" s="1"/>
  <c r="E50" i="238" a="1"/>
  <c r="E50" i="238" s="1"/>
  <c r="E71" i="236" a="1"/>
  <c r="E71" i="236" s="1"/>
  <c r="H29" i="269" a="1"/>
  <c r="H29" i="269" s="1"/>
  <c r="F29" i="269" a="1"/>
  <c r="F29" i="269" s="1"/>
  <c r="F28" i="270" a="1"/>
  <c r="F28" i="270" s="1"/>
  <c r="E52" i="231" a="1"/>
  <c r="E52" i="231" s="1"/>
  <c r="F27" i="309" a="1"/>
  <c r="F27" i="309" s="1"/>
  <c r="E59" i="101" a="1"/>
  <c r="E59" i="101" s="1"/>
  <c r="H31" i="210" a="1"/>
  <c r="H31" i="210" s="1"/>
  <c r="F53" i="227" a="1"/>
  <c r="F53" i="227" s="1"/>
  <c r="H54" i="233" a="1"/>
  <c r="H54" i="233" s="1"/>
  <c r="E85" i="215" a="1"/>
  <c r="E85" i="215" s="1"/>
  <c r="H46" i="227" a="1"/>
  <c r="H46" i="227" s="1"/>
  <c r="E54" i="229" a="1"/>
  <c r="E54" i="229" s="1"/>
  <c r="E58" i="231" a="1"/>
  <c r="E58" i="231" s="1"/>
  <c r="E64" i="219" a="1"/>
  <c r="E64" i="219" s="1"/>
  <c r="H51" i="101" a="1"/>
  <c r="H51" i="101" s="1"/>
  <c r="E55" i="101" a="1"/>
  <c r="E55" i="101" s="1"/>
  <c r="E25" i="310" a="1"/>
  <c r="E25" i="310" s="1"/>
  <c r="E71" i="213" a="1"/>
  <c r="E71" i="213" s="1"/>
  <c r="H59" i="229" a="1"/>
  <c r="H59" i="229" s="1"/>
  <c r="H47" i="227" a="1"/>
  <c r="H47" i="227" s="1"/>
  <c r="E57" i="229" a="1"/>
  <c r="E57" i="229" s="1"/>
  <c r="H53" i="233" a="1"/>
  <c r="H53" i="233" s="1"/>
  <c r="E23" i="305" a="1"/>
  <c r="E23" i="305" s="1"/>
  <c r="H54" i="231" a="1"/>
  <c r="H54" i="231" s="1"/>
  <c r="E83" i="212" a="1"/>
  <c r="E83" i="212" s="1"/>
  <c r="E56" i="219" a="1"/>
  <c r="E56" i="219" s="1"/>
  <c r="E55" i="221" a="1"/>
  <c r="E55" i="221" s="1"/>
  <c r="F55" i="229" a="1"/>
  <c r="F55" i="229" s="1"/>
  <c r="F22" i="306" a="1"/>
  <c r="F22" i="306" s="1"/>
  <c r="E30" i="269" a="1"/>
  <c r="E30" i="269" s="1"/>
  <c r="H31" i="269" a="1"/>
  <c r="H31" i="269" s="1"/>
  <c r="F54" i="238" a="1"/>
  <c r="F54" i="238" s="1"/>
  <c r="F64" i="240" a="1"/>
  <c r="F64" i="240" s="1"/>
  <c r="H75" i="236" a="1"/>
  <c r="H75" i="236" s="1"/>
  <c r="E75" i="236" a="1"/>
  <c r="E75" i="236" s="1"/>
  <c r="E55" i="242" a="1"/>
  <c r="E55" i="242" s="1"/>
  <c r="H76" i="236" a="1"/>
  <c r="H76" i="236" s="1"/>
  <c r="H55" i="242" a="1"/>
  <c r="H55" i="242" s="1"/>
  <c r="F78" i="236" a="1"/>
  <c r="F78" i="236" s="1"/>
  <c r="F30" i="270" a="1"/>
  <c r="F30" i="270" s="1"/>
  <c r="H59" i="240" a="1"/>
  <c r="H59" i="240" s="1"/>
  <c r="F51" i="242" a="1"/>
  <c r="F51" i="242" s="1"/>
  <c r="E54" i="242" a="1"/>
  <c r="E54" i="242" s="1"/>
  <c r="F52" i="238" a="1"/>
  <c r="F52" i="238" s="1"/>
  <c r="E53" i="242" a="1"/>
  <c r="E53" i="242" s="1"/>
  <c r="F52" i="242" a="1"/>
  <c r="F52" i="242" s="1"/>
  <c r="E51" i="238" a="1"/>
  <c r="E51" i="238" s="1"/>
  <c r="E29" i="210" a="1"/>
  <c r="E29" i="210" s="1"/>
  <c r="F27" i="269" a="1"/>
  <c r="F27" i="269" s="1"/>
  <c r="E27" i="270" a="1"/>
  <c r="E27" i="270" s="1"/>
  <c r="H63" i="240" a="1"/>
  <c r="H63" i="240" s="1"/>
  <c r="H65" i="240" a="1"/>
  <c r="H65" i="240" s="1"/>
  <c r="E63" i="240" a="1"/>
  <c r="E63" i="240" s="1"/>
  <c r="H58" i="242" a="1"/>
  <c r="H58" i="242" s="1"/>
  <c r="F66" i="240" a="1"/>
  <c r="F66" i="240" s="1"/>
  <c r="H57" i="242" a="1"/>
  <c r="H57" i="242" s="1"/>
  <c r="H30" i="270" a="1"/>
  <c r="H30" i="270" s="1"/>
  <c r="F72" i="236" a="1"/>
  <c r="F72" i="236" s="1"/>
  <c r="E59" i="240" a="1"/>
  <c r="E59" i="240" s="1"/>
  <c r="E51" i="242" a="1"/>
  <c r="E51" i="242" s="1"/>
  <c r="E72" i="236" a="1"/>
  <c r="E72" i="236" s="1"/>
  <c r="H74" i="236" a="1"/>
  <c r="H74" i="236" s="1"/>
  <c r="H62" i="240" a="1"/>
  <c r="H62" i="240" s="1"/>
  <c r="E49" i="238" a="1"/>
  <c r="E49" i="238" s="1"/>
  <c r="H28" i="269" a="1"/>
  <c r="H28" i="269" s="1"/>
  <c r="E28" i="269" a="1"/>
  <c r="E28" i="269" s="1"/>
  <c r="H27" i="211" a="1"/>
  <c r="H27" i="211" s="1"/>
  <c r="H26" i="211" a="1"/>
  <c r="H26" i="211" s="1"/>
  <c r="E29" i="270" a="1"/>
  <c r="E29" i="270" s="1"/>
  <c r="H29" i="270" a="1"/>
  <c r="H29" i="270" s="1"/>
  <c r="H23" i="306" a="1"/>
  <c r="H23" i="306" s="1"/>
  <c r="H20" i="306" a="1"/>
  <c r="H20" i="306" s="1"/>
  <c r="F55" i="101" a="1"/>
  <c r="F55" i="101" s="1"/>
  <c r="E56" i="101" a="1"/>
  <c r="E56" i="101" s="1"/>
  <c r="E31" i="210" a="1"/>
  <c r="E31" i="210" s="1"/>
  <c r="H59" i="219" a="1"/>
  <c r="H59" i="219" s="1"/>
  <c r="H73" i="214" a="1"/>
  <c r="H73" i="214" s="1"/>
  <c r="F68" i="214" a="1"/>
  <c r="F68" i="214" s="1"/>
  <c r="H56" i="219" a="1"/>
  <c r="H56" i="219" s="1"/>
  <c r="H54" i="221" a="1"/>
  <c r="H54" i="221" s="1"/>
  <c r="H60" i="231" a="1"/>
  <c r="H60" i="231" s="1"/>
  <c r="H59" i="231" a="1"/>
  <c r="H59" i="231" s="1"/>
  <c r="E27" i="310" a="1"/>
  <c r="E27" i="310" s="1"/>
  <c r="E60" i="219" a="1"/>
  <c r="E60" i="219" s="1"/>
  <c r="E54" i="233" a="1"/>
  <c r="E54" i="233" s="1"/>
  <c r="E68" i="213" a="1"/>
  <c r="E68" i="213" s="1"/>
  <c r="H52" i="231" a="1"/>
  <c r="H52" i="231" s="1"/>
  <c r="F56" i="229" a="1"/>
  <c r="F56" i="229" s="1"/>
  <c r="E56" i="221" a="1"/>
  <c r="E56" i="221" s="1"/>
  <c r="F67" i="213" a="1"/>
  <c r="F67" i="213" s="1"/>
  <c r="H68" i="213" a="1"/>
  <c r="H68" i="213" s="1"/>
  <c r="F55" i="219" a="1"/>
  <c r="F55" i="219" s="1"/>
  <c r="H48" i="233" a="1"/>
  <c r="H48" i="233" s="1"/>
  <c r="H51" i="233" a="1"/>
  <c r="H51" i="233" s="1"/>
  <c r="E30" i="211" a="1"/>
  <c r="E30" i="211" s="1"/>
  <c r="F77" i="236" a="1"/>
  <c r="F77" i="236" s="1"/>
  <c r="E76" i="236" a="1"/>
  <c r="E76" i="236" s="1"/>
  <c r="F75" i="236" a="1"/>
  <c r="F75" i="236" s="1"/>
  <c r="H56" i="242" a="1"/>
  <c r="H56" i="242" s="1"/>
  <c r="H66" i="240" a="1"/>
  <c r="H66" i="240" s="1"/>
  <c r="H77" i="236" a="1"/>
  <c r="H77" i="236" s="1"/>
  <c r="E55" i="238" a="1"/>
  <c r="E55" i="238" s="1"/>
  <c r="E26" i="211" a="1"/>
  <c r="E26" i="211" s="1"/>
  <c r="E74" i="236" a="1"/>
  <c r="E74" i="236" s="1"/>
  <c r="H73" i="236" a="1"/>
  <c r="H73" i="236" s="1"/>
  <c r="F53" i="242" a="1"/>
  <c r="F53" i="242" s="1"/>
  <c r="H26" i="210" a="1"/>
  <c r="H26" i="210" s="1"/>
  <c r="H71" i="236" a="1"/>
  <c r="H71" i="236" s="1"/>
  <c r="F30" i="269" a="1"/>
  <c r="F30" i="269" s="1"/>
  <c r="F29" i="210" a="1"/>
  <c r="F29" i="210" s="1"/>
  <c r="F65" i="240" a="1"/>
  <c r="F65" i="240" s="1"/>
  <c r="H56" i="238" a="1"/>
  <c r="H56" i="238" s="1"/>
  <c r="E58" i="242" a="1"/>
  <c r="E58" i="242" s="1"/>
  <c r="E65" i="240" a="1"/>
  <c r="E65" i="240" s="1"/>
  <c r="F56" i="238" a="1"/>
  <c r="F56" i="238" s="1"/>
  <c r="E56" i="238" a="1"/>
  <c r="E56" i="238" s="1"/>
  <c r="E54" i="238" a="1"/>
  <c r="E54" i="238" s="1"/>
  <c r="H61" i="240" a="1"/>
  <c r="H61" i="240" s="1"/>
  <c r="F49" i="238" a="1"/>
  <c r="F49" i="238" s="1"/>
  <c r="F54" i="242" a="1"/>
  <c r="F54" i="242" s="1"/>
  <c r="H60" i="240" a="1"/>
  <c r="H60" i="240" s="1"/>
  <c r="F50" i="238" a="1"/>
  <c r="F50" i="238" s="1"/>
  <c r="E62" i="240" a="1"/>
  <c r="E62" i="240" s="1"/>
  <c r="H53" i="242" a="1"/>
  <c r="H53" i="242" s="1"/>
  <c r="H30" i="211" a="1"/>
  <c r="H30" i="211" s="1"/>
  <c r="F28" i="269" a="1"/>
  <c r="F28" i="269" s="1"/>
  <c r="E29" i="269" a="1"/>
  <c r="E29" i="269" s="1"/>
  <c r="F31" i="269" a="1"/>
  <c r="F31" i="269" s="1"/>
  <c r="E28" i="270" a="1"/>
  <c r="E28" i="270" s="1"/>
  <c r="E28" i="210" a="1"/>
  <c r="E28" i="210" s="1"/>
  <c r="E30" i="270" a="1"/>
  <c r="E30" i="270" s="1"/>
  <c r="F23" i="306" a="1"/>
  <c r="F23" i="306" s="1"/>
  <c r="E25" i="309" a="1"/>
  <c r="E25" i="309" s="1"/>
  <c r="H60" i="229" a="1"/>
  <c r="H60" i="229" s="1"/>
  <c r="E53" i="227" a="1"/>
  <c r="E53" i="227" s="1"/>
  <c r="H85" i="215" a="1"/>
  <c r="H85" i="215" s="1"/>
  <c r="H51" i="231" a="1"/>
  <c r="H51" i="231" s="1"/>
  <c r="H49" i="231" a="1"/>
  <c r="H49" i="231" s="1"/>
  <c r="F55" i="221" a="1"/>
  <c r="F55" i="221" s="1"/>
  <c r="H57" i="231" a="1"/>
  <c r="H57" i="231" s="1"/>
  <c r="F63" i="101" a="1"/>
  <c r="F63" i="101" s="1"/>
  <c r="F58" i="101" a="1"/>
  <c r="F58" i="101" s="1"/>
  <c r="F40" i="269" a="1"/>
  <c r="F40" i="269" s="1"/>
  <c r="H26" i="309" a="1"/>
  <c r="H26" i="309" s="1"/>
  <c r="E70" i="214" a="1"/>
  <c r="E70" i="214" s="1"/>
  <c r="H71" i="214" a="1"/>
  <c r="H71" i="214" s="1"/>
  <c r="H84" i="212" a="1"/>
  <c r="H84" i="212" s="1"/>
  <c r="E53" i="219" a="1"/>
  <c r="E53" i="219" s="1"/>
  <c r="E59" i="221" a="1"/>
  <c r="E59" i="221" s="1"/>
  <c r="E22" i="306" a="1"/>
  <c r="E22" i="306" s="1"/>
  <c r="F61" i="221" a="1"/>
  <c r="F61" i="221" s="1"/>
  <c r="E50" i="231" a="1"/>
  <c r="E50" i="231" s="1"/>
  <c r="H53" i="229" a="1"/>
  <c r="H53" i="229" s="1"/>
  <c r="F23" i="305" a="1"/>
  <c r="F23" i="305" s="1"/>
  <c r="H37" i="215" a="1"/>
  <c r="H37" i="215" s="1"/>
  <c r="E54" i="219" a="1"/>
  <c r="E54" i="219" s="1"/>
  <c r="H60" i="226" a="1"/>
  <c r="H60" i="226" s="1"/>
  <c r="E59" i="219" a="1"/>
  <c r="E59" i="219" s="1"/>
  <c r="F58" i="219" a="1"/>
  <c r="F58" i="219" s="1"/>
  <c r="H83" i="215" a="1"/>
  <c r="H83" i="215" s="1"/>
  <c r="F83" i="215" a="1"/>
  <c r="F83" i="215" s="1"/>
  <c r="H30" i="226" a="1"/>
  <c r="H30" i="226" s="1"/>
  <c r="F43" i="215" a="1"/>
  <c r="F43" i="215" s="1"/>
  <c r="E35" i="226" a="1"/>
  <c r="E35" i="226" s="1"/>
  <c r="E37" i="212" a="1"/>
  <c r="E37" i="212" s="1"/>
  <c r="H69" i="213" a="1"/>
  <c r="H69" i="213" s="1"/>
  <c r="H46" i="226" a="1"/>
  <c r="H46" i="226" s="1"/>
  <c r="E77" i="215" a="1"/>
  <c r="E77" i="215" s="1"/>
  <c r="F38" i="212" a="1"/>
  <c r="F38" i="212" s="1"/>
  <c r="E43" i="236" a="1"/>
  <c r="E43" i="236" s="1"/>
  <c r="F82" i="212" a="1"/>
  <c r="F82" i="212" s="1"/>
  <c r="E58" i="240" a="1"/>
  <c r="E58" i="240" s="1"/>
  <c r="H32" i="238" a="1"/>
  <c r="H32" i="238" s="1"/>
  <c r="E23" i="227" a="1"/>
  <c r="E23" i="227" s="1"/>
  <c r="F59" i="236" a="1"/>
  <c r="F59" i="236" s="1"/>
  <c r="F61" i="212" a="1"/>
  <c r="F61" i="212" s="1"/>
  <c r="F44" i="242" a="1"/>
  <c r="F44" i="242" s="1"/>
  <c r="E35" i="227" a="1"/>
  <c r="E35" i="227" s="1"/>
  <c r="H26" i="217" a="1"/>
  <c r="H26" i="217" s="1"/>
  <c r="E47" i="214" a="1"/>
  <c r="E47" i="214" s="1"/>
  <c r="F31" i="250" a="1"/>
  <c r="F31" i="250" s="1"/>
  <c r="H52" i="228" a="1"/>
  <c r="H52" i="228" s="1"/>
  <c r="F28" i="230" a="1"/>
  <c r="F28" i="230" s="1"/>
  <c r="E54" i="236" a="1"/>
  <c r="E54" i="236" s="1"/>
  <c r="F31" i="246" a="1"/>
  <c r="F31" i="246" s="1"/>
  <c r="F47" i="243" a="1"/>
  <c r="F47" i="243" s="1"/>
  <c r="H47" i="242" a="1"/>
  <c r="H47" i="242" s="1"/>
  <c r="E33" i="239" a="1"/>
  <c r="E33" i="239" s="1"/>
  <c r="F39" i="249" a="1"/>
  <c r="F39" i="249" s="1"/>
  <c r="E42" i="220" a="1"/>
  <c r="E42" i="220" s="1"/>
  <c r="E55" i="220" a="1"/>
  <c r="E55" i="220" s="1"/>
  <c r="F29" i="132" a="1"/>
  <c r="F29" i="132" s="1"/>
  <c r="F39" i="213" a="1"/>
  <c r="F39" i="213" s="1"/>
  <c r="E34" i="249" a="1"/>
  <c r="E34" i="249" s="1"/>
  <c r="F50" i="218" a="1"/>
  <c r="F50" i="218" s="1"/>
  <c r="E30" i="218" a="1"/>
  <c r="E30" i="218" s="1"/>
  <c r="H31" i="235" a="1"/>
  <c r="H31" i="235" s="1"/>
  <c r="E45" i="218" a="1"/>
  <c r="E45" i="218" s="1"/>
  <c r="F61" i="220" a="1"/>
  <c r="F61" i="220" s="1"/>
  <c r="F41" i="233" a="1"/>
  <c r="F41" i="233" s="1"/>
  <c r="E59" i="232" a="1"/>
  <c r="E59" i="232" s="1"/>
  <c r="E59" i="212" a="1"/>
  <c r="E59" i="212" s="1"/>
  <c r="E46" i="237" a="1"/>
  <c r="E46" i="237" s="1"/>
  <c r="E27" i="232" a="1"/>
  <c r="E27" i="232" s="1"/>
  <c r="H23" i="232" a="1"/>
  <c r="H23" i="232" s="1"/>
  <c r="H63" i="213" a="1"/>
  <c r="H63" i="213" s="1"/>
  <c r="E36" i="213" a="1"/>
  <c r="E36" i="213" s="1"/>
  <c r="E48" i="239" a="1"/>
  <c r="E48" i="239" s="1"/>
  <c r="E39" i="241" a="1"/>
  <c r="E39" i="241" s="1"/>
  <c r="F43" i="239" a="1"/>
  <c r="F43" i="239" s="1"/>
  <c r="F38" i="232" a="1"/>
  <c r="F38" i="232" s="1"/>
  <c r="F41" i="243" a="1"/>
  <c r="F41" i="243" s="1"/>
  <c r="E66" i="237" a="1"/>
  <c r="E66" i="237" s="1"/>
  <c r="H50" i="219" a="1"/>
  <c r="H50" i="219" s="1"/>
  <c r="E45" i="220" a="1"/>
  <c r="E45" i="220" s="1"/>
  <c r="H42" i="212" a="1"/>
  <c r="H42" i="212" s="1"/>
  <c r="H32" i="227" a="1"/>
  <c r="H32" i="227" s="1"/>
  <c r="F38" i="213" a="1"/>
  <c r="F38" i="213" s="1"/>
  <c r="F35" i="226" a="1"/>
  <c r="F35" i="226" s="1"/>
  <c r="E49" i="214" a="1"/>
  <c r="E49" i="214" s="1"/>
  <c r="H27" i="216" a="1"/>
  <c r="H27" i="216" s="1"/>
  <c r="F66" i="237" a="1"/>
  <c r="F66" i="237" s="1"/>
  <c r="E64" i="236" a="1"/>
  <c r="E64" i="236" s="1"/>
  <c r="H41" i="226" a="1"/>
  <c r="H41" i="226" s="1"/>
  <c r="F68" i="236" a="1"/>
  <c r="F68" i="236" s="1"/>
  <c r="H49" i="220" a="1"/>
  <c r="H49" i="220" s="1"/>
  <c r="E39" i="229" a="1"/>
  <c r="E39" i="229" s="1"/>
  <c r="F45" i="238" a="1"/>
  <c r="F45" i="238" s="1"/>
  <c r="F32" i="231" a="1"/>
  <c r="F32" i="231" s="1"/>
  <c r="E38" i="241" a="1"/>
  <c r="E38" i="241" s="1"/>
  <c r="F41" i="221" a="1"/>
  <c r="F41" i="221" s="1"/>
  <c r="F35" i="213" a="1"/>
  <c r="F35" i="213" s="1"/>
  <c r="E27" i="238" a="1"/>
  <c r="E27" i="238" s="1"/>
  <c r="H49" i="218" a="1"/>
  <c r="H49" i="218" s="1"/>
  <c r="E44" i="226" a="1"/>
  <c r="E44" i="226" s="1"/>
  <c r="H68" i="228" a="1"/>
  <c r="H68" i="228" s="1"/>
  <c r="H60" i="213" a="1"/>
  <c r="H60" i="213" s="1"/>
  <c r="F32" i="275" a="1"/>
  <c r="F32" i="275" s="1"/>
  <c r="H46" i="220" a="1"/>
  <c r="H46" i="220" s="1"/>
  <c r="E52" i="219" a="1"/>
  <c r="E52" i="219" s="1"/>
  <c r="F66" i="212" a="1"/>
  <c r="F66" i="212" s="1"/>
  <c r="E33" i="229" a="1"/>
  <c r="E33" i="229" s="1"/>
  <c r="E28" i="250" a="1"/>
  <c r="E28" i="250" s="1"/>
  <c r="F26" i="136" a="1"/>
  <c r="F26" i="136" s="1"/>
  <c r="E64" i="212" a="1"/>
  <c r="E64" i="212" s="1"/>
  <c r="E57" i="228" a="1"/>
  <c r="E57" i="228" s="1"/>
  <c r="E27" i="230" a="1"/>
  <c r="E27" i="230" s="1"/>
  <c r="E55" i="237" a="1"/>
  <c r="E55" i="237" s="1"/>
  <c r="H51" i="230" a="1"/>
  <c r="H51" i="230" s="1"/>
  <c r="H35" i="219" a="1"/>
  <c r="H35" i="219" s="1"/>
  <c r="E29" i="232" a="1"/>
  <c r="E29" i="232" s="1"/>
  <c r="H50" i="243" a="1"/>
  <c r="H50" i="243" s="1"/>
  <c r="F46" i="214" a="1"/>
  <c r="F46" i="214" s="1"/>
  <c r="H46" i="239" a="1"/>
  <c r="H46" i="239" s="1"/>
  <c r="F44" i="230" a="1"/>
  <c r="F44" i="230" s="1"/>
  <c r="H40" i="218" a="1"/>
  <c r="H40" i="218" s="1"/>
  <c r="H50" i="236" a="1"/>
  <c r="H50" i="236" s="1"/>
  <c r="E32" i="249" a="1"/>
  <c r="E32" i="249" s="1"/>
  <c r="F44" i="213" a="1"/>
  <c r="F44" i="213" s="1"/>
  <c r="H27" i="217" a="1"/>
  <c r="H27" i="217" s="1"/>
  <c r="E56" i="232" a="1"/>
  <c r="E56" i="232" s="1"/>
  <c r="F42" i="237" a="1"/>
  <c r="F42" i="237" s="1"/>
  <c r="E61" i="237" a="1"/>
  <c r="E61" i="237" s="1"/>
  <c r="F39" i="212" a="1"/>
  <c r="F39" i="212" s="1"/>
  <c r="E23" i="125" a="1"/>
  <c r="E23" i="125" s="1"/>
  <c r="F24" i="128" a="1"/>
  <c r="F24" i="128" s="1"/>
  <c r="F30" i="134" a="1"/>
  <c r="F30" i="134" s="1"/>
  <c r="F36" i="269" a="1"/>
  <c r="F36" i="269" s="1"/>
  <c r="H33" i="239" a="1"/>
  <c r="H33" i="239" s="1"/>
  <c r="E64" i="220" a="1"/>
  <c r="E64" i="220" s="1"/>
  <c r="H57" i="228" a="1"/>
  <c r="H57" i="228" s="1"/>
  <c r="E42" i="221" a="1"/>
  <c r="E42" i="221" s="1"/>
  <c r="E33" i="218" a="1"/>
  <c r="E33" i="218" s="1"/>
  <c r="H43" i="239" a="1"/>
  <c r="H43" i="239" s="1"/>
  <c r="H52" i="218" a="1"/>
  <c r="H52" i="218" s="1"/>
  <c r="E34" i="227" a="1"/>
  <c r="E34" i="227" s="1"/>
  <c r="E49" i="219" a="1"/>
  <c r="E49" i="219" s="1"/>
  <c r="E28" i="230" a="1"/>
  <c r="E28" i="230" s="1"/>
  <c r="F82" i="215" a="1"/>
  <c r="F82" i="215" s="1"/>
  <c r="E27" i="131" a="1"/>
  <c r="E27" i="131" s="1"/>
  <c r="F53" i="220" a="1"/>
  <c r="F53" i="220" s="1"/>
  <c r="E25" i="233" a="1"/>
  <c r="E25" i="233" s="1"/>
  <c r="F71" i="212" a="1"/>
  <c r="F71" i="212" s="1"/>
  <c r="F68" i="237" a="1"/>
  <c r="F68" i="237" s="1"/>
  <c r="H45" i="219" a="1"/>
  <c r="H45" i="219" s="1"/>
  <c r="F59" i="237" a="1"/>
  <c r="F59" i="237" s="1"/>
  <c r="F48" i="236" a="1"/>
  <c r="F48" i="236" s="1"/>
  <c r="E28" i="276" a="1"/>
  <c r="E28" i="276" s="1"/>
  <c r="F61" i="214" a="1"/>
  <c r="F61" i="214" s="1"/>
  <c r="H39" i="269" a="1"/>
  <c r="H39" i="269" s="1"/>
  <c r="F37" i="249" a="1"/>
  <c r="F37" i="249" s="1"/>
  <c r="F41" i="214" a="1"/>
  <c r="F41" i="214" s="1"/>
  <c r="E60" i="213" a="1"/>
  <c r="E60" i="213" s="1"/>
  <c r="F35" i="262" a="1"/>
  <c r="F35" i="262" s="1"/>
  <c r="E48" i="240" a="1"/>
  <c r="E48" i="240" s="1"/>
  <c r="F49" i="237" a="1"/>
  <c r="F49" i="237" s="1"/>
  <c r="H45" i="226" a="1"/>
  <c r="H45" i="226" s="1"/>
  <c r="H27" i="226" a="1"/>
  <c r="H27" i="226" s="1"/>
  <c r="H60" i="215" a="1"/>
  <c r="H60" i="215" s="1"/>
  <c r="H52" i="233" a="1"/>
  <c r="H52" i="233" s="1"/>
  <c r="H56" i="231" a="1"/>
  <c r="H56" i="231" s="1"/>
  <c r="F55" i="231" a="1"/>
  <c r="F55" i="231" s="1"/>
  <c r="E49" i="227" a="1"/>
  <c r="E49" i="227" s="1"/>
  <c r="F48" i="226" a="1"/>
  <c r="F48" i="226" s="1"/>
  <c r="H53" i="215" a="1"/>
  <c r="H53" i="215" s="1"/>
  <c r="F57" i="215" a="1"/>
  <c r="F57" i="215" s="1"/>
  <c r="E33" i="226" a="1"/>
  <c r="E33" i="226" s="1"/>
  <c r="E31" i="226" a="1"/>
  <c r="E31" i="226" s="1"/>
  <c r="E53" i="212" a="1"/>
  <c r="E53" i="212" s="1"/>
  <c r="F39" i="236" a="1"/>
  <c r="F39" i="236" s="1"/>
  <c r="H27" i="310" a="1"/>
  <c r="H27" i="310" s="1"/>
  <c r="E65" i="215" a="1"/>
  <c r="E65" i="215" s="1"/>
  <c r="H77" i="215" a="1"/>
  <c r="H77" i="215" s="1"/>
  <c r="H36" i="215" a="1"/>
  <c r="H36" i="215" s="1"/>
  <c r="E40" i="232" a="1"/>
  <c r="E40" i="232" s="1"/>
  <c r="E37" i="220" a="1"/>
  <c r="E37" i="220" s="1"/>
  <c r="F53" i="213" a="1"/>
  <c r="F53" i="213" s="1"/>
  <c r="H27" i="227" a="1"/>
  <c r="H27" i="227" s="1"/>
  <c r="H59" i="213" a="1"/>
  <c r="H59" i="213" s="1"/>
  <c r="E61" i="213" a="1"/>
  <c r="E61" i="213" s="1"/>
  <c r="H51" i="212" a="1"/>
  <c r="H51" i="212" s="1"/>
  <c r="H32" i="252" a="1"/>
  <c r="H32" i="252" s="1"/>
  <c r="H54" i="236" a="1"/>
  <c r="H54" i="236" s="1"/>
  <c r="E41" i="213" a="1"/>
  <c r="E41" i="213" s="1"/>
  <c r="E29" i="164" a="1"/>
  <c r="E29" i="164" s="1"/>
  <c r="E57" i="213" a="1"/>
  <c r="E57" i="213" s="1"/>
  <c r="F29" i="219" a="1"/>
  <c r="F29" i="219" s="1"/>
  <c r="E64" i="218" a="1"/>
  <c r="E64" i="218" s="1"/>
  <c r="H38" i="229" a="1"/>
  <c r="H38" i="229" s="1"/>
  <c r="H34" i="212" a="1"/>
  <c r="H34" i="212" s="1"/>
  <c r="H23" i="129" a="1"/>
  <c r="H23" i="129" s="1"/>
  <c r="H33" i="238" a="1"/>
  <c r="H33" i="238" s="1"/>
  <c r="F35" i="239" a="1"/>
  <c r="F35" i="239" s="1"/>
  <c r="F36" i="238" a="1"/>
  <c r="F36" i="238" s="1"/>
  <c r="E29" i="245" a="1"/>
  <c r="E29" i="245" s="1"/>
  <c r="F36" i="232" a="1"/>
  <c r="F36" i="232" s="1"/>
  <c r="H46" i="215" a="1"/>
  <c r="H46" i="215" s="1"/>
  <c r="E45" i="237" a="1"/>
  <c r="E45" i="237" s="1"/>
  <c r="F39" i="237" a="1"/>
  <c r="F39" i="237" s="1"/>
  <c r="F26" i="259" a="1"/>
  <c r="F26" i="259" s="1"/>
  <c r="H56" i="214" a="1"/>
  <c r="H56" i="214" s="1"/>
  <c r="H28" i="229" a="1"/>
  <c r="H28" i="229" s="1"/>
  <c r="E81" i="212" a="1"/>
  <c r="E81" i="212" s="1"/>
  <c r="F50" i="237" a="1"/>
  <c r="F50" i="237" s="1"/>
  <c r="E47" i="228" a="1"/>
  <c r="E47" i="228" s="1"/>
  <c r="E70" i="212" a="1"/>
  <c r="E70" i="212" s="1"/>
  <c r="F22" i="227" a="1"/>
  <c r="F22" i="227" s="1"/>
  <c r="H25" i="239" a="1"/>
  <c r="H25" i="239" s="1"/>
  <c r="E31" i="227" a="1"/>
  <c r="E31" i="227" s="1"/>
  <c r="E25" i="217" a="1"/>
  <c r="E25" i="217" s="1"/>
  <c r="E60" i="220" a="1"/>
  <c r="E60" i="220" s="1"/>
  <c r="H40" i="243" a="1"/>
  <c r="H40" i="243" s="1"/>
  <c r="F65" i="212" a="1"/>
  <c r="F65" i="212" s="1"/>
  <c r="F34" i="232" a="1"/>
  <c r="F34" i="232" s="1"/>
  <c r="H46" i="228" a="1"/>
  <c r="H46" i="228" s="1"/>
  <c r="F46" i="242" a="1"/>
  <c r="F46" i="242" s="1"/>
  <c r="F51" i="228" a="1"/>
  <c r="F51" i="228" s="1"/>
  <c r="H42" i="214" a="1"/>
  <c r="H42" i="214" s="1"/>
  <c r="F28" i="219" a="1"/>
  <c r="F28" i="219" s="1"/>
  <c r="E45" i="240" a="1"/>
  <c r="E45" i="240" s="1"/>
  <c r="F29" i="128" a="1"/>
  <c r="F29" i="128" s="1"/>
  <c r="H42" i="218" a="1"/>
  <c r="H42" i="218" s="1"/>
  <c r="H47" i="218" a="1"/>
  <c r="H47" i="218" s="1"/>
  <c r="H43" i="226" a="1"/>
  <c r="H43" i="226" s="1"/>
  <c r="F52" i="219" a="1"/>
  <c r="F52" i="219" s="1"/>
  <c r="F37" i="263" a="1"/>
  <c r="F37" i="263" s="1"/>
  <c r="H63" i="218" a="1"/>
  <c r="H63" i="218" s="1"/>
  <c r="H56" i="228" a="1"/>
  <c r="H56" i="228" s="1"/>
  <c r="E63" i="214" a="1"/>
  <c r="E63" i="214" s="1"/>
  <c r="E28" i="218" a="1"/>
  <c r="E28" i="218" s="1"/>
  <c r="F30" i="252" a="1"/>
  <c r="F30" i="252" s="1"/>
  <c r="E48" i="242" a="1"/>
  <c r="E48" i="242" s="1"/>
  <c r="F41" i="229" a="1"/>
  <c r="F41" i="229" s="1"/>
  <c r="E37" i="243" a="1"/>
  <c r="E37" i="243" s="1"/>
  <c r="F44" i="243" a="1"/>
  <c r="F44" i="243" s="1"/>
  <c r="H27" i="165" a="1"/>
  <c r="H27" i="165" s="1"/>
  <c r="F36" i="220" a="1"/>
  <c r="F36" i="220" s="1"/>
  <c r="F31" i="233" a="1"/>
  <c r="F31" i="233" s="1"/>
  <c r="H41" i="218" a="1"/>
  <c r="H41" i="218" s="1"/>
  <c r="E29" i="243" a="1"/>
  <c r="E29" i="243" s="1"/>
  <c r="E35" i="220" a="1"/>
  <c r="E35" i="220" s="1"/>
  <c r="F58" i="236" a="1"/>
  <c r="F58" i="236" s="1"/>
  <c r="F60" i="236" a="1"/>
  <c r="F60" i="236" s="1"/>
  <c r="F31" i="132" a="1"/>
  <c r="F31" i="132" s="1"/>
  <c r="E59" i="214" a="1"/>
  <c r="E59" i="214" s="1"/>
  <c r="F64" i="212" a="1"/>
  <c r="F64" i="212" s="1"/>
  <c r="H64" i="212" a="1"/>
  <c r="H64" i="212" s="1"/>
  <c r="E25" i="258" a="1"/>
  <c r="E25" i="258" s="1"/>
  <c r="H29" i="234" a="1"/>
  <c r="H29" i="234" s="1"/>
  <c r="F61" i="237" a="1"/>
  <c r="F61" i="237" s="1"/>
  <c r="H54" i="214" a="1"/>
  <c r="H54" i="214" s="1"/>
  <c r="H43" i="236" a="1"/>
  <c r="H43" i="236" s="1"/>
  <c r="H31" i="243" a="1"/>
  <c r="H31" i="243" s="1"/>
  <c r="F45" i="221" a="1"/>
  <c r="F45" i="221" s="1"/>
  <c r="F26" i="238" a="1"/>
  <c r="F26" i="238" s="1"/>
  <c r="E36" i="219" a="1"/>
  <c r="E36" i="219" s="1"/>
  <c r="E68" i="236" a="1"/>
  <c r="E68" i="236" s="1"/>
  <c r="H41" i="227" a="1"/>
  <c r="H41" i="227" s="1"/>
  <c r="F60" i="228" a="1"/>
  <c r="F60" i="228" s="1"/>
  <c r="F26" i="233" a="1"/>
  <c r="F26" i="233" s="1"/>
  <c r="H37" i="212" a="1"/>
  <c r="H37" i="212" s="1"/>
  <c r="F28" i="217" a="1"/>
  <c r="F28" i="217" s="1"/>
  <c r="H34" i="214" a="1"/>
  <c r="H34" i="214" s="1"/>
  <c r="H42" i="220" a="1"/>
  <c r="H42" i="220" s="1"/>
  <c r="E35" i="239" a="1"/>
  <c r="E35" i="239" s="1"/>
  <c r="E72" i="212" a="1"/>
  <c r="E72" i="212" s="1"/>
  <c r="E34" i="220" a="1"/>
  <c r="E34" i="220" s="1"/>
  <c r="E51" i="237" a="1"/>
  <c r="E51" i="237" s="1"/>
  <c r="F40" i="214" a="1"/>
  <c r="F40" i="214" s="1"/>
  <c r="H52" i="213" a="1"/>
  <c r="H52" i="213" s="1"/>
  <c r="F28" i="130" a="1"/>
  <c r="F28" i="130" s="1"/>
  <c r="F47" i="236" a="1"/>
  <c r="F47" i="236" s="1"/>
  <c r="F49" i="213" a="1"/>
  <c r="F49" i="213" s="1"/>
  <c r="H39" i="214" a="1"/>
  <c r="H39" i="214" s="1"/>
  <c r="E28" i="217" a="1"/>
  <c r="E28" i="217" s="1"/>
  <c r="H28" i="233" a="1"/>
  <c r="H28" i="233" s="1"/>
  <c r="E69" i="220" a="1"/>
  <c r="E69" i="220" s="1"/>
  <c r="H60" i="220" a="1"/>
  <c r="H60" i="220" s="1"/>
  <c r="E58" i="230" a="1"/>
  <c r="E58" i="230" s="1"/>
  <c r="H52" i="241" a="1"/>
  <c r="H52" i="241" s="1"/>
  <c r="E43" i="214" a="1"/>
  <c r="E43" i="214" s="1"/>
  <c r="F33" i="228" a="1"/>
  <c r="F33" i="228" s="1"/>
  <c r="E31" i="247" a="1"/>
  <c r="E31" i="247" s="1"/>
  <c r="F36" i="221" a="1"/>
  <c r="F36" i="221" s="1"/>
  <c r="H48" i="228" a="1"/>
  <c r="H48" i="228" s="1"/>
  <c r="H49" i="226" a="1"/>
  <c r="H49" i="226" s="1"/>
  <c r="F49" i="233" a="1"/>
  <c r="F49" i="233" s="1"/>
  <c r="H56" i="215" a="1"/>
  <c r="H56" i="215" s="1"/>
  <c r="F62" i="215" a="1"/>
  <c r="F62" i="215" s="1"/>
  <c r="H76" i="215" a="1"/>
  <c r="H76" i="215" s="1"/>
  <c r="E80" i="215" a="1"/>
  <c r="E80" i="215" s="1"/>
  <c r="F47" i="215" a="1"/>
  <c r="F47" i="215" s="1"/>
  <c r="E35" i="215" a="1"/>
  <c r="E35" i="215" s="1"/>
  <c r="H82" i="215" a="1"/>
  <c r="H82" i="215" s="1"/>
  <c r="H50" i="212" a="1"/>
  <c r="H50" i="212" s="1"/>
  <c r="H41" i="239" a="1"/>
  <c r="H41" i="239" s="1"/>
  <c r="E69" i="214" a="1"/>
  <c r="E69" i="214" s="1"/>
  <c r="F53" i="231" a="1"/>
  <c r="F53" i="231" s="1"/>
  <c r="H47" i="215" a="1"/>
  <c r="H47" i="215" s="1"/>
  <c r="F24" i="226" a="1"/>
  <c r="F24" i="226" s="1"/>
  <c r="H25" i="310" a="1"/>
  <c r="H25" i="310" s="1"/>
  <c r="H58" i="226" a="1"/>
  <c r="H58" i="226" s="1"/>
  <c r="F37" i="214" a="1"/>
  <c r="F37" i="214" s="1"/>
  <c r="H50" i="237" a="1"/>
  <c r="H50" i="237" s="1"/>
  <c r="F26" i="216" a="1"/>
  <c r="F26" i="216" s="1"/>
  <c r="F35" i="247" a="1"/>
  <c r="F35" i="247" s="1"/>
  <c r="E43" i="239" a="1"/>
  <c r="E43" i="239" s="1"/>
  <c r="E60" i="215" a="1"/>
  <c r="E60" i="215" s="1"/>
  <c r="E56" i="214" a="1"/>
  <c r="E56" i="214" s="1"/>
  <c r="H44" i="228" a="1"/>
  <c r="H44" i="228" s="1"/>
  <c r="E39" i="236" a="1"/>
  <c r="E39" i="236" s="1"/>
  <c r="E30" i="234" a="1"/>
  <c r="E30" i="234" s="1"/>
  <c r="F62" i="220" a="1"/>
  <c r="F62" i="220"/>
  <c r="F29" i="230" a="1"/>
  <c r="F29" i="230" s="1"/>
  <c r="H47" i="229" a="1"/>
  <c r="H47" i="229" s="1"/>
  <c r="F45" i="220" a="1"/>
  <c r="F45" i="220" s="1"/>
  <c r="E20" i="259" a="1"/>
  <c r="E20" i="259" s="1"/>
  <c r="E26" i="232" a="1"/>
  <c r="E26" i="232" s="1"/>
  <c r="H47" i="230" a="1"/>
  <c r="H47" i="230" s="1"/>
  <c r="E44" i="241" a="1"/>
  <c r="E44" i="241" s="1"/>
  <c r="E60" i="228" a="1"/>
  <c r="E60" i="228" s="1"/>
  <c r="F49" i="232" a="1"/>
  <c r="F49" i="232" s="1"/>
  <c r="E28" i="216" a="1"/>
  <c r="E28" i="216" s="1"/>
  <c r="E31" i="231" a="1"/>
  <c r="E31" i="231" s="1"/>
  <c r="H63" i="214" a="1"/>
  <c r="H63" i="214" s="1"/>
  <c r="F64" i="214" a="1"/>
  <c r="F64" i="214" s="1"/>
  <c r="E27" i="216" a="1"/>
  <c r="E27" i="216" s="1"/>
  <c r="F48" i="237" a="1"/>
  <c r="F48" i="237" s="1"/>
  <c r="H38" i="248" a="1"/>
  <c r="H38" i="248" s="1"/>
  <c r="E45" i="229" a="1"/>
  <c r="E45" i="229" s="1"/>
  <c r="F38" i="226" a="1"/>
  <c r="F38" i="226" s="1"/>
  <c r="F26" i="132" a="1"/>
  <c r="F26" i="132" s="1"/>
  <c r="F70" i="236" a="1"/>
  <c r="F70" i="236" s="1"/>
  <c r="F51" i="218" a="1"/>
  <c r="F51" i="218" s="1"/>
  <c r="E38" i="214" a="1"/>
  <c r="E38" i="214" s="1"/>
  <c r="F63" i="214" a="1"/>
  <c r="F63" i="214" s="1"/>
  <c r="F48" i="243" a="1"/>
  <c r="F48" i="243" s="1"/>
  <c r="H35" i="231" a="1"/>
  <c r="H35" i="231" s="1"/>
  <c r="E47" i="229" a="1"/>
  <c r="E47" i="229" s="1"/>
  <c r="F52" i="240" a="1"/>
  <c r="F52" i="240" s="1"/>
  <c r="E49" i="232" a="1"/>
  <c r="E49" i="232" s="1"/>
  <c r="E38" i="227" a="1"/>
  <c r="E38" i="227" s="1"/>
  <c r="H43" i="242" a="1"/>
  <c r="H43" i="242" s="1"/>
  <c r="H37" i="227" a="1"/>
  <c r="H37" i="227"/>
  <c r="H56" i="213" a="1"/>
  <c r="H56" i="213" s="1"/>
  <c r="E40" i="238" a="1"/>
  <c r="E40" i="238" s="1"/>
  <c r="H30" i="253" a="1"/>
  <c r="H30" i="253" s="1"/>
  <c r="E62" i="218" a="1"/>
  <c r="E62" i="218" s="1"/>
  <c r="E56" i="236" a="1"/>
  <c r="E56" i="236" s="1"/>
  <c r="E63" i="228" a="1"/>
  <c r="E63" i="228" s="1"/>
  <c r="F43" i="232" a="1"/>
  <c r="F43" i="232" s="1"/>
  <c r="H75" i="212" a="1"/>
  <c r="H75" i="212" s="1"/>
  <c r="H30" i="235" a="1"/>
  <c r="H30" i="235" s="1"/>
  <c r="F28" i="275" a="1"/>
  <c r="F28" i="275" s="1"/>
  <c r="H24" i="227" a="1"/>
  <c r="H24" i="227" s="1"/>
  <c r="F56" i="237" a="1"/>
  <c r="F56" i="237" s="1"/>
  <c r="E33" i="227" a="1"/>
  <c r="E33" i="227" s="1"/>
  <c r="F41" i="237" a="1"/>
  <c r="F41" i="237" s="1"/>
  <c r="H29" i="232" a="1"/>
  <c r="H29" i="232" s="1"/>
  <c r="H31" i="221" a="1"/>
  <c r="H31" i="221" s="1"/>
  <c r="H67" i="228" a="1"/>
  <c r="H67" i="228" s="1"/>
  <c r="E38" i="243" a="1"/>
  <c r="E38" i="243" s="1"/>
  <c r="E24" i="216" a="1"/>
  <c r="E24" i="216" s="1"/>
  <c r="E28" i="238" a="1"/>
  <c r="E28" i="238" s="1"/>
  <c r="E50" i="215" a="1"/>
  <c r="E50" i="215" s="1"/>
  <c r="E30" i="221" a="1"/>
  <c r="E30" i="221" s="1"/>
  <c r="F38" i="240" a="1"/>
  <c r="F38" i="240" s="1"/>
  <c r="E29" i="132" a="1"/>
  <c r="E29" i="132" s="1"/>
  <c r="E42" i="212" a="1"/>
  <c r="E42" i="212" s="1"/>
  <c r="H43" i="212" a="1"/>
  <c r="H43" i="212" s="1"/>
  <c r="H67" i="214" a="1"/>
  <c r="H67" i="214" s="1"/>
  <c r="H43" i="214" a="1"/>
  <c r="H43" i="214"/>
  <c r="F43" i="236" a="1"/>
  <c r="F43" i="236" s="1"/>
  <c r="H47" i="213" a="1"/>
  <c r="H47" i="213" s="1"/>
  <c r="F39" i="248" a="1"/>
  <c r="F39" i="248" s="1"/>
  <c r="H54" i="212" a="1"/>
  <c r="H54" i="212" s="1"/>
  <c r="E78" i="215" a="1"/>
  <c r="E78" i="215" s="1"/>
  <c r="H70" i="236" a="1"/>
  <c r="H70" i="236" s="1"/>
  <c r="E40" i="213" a="1"/>
  <c r="E40" i="213" s="1"/>
  <c r="F26" i="137" a="1"/>
  <c r="F26" i="137" s="1"/>
  <c r="F27" i="239" a="1"/>
  <c r="F27" i="239" s="1"/>
  <c r="H30" i="228" a="1"/>
  <c r="H30" i="228" s="1"/>
  <c r="F38" i="221" a="1"/>
  <c r="F38" i="221" s="1"/>
  <c r="E52" i="221" a="1"/>
  <c r="E52" i="221" s="1"/>
  <c r="F37" i="241" a="1"/>
  <c r="F37" i="241" s="1"/>
  <c r="E42" i="219" a="1"/>
  <c r="E42" i="219" s="1"/>
  <c r="E28" i="242" a="1"/>
  <c r="E28" i="242" s="1"/>
  <c r="H42" i="239" a="1"/>
  <c r="H42" i="239" s="1"/>
  <c r="E44" i="213" a="1"/>
  <c r="E44" i="213" s="1"/>
  <c r="F48" i="238" a="1"/>
  <c r="F48" i="238" s="1"/>
  <c r="H53" i="236" a="1"/>
  <c r="H53" i="236" s="1"/>
  <c r="H23" i="160" a="1"/>
  <c r="H23" i="160" s="1"/>
  <c r="F36" i="212" a="1"/>
  <c r="F36" i="212" s="1"/>
  <c r="H66" i="214" a="1"/>
  <c r="H66" i="214" s="1"/>
  <c r="H24" i="136" a="1"/>
  <c r="H24" i="136" s="1"/>
  <c r="F37" i="212" a="1"/>
  <c r="F37" i="212" s="1"/>
  <c r="F28" i="242" a="1"/>
  <c r="F28" i="242" s="1"/>
  <c r="F56" i="214" a="1"/>
  <c r="F56" i="214" s="1"/>
  <c r="H45" i="214" a="1"/>
  <c r="H45" i="214" s="1"/>
  <c r="H31" i="229" a="1"/>
  <c r="H31" i="229" s="1"/>
  <c r="E58" i="237" a="1"/>
  <c r="E58" i="237" s="1"/>
  <c r="F41" i="212" a="1"/>
  <c r="F41" i="212" s="1"/>
  <c r="H38" i="228" a="1"/>
  <c r="H38" i="228" s="1"/>
  <c r="H36" i="242" a="1"/>
  <c r="H36" i="242" s="1"/>
  <c r="F60" i="214" a="1"/>
  <c r="F60" i="214" s="1"/>
  <c r="F50" i="212" a="1"/>
  <c r="F50" i="212" s="1"/>
  <c r="E43" i="241" a="1"/>
  <c r="E43" i="241" s="1"/>
  <c r="H27" i="229" a="1"/>
  <c r="H27" i="229" s="1"/>
  <c r="H32" i="245" a="1"/>
  <c r="H32" i="245" s="1"/>
  <c r="F29" i="250" a="1"/>
  <c r="F29" i="250" s="1"/>
  <c r="F58" i="230" a="1"/>
  <c r="F58" i="230" s="1"/>
  <c r="F28" i="227" a="1"/>
  <c r="F28" i="227" s="1"/>
  <c r="F65" i="214" a="1"/>
  <c r="F65" i="214" s="1"/>
  <c r="H31" i="226" a="1"/>
  <c r="H31" i="226" s="1"/>
  <c r="F75" i="212" a="1"/>
  <c r="F75" i="212" s="1"/>
  <c r="E25" i="216" a="1"/>
  <c r="E25" i="216" s="1"/>
  <c r="E30" i="134" a="1"/>
  <c r="E30" i="134" s="1"/>
  <c r="E26" i="259" a="1"/>
  <c r="E26" i="259" s="1"/>
  <c r="E73" i="212" a="1"/>
  <c r="E73" i="212" s="1"/>
  <c r="F34" i="212" a="1"/>
  <c r="F34" i="212" s="1"/>
  <c r="F38" i="214" a="1"/>
  <c r="F38" i="214" s="1"/>
  <c r="E62" i="214" a="1"/>
  <c r="E62" i="214" s="1"/>
  <c r="H40" i="212" a="1"/>
  <c r="H40" i="212" s="1"/>
  <c r="F30" i="239" a="1"/>
  <c r="F30" i="239" s="1"/>
  <c r="E29" i="227" a="1"/>
  <c r="E29" i="227" s="1"/>
  <c r="H39" i="237" a="1"/>
  <c r="H39" i="237" s="1"/>
  <c r="F31" i="234" a="1"/>
  <c r="F31" i="234" s="1"/>
  <c r="F56" i="236" a="1"/>
  <c r="F56" i="236" s="1"/>
  <c r="F77" i="212" a="1"/>
  <c r="F77" i="212" s="1"/>
  <c r="F25" i="226" a="1"/>
  <c r="F25" i="226" s="1"/>
  <c r="H80" i="215" a="1"/>
  <c r="H80" i="215" s="1"/>
  <c r="E63" i="215" a="1"/>
  <c r="E63" i="215" s="1"/>
  <c r="E51" i="231" a="1"/>
  <c r="E51" i="231" s="1"/>
  <c r="E57" i="215" a="1"/>
  <c r="E57" i="215" s="1"/>
  <c r="F60" i="215" a="1"/>
  <c r="F60" i="215" s="1"/>
  <c r="E51" i="233" a="1"/>
  <c r="E51" i="233" s="1"/>
  <c r="E67" i="215" a="1"/>
  <c r="E67" i="215" s="1"/>
  <c r="E51" i="215" a="1"/>
  <c r="E51" i="215" s="1"/>
  <c r="H28" i="226" a="1"/>
  <c r="H28" i="226" s="1"/>
  <c r="F28" i="226" a="1"/>
  <c r="F28" i="226" s="1"/>
  <c r="F34" i="248" a="1"/>
  <c r="F34" i="248" s="1"/>
  <c r="F65" i="236" a="1"/>
  <c r="F65" i="236" s="1"/>
  <c r="F54" i="221" a="1"/>
  <c r="F54" i="221" s="1"/>
  <c r="E61" i="221" a="1"/>
  <c r="E61" i="221" s="1"/>
  <c r="F40" i="232" a="1"/>
  <c r="F40" i="232" s="1"/>
  <c r="E21" i="227" a="1"/>
  <c r="E21" i="227" s="1"/>
  <c r="F37" i="255" a="1"/>
  <c r="F37" i="255" s="1"/>
  <c r="E68" i="218" a="1"/>
  <c r="E68" i="218" s="1"/>
  <c r="F47" i="214" a="1"/>
  <c r="F47" i="214" s="1"/>
  <c r="H36" i="213" a="1"/>
  <c r="H36" i="213" s="1"/>
  <c r="H45" i="213" a="1"/>
  <c r="H45" i="213" s="1"/>
  <c r="E51" i="213" a="1"/>
  <c r="E51" i="213" s="1"/>
  <c r="F53" i="236" a="1"/>
  <c r="F53" i="236" s="1"/>
  <c r="E28" i="251" a="1"/>
  <c r="E28" i="251" s="1"/>
  <c r="H35" i="214" a="1"/>
  <c r="H35" i="214" s="1"/>
  <c r="E39" i="237" a="1"/>
  <c r="E39" i="237" s="1"/>
  <c r="F57" i="212" a="1"/>
  <c r="F57" i="212" s="1"/>
  <c r="F53" i="212" a="1"/>
  <c r="F53" i="212" s="1"/>
  <c r="F34" i="218" a="1"/>
  <c r="F34" i="218" s="1"/>
  <c r="F28" i="243" a="1"/>
  <c r="F28" i="243" s="1"/>
  <c r="E35" i="238" a="1"/>
  <c r="E35" i="238" s="1"/>
  <c r="E31" i="235" a="1"/>
  <c r="E31" i="235" s="1"/>
  <c r="F44" i="238" a="1"/>
  <c r="F44" i="238" s="1"/>
  <c r="H36" i="218" a="1"/>
  <c r="H36" i="218" s="1"/>
  <c r="F27" i="227" a="1"/>
  <c r="F27" i="227" s="1"/>
  <c r="H21" i="227" a="1"/>
  <c r="H21" i="227" s="1"/>
  <c r="E34" i="229" a="1"/>
  <c r="E34" i="229" s="1"/>
  <c r="F49" i="236" a="1"/>
  <c r="F49" i="236" s="1"/>
  <c r="F28" i="251" a="1"/>
  <c r="F28" i="251" s="1"/>
  <c r="H44" i="213" a="1"/>
  <c r="H44" i="213" s="1"/>
  <c r="F47" i="213" a="1"/>
  <c r="F47" i="213" s="1"/>
  <c r="E34" i="251" a="1"/>
  <c r="E34" i="251" s="1"/>
  <c r="E38" i="238" a="1"/>
  <c r="E38" i="238" s="1"/>
  <c r="H51" i="214" a="1"/>
  <c r="H51" i="214" s="1"/>
  <c r="H69" i="237" a="1"/>
  <c r="H69" i="237" s="1"/>
  <c r="E44" i="236" a="1"/>
  <c r="E44" i="236" s="1"/>
  <c r="E36" i="214" a="1"/>
  <c r="E36" i="214" s="1"/>
  <c r="H60" i="214" a="1"/>
  <c r="H60" i="214" s="1"/>
  <c r="F63" i="218" a="1"/>
  <c r="F63" i="218" s="1"/>
  <c r="E28" i="239" a="1"/>
  <c r="E28" i="239" s="1"/>
  <c r="E46" i="230" a="1"/>
  <c r="E46" i="230" s="1"/>
  <c r="H26" i="136" a="1"/>
  <c r="H26" i="136" s="1"/>
  <c r="E68" i="228" a="1"/>
  <c r="E68" i="228" s="1"/>
  <c r="E58" i="228" a="1"/>
  <c r="E58" i="228" s="1"/>
  <c r="F35" i="244" a="1"/>
  <c r="F35" i="244" s="1"/>
  <c r="E31" i="244" a="1"/>
  <c r="E31" i="244" s="1"/>
  <c r="H51" i="232" a="1"/>
  <c r="H51" i="232" s="1"/>
  <c r="H33" i="232" a="1"/>
  <c r="H33" i="232" s="1"/>
  <c r="H30" i="231" a="1"/>
  <c r="H30" i="231" s="1"/>
  <c r="H39" i="240" a="1"/>
  <c r="H39" i="240" s="1"/>
  <c r="H26" i="226" a="1"/>
  <c r="H26" i="226" s="1"/>
  <c r="E49" i="237" a="1"/>
  <c r="E49" i="237" s="1"/>
  <c r="E37" i="214" a="1"/>
  <c r="E37" i="214" s="1"/>
  <c r="E64" i="214" a="1"/>
  <c r="E64" i="214" s="1"/>
  <c r="H44" i="212" a="1"/>
  <c r="H44" i="212" s="1"/>
  <c r="F24" i="132" a="1"/>
  <c r="F24" i="132" s="1"/>
  <c r="F42" i="220" a="1"/>
  <c r="F42" i="220" s="1"/>
  <c r="H42" i="236" a="1"/>
  <c r="H42" i="236" s="1"/>
  <c r="F48" i="220" a="1"/>
  <c r="F48" i="220" s="1"/>
  <c r="E40" i="227" a="1"/>
  <c r="E40" i="227" s="1"/>
  <c r="E31" i="228" a="1"/>
  <c r="E31" i="228" s="1"/>
  <c r="E39" i="218" a="1"/>
  <c r="E39" i="218" s="1"/>
  <c r="F25" i="216" a="1"/>
  <c r="F25" i="216" s="1"/>
  <c r="E47" i="212" a="1"/>
  <c r="E47" i="212" s="1"/>
  <c r="H45" i="230" a="1"/>
  <c r="H45" i="230" s="1"/>
  <c r="H37" i="238" a="1"/>
  <c r="H37" i="238" s="1"/>
  <c r="H43" i="233" a="1"/>
  <c r="H43" i="233" s="1"/>
  <c r="H34" i="227" a="1"/>
  <c r="H34" i="227" s="1"/>
  <c r="H40" i="214" a="1"/>
  <c r="H40" i="214" s="1"/>
  <c r="F40" i="220" a="1"/>
  <c r="F40" i="220" s="1"/>
  <c r="H40" i="236" a="1"/>
  <c r="H40" i="236" s="1"/>
  <c r="H39" i="219" a="1"/>
  <c r="H39" i="219" s="1"/>
  <c r="E44" i="243" a="1"/>
  <c r="E44" i="243" s="1"/>
  <c r="E25" i="227" a="1"/>
  <c r="E25" i="227" s="1"/>
  <c r="H63" i="237" a="1"/>
  <c r="H63" i="237" s="1"/>
  <c r="E53" i="221" a="1"/>
  <c r="E53" i="221" s="1"/>
  <c r="F35" i="253" a="1"/>
  <c r="F35" i="253" s="1"/>
  <c r="E31" i="234" a="1"/>
  <c r="E31" i="234" s="1"/>
  <c r="H37" i="213" a="1"/>
  <c r="H37" i="213" s="1"/>
  <c r="F40" i="219" a="1"/>
  <c r="F40" i="219" s="1"/>
  <c r="E29" i="239" a="1"/>
  <c r="E29" i="239" s="1"/>
  <c r="H30" i="210" a="1"/>
  <c r="H30" i="210" s="1"/>
  <c r="E34" i="248" a="1"/>
  <c r="E34" i="248" s="1"/>
  <c r="H82" i="212" a="1"/>
  <c r="H82" i="212" s="1"/>
  <c r="E26" i="133" a="1"/>
  <c r="E26" i="133" s="1"/>
  <c r="E40" i="231" a="1"/>
  <c r="E40" i="231" s="1"/>
  <c r="H29" i="230" a="1"/>
  <c r="H29" i="230" s="1"/>
  <c r="F36" i="228" a="1"/>
  <c r="F36" i="228" s="1"/>
  <c r="H55" i="220" a="1"/>
  <c r="H55" i="220" s="1"/>
  <c r="F58" i="232" a="1"/>
  <c r="F58" i="232" s="1"/>
  <c r="H55" i="241" a="1"/>
  <c r="H55" i="241" s="1"/>
  <c r="F40" i="239" a="1"/>
  <c r="F40" i="239" s="1"/>
  <c r="F42" i="212" a="1"/>
  <c r="F42" i="212" s="1"/>
  <c r="F31" i="231" a="1"/>
  <c r="F31" i="231" s="1"/>
  <c r="E43" i="232" a="1"/>
  <c r="E43" i="232" s="1"/>
  <c r="E66" i="213" a="1"/>
  <c r="E66" i="213" s="1"/>
  <c r="E50" i="226" a="1"/>
  <c r="E50" i="226" s="1"/>
  <c r="F39" i="229" a="1"/>
  <c r="F39" i="229" s="1"/>
  <c r="H49" i="214" a="1"/>
  <c r="H49" i="214" s="1"/>
  <c r="F41" i="220" a="1"/>
  <c r="F41" i="220" s="1"/>
  <c r="H35" i="247" a="1"/>
  <c r="H35" i="247" s="1"/>
  <c r="H53" i="213" a="1"/>
  <c r="H53" i="213" s="1"/>
  <c r="F40" i="237" a="1"/>
  <c r="F40" i="237" s="1"/>
  <c r="F67" i="237" a="1"/>
  <c r="F67" i="237" s="1"/>
  <c r="H32" i="218" a="1"/>
  <c r="H32" i="218" s="1"/>
  <c r="H29" i="247" a="1"/>
  <c r="H29" i="247" s="1"/>
  <c r="H55" i="232" a="1"/>
  <c r="H55" i="232" s="1"/>
  <c r="E45" i="236" a="1"/>
  <c r="E45" i="236" s="1"/>
  <c r="E57" i="214" a="1"/>
  <c r="E57" i="214" s="1"/>
  <c r="F55" i="237" a="1"/>
  <c r="F55" i="237" s="1"/>
  <c r="F44" i="219" a="1"/>
  <c r="F44" i="219" s="1"/>
  <c r="F40" i="241" a="1"/>
  <c r="F40" i="241" s="1"/>
  <c r="F46" i="232" a="1"/>
  <c r="F46" i="232" s="1"/>
  <c r="E61" i="218" a="1"/>
  <c r="E61" i="218" s="1"/>
  <c r="H28" i="251" a="1"/>
  <c r="H28" i="251" s="1"/>
  <c r="E51" i="227" a="1"/>
  <c r="E51" i="227" s="1"/>
  <c r="E47" i="215" a="1"/>
  <c r="E47" i="215" s="1"/>
  <c r="H24" i="226" a="1"/>
  <c r="H24" i="226" s="1"/>
  <c r="E69" i="215" a="1"/>
  <c r="E69" i="215" s="1"/>
  <c r="H68" i="215" a="1"/>
  <c r="H68" i="215" s="1"/>
  <c r="E56" i="229" a="1"/>
  <c r="E56" i="229" s="1"/>
  <c r="H67" i="215" a="1"/>
  <c r="H67" i="215" s="1"/>
  <c r="F59" i="215" a="1"/>
  <c r="F59" i="215" s="1"/>
  <c r="H57" i="215" a="1"/>
  <c r="H57" i="215" s="1"/>
  <c r="E57" i="221" a="1"/>
  <c r="E57" i="221" s="1"/>
  <c r="E30" i="250" a="1"/>
  <c r="E30" i="250" s="1"/>
  <c r="H55" i="213" a="1"/>
  <c r="H55" i="213" s="1"/>
  <c r="F32" i="272" a="1"/>
  <c r="F32" i="272" s="1"/>
  <c r="E54" i="221" a="1"/>
  <c r="E54" i="221" s="1"/>
  <c r="E60" i="226" a="1"/>
  <c r="E60" i="226" s="1"/>
  <c r="F49" i="227" a="1"/>
  <c r="F49" i="227" s="1"/>
  <c r="E37" i="227" a="1"/>
  <c r="E37" i="227" s="1"/>
  <c r="H35" i="212" a="1"/>
  <c r="H35" i="212" s="1"/>
  <c r="E53" i="214" a="1"/>
  <c r="E53" i="214" s="1"/>
  <c r="E22" i="258" a="1"/>
  <c r="E22" i="258" s="1"/>
  <c r="H54" i="215" a="1"/>
  <c r="H54" i="215" s="1"/>
  <c r="H49" i="237" a="1"/>
  <c r="H49" i="237" s="1"/>
  <c r="E62" i="215" a="1"/>
  <c r="E62" i="215" s="1"/>
  <c r="E49" i="220" a="1"/>
  <c r="E49" i="220" s="1"/>
  <c r="F43" i="213" a="1"/>
  <c r="F43" i="213" s="1"/>
  <c r="H22" i="259" a="1"/>
  <c r="H22" i="259" s="1"/>
  <c r="E59" i="236" a="1"/>
  <c r="E59" i="236" s="1"/>
  <c r="H41" i="212" a="1"/>
  <c r="H41" i="212" s="1"/>
  <c r="H41" i="237" a="1"/>
  <c r="H41" i="237" s="1"/>
  <c r="H38" i="221" a="1"/>
  <c r="H38" i="221" s="1"/>
  <c r="F45" i="231" a="1"/>
  <c r="F45" i="231" s="1"/>
  <c r="E58" i="232" a="1"/>
  <c r="E58" i="232" s="1"/>
  <c r="E56" i="230" a="1"/>
  <c r="E56" i="230" s="1"/>
  <c r="H26" i="238" a="1"/>
  <c r="H26" i="238" s="1"/>
  <c r="F29" i="247" a="1"/>
  <c r="F29" i="247" s="1"/>
  <c r="H70" i="237" a="1"/>
  <c r="H70" i="237" s="1"/>
  <c r="F34" i="247" a="1"/>
  <c r="F34" i="247" s="1"/>
  <c r="E39" i="221" a="1"/>
  <c r="E39" i="221" s="1"/>
  <c r="H57" i="218" a="1"/>
  <c r="H57" i="218" s="1"/>
  <c r="E44" i="214" a="1"/>
  <c r="E44" i="214" s="1"/>
  <c r="E37" i="239" a="1"/>
  <c r="E37" i="239" s="1"/>
  <c r="H44" i="214" a="1"/>
  <c r="H44" i="214" s="1"/>
  <c r="F35" i="273" a="1"/>
  <c r="F35" i="273" s="1"/>
  <c r="E40" i="237" a="1"/>
  <c r="E40" i="237" s="1"/>
  <c r="E46" i="212" a="1"/>
  <c r="E46" i="212" s="1"/>
  <c r="E56" i="241" a="1"/>
  <c r="E56" i="241" s="1"/>
  <c r="F47" i="237" a="1"/>
  <c r="F47" i="237" s="1"/>
  <c r="H37" i="263" a="1"/>
  <c r="H37" i="263" s="1"/>
  <c r="E27" i="227" a="1"/>
  <c r="E27" i="227" s="1"/>
  <c r="H34" i="228" a="1"/>
  <c r="H34" i="228" s="1"/>
  <c r="H46" i="229" a="1"/>
  <c r="H46" i="229" s="1"/>
  <c r="F39" i="230" a="1"/>
  <c r="F39" i="230" s="1"/>
  <c r="F47" i="233" a="1"/>
  <c r="F47" i="233" s="1"/>
  <c r="H39" i="228" a="1"/>
  <c r="H39" i="228" s="1"/>
  <c r="E24" i="258" a="1"/>
  <c r="E24" i="258" s="1"/>
  <c r="E39" i="249" a="1"/>
  <c r="E39" i="249" s="1"/>
  <c r="F42" i="228" a="1"/>
  <c r="F42" i="228" s="1"/>
  <c r="H59" i="237" a="1"/>
  <c r="H59" i="237" s="1"/>
  <c r="E37" i="218" a="1"/>
  <c r="E37" i="218" s="1"/>
  <c r="F35" i="212" a="1"/>
  <c r="F35" i="212" s="1"/>
  <c r="E42" i="243" a="1"/>
  <c r="E42" i="243" s="1"/>
  <c r="E65" i="212" a="1"/>
  <c r="E65" i="212" s="1"/>
  <c r="H55" i="218" a="1"/>
  <c r="H55" i="218" s="1"/>
  <c r="F46" i="212" a="1"/>
  <c r="F46" i="212" s="1"/>
  <c r="E43" i="237" a="1"/>
  <c r="E43" i="237" s="1"/>
  <c r="H28" i="275" a="1"/>
  <c r="H28" i="275" s="1"/>
  <c r="E36" i="212" a="1"/>
  <c r="E36" i="212" s="1"/>
  <c r="E43" i="226" a="1"/>
  <c r="E43" i="226" s="1"/>
  <c r="E44" i="212" a="1"/>
  <c r="E44" i="212" s="1"/>
  <c r="H40" i="227" a="1"/>
  <c r="H40" i="227" s="1"/>
  <c r="F50" i="214" a="1"/>
  <c r="F50" i="214" s="1"/>
  <c r="E32" i="245" a="1"/>
  <c r="E32" i="245" s="1"/>
  <c r="H33" i="219" a="1"/>
  <c r="H33" i="219" s="1"/>
  <c r="H37" i="248" a="1"/>
  <c r="H37" i="248" s="1"/>
  <c r="E41" i="240" a="1"/>
  <c r="E41" i="240" s="1"/>
  <c r="H41" i="219" a="1"/>
  <c r="H41" i="219" s="1"/>
  <c r="H32" i="244" a="1"/>
  <c r="H32" i="244" s="1"/>
  <c r="H34" i="221" a="1"/>
  <c r="H34" i="221" s="1"/>
  <c r="H26" i="232" a="1"/>
  <c r="H26" i="232" s="1"/>
  <c r="F31" i="228" a="1"/>
  <c r="F31" i="228" s="1"/>
  <c r="F46" i="215" a="1"/>
  <c r="F46" i="215" s="1"/>
  <c r="E27" i="229" a="1"/>
  <c r="E27" i="229" s="1"/>
  <c r="F53" i="214" a="1"/>
  <c r="F53" i="214" s="1"/>
  <c r="E57" i="212" a="1"/>
  <c r="E57" i="212" s="1"/>
  <c r="F41" i="236" a="1"/>
  <c r="F41" i="236" s="1"/>
  <c r="H59" i="214" a="1"/>
  <c r="H59" i="214" s="1"/>
  <c r="H66" i="237" a="1"/>
  <c r="H66" i="237" s="1"/>
  <c r="F57" i="237" a="1"/>
  <c r="F57" i="237" s="1"/>
  <c r="E30" i="275" a="1"/>
  <c r="E30" i="275" s="1"/>
  <c r="E59" i="228" a="1"/>
  <c r="E59" i="228" s="1"/>
  <c r="F26" i="273" a="1"/>
  <c r="F26" i="273" s="1"/>
  <c r="H23" i="133" a="1"/>
  <c r="H23" i="133" s="1"/>
  <c r="E50" i="237" a="1"/>
  <c r="E50" i="237" s="1"/>
  <c r="F35" i="228" a="1"/>
  <c r="F35" i="228" s="1"/>
  <c r="F35" i="240" a="1"/>
  <c r="F35" i="240" s="1"/>
  <c r="F36" i="239" a="1"/>
  <c r="F36" i="239" s="1"/>
  <c r="E34" i="247" a="1"/>
  <c r="E34" i="247" s="1"/>
  <c r="E34" i="230" a="1"/>
  <c r="E34" i="230" s="1"/>
  <c r="H48" i="239" a="1"/>
  <c r="H48" i="239" s="1"/>
  <c r="H45" i="231" a="1"/>
  <c r="H45" i="231" s="1"/>
  <c r="F43" i="240" a="1"/>
  <c r="F43" i="240" s="1"/>
  <c r="F36" i="249" a="1"/>
  <c r="F36" i="249" s="1"/>
  <c r="H40" i="237" a="1"/>
  <c r="H40" i="237" s="1"/>
  <c r="F56" i="213" a="1"/>
  <c r="F56" i="213" s="1"/>
  <c r="F45" i="214" a="1"/>
  <c r="F45" i="214" s="1"/>
  <c r="E49" i="215" a="1"/>
  <c r="E49" i="215" s="1"/>
  <c r="E45" i="214" a="1"/>
  <c r="E45" i="214" s="1"/>
  <c r="E63" i="236" a="1"/>
  <c r="E63" i="236" s="1"/>
  <c r="F66" i="213" a="1"/>
  <c r="F66" i="213" s="1"/>
  <c r="F43" i="237" a="1"/>
  <c r="F43" i="237" s="1"/>
  <c r="H47" i="212" a="1"/>
  <c r="H47" i="212" s="1"/>
  <c r="E26" i="136" a="1"/>
  <c r="E26" i="136" s="1"/>
  <c r="H39" i="229" a="1"/>
  <c r="H39" i="229" s="1"/>
  <c r="E53" i="232" a="1"/>
  <c r="E53" i="232" s="1"/>
  <c r="E32" i="229" a="1"/>
  <c r="E32" i="229" s="1"/>
  <c r="E49" i="221" a="1"/>
  <c r="E49" i="221" s="1"/>
  <c r="F44" i="220" a="1"/>
  <c r="F44" i="220" s="1"/>
  <c r="E30" i="227" a="1"/>
  <c r="E30" i="227" s="1"/>
  <c r="F60" i="220" a="1"/>
  <c r="F60" i="220" s="1"/>
  <c r="F39" i="233" a="1"/>
  <c r="F39" i="233" s="1"/>
  <c r="E41" i="239" a="1"/>
  <c r="E41" i="239" s="1"/>
  <c r="E49" i="218" a="1"/>
  <c r="E49" i="218" s="1"/>
  <c r="E34" i="218" a="1"/>
  <c r="E34" i="218" s="1"/>
  <c r="E40" i="229" a="1"/>
  <c r="E40" i="229" s="1"/>
  <c r="F39" i="254" a="1"/>
  <c r="F39" i="254" s="1"/>
  <c r="H57" i="213" a="1"/>
  <c r="H57" i="213" s="1"/>
  <c r="E39" i="238" a="1"/>
  <c r="E39" i="238" s="1"/>
  <c r="E28" i="220" a="1"/>
  <c r="E28" i="220" s="1"/>
  <c r="F30" i="234" a="1"/>
  <c r="F30" i="234" s="1"/>
  <c r="E57" i="237" a="1"/>
  <c r="E57" i="237" s="1"/>
  <c r="E37" i="238" a="1"/>
  <c r="E37" i="238" s="1"/>
  <c r="H25" i="216" a="1"/>
  <c r="H25" i="216" s="1"/>
  <c r="F25" i="130" a="1"/>
  <c r="F25" i="130" s="1"/>
  <c r="E44" i="218" a="1"/>
  <c r="E44" i="218" s="1"/>
  <c r="E29" i="253" a="1"/>
  <c r="E29" i="253" s="1"/>
  <c r="H36" i="249" a="1"/>
  <c r="H36" i="249" s="1"/>
  <c r="H26" i="216" a="1"/>
  <c r="H26" i="216" s="1"/>
  <c r="E61" i="228" a="1"/>
  <c r="E61" i="228" s="1"/>
  <c r="F27" i="273" a="1"/>
  <c r="F27" i="273" s="1"/>
  <c r="E44" i="231" a="1"/>
  <c r="E44" i="231" s="1"/>
  <c r="F49" i="220" a="1"/>
  <c r="F49" i="220" s="1"/>
  <c r="F39" i="214" a="1"/>
  <c r="F39" i="214" s="1"/>
  <c r="F30" i="235" a="1"/>
  <c r="F30" i="235" s="1"/>
  <c r="E74" i="212" a="1"/>
  <c r="E74" i="212" s="1"/>
  <c r="H54" i="237" a="1"/>
  <c r="H54" i="237" s="1"/>
  <c r="F44" i="228" a="1"/>
  <c r="F44" i="228" s="1"/>
  <c r="H61" i="214" a="1"/>
  <c r="H61" i="214" s="1"/>
  <c r="E30" i="273" a="1"/>
  <c r="E30" i="273" s="1"/>
  <c r="E54" i="218" a="1"/>
  <c r="E54" i="218" s="1"/>
  <c r="F38" i="229" a="1"/>
  <c r="F38" i="229" s="1"/>
  <c r="E41" i="237" a="1"/>
  <c r="E41" i="237" s="1"/>
  <c r="H34" i="220" a="1"/>
  <c r="H34" i="220" s="1"/>
  <c r="H30" i="220" a="1"/>
  <c r="H30" i="220" s="1"/>
  <c r="E75" i="212" a="1"/>
  <c r="E75" i="212" s="1"/>
  <c r="F83" i="212" a="1"/>
  <c r="F83" i="212" s="1"/>
  <c r="H58" i="215" a="1"/>
  <c r="H58" i="215" s="1"/>
  <c r="H38" i="226" a="1"/>
  <c r="H38" i="226" s="1"/>
  <c r="F20" i="305" a="1"/>
  <c r="F20" i="305" s="1"/>
  <c r="H48" i="215" a="1"/>
  <c r="H48" i="215" s="1"/>
  <c r="F78" i="215" a="1"/>
  <c r="F78" i="215" s="1"/>
  <c r="H51" i="215" a="1"/>
  <c r="H51" i="215" s="1"/>
  <c r="E20" i="305" a="1"/>
  <c r="E20" i="305" s="1"/>
  <c r="E38" i="218" a="1"/>
  <c r="E38" i="218" s="1"/>
  <c r="F40" i="212" a="1"/>
  <c r="F40" i="212" s="1"/>
  <c r="H65" i="236" a="1"/>
  <c r="H65" i="236" s="1"/>
  <c r="F20" i="306" a="1"/>
  <c r="F20" i="306" s="1"/>
  <c r="H71" i="215" a="1"/>
  <c r="H71" i="215" s="1"/>
  <c r="H69" i="215" a="1"/>
  <c r="H69" i="215" s="1"/>
  <c r="H20" i="305" a="1"/>
  <c r="H20" i="305" s="1"/>
  <c r="E67" i="214" a="1"/>
  <c r="E67" i="214" s="1"/>
  <c r="H43" i="238" a="1"/>
  <c r="H43" i="238" s="1"/>
  <c r="F44" i="236" a="1"/>
  <c r="F44" i="236" s="1"/>
  <c r="E30" i="132" a="1"/>
  <c r="E30" i="132" s="1"/>
  <c r="E58" i="212" a="1"/>
  <c r="E58" i="212" s="1"/>
  <c r="F24" i="217" a="1"/>
  <c r="F24" i="217" s="1"/>
  <c r="E55" i="228" a="1"/>
  <c r="E55" i="228" s="1"/>
  <c r="F28" i="234" a="1"/>
  <c r="F28" i="234" s="1"/>
  <c r="E44" i="239" a="1"/>
  <c r="E44" i="239" s="1"/>
  <c r="E43" i="228" a="1"/>
  <c r="E43" i="228" s="1"/>
  <c r="E44" i="229" a="1"/>
  <c r="E44" i="229" s="1"/>
  <c r="E31" i="272" a="1"/>
  <c r="E31" i="272" s="1"/>
  <c r="F51" i="212" a="1"/>
  <c r="F51" i="212" s="1"/>
  <c r="H30" i="273" a="1"/>
  <c r="H30" i="273" s="1"/>
  <c r="E47" i="233" a="1"/>
  <c r="E47" i="233" s="1"/>
  <c r="F70" i="237" a="1"/>
  <c r="F70" i="237" s="1"/>
  <c r="H34" i="238" a="1"/>
  <c r="H34" i="238" s="1"/>
  <c r="F41" i="241" a="1"/>
  <c r="F41" i="241" s="1"/>
  <c r="F57" i="220" a="1"/>
  <c r="F57" i="220" s="1"/>
  <c r="E40" i="220" a="1"/>
  <c r="E40" i="220" s="1"/>
  <c r="E36" i="249" a="1"/>
  <c r="E36" i="249" s="1"/>
  <c r="F24" i="230" a="1"/>
  <c r="F24" i="230" s="1"/>
  <c r="E38" i="232" a="1"/>
  <c r="E38" i="232" s="1"/>
  <c r="H69" i="212" a="1"/>
  <c r="H69" i="212" s="1"/>
  <c r="F34" i="214" a="1"/>
  <c r="F34" i="214" s="1"/>
  <c r="F28" i="235" a="1"/>
  <c r="F28" i="235" s="1"/>
  <c r="H48" i="214" a="1"/>
  <c r="H48" i="214" s="1"/>
  <c r="E52" i="237" a="1"/>
  <c r="E52" i="237" s="1"/>
  <c r="E34" i="214" a="1"/>
  <c r="E34" i="214" s="1"/>
  <c r="H46" i="213" a="1"/>
  <c r="H46" i="213" s="1"/>
  <c r="E23" i="259" a="1"/>
  <c r="E23" i="259" s="1"/>
  <c r="F25" i="217" a="1"/>
  <c r="F25" i="217" s="1"/>
  <c r="E48" i="213" a="1"/>
  <c r="E48" i="213" s="1"/>
  <c r="E41" i="229" a="1"/>
  <c r="E41" i="229" s="1"/>
  <c r="F40" i="227" a="1"/>
  <c r="F40" i="227" s="1"/>
  <c r="E32" i="247" a="1"/>
  <c r="E32" i="247" s="1"/>
  <c r="H34" i="245" a="1"/>
  <c r="H34" i="245" s="1"/>
  <c r="H37" i="218" a="1"/>
  <c r="H37" i="218" s="1"/>
  <c r="F29" i="227" a="1"/>
  <c r="F29" i="227" s="1"/>
  <c r="H32" i="233" a="1"/>
  <c r="H32" i="233" s="1"/>
  <c r="E30" i="238" a="1"/>
  <c r="E30" i="238" s="1"/>
  <c r="F28" i="218" a="1"/>
  <c r="F28" i="218" s="1"/>
  <c r="E29" i="230" a="1"/>
  <c r="E29" i="230" s="1"/>
  <c r="E37" i="241" a="1"/>
  <c r="E37" i="241" s="1"/>
  <c r="F25" i="136" a="1"/>
  <c r="F25" i="136" s="1"/>
  <c r="F30" i="250" a="1"/>
  <c r="F30" i="250" s="1"/>
  <c r="E33" i="230" a="1"/>
  <c r="E33" i="230" s="1"/>
  <c r="H65" i="213" a="1"/>
  <c r="H65" i="213" s="1"/>
  <c r="E31" i="132" a="1"/>
  <c r="E31" i="132" s="1"/>
  <c r="F52" i="215" a="1"/>
  <c r="F52" i="215" s="1"/>
  <c r="H51" i="236" a="1"/>
  <c r="H51" i="236" s="1"/>
  <c r="F24" i="232" a="1"/>
  <c r="F24" i="232" s="1"/>
  <c r="F64" i="237" a="1"/>
  <c r="F64" i="237" s="1"/>
  <c r="E34" i="246" a="1"/>
  <c r="E34" i="246" s="1"/>
  <c r="E37" i="228" a="1"/>
  <c r="E37" i="228" s="1"/>
  <c r="E43" i="227" a="1"/>
  <c r="E43" i="227" s="1"/>
  <c r="E42" i="240" a="1"/>
  <c r="E42" i="240" s="1"/>
  <c r="E32" i="243" a="1"/>
  <c r="E32" i="243" s="1"/>
  <c r="H51" i="241" a="1"/>
  <c r="H51" i="241" s="1"/>
  <c r="H54" i="228" a="1"/>
  <c r="H54" i="228" s="1"/>
  <c r="E41" i="212"/>
  <c r="H30" i="247" a="1"/>
  <c r="H30" i="247" s="1"/>
  <c r="H42" i="238" a="1"/>
  <c r="H42" i="238" s="1"/>
  <c r="E52" i="241" a="1"/>
  <c r="E52" i="241" s="1"/>
  <c r="F38" i="243" a="1"/>
  <c r="F38" i="243" s="1"/>
  <c r="E22" i="227" a="1"/>
  <c r="E22" i="227" s="1"/>
  <c r="E37" i="269" a="1"/>
  <c r="E37" i="269" s="1"/>
  <c r="E45" i="239" a="1"/>
  <c r="E45" i="239" s="1"/>
  <c r="E60" i="237" a="1"/>
  <c r="E60" i="237" s="1"/>
  <c r="H53" i="212" a="1"/>
  <c r="H53" i="212" s="1"/>
  <c r="F30" i="226" a="1"/>
  <c r="F30" i="226" s="1"/>
  <c r="H30" i="250" a="1"/>
  <c r="H30" i="250" s="1"/>
  <c r="E66" i="214" a="1"/>
  <c r="E66" i="214" s="1"/>
  <c r="E61" i="214" a="1"/>
  <c r="E61" i="214" s="1"/>
  <c r="F55" i="213" a="1"/>
  <c r="F55" i="213" s="1"/>
  <c r="E64" i="237" a="1"/>
  <c r="E64" i="237" s="1"/>
  <c r="F43" i="214" a="1"/>
  <c r="F43" i="214" s="1"/>
  <c r="E54" i="212" a="1"/>
  <c r="E54" i="212" s="1"/>
  <c r="F49" i="229" a="1"/>
  <c r="F49" i="229" s="1"/>
  <c r="F50" i="230" a="1"/>
  <c r="F50" i="230" s="1"/>
  <c r="E32" i="246" a="1"/>
  <c r="E32" i="246" s="1"/>
  <c r="E35" i="219" a="1"/>
  <c r="E35" i="219" s="1"/>
  <c r="F26" i="232" a="1"/>
  <c r="F26" i="232" s="1"/>
  <c r="E30" i="220" a="1"/>
  <c r="E30" i="220" s="1"/>
  <c r="H52" i="219" a="1"/>
  <c r="H52" i="219" s="1"/>
  <c r="H78" i="215" a="1"/>
  <c r="H78" i="215" s="1"/>
  <c r="H60" i="237" a="1"/>
  <c r="H60" i="237" s="1"/>
  <c r="H63" i="236" a="1"/>
  <c r="H63" i="236" s="1"/>
  <c r="F26" i="164" a="1"/>
  <c r="F26" i="164" s="1"/>
  <c r="H67" i="236" a="1"/>
  <c r="H67" i="236" s="1"/>
  <c r="E26" i="137" a="1"/>
  <c r="E26" i="137" s="1"/>
  <c r="E52" i="213" a="1"/>
  <c r="E52" i="213" s="1"/>
  <c r="F58" i="214" a="1"/>
  <c r="F58" i="214" s="1"/>
  <c r="H55" i="214" a="1"/>
  <c r="H55" i="214" s="1"/>
  <c r="E53" i="236" a="1"/>
  <c r="E53" i="236" s="1"/>
  <c r="F42" i="243" a="1"/>
  <c r="F42" i="243" s="1"/>
  <c r="E52" i="215" a="1"/>
  <c r="E52" i="215" s="1"/>
  <c r="E65" i="214" a="1"/>
  <c r="E65" i="214" s="1"/>
  <c r="F38" i="242" a="1"/>
  <c r="F38" i="242" s="1"/>
  <c r="H28" i="243" a="1"/>
  <c r="H28" i="243" s="1"/>
  <c r="F34" i="242" a="1"/>
  <c r="F34" i="242" s="1"/>
  <c r="H25" i="232" a="1"/>
  <c r="H25" i="232" s="1"/>
  <c r="H36" i="240" a="1"/>
  <c r="H36" i="240" s="1"/>
  <c r="H34" i="233" a="1"/>
  <c r="H34" i="233" s="1"/>
  <c r="H42" i="232" a="1"/>
  <c r="H42" i="232" s="1"/>
  <c r="H39" i="221" a="1"/>
  <c r="H39" i="221" s="1"/>
  <c r="F44" i="212" a="1"/>
  <c r="F44" i="212" s="1"/>
  <c r="H58" i="228" a="1"/>
  <c r="H58" i="228" s="1"/>
  <c r="E42" i="233" a="1"/>
  <c r="E42" i="233" s="1"/>
  <c r="H56" i="221" a="1"/>
  <c r="H56" i="221" s="1"/>
  <c r="F25" i="309" a="1"/>
  <c r="F25" i="309" s="1"/>
  <c r="F41" i="226" a="1"/>
  <c r="F41" i="226" s="1"/>
  <c r="F80" i="215" a="1"/>
  <c r="F80" i="215" s="1"/>
  <c r="H22" i="226" a="1"/>
  <c r="H22" i="226" s="1"/>
  <c r="H63" i="215" a="1"/>
  <c r="H63" i="215" s="1"/>
  <c r="H24" i="310" a="1"/>
  <c r="H24" i="310" s="1"/>
  <c r="H43" i="215" a="1"/>
  <c r="H43" i="215" s="1"/>
  <c r="E56" i="215" a="1"/>
  <c r="E56" i="215" s="1"/>
  <c r="E51" i="229" a="1"/>
  <c r="E51" i="229" s="1"/>
  <c r="E33" i="219" a="1"/>
  <c r="E33" i="219" s="1"/>
  <c r="H44" i="237" a="1"/>
  <c r="H44" i="237" s="1"/>
  <c r="H23" i="305" a="1"/>
  <c r="H23" i="305" s="1"/>
  <c r="F74" i="215" a="1"/>
  <c r="F74" i="215" s="1"/>
  <c r="H42" i="215" a="1"/>
  <c r="H42" i="215" s="1"/>
  <c r="F50" i="213" a="1"/>
  <c r="F50" i="213" s="1"/>
  <c r="F55" i="214" a="1"/>
  <c r="F55" i="214" s="1"/>
  <c r="H28" i="234" a="1"/>
  <c r="H28" i="234" s="1"/>
  <c r="E36" i="270" a="1"/>
  <c r="E36" i="270" s="1"/>
  <c r="E46" i="241" a="1"/>
  <c r="E46" i="241" s="1"/>
  <c r="F31" i="227" a="1"/>
  <c r="F31" i="227" s="1"/>
  <c r="E39" i="228" a="1"/>
  <c r="E39" i="228" s="1"/>
  <c r="H34" i="219" a="1"/>
  <c r="H34" i="219" s="1"/>
  <c r="H61" i="213" a="1"/>
  <c r="H61" i="213" s="1"/>
  <c r="H37" i="229" a="1"/>
  <c r="H37" i="229" s="1"/>
  <c r="H37" i="219" a="1"/>
  <c r="H37" i="219" s="1"/>
  <c r="E41" i="227" a="1"/>
  <c r="E41" i="227" s="1"/>
  <c r="F38" i="231" a="1"/>
  <c r="F38" i="231" s="1"/>
  <c r="H35" i="239" a="1"/>
  <c r="H35" i="239" s="1"/>
  <c r="F66" i="218" a="1"/>
  <c r="F66" i="218" s="1"/>
  <c r="E37" i="219" a="1"/>
  <c r="E37" i="219" s="1"/>
  <c r="E51" i="212" a="1"/>
  <c r="E51" i="212" s="1"/>
  <c r="H43" i="219" a="1"/>
  <c r="H43" i="219" s="1"/>
  <c r="H50" i="240" a="1"/>
  <c r="H50" i="240" s="1"/>
  <c r="H38" i="213" a="1"/>
  <c r="H38" i="213" s="1"/>
  <c r="E28" i="124" a="1"/>
  <c r="E28" i="124" s="1"/>
  <c r="H64" i="228" a="1"/>
  <c r="H64" i="228" s="1"/>
  <c r="F52" i="237" a="1"/>
  <c r="F52" i="237" s="1"/>
  <c r="F29" i="131" a="1"/>
  <c r="F29" i="131" s="1"/>
  <c r="E34" i="276" a="1"/>
  <c r="E34" i="276" s="1"/>
  <c r="H58" i="236" a="1"/>
  <c r="H58" i="236" s="1"/>
  <c r="F42" i="214" a="1"/>
  <c r="F42" i="214" s="1"/>
  <c r="H52" i="236" a="1"/>
  <c r="H52" i="236" s="1"/>
  <c r="E29" i="234" a="1"/>
  <c r="E29" i="234" s="1"/>
  <c r="H68" i="236" a="1"/>
  <c r="H68" i="236" s="1"/>
  <c r="E35" i="212" a="1"/>
  <c r="E35" i="212" s="1"/>
  <c r="H60" i="228" a="1"/>
  <c r="H60" i="228" s="1"/>
  <c r="H36" i="228" a="1"/>
  <c r="H36" i="228" s="1"/>
  <c r="F44" i="227" a="1"/>
  <c r="F44" i="227" s="1"/>
  <c r="H28" i="218" a="1"/>
  <c r="H28" i="218" s="1"/>
  <c r="E54" i="232" a="1"/>
  <c r="E54" i="232" s="1"/>
  <c r="H33" i="231" a="1"/>
  <c r="H33" i="231" s="1"/>
  <c r="H37" i="230" a="1"/>
  <c r="H37" i="230" s="1"/>
  <c r="H23" i="233" a="1"/>
  <c r="H23" i="233" s="1"/>
  <c r="H62" i="228" a="1"/>
  <c r="H62" i="228" s="1"/>
  <c r="H28" i="246" a="1"/>
  <c r="H28" i="246" s="1"/>
  <c r="F59" i="212" a="1"/>
  <c r="F59" i="212" s="1"/>
  <c r="F66" i="214" a="1"/>
  <c r="F66" i="214" s="1"/>
  <c r="H41" i="214" a="1"/>
  <c r="H41" i="214" s="1"/>
  <c r="F29" i="234" a="1"/>
  <c r="F29" i="234" s="1"/>
  <c r="F45" i="240" a="1"/>
  <c r="F45" i="240" s="1"/>
  <c r="F64" i="213" a="1"/>
  <c r="F64" i="213" s="1"/>
  <c r="F47" i="212" a="1"/>
  <c r="F47" i="212" s="1"/>
  <c r="E55" i="214" a="1"/>
  <c r="E55" i="214" s="1"/>
  <c r="F24" i="216" a="1"/>
  <c r="F24" i="216" s="1"/>
  <c r="H58" i="237" a="1"/>
  <c r="H58" i="237" s="1"/>
  <c r="E52" i="226" a="1"/>
  <c r="E52" i="226" s="1"/>
  <c r="F37" i="270" a="1"/>
  <c r="F37" i="270" s="1"/>
  <c r="H46" i="218" a="1"/>
  <c r="H46" i="218" s="1"/>
  <c r="H48" i="220" a="1"/>
  <c r="H48" i="220" s="1"/>
  <c r="F48" i="219" a="1"/>
  <c r="F48" i="219" s="1"/>
  <c r="E36" i="232" a="1"/>
  <c r="E36" i="232" s="1"/>
  <c r="H50" i="229" a="1"/>
  <c r="H50" i="229" s="1"/>
  <c r="E34" i="245" a="1"/>
  <c r="E34" i="245" s="1"/>
  <c r="E44" i="238" a="1"/>
  <c r="E44" i="238" s="1"/>
  <c r="H46" i="232" a="1"/>
  <c r="H46" i="232" s="1"/>
  <c r="H48" i="241" a="1"/>
  <c r="H48" i="241" s="1"/>
  <c r="H48" i="238" a="1"/>
  <c r="H48" i="238" s="1"/>
  <c r="E47" i="218" a="1"/>
  <c r="E47" i="218" s="1"/>
  <c r="F28" i="129" a="1"/>
  <c r="F28" i="129" s="1"/>
  <c r="F36" i="273" a="1"/>
  <c r="F36" i="273" s="1"/>
  <c r="F52" i="229" a="1"/>
  <c r="F52" i="229" s="1"/>
  <c r="F32" i="219" a="1"/>
  <c r="F32" i="219" s="1"/>
  <c r="F64" i="236" a="1"/>
  <c r="F64" i="236" s="1"/>
  <c r="F36" i="214" a="1"/>
  <c r="F36" i="214" s="1"/>
  <c r="E31" i="218" a="1"/>
  <c r="E31" i="218" s="1"/>
  <c r="H45" i="237" a="1"/>
  <c r="H45" i="237" s="1"/>
  <c r="E41" i="226" a="1"/>
  <c r="E41" i="226" s="1"/>
  <c r="E41" i="231" a="1"/>
  <c r="E41" i="231" s="1"/>
  <c r="F33" i="230" a="1"/>
  <c r="F33" i="230" s="1"/>
  <c r="H40" i="213" a="1"/>
  <c r="H40" i="213" s="1"/>
  <c r="E45" i="232" a="1"/>
  <c r="E45" i="232" s="1"/>
  <c r="E28" i="228" a="1"/>
  <c r="E28" i="228" s="1"/>
  <c r="H64" i="218" a="1"/>
  <c r="H64" i="218" s="1"/>
  <c r="H53" i="218" a="1"/>
  <c r="H53" i="218" s="1"/>
  <c r="F34" i="255" a="1"/>
  <c r="F34" i="255" s="1"/>
  <c r="E40" i="236" a="1"/>
  <c r="E40" i="236" s="1"/>
  <c r="E38" i="240" a="1"/>
  <c r="E38" i="240" s="1"/>
  <c r="F38" i="220" a="1"/>
  <c r="F38" i="220" s="1"/>
  <c r="E29" i="218" a="1"/>
  <c r="E29" i="218" s="1"/>
  <c r="F59" i="232" a="1"/>
  <c r="F59" i="232" s="1"/>
  <c r="E36" i="229" a="1"/>
  <c r="E36" i="229" s="1"/>
  <c r="H56" i="237" a="1"/>
  <c r="H56" i="237" s="1"/>
  <c r="E28" i="229" a="1"/>
  <c r="E28" i="229" s="1"/>
  <c r="E67" i="236" a="1"/>
  <c r="E67" i="236" s="1"/>
  <c r="F38" i="248" a="1"/>
  <c r="F38" i="248" s="1"/>
  <c r="E53" i="213" a="1"/>
  <c r="E53" i="213" s="1"/>
  <c r="F32" i="249" a="1"/>
  <c r="F32" i="249" s="1"/>
  <c r="F29" i="164" a="1"/>
  <c r="F29" i="164" s="1"/>
  <c r="F62" i="236" a="1"/>
  <c r="F62" i="236" s="1"/>
  <c r="E37" i="221" a="1"/>
  <c r="E37" i="221" s="1"/>
  <c r="H48" i="213" a="1"/>
  <c r="H48" i="213" s="1"/>
  <c r="E28" i="131" a="1"/>
  <c r="E28" i="131" s="1"/>
  <c r="F36" i="229" a="1"/>
  <c r="F36" i="229" s="1"/>
  <c r="E56" i="228" a="1"/>
  <c r="E56" i="228" s="1"/>
  <c r="F42" i="231" a="1"/>
  <c r="F42" i="231" s="1"/>
  <c r="H47" i="239" a="1"/>
  <c r="H47" i="239" s="1"/>
  <c r="E31" i="230" a="1"/>
  <c r="E31" i="230" s="1"/>
  <c r="H55" i="237" a="1"/>
  <c r="H55" i="237" s="1"/>
  <c r="F44" i="218" a="1"/>
  <c r="F44" i="218" s="1"/>
  <c r="F39" i="219" a="1"/>
  <c r="F39" i="219" s="1"/>
  <c r="H32" i="239" a="1"/>
  <c r="H32" i="239" s="1"/>
  <c r="H52" i="229" a="1"/>
  <c r="H52" i="229" s="1"/>
  <c r="F28" i="231" a="1"/>
  <c r="F28" i="231" s="1"/>
  <c r="F30" i="251" a="1"/>
  <c r="F30" i="251" s="1"/>
  <c r="F45" i="237" a="1"/>
  <c r="F45" i="237" s="1"/>
  <c r="F55" i="236" a="1"/>
  <c r="F55" i="236" s="1"/>
  <c r="H57" i="212" a="1"/>
  <c r="H57" i="212" s="1"/>
  <c r="E47" i="231" a="1"/>
  <c r="E47" i="231" s="1"/>
  <c r="F56" i="221" a="1"/>
  <c r="F56" i="221" s="1"/>
  <c r="H61" i="221" a="1"/>
  <c r="H61" i="221" s="1"/>
  <c r="F77" i="215" a="1"/>
  <c r="F77" i="215" s="1"/>
  <c r="E40" i="270" a="1"/>
  <c r="E40" i="270" s="1"/>
  <c r="F71" i="213" a="1"/>
  <c r="F71" i="213" s="1"/>
  <c r="H74" i="215" a="1"/>
  <c r="H74" i="215" s="1"/>
  <c r="E59" i="215" a="1"/>
  <c r="E59" i="215" s="1"/>
  <c r="H79" i="215" a="1"/>
  <c r="H79" i="215" s="1"/>
  <c r="E44" i="215" a="1"/>
  <c r="E44" i="215" s="1"/>
  <c r="H67" i="212" a="1"/>
  <c r="H67" i="212" s="1"/>
  <c r="E58" i="236" a="1"/>
  <c r="E58" i="236" s="1"/>
  <c r="H55" i="236" a="1"/>
  <c r="H55" i="236" s="1"/>
  <c r="H34" i="215" a="1"/>
  <c r="H34" i="215" s="1"/>
  <c r="F53" i="226" a="1"/>
  <c r="F53" i="226" s="1"/>
  <c r="E54" i="226" a="1"/>
  <c r="E54" i="226" s="1"/>
  <c r="E53" i="220" a="1"/>
  <c r="E53" i="220" s="1"/>
  <c r="E41" i="233" a="1"/>
  <c r="E41" i="233" s="1"/>
  <c r="E38" i="233" a="1"/>
  <c r="E38" i="233" s="1"/>
  <c r="H61" i="237" a="1"/>
  <c r="H61" i="237" s="1"/>
  <c r="H66" i="212" a="1"/>
  <c r="H66" i="212" s="1"/>
  <c r="E35" i="273" a="1"/>
  <c r="E35" i="273" s="1"/>
  <c r="E35" i="229" a="1"/>
  <c r="E35" i="229" s="1"/>
  <c r="F31" i="218" a="1"/>
  <c r="F31" i="218" s="1"/>
  <c r="E38" i="239" a="1"/>
  <c r="E38" i="239" s="1"/>
  <c r="F42" i="219" a="1"/>
  <c r="F42" i="219" s="1"/>
  <c r="F38" i="227" a="1"/>
  <c r="F38" i="227" s="1"/>
  <c r="E42" i="214" a="1"/>
  <c r="E42" i="214" s="1"/>
  <c r="E43" i="231" a="1"/>
  <c r="E43" i="231" s="1"/>
  <c r="F46" i="236" a="1"/>
  <c r="F46" i="236" s="1"/>
  <c r="H48" i="229" a="1"/>
  <c r="H48" i="229" s="1"/>
  <c r="F43" i="227" a="1"/>
  <c r="F43" i="227" s="1"/>
  <c r="E46" i="243" a="1"/>
  <c r="E46" i="243"/>
  <c r="F52" i="221" a="1"/>
  <c r="F52" i="221" s="1"/>
  <c r="F55" i="230" a="1"/>
  <c r="F55" i="230" s="1"/>
  <c r="E43" i="242" a="1"/>
  <c r="E43" i="242" s="1"/>
  <c r="E50" i="212" a="1"/>
  <c r="E50" i="212" s="1"/>
  <c r="E77" i="212" a="1"/>
  <c r="E77" i="212" s="1"/>
  <c r="F54" i="237" a="1"/>
  <c r="F54" i="237" s="1"/>
  <c r="H58" i="220" a="1"/>
  <c r="H58" i="220" s="1"/>
  <c r="F30" i="210" a="1"/>
  <c r="F30" i="210" s="1"/>
  <c r="E25" i="231" a="1"/>
  <c r="E25" i="231" s="1"/>
  <c r="H31" i="218" a="1"/>
  <c r="H31" i="218" s="1"/>
  <c r="E62" i="212" a="1"/>
  <c r="E62" i="212" s="1"/>
  <c r="E48" i="237" a="1"/>
  <c r="E48" i="237" s="1"/>
  <c r="E54" i="214" a="1"/>
  <c r="E54" i="214" s="1"/>
  <c r="F62" i="214" a="1"/>
  <c r="F62" i="214" s="1"/>
  <c r="E46" i="226" a="1"/>
  <c r="E46" i="226" s="1"/>
  <c r="F27" i="129" a="1"/>
  <c r="F27" i="129" s="1"/>
  <c r="E43" i="230" a="1"/>
  <c r="E43" i="230" s="1"/>
  <c r="E35" i="243" a="1"/>
  <c r="E35" i="243" s="1"/>
  <c r="H30" i="221" a="1"/>
  <c r="H30" i="221" s="1"/>
  <c r="H34" i="242" a="1"/>
  <c r="H34" i="242" s="1"/>
  <c r="H45" i="229" a="1"/>
  <c r="H45" i="229" s="1"/>
  <c r="F37" i="238" a="1"/>
  <c r="F37" i="238" s="1"/>
  <c r="E43" i="238" a="1"/>
  <c r="E43" i="238" s="1"/>
  <c r="F47" i="241" a="1"/>
  <c r="F47" i="241" s="1"/>
  <c r="E46" i="218" a="1"/>
  <c r="E46" i="218" s="1"/>
  <c r="F41" i="227" a="1"/>
  <c r="F41" i="227" s="1"/>
  <c r="E46" i="215" a="1"/>
  <c r="E46" i="215" s="1"/>
  <c r="F51" i="213" a="1"/>
  <c r="F51" i="213" s="1"/>
  <c r="E49" i="213" a="1"/>
  <c r="E49" i="213" s="1"/>
  <c r="H35" i="213" a="1"/>
  <c r="H35" i="213" s="1"/>
  <c r="E35" i="228" a="1"/>
  <c r="E35" i="228" s="1"/>
  <c r="F40" i="236" a="1"/>
  <c r="F40" i="236" s="1"/>
  <c r="E33" i="228" a="1"/>
  <c r="E33" i="228" s="1"/>
  <c r="F69" i="236" a="1"/>
  <c r="F69" i="236" s="1"/>
  <c r="F38" i="269" a="1"/>
  <c r="F38" i="269" s="1"/>
  <c r="F43" i="226" a="1"/>
  <c r="F43" i="226" s="1"/>
  <c r="E49" i="212" a="1"/>
  <c r="E49" i="212" s="1"/>
  <c r="H32" i="250" a="1"/>
  <c r="H32" i="250" s="1"/>
  <c r="E30" i="243" a="1"/>
  <c r="E30" i="243" s="1"/>
  <c r="E44" i="219" a="1"/>
  <c r="E44" i="219" s="1"/>
  <c r="H41" i="213" a="1"/>
  <c r="H41" i="213" s="1"/>
  <c r="H51" i="229" a="1"/>
  <c r="H51" i="229" s="1"/>
  <c r="F37" i="218" a="1"/>
  <c r="F37" i="218" s="1"/>
  <c r="H30" i="242" a="1"/>
  <c r="H30" i="242" s="1"/>
  <c r="H42" i="231" a="1"/>
  <c r="H42" i="231" s="1"/>
  <c r="F35" i="220" a="1"/>
  <c r="F35" i="220" s="1"/>
  <c r="F29" i="229" a="1"/>
  <c r="F29" i="229" s="1"/>
  <c r="E60" i="236" a="1"/>
  <c r="E60" i="236" s="1"/>
  <c r="F26" i="133" a="1"/>
  <c r="F26" i="133" s="1"/>
  <c r="E28" i="231" a="1"/>
  <c r="E28" i="231" s="1"/>
  <c r="H77" i="212" a="1"/>
  <c r="H77" i="212" s="1"/>
  <c r="E26" i="217" a="1"/>
  <c r="E26" i="217" s="1"/>
  <c r="E43" i="229" a="1"/>
  <c r="E43" i="229" s="1"/>
  <c r="F30" i="132" a="1"/>
  <c r="F30" i="132" s="1"/>
  <c r="F23" i="160" a="1"/>
  <c r="F23" i="160" s="1"/>
  <c r="F34" i="226" a="1"/>
  <c r="F34" i="226" s="1"/>
  <c r="F27" i="238" a="1"/>
  <c r="F27" i="238" s="1"/>
  <c r="F29" i="251" a="1"/>
  <c r="F29" i="251" s="1"/>
  <c r="F63" i="237" a="1"/>
  <c r="F63" i="237" s="1"/>
  <c r="F43" i="212" a="1"/>
  <c r="F43" i="212" s="1"/>
  <c r="E67" i="228" a="1"/>
  <c r="E67" i="228" s="1"/>
  <c r="H39" i="220" a="1"/>
  <c r="H39" i="220" s="1"/>
  <c r="E36" i="241" a="1"/>
  <c r="E36" i="241" s="1"/>
  <c r="F46" i="240" a="1"/>
  <c r="F46" i="240" s="1"/>
  <c r="F44" i="221" a="1"/>
  <c r="F44" i="221" s="1"/>
  <c r="E66" i="236" a="1"/>
  <c r="E66" i="236" s="1"/>
  <c r="H35" i="240" a="1"/>
  <c r="H35" i="240" s="1"/>
  <c r="H35" i="226" a="1"/>
  <c r="H35" i="226" s="1"/>
  <c r="H45" i="243" a="1"/>
  <c r="H45" i="243" s="1"/>
  <c r="E69" i="212" a="1"/>
  <c r="E69" i="212" s="1"/>
  <c r="H56" i="236" a="1"/>
  <c r="H56" i="236" s="1"/>
  <c r="E65" i="228" a="1"/>
  <c r="E65" i="228" s="1"/>
  <c r="E68" i="215" a="1"/>
  <c r="E68" i="215" s="1"/>
  <c r="H39" i="236" a="1"/>
  <c r="H39" i="236" s="1"/>
  <c r="E30" i="235" a="1"/>
  <c r="E30" i="235" s="1"/>
  <c r="F54" i="236" a="1"/>
  <c r="F54" i="236" s="1"/>
  <c r="E38" i="248" a="1"/>
  <c r="E38" i="248" s="1"/>
  <c r="E48" i="219" a="1"/>
  <c r="E48" i="219" s="1"/>
  <c r="F30" i="230" a="1"/>
  <c r="F30" i="230" s="1"/>
  <c r="E52" i="236" a="1"/>
  <c r="E52" i="236" s="1"/>
  <c r="H46" i="212" a="1"/>
  <c r="H46" i="212" s="1"/>
  <c r="E50" i="236" a="1"/>
  <c r="E50" i="236" s="1"/>
  <c r="H62" i="212" a="1"/>
  <c r="H62" i="212" s="1"/>
  <c r="F42" i="232" a="1"/>
  <c r="F42" i="232" s="1"/>
  <c r="F57" i="232" a="1"/>
  <c r="F57" i="232" s="1"/>
  <c r="H38" i="240" a="1"/>
  <c r="H38" i="240" s="1"/>
  <c r="H38" i="231" a="1"/>
  <c r="H38" i="231" s="1"/>
  <c r="E48" i="232" a="1"/>
  <c r="E48" i="232" s="1"/>
  <c r="F40" i="218" a="1"/>
  <c r="F40" i="218" s="1"/>
  <c r="E30" i="231" a="1"/>
  <c r="E30" i="231" s="1"/>
  <c r="H33" i="243" a="1"/>
  <c r="H33" i="243" s="1"/>
  <c r="F60" i="230" a="1"/>
  <c r="F60" i="230" s="1"/>
  <c r="H28" i="244" a="1"/>
  <c r="H28" i="244" s="1"/>
  <c r="E45" i="233" a="1"/>
  <c r="E45" i="233" s="1"/>
  <c r="F36" i="227" a="1"/>
  <c r="F36" i="227" s="1"/>
  <c r="F28" i="228" a="1"/>
  <c r="F28" i="228" s="1"/>
  <c r="H55" i="228" a="1"/>
  <c r="H55" i="228" s="1"/>
  <c r="F63" i="220" a="1"/>
  <c r="F63" i="220" s="1"/>
  <c r="E48" i="230" a="1"/>
  <c r="E48" i="230" s="1"/>
  <c r="H67" i="218" a="1"/>
  <c r="H67" i="218" s="1"/>
  <c r="H35" i="232" a="1"/>
  <c r="H35" i="232" s="1"/>
  <c r="H40" i="233" a="1"/>
  <c r="H40" i="233" s="1"/>
  <c r="H30" i="246" a="1"/>
  <c r="H30" i="246" s="1"/>
  <c r="E39" i="242" a="1"/>
  <c r="E39" i="242" s="1"/>
  <c r="F45" i="219" a="1"/>
  <c r="F45" i="219" s="1"/>
  <c r="F39" i="240" a="1"/>
  <c r="F39" i="240" s="1"/>
  <c r="H75" i="215" a="1"/>
  <c r="H75" i="215" s="1"/>
  <c r="E39" i="212" a="1"/>
  <c r="E39" i="212" s="1"/>
  <c r="E30" i="128" a="1"/>
  <c r="E30" i="128" s="1"/>
  <c r="F37" i="226" a="1"/>
  <c r="F37" i="226" s="1"/>
  <c r="F24" i="130" a="1"/>
  <c r="F24" i="130" s="1"/>
  <c r="F26" i="258" a="1"/>
  <c r="F26" i="258" s="1"/>
  <c r="F48" i="240" a="1"/>
  <c r="F48" i="240" s="1"/>
  <c r="E29" i="128" a="1"/>
  <c r="E29" i="128" s="1"/>
  <c r="F20" i="259" a="1"/>
  <c r="F20" i="259" s="1"/>
  <c r="E24" i="232" a="1"/>
  <c r="E24" i="232" s="1"/>
  <c r="E37" i="229" a="1"/>
  <c r="E37" i="229" s="1"/>
  <c r="E65" i="213" a="1"/>
  <c r="E65" i="213" s="1"/>
  <c r="H58" i="218" a="1"/>
  <c r="H58" i="218" s="1"/>
  <c r="E26" i="238" a="1"/>
  <c r="E26" i="238" s="1"/>
  <c r="E32" i="239" a="1"/>
  <c r="E32" i="239" s="1"/>
  <c r="F39" i="220" a="1"/>
  <c r="F39" i="220" s="1"/>
  <c r="E50" i="230" a="1"/>
  <c r="E50" i="230" s="1"/>
  <c r="H36" i="272" a="1"/>
  <c r="H36" i="272" s="1"/>
  <c r="E46" i="240" a="1"/>
  <c r="E46" i="240" s="1"/>
  <c r="E54" i="237" a="1"/>
  <c r="E54" i="237" s="1"/>
  <c r="H62" i="214" a="1"/>
  <c r="H62" i="214" s="1"/>
  <c r="F47" i="220" a="1"/>
  <c r="F47" i="220" s="1"/>
  <c r="F36" i="218" a="1"/>
  <c r="F36" i="218" s="1"/>
  <c r="F35" i="227" a="1"/>
  <c r="F35" i="227" s="1"/>
  <c r="H72" i="212" a="1"/>
  <c r="H72" i="212" s="1"/>
  <c r="F34" i="269" a="1"/>
  <c r="F34" i="269" s="1"/>
  <c r="E70" i="215" a="1"/>
  <c r="E70" i="215" s="1"/>
  <c r="F27" i="232" a="1"/>
  <c r="F27" i="232" s="1"/>
  <c r="H57" i="214" a="1"/>
  <c r="H57" i="214" s="1"/>
  <c r="F40" i="213" a="1"/>
  <c r="F40" i="213" s="1"/>
  <c r="E22" i="233" a="1"/>
  <c r="E22" i="233" s="1"/>
  <c r="F29" i="246" a="1"/>
  <c r="F29" i="246" s="1"/>
  <c r="H52" i="237" a="1"/>
  <c r="H52" i="237" s="1"/>
  <c r="F61" i="236" a="1"/>
  <c r="F61" i="236" s="1"/>
  <c r="E59" i="220" a="1"/>
  <c r="E59" i="220" s="1"/>
  <c r="E33" i="238" a="1"/>
  <c r="E33" i="238" s="1"/>
  <c r="E39" i="213"/>
  <c r="F50" i="228" a="1"/>
  <c r="F50" i="228" s="1"/>
  <c r="F35" i="245" a="1"/>
  <c r="F35" i="245" s="1"/>
  <c r="H47" i="237" a="1"/>
  <c r="H47" i="237" s="1"/>
  <c r="H41" i="220" a="1"/>
  <c r="H41" i="220" s="1"/>
  <c r="H44" i="243" a="1"/>
  <c r="H44" i="243" s="1"/>
  <c r="F50" i="229" a="1"/>
  <c r="F50" i="229" s="1"/>
  <c r="F34" i="219" a="1"/>
  <c r="F34" i="219" s="1"/>
  <c r="H27" i="242" a="1"/>
  <c r="H27" i="242" s="1"/>
  <c r="H25" i="130" a="1"/>
  <c r="H25" i="130" s="1"/>
  <c r="H47" i="241" a="1"/>
  <c r="H47" i="241" s="1"/>
  <c r="F26" i="239" a="1"/>
  <c r="F26" i="239" s="1"/>
  <c r="H57" i="236" a="1"/>
  <c r="H57" i="236" s="1"/>
  <c r="F55" i="240" a="1"/>
  <c r="F55" i="240" s="1"/>
  <c r="E56" i="218" a="1"/>
  <c r="E56" i="218" s="1"/>
  <c r="H32" i="243" a="1"/>
  <c r="H32" i="243" s="1"/>
  <c r="H39" i="239" a="1"/>
  <c r="H39" i="239"/>
  <c r="H38" i="239" a="1"/>
  <c r="H38" i="239" s="1"/>
  <c r="F34" i="249" a="1"/>
  <c r="F34" i="249" s="1"/>
  <c r="H53" i="226" a="1"/>
  <c r="H53" i="226" s="1"/>
  <c r="E20" i="258" a="1"/>
  <c r="E20" i="258" s="1"/>
  <c r="F29" i="253" a="1"/>
  <c r="F29" i="253" s="1"/>
  <c r="F36" i="254" a="1"/>
  <c r="F36" i="254" s="1"/>
  <c r="H29" i="244" a="1"/>
  <c r="H29" i="244" s="1"/>
  <c r="H61" i="220" a="1"/>
  <c r="H61" i="220" s="1"/>
  <c r="F33" i="226" a="1"/>
  <c r="F33" i="226" s="1"/>
  <c r="H36" i="254" a="1"/>
  <c r="H36" i="254" s="1"/>
  <c r="F22" i="130" a="1"/>
  <c r="F22" i="130" s="1"/>
  <c r="F48" i="215" a="1"/>
  <c r="F48" i="215" s="1"/>
  <c r="E28" i="227" a="1"/>
  <c r="E28" i="227" s="1"/>
  <c r="F28" i="252" a="1"/>
  <c r="F28" i="252" s="1"/>
  <c r="F45" i="212" a="1"/>
  <c r="F45" i="212" s="1"/>
  <c r="E45" i="230" a="1"/>
  <c r="E45" i="230" s="1"/>
  <c r="E57" i="220" a="1"/>
  <c r="E57" i="220" s="1"/>
  <c r="H45" i="238" a="1"/>
  <c r="H45" i="238" s="1"/>
  <c r="E34" i="233" a="1"/>
  <c r="E34" i="233" s="1"/>
  <c r="H33" i="244" a="1"/>
  <c r="H33" i="244" s="1"/>
  <c r="H42" i="228" a="1"/>
  <c r="H42" i="228" s="1"/>
  <c r="F44" i="231" a="1"/>
  <c r="F44" i="231" s="1"/>
  <c r="F35" i="215" a="1"/>
  <c r="F35" i="215" s="1"/>
  <c r="F26" i="217" a="1"/>
  <c r="F26" i="217" s="1"/>
  <c r="H49" i="212" a="1"/>
  <c r="H49" i="212" s="1"/>
  <c r="F46" i="239" a="1"/>
  <c r="F46" i="239" s="1"/>
  <c r="E39" i="226" a="1"/>
  <c r="E39" i="226" s="1"/>
  <c r="E60" i="214" a="1"/>
  <c r="E60" i="214" s="1"/>
  <c r="E59" i="237" a="1"/>
  <c r="E59" i="237" s="1"/>
  <c r="E54" i="213" a="1"/>
  <c r="E54" i="213" s="1"/>
  <c r="E36" i="239" a="1"/>
  <c r="E36" i="239" s="1"/>
  <c r="F74" i="212" a="1"/>
  <c r="F74" i="212" s="1"/>
  <c r="H65" i="214" a="1"/>
  <c r="H65" i="214" s="1"/>
  <c r="E41" i="236" a="1"/>
  <c r="E41" i="236" s="1"/>
  <c r="E25" i="124" a="1"/>
  <c r="E25" i="124" s="1"/>
  <c r="H33" i="220" a="1"/>
  <c r="H33" i="220" s="1"/>
  <c r="F67" i="228" a="1"/>
  <c r="F67" i="228" s="1"/>
  <c r="F37" i="242" a="1"/>
  <c r="F37" i="242" s="1"/>
  <c r="H47" i="214" a="1"/>
  <c r="H47" i="214" s="1"/>
  <c r="H46" i="221" a="1"/>
  <c r="H46" i="221" s="1"/>
  <c r="F28" i="220" a="1"/>
  <c r="F28" i="220" s="1"/>
  <c r="F33" i="243" a="1"/>
  <c r="F33" i="243" s="1"/>
  <c r="F30" i="220" a="1"/>
  <c r="F30" i="220" s="1"/>
  <c r="E50" i="229" a="1"/>
  <c r="E50" i="229" s="1"/>
  <c r="H52" i="240" a="1"/>
  <c r="H52" i="240" s="1"/>
  <c r="E55" i="236" a="1"/>
  <c r="E55" i="236" s="1"/>
  <c r="E41" i="238" a="1"/>
  <c r="E41" i="238" s="1"/>
  <c r="E64" i="213" a="1"/>
  <c r="E64" i="213" s="1"/>
  <c r="H55" i="212" a="1"/>
  <c r="H55" i="212" s="1"/>
  <c r="E35" i="247" a="1"/>
  <c r="E35" i="247" s="1"/>
  <c r="E62" i="236" a="1"/>
  <c r="E62" i="236" s="1"/>
  <c r="F25" i="233" a="1"/>
  <c r="F25" i="233" s="1"/>
  <c r="F57" i="214" a="1"/>
  <c r="F57" i="214" s="1"/>
  <c r="H59" i="212" a="1"/>
  <c r="H59" i="212" s="1"/>
  <c r="E53" i="228" a="1"/>
  <c r="E53" i="228" s="1"/>
  <c r="E40" i="221" a="1"/>
  <c r="E40" i="221" s="1"/>
  <c r="H45" i="212" a="1"/>
  <c r="H45" i="212" s="1"/>
  <c r="F62" i="212" a="1"/>
  <c r="F62" i="212" s="1"/>
  <c r="F34" i="238" a="1"/>
  <c r="F34" i="238" s="1"/>
  <c r="F36" i="240" a="1"/>
  <c r="F36" i="240" s="1"/>
  <c r="F27" i="229" a="1"/>
  <c r="F27" i="229" s="1"/>
  <c r="H28" i="232" a="1"/>
  <c r="H28" i="232" s="1"/>
  <c r="E28" i="247" a="1"/>
  <c r="E28" i="247" s="1"/>
  <c r="E58" i="220" a="1"/>
  <c r="E58" i="220" s="1"/>
  <c r="H37" i="242" a="1"/>
  <c r="H37" i="242" s="1"/>
  <c r="H34" i="229" a="1"/>
  <c r="H34" i="229" s="1"/>
  <c r="E45" i="243" a="1"/>
  <c r="E45" i="243" s="1"/>
  <c r="H41" i="243" a="1"/>
  <c r="H41" i="243" s="1"/>
  <c r="E35" i="244" a="1"/>
  <c r="E35" i="244" s="1"/>
  <c r="F37" i="213" a="1"/>
  <c r="F37" i="213" s="1"/>
  <c r="E66" i="228" a="1"/>
  <c r="E66" i="228" s="1"/>
  <c r="E47" i="239" a="1"/>
  <c r="E47" i="239" s="1"/>
  <c r="F46" i="243" a="1"/>
  <c r="F46" i="243" s="1"/>
  <c r="F25" i="238" a="1"/>
  <c r="F25" i="238" s="1"/>
  <c r="H38" i="276" a="1"/>
  <c r="H38" i="276" s="1"/>
  <c r="F35" i="252" a="1"/>
  <c r="F35" i="252" s="1"/>
  <c r="E32" i="226" a="1"/>
  <c r="E32" i="226" s="1"/>
  <c r="H25" i="233" a="1"/>
  <c r="H25" i="233" s="1"/>
  <c r="E30" i="165" a="1"/>
  <c r="E30" i="165" s="1"/>
  <c r="H27" i="129" a="1"/>
  <c r="H27" i="129" s="1"/>
  <c r="F23" i="259" a="1"/>
  <c r="F23" i="259" s="1"/>
  <c r="E33" i="242" a="1"/>
  <c r="E33" i="242" s="1"/>
  <c r="H36" i="270" a="1"/>
  <c r="H36" i="270" s="1"/>
  <c r="H39" i="270" a="1"/>
  <c r="H39" i="270" s="1"/>
  <c r="F43" i="220" a="1"/>
  <c r="F43" i="220" s="1"/>
  <c r="E33" i="262" a="1"/>
  <c r="E33" i="262" s="1"/>
  <c r="H46" i="241" a="1"/>
  <c r="H46" i="241"/>
  <c r="H31" i="245" a="1"/>
  <c r="H31" i="245" s="1"/>
  <c r="E41" i="241" a="1"/>
  <c r="E41" i="241" s="1"/>
  <c r="F52" i="241" a="1"/>
  <c r="F52" i="241" s="1"/>
  <c r="E73" i="215" a="1"/>
  <c r="E73" i="215" s="1"/>
  <c r="F28" i="165" a="1"/>
  <c r="F28" i="165" s="1"/>
  <c r="F21" i="259" a="1"/>
  <c r="F21" i="259" s="1"/>
  <c r="F36" i="270" a="1"/>
  <c r="F36" i="270" s="1"/>
  <c r="H36" i="276" a="1"/>
  <c r="H36" i="276" s="1"/>
  <c r="H24" i="132" a="1"/>
  <c r="H24" i="132" s="1"/>
  <c r="F59" i="214" a="1"/>
  <c r="F59" i="214" s="1"/>
  <c r="H35" i="276" a="1"/>
  <c r="H35" i="276" s="1"/>
  <c r="F40" i="226" a="1"/>
  <c r="F40" i="226" s="1"/>
  <c r="F30" i="231" a="1"/>
  <c r="F30" i="231" s="1"/>
  <c r="F47" i="230" a="1"/>
  <c r="F47" i="230" s="1"/>
  <c r="E53" i="240" a="1"/>
  <c r="E53" i="240" s="1"/>
  <c r="F55" i="215" a="1"/>
  <c r="F55" i="215" s="1"/>
  <c r="E83" i="215" a="1"/>
  <c r="E83" i="215" s="1"/>
  <c r="H35" i="215" a="1"/>
  <c r="H35" i="215" s="1"/>
  <c r="E53" i="215" a="1"/>
  <c r="E53" i="215" s="1"/>
  <c r="H37" i="214" a="1"/>
  <c r="H37" i="214" s="1"/>
  <c r="E42" i="218" a="1"/>
  <c r="E42" i="218" s="1"/>
  <c r="F40" i="233" a="1"/>
  <c r="F40" i="233" s="1"/>
  <c r="H30" i="232" a="1"/>
  <c r="H30" i="232" s="1"/>
  <c r="F49" i="218" a="1"/>
  <c r="F49" i="218" s="1"/>
  <c r="E26" i="230" a="1"/>
  <c r="E26" i="230" s="1"/>
  <c r="E31" i="232" a="1"/>
  <c r="E31" i="232" s="1"/>
  <c r="E36" i="228" a="1"/>
  <c r="E36" i="228" s="1"/>
  <c r="F31" i="247" a="1"/>
  <c r="F31" i="247" s="1"/>
  <c r="F45" i="227" a="1"/>
  <c r="F45" i="227" s="1"/>
  <c r="F48" i="242" a="1"/>
  <c r="F48" i="242" s="1"/>
  <c r="E42" i="237" a="1"/>
  <c r="E42" i="237" s="1"/>
  <c r="E24" i="230" a="1"/>
  <c r="E24" i="230" s="1"/>
  <c r="F29" i="239" a="1"/>
  <c r="F29" i="239" s="1"/>
  <c r="H60" i="218" a="1"/>
  <c r="H60" i="218" s="1"/>
  <c r="H43" i="227" a="1"/>
  <c r="H43" i="227" s="1"/>
  <c r="F59" i="228" a="1"/>
  <c r="F59" i="228" s="1"/>
  <c r="E52" i="220" a="1"/>
  <c r="E52" i="220" s="1"/>
  <c r="H30" i="135" a="1"/>
  <c r="H30" i="135" s="1"/>
  <c r="H30" i="245" a="1"/>
  <c r="H30" i="245" s="1"/>
  <c r="H26" i="129" a="1"/>
  <c r="H26" i="129" s="1"/>
  <c r="F24" i="258" a="1"/>
  <c r="F24" i="258" s="1"/>
  <c r="F73" i="215" a="1"/>
  <c r="F73" i="215" s="1"/>
  <c r="F29" i="272" a="1"/>
  <c r="F29" i="272" s="1"/>
  <c r="E33" i="275" a="1"/>
  <c r="E33" i="275" s="1"/>
  <c r="E35" i="245" a="1"/>
  <c r="E35" i="245" s="1"/>
  <c r="H33" i="250" a="1"/>
  <c r="H33" i="250" s="1"/>
  <c r="H32" i="276" a="1"/>
  <c r="H32" i="276" s="1"/>
  <c r="E37" i="240" a="1"/>
  <c r="E37" i="240" s="1"/>
  <c r="H31" i="275" a="1"/>
  <c r="H31" i="275" s="1"/>
  <c r="F24" i="231" a="1"/>
  <c r="F24" i="231" s="1"/>
  <c r="H37" i="221" a="1"/>
  <c r="H37" i="221"/>
  <c r="H31" i="128" a="1"/>
  <c r="H31" i="128" s="1"/>
  <c r="E22" i="130" a="1"/>
  <c r="E22" i="130" s="1"/>
  <c r="H35" i="254" a="1"/>
  <c r="H35" i="254" s="1"/>
  <c r="F31" i="221" a="1"/>
  <c r="F31" i="221" s="1"/>
  <c r="E36" i="134" a="1"/>
  <c r="E36" i="134" s="1"/>
  <c r="F38" i="276" a="1"/>
  <c r="F38" i="276" s="1"/>
  <c r="H27" i="131" a="1"/>
  <c r="H27" i="131" s="1"/>
  <c r="E29" i="250" a="1"/>
  <c r="E29" i="250" s="1"/>
  <c r="E36" i="218" a="1"/>
  <c r="E36" i="218" s="1"/>
  <c r="F29" i="273" a="1"/>
  <c r="F29" i="273" s="1"/>
  <c r="F26" i="128" a="1"/>
  <c r="F26" i="128" s="1"/>
  <c r="H61" i="212" a="1"/>
  <c r="H61" i="212" s="1"/>
  <c r="H50" i="221" a="1"/>
  <c r="H50" i="221" s="1"/>
  <c r="H57" i="220" a="1"/>
  <c r="H57" i="220" s="1"/>
  <c r="F30" i="227" a="1"/>
  <c r="F30" i="227" s="1"/>
  <c r="E29" i="124" a="1"/>
  <c r="E29" i="124" s="1"/>
  <c r="H40" i="229" a="1"/>
  <c r="H40" i="229" s="1"/>
  <c r="E46" i="213" a="1"/>
  <c r="E46" i="213" s="1"/>
  <c r="F40" i="229" a="1"/>
  <c r="F40" i="229" s="1"/>
  <c r="F58" i="220" a="1"/>
  <c r="F58" i="220" s="1"/>
  <c r="F72" i="212" a="1"/>
  <c r="F72" i="212" s="1"/>
  <c r="H67" i="237" a="1"/>
  <c r="H67" i="237" s="1"/>
  <c r="E38" i="212" a="1"/>
  <c r="E38" i="212" s="1"/>
  <c r="F48" i="212" a="1"/>
  <c r="F48" i="212" s="1"/>
  <c r="E29" i="229" a="1"/>
  <c r="E29" i="229" s="1"/>
  <c r="H68" i="212" a="1"/>
  <c r="H68" i="212" s="1"/>
  <c r="E65" i="237" a="1"/>
  <c r="E65" i="237" s="1"/>
  <c r="H73" i="212" a="1"/>
  <c r="H73" i="212" s="1"/>
  <c r="F58" i="237" a="1"/>
  <c r="F58" i="237" s="1"/>
  <c r="F52" i="213" a="1"/>
  <c r="F52" i="213" s="1"/>
  <c r="E30" i="230" a="1"/>
  <c r="E30" i="230" s="1"/>
  <c r="E48" i="236" a="1"/>
  <c r="E48" i="236" s="1"/>
  <c r="H36" i="214" a="1"/>
  <c r="H36" i="214" s="1"/>
  <c r="E47" i="220" a="1"/>
  <c r="E47" i="220" s="1"/>
  <c r="H46" i="219" a="1"/>
  <c r="H46" i="219" s="1"/>
  <c r="F32" i="233" a="1"/>
  <c r="F32" i="233" s="1"/>
  <c r="H29" i="235" a="1"/>
  <c r="H29" i="235" s="1"/>
  <c r="H29" i="227" a="1"/>
  <c r="H29" i="227" s="1"/>
  <c r="E32" i="231" a="1"/>
  <c r="E32" i="231" s="1"/>
  <c r="H32" i="219" a="1"/>
  <c r="H32" i="219" s="1"/>
  <c r="E60" i="230" a="1"/>
  <c r="E60" i="230" s="1"/>
  <c r="E29" i="238" a="1"/>
  <c r="E29" i="238" s="1"/>
  <c r="F32" i="273" a="1"/>
  <c r="F32" i="273" s="1"/>
  <c r="E56" i="213" a="1"/>
  <c r="E56" i="213" s="1"/>
  <c r="E35" i="233" a="1"/>
  <c r="E35" i="233" s="1"/>
  <c r="F51" i="214" a="1"/>
  <c r="F51" i="214" s="1"/>
  <c r="F50" i="236" a="1"/>
  <c r="F50" i="236" s="1"/>
  <c r="E39" i="214" a="1"/>
  <c r="E39" i="214" s="1"/>
  <c r="H27" i="135" a="1"/>
  <c r="H27" i="135" s="1"/>
  <c r="E37" i="226" a="1"/>
  <c r="E37" i="226" s="1"/>
  <c r="E56" i="237" a="1"/>
  <c r="E56" i="237" s="1"/>
  <c r="F42" i="226" a="1"/>
  <c r="F42" i="226" s="1"/>
  <c r="H43" i="237" a="1"/>
  <c r="H43" i="237" s="1"/>
  <c r="F23" i="130" a="1"/>
  <c r="F23" i="130" s="1"/>
  <c r="E29" i="220" a="1"/>
  <c r="E29" i="220" s="1"/>
  <c r="E51" i="218" a="1"/>
  <c r="E51" i="218" s="1"/>
  <c r="H24" i="133" a="1"/>
  <c r="H24" i="133" s="1"/>
  <c r="F52" i="218" a="1"/>
  <c r="F52" i="218" s="1"/>
  <c r="H30" i="128" a="1"/>
  <c r="H30" i="128" s="1"/>
  <c r="F48" i="239" a="1"/>
  <c r="F48" i="239" s="1"/>
  <c r="E57" i="232" a="1"/>
  <c r="E57" i="232" s="1"/>
  <c r="H44" i="218" a="1"/>
  <c r="H44" i="218" s="1"/>
  <c r="F49" i="214" a="1"/>
  <c r="F49" i="214" s="1"/>
  <c r="H64" i="237" a="1"/>
  <c r="H64" i="237" s="1"/>
  <c r="F32" i="244" a="1"/>
  <c r="F32" i="244" s="1"/>
  <c r="H31" i="233" a="1"/>
  <c r="H31" i="233" s="1"/>
  <c r="F34" i="229" a="1"/>
  <c r="F34" i="229" s="1"/>
  <c r="E31" i="246" a="1"/>
  <c r="E31" i="246" s="1"/>
  <c r="H50" i="242" a="1"/>
  <c r="H50" i="242" s="1"/>
  <c r="E32" i="250" a="1"/>
  <c r="E32" i="250" s="1"/>
  <c r="H37" i="220" a="1"/>
  <c r="H37" i="220" s="1"/>
  <c r="F29" i="231" a="1"/>
  <c r="F29" i="231" s="1"/>
  <c r="F40" i="255" a="1"/>
  <c r="F40" i="255" s="1"/>
  <c r="F57" i="226" a="1"/>
  <c r="F57" i="226" s="1"/>
  <c r="H41" i="231" a="1"/>
  <c r="H41" i="231" s="1"/>
  <c r="F58" i="241" a="1"/>
  <c r="F58" i="241" s="1"/>
  <c r="F56" i="226" a="1"/>
  <c r="F56" i="226" s="1"/>
  <c r="E25" i="232" a="1"/>
  <c r="E25" i="232" s="1"/>
  <c r="F29" i="276" a="1"/>
  <c r="F29" i="276" s="1"/>
  <c r="E47" i="219" a="1"/>
  <c r="E47" i="219" s="1"/>
  <c r="E63" i="220" a="1"/>
  <c r="E63" i="220" s="1"/>
  <c r="H34" i="270" a="1"/>
  <c r="H34" i="270" s="1"/>
  <c r="H65" i="212" a="1"/>
  <c r="H65" i="212" s="1"/>
  <c r="E26" i="129" a="1"/>
  <c r="E26" i="129" s="1"/>
  <c r="F61" i="213" a="1"/>
  <c r="F61" i="213" s="1"/>
  <c r="F51" i="236" a="1"/>
  <c r="F51" i="236" s="1"/>
  <c r="H60" i="236" a="1"/>
  <c r="H60" i="236" s="1"/>
  <c r="E65" i="220" a="1"/>
  <c r="E65" i="220" s="1"/>
  <c r="F64" i="218" a="1"/>
  <c r="F64" i="218" s="1"/>
  <c r="F62" i="237" a="1"/>
  <c r="F62" i="237" s="1"/>
  <c r="F29" i="244" a="1"/>
  <c r="F29" i="244" s="1"/>
  <c r="E43" i="240" a="1"/>
  <c r="E43" i="240" s="1"/>
  <c r="E47" i="241" a="1"/>
  <c r="E47" i="241" s="1"/>
  <c r="H50" i="228" a="1"/>
  <c r="H50" i="228" s="1"/>
  <c r="H28" i="221" a="1"/>
  <c r="H28" i="221" s="1"/>
  <c r="H39" i="213" a="1"/>
  <c r="H39" i="213" s="1"/>
  <c r="F38" i="239" a="1"/>
  <c r="F38" i="239" s="1"/>
  <c r="F28" i="131" a="1"/>
  <c r="F28" i="131" s="1"/>
  <c r="F28" i="229" a="1"/>
  <c r="F28" i="229" s="1"/>
  <c r="F46" i="230" a="1"/>
  <c r="F46" i="230" s="1"/>
  <c r="F32" i="250" a="1"/>
  <c r="F32" i="250" s="1"/>
  <c r="F29" i="129" a="1"/>
  <c r="F29" i="129" s="1"/>
  <c r="H31" i="234" a="1"/>
  <c r="H31" i="234" s="1"/>
  <c r="F52" i="214" a="1"/>
  <c r="F52" i="214" s="1"/>
  <c r="E61" i="220" a="1"/>
  <c r="E61" i="220" s="1"/>
  <c r="E49" i="230" a="1"/>
  <c r="E49" i="230" s="1"/>
  <c r="F42" i="218" a="1"/>
  <c r="F42" i="218" s="1"/>
  <c r="H30" i="234"/>
  <c r="H38" i="232" a="1"/>
  <c r="H38" i="232" s="1"/>
  <c r="E39" i="220" a="1"/>
  <c r="E39" i="220" s="1"/>
  <c r="F41" i="238" a="1"/>
  <c r="F41" i="238" s="1"/>
  <c r="H31" i="228" a="1"/>
  <c r="H31" i="228" s="1"/>
  <c r="H62" i="236" a="1"/>
  <c r="H62" i="236" s="1"/>
  <c r="H35" i="227" a="1"/>
  <c r="H35" i="227" s="1"/>
  <c r="E32" i="230" a="1"/>
  <c r="E32" i="230" s="1"/>
  <c r="E34" i="228" a="1"/>
  <c r="E34" i="228" s="1"/>
  <c r="H43" i="220" a="1"/>
  <c r="H43" i="220" s="1"/>
  <c r="F62" i="213" a="1"/>
  <c r="F62" i="213" s="1"/>
  <c r="E35" i="214" a="1"/>
  <c r="E35" i="214" s="1"/>
  <c r="E50" i="219" a="1"/>
  <c r="E50" i="219" s="1"/>
  <c r="F27" i="131" a="1"/>
  <c r="F27" i="131" s="1"/>
  <c r="F31" i="235" a="1"/>
  <c r="F31" i="235" s="1"/>
  <c r="E46" i="239" a="1"/>
  <c r="E46" i="239" s="1"/>
  <c r="H66" i="236" a="1"/>
  <c r="H66" i="236" s="1"/>
  <c r="E45" i="212" a="1"/>
  <c r="E45" i="212" s="1"/>
  <c r="F58" i="212" a="1"/>
  <c r="F58" i="212" s="1"/>
  <c r="H33" i="226" a="1"/>
  <c r="H33" i="226" s="1"/>
  <c r="E36" i="275" a="1"/>
  <c r="E36" i="275" s="1"/>
  <c r="E45" i="238" a="1"/>
  <c r="E45" i="238" s="1"/>
  <c r="E51" i="228" a="1"/>
  <c r="E51" i="228" s="1"/>
  <c r="H35" i="262" a="1"/>
  <c r="H35" i="262" s="1"/>
  <c r="E28" i="233" a="1"/>
  <c r="E28" i="233" s="1"/>
  <c r="H31" i="247" a="1"/>
  <c r="H31" i="247" s="1"/>
  <c r="H32" i="246" a="1"/>
  <c r="H32" i="246" s="1"/>
  <c r="F44" i="232" a="1"/>
  <c r="F44" i="232" s="1"/>
  <c r="F42" i="221" a="1"/>
  <c r="F42" i="221" s="1"/>
  <c r="H64" i="220" a="1"/>
  <c r="H64" i="220" s="1"/>
  <c r="E57" i="236" a="1"/>
  <c r="E57" i="236" s="1"/>
  <c r="F27" i="216" a="1"/>
  <c r="F27" i="216" s="1"/>
  <c r="E42" i="228" a="1"/>
  <c r="E42" i="228" s="1"/>
  <c r="F50" i="219" a="1"/>
  <c r="F50" i="219" s="1"/>
  <c r="E43" i="243" a="1"/>
  <c r="E43" i="243" s="1"/>
  <c r="E31" i="219" a="1"/>
  <c r="E31" i="219" s="1"/>
  <c r="F26" i="129" a="1"/>
  <c r="F26" i="129" s="1"/>
  <c r="F22" i="233" a="1"/>
  <c r="F22" i="233" s="1"/>
  <c r="E29" i="244" a="1"/>
  <c r="E29" i="244" s="1"/>
  <c r="H26" i="230" a="1"/>
  <c r="H26" i="230" s="1"/>
  <c r="F40" i="242" a="1"/>
  <c r="F40" i="242" s="1"/>
  <c r="H29" i="135" a="1"/>
  <c r="H29" i="135" s="1"/>
  <c r="E37" i="249" a="1"/>
  <c r="E37" i="249" s="1"/>
  <c r="H24" i="272" a="1"/>
  <c r="H24" i="272" s="1"/>
  <c r="E31" i="252" a="1"/>
  <c r="E31" i="252" s="1"/>
  <c r="H31" i="276" a="1"/>
  <c r="H31" i="276" s="1"/>
  <c r="F52" i="232" a="1"/>
  <c r="F52" i="232" s="1"/>
  <c r="F51" i="226" a="1"/>
  <c r="F51" i="226" s="1"/>
  <c r="F41" i="242" a="1"/>
  <c r="F41" i="242"/>
  <c r="H34" i="252" a="1"/>
  <c r="H34" i="252" s="1"/>
  <c r="F29" i="130" a="1"/>
  <c r="F29" i="130" s="1"/>
  <c r="E36" i="231" a="1"/>
  <c r="E36" i="231" s="1"/>
  <c r="H35" i="275" a="1"/>
  <c r="H35" i="275" s="1"/>
  <c r="E25" i="273" a="1"/>
  <c r="E25" i="273" s="1"/>
  <c r="F24" i="259" a="1"/>
  <c r="F24" i="259" s="1"/>
  <c r="H42" i="226" a="1"/>
  <c r="H42" i="226" s="1"/>
  <c r="E37" i="134" a="1"/>
  <c r="E37" i="134" s="1"/>
  <c r="F46" i="231" a="1"/>
  <c r="F46" i="231" s="1"/>
  <c r="E31" i="221" a="1"/>
  <c r="E31" i="221" s="1"/>
  <c r="E41" i="218" a="1"/>
  <c r="E41" i="218" s="1"/>
  <c r="H34" i="272" a="1"/>
  <c r="H34" i="272" s="1"/>
  <c r="H48" i="237" a="1"/>
  <c r="H48" i="237" s="1"/>
  <c r="F30" i="242" a="1"/>
  <c r="F30" i="242" s="1"/>
  <c r="F37" i="243" a="1"/>
  <c r="F37" i="243" s="1"/>
  <c r="H56" i="232" a="1"/>
  <c r="H56" i="232" s="1"/>
  <c r="H29" i="253" a="1"/>
  <c r="H29" i="253" s="1"/>
  <c r="E39" i="248" a="1"/>
  <c r="E39" i="248" s="1"/>
  <c r="F20" i="258" a="1"/>
  <c r="F20" i="258" s="1"/>
  <c r="E33" i="255" a="1"/>
  <c r="E33" i="255" s="1"/>
  <c r="E43" i="215" a="1"/>
  <c r="E43" i="215" s="1"/>
  <c r="H70" i="215" a="1"/>
  <c r="H70" i="215" s="1"/>
  <c r="H65" i="215" a="1"/>
  <c r="H65" i="215" s="1"/>
  <c r="H40" i="215" a="1"/>
  <c r="H40" i="215" s="1"/>
  <c r="E35" i="232" a="1"/>
  <c r="E35" i="232" s="1"/>
  <c r="H49" i="241" a="1"/>
  <c r="H49" i="241" s="1"/>
  <c r="F46" i="238" a="1"/>
  <c r="F46" i="238" s="1"/>
  <c r="H40" i="231" a="1"/>
  <c r="H40" i="231" s="1"/>
  <c r="E47" i="221" a="1"/>
  <c r="E47" i="221" s="1"/>
  <c r="E52" i="214" a="1"/>
  <c r="E52" i="214" s="1"/>
  <c r="E30" i="245" a="1"/>
  <c r="E30" i="245" s="1"/>
  <c r="H60" i="230" a="1"/>
  <c r="H60" i="230" s="1"/>
  <c r="F31" i="239" a="1"/>
  <c r="F31" i="239" s="1"/>
  <c r="H50" i="232" a="1"/>
  <c r="H50" i="232" s="1"/>
  <c r="H42" i="241" a="1"/>
  <c r="H42" i="241" s="1"/>
  <c r="E45" i="219" a="1"/>
  <c r="E45" i="219" s="1"/>
  <c r="F30" i="238" a="1"/>
  <c r="F30" i="238" s="1"/>
  <c r="E32" i="242" a="1"/>
  <c r="E32" i="242" s="1"/>
  <c r="F24" i="124" a="1"/>
  <c r="F24" i="124" s="1"/>
  <c r="E30" i="242" a="1"/>
  <c r="E30" i="242" s="1"/>
  <c r="E41" i="232" a="1"/>
  <c r="E41" i="232" s="1"/>
  <c r="F28" i="246" a="1"/>
  <c r="F28" i="246" s="1"/>
  <c r="H56" i="226" a="1"/>
  <c r="H56" i="226" s="1"/>
  <c r="E21" i="259" a="1"/>
  <c r="E21" i="259" s="1"/>
  <c r="F33" i="232" a="1"/>
  <c r="F33" i="232" s="1"/>
  <c r="H34" i="269" a="1"/>
  <c r="H34" i="269" s="1"/>
  <c r="E24" i="124" a="1"/>
  <c r="E24" i="124" s="1"/>
  <c r="F39" i="238" a="1"/>
  <c r="F39" i="238" s="1"/>
  <c r="H33" i="253" a="1"/>
  <c r="H33" i="253" s="1"/>
  <c r="F31" i="251" a="1"/>
  <c r="F31" i="251" s="1"/>
  <c r="F27" i="130" a="1"/>
  <c r="F27" i="130" s="1"/>
  <c r="H24" i="125" a="1"/>
  <c r="H24" i="125" s="1"/>
  <c r="F48" i="230" a="1"/>
  <c r="F48" i="230" s="1"/>
  <c r="H28" i="276" a="1"/>
  <c r="H28" i="276" s="1"/>
  <c r="F67" i="220" a="1"/>
  <c r="F67" i="220" s="1"/>
  <c r="E30" i="135" a="1"/>
  <c r="E30" i="135" s="1"/>
  <c r="F38" i="230" a="1"/>
  <c r="F38" i="230" s="1"/>
  <c r="F65" i="215" a="1"/>
  <c r="F65" i="215" s="1"/>
  <c r="F38" i="241" a="1"/>
  <c r="F38" i="241" s="1"/>
  <c r="F59" i="226" a="1"/>
  <c r="F59" i="226" s="1"/>
  <c r="F32" i="243" a="1"/>
  <c r="F32" i="243" s="1"/>
  <c r="H39" i="275" a="1"/>
  <c r="H39" i="275" s="1"/>
  <c r="H46" i="242" a="1"/>
  <c r="H46" i="242" s="1"/>
  <c r="F35" i="270" a="1"/>
  <c r="F35" i="270" s="1"/>
  <c r="F31" i="128" a="1"/>
  <c r="F31" i="128" s="1"/>
  <c r="H28" i="131" a="1"/>
  <c r="H28" i="131" s="1"/>
  <c r="F25" i="232" a="1"/>
  <c r="F25" i="232" s="1"/>
  <c r="F39" i="227" a="1"/>
  <c r="F39" i="227" s="1"/>
  <c r="E32" i="253" a="1"/>
  <c r="E32" i="253" s="1"/>
  <c r="H44" i="227" a="1"/>
  <c r="H44" i="227" s="1"/>
  <c r="F45" i="236" a="1"/>
  <c r="F45" i="236" s="1"/>
  <c r="E52" i="212" a="1"/>
  <c r="E52" i="212" s="1"/>
  <c r="F21" i="227" a="1"/>
  <c r="F21" i="227" s="1"/>
  <c r="F44" i="229" a="1"/>
  <c r="F44" i="229" s="1"/>
  <c r="F46" i="219" a="1"/>
  <c r="F46" i="219" s="1"/>
  <c r="H42" i="237" a="1"/>
  <c r="H42" i="237" s="1"/>
  <c r="H66" i="218" a="1"/>
  <c r="H66" i="218" s="1"/>
  <c r="H47" i="238" a="1"/>
  <c r="H47" i="238" s="1"/>
  <c r="E70" i="236" a="1"/>
  <c r="E70" i="236" s="1"/>
  <c r="F48" i="228" a="1"/>
  <c r="F48" i="228" s="1"/>
  <c r="F34" i="276" a="1"/>
  <c r="F34" i="276" s="1"/>
  <c r="F22" i="258" a="1"/>
  <c r="F22" i="258" s="1"/>
  <c r="F55" i="212" a="1"/>
  <c r="F55" i="212" s="1"/>
  <c r="E42" i="229" a="1"/>
  <c r="E42" i="229" s="1"/>
  <c r="F81" i="212" a="1"/>
  <c r="F81" i="212" s="1"/>
  <c r="E49" i="236" a="1"/>
  <c r="E49" i="236" s="1"/>
  <c r="H58" i="212" a="1"/>
  <c r="H58" i="212" s="1"/>
  <c r="E31" i="238" a="1"/>
  <c r="E31" i="238" s="1"/>
  <c r="F52" i="236" a="1"/>
  <c r="F52" i="236" s="1"/>
  <c r="E63" i="218" a="1"/>
  <c r="E63" i="218" s="1"/>
  <c r="E43" i="221" a="1"/>
  <c r="E43" i="221" s="1"/>
  <c r="H45" i="220" a="1"/>
  <c r="H45" i="220" s="1"/>
  <c r="E48" i="228" a="1"/>
  <c r="E48" i="228" s="1"/>
  <c r="F36" i="213" a="1"/>
  <c r="F36" i="213" s="1"/>
  <c r="F66" i="228" a="1"/>
  <c r="F66" i="228" s="1"/>
  <c r="H56" i="230" a="1"/>
  <c r="H56" i="230" s="1"/>
  <c r="E26" i="227" a="1"/>
  <c r="E26" i="227" s="1"/>
  <c r="F43" i="242" a="1"/>
  <c r="F43" i="242" s="1"/>
  <c r="H29" i="243" a="1"/>
  <c r="H29" i="243" s="1"/>
  <c r="E47" i="242" a="1"/>
  <c r="E47" i="242" s="1"/>
  <c r="H44" i="232" a="1"/>
  <c r="H44" i="232" s="1"/>
  <c r="H58" i="214" a="1"/>
  <c r="H58" i="214" s="1"/>
  <c r="E60" i="218" a="1"/>
  <c r="E60" i="218" s="1"/>
  <c r="F54" i="214" a="1"/>
  <c r="F54" i="214" s="1"/>
  <c r="H50" i="214" a="1"/>
  <c r="H50" i="214" s="1"/>
  <c r="H24" i="217" a="1"/>
  <c r="H24" i="217" s="1"/>
  <c r="H49" i="213" a="1"/>
  <c r="H49" i="213" s="1"/>
  <c r="E63" i="212" a="1"/>
  <c r="E63" i="212" s="1"/>
  <c r="F47" i="231" a="1"/>
  <c r="F47" i="231" s="1"/>
  <c r="F45" i="213" a="1"/>
  <c r="F45" i="213" s="1"/>
  <c r="H37" i="226" a="1"/>
  <c r="H37" i="226" s="1"/>
  <c r="F40" i="221" a="1"/>
  <c r="F40" i="221" s="1"/>
  <c r="F63" i="236" a="1"/>
  <c r="F63" i="236" s="1"/>
  <c r="E32" i="219" a="1"/>
  <c r="E32" i="219" s="1"/>
  <c r="H65" i="237" a="1"/>
  <c r="H65" i="237" s="1"/>
  <c r="H49" i="236" a="1"/>
  <c r="H49" i="236" s="1"/>
  <c r="H47" i="221" a="1"/>
  <c r="H47" i="221" s="1"/>
  <c r="E32" i="252" a="1"/>
  <c r="E32" i="252" s="1"/>
  <c r="E48" i="229" a="1"/>
  <c r="E48" i="229" s="1"/>
  <c r="F42" i="238" a="1"/>
  <c r="F42" i="238" s="1"/>
  <c r="F36" i="230" a="1"/>
  <c r="F36" i="230" s="1"/>
  <c r="E52" i="218" a="1"/>
  <c r="E52" i="218" s="1"/>
  <c r="E46" i="221" a="1"/>
  <c r="E46" i="221" s="1"/>
  <c r="H33" i="227" a="1"/>
  <c r="H33" i="227" s="1"/>
  <c r="E51" i="240" a="1"/>
  <c r="E51" i="240" s="1"/>
  <c r="H58" i="241" a="1"/>
  <c r="H58" i="241" s="1"/>
  <c r="H29" i="220" a="1"/>
  <c r="H29" i="220" s="1"/>
  <c r="H28" i="220" a="1"/>
  <c r="H28" i="220" s="1"/>
  <c r="E41" i="228" a="1"/>
  <c r="E41" i="228" s="1"/>
  <c r="F52" i="230" a="1"/>
  <c r="F52" i="230" s="1"/>
  <c r="E36" i="254" a="1"/>
  <c r="E36" i="254" s="1"/>
  <c r="E42" i="238" a="1"/>
  <c r="E42" i="238" s="1"/>
  <c r="H31" i="251" a="1"/>
  <c r="H31" i="251" s="1"/>
  <c r="F67" i="215" a="1"/>
  <c r="F67" i="215" s="1"/>
  <c r="H29" i="129" a="1"/>
  <c r="H29" i="129" s="1"/>
  <c r="H33" i="255" a="1"/>
  <c r="H33" i="255" s="1"/>
  <c r="E35" i="269" a="1"/>
  <c r="E35" i="269" s="1"/>
  <c r="F35" i="242" a="1"/>
  <c r="F35" i="242" s="1"/>
  <c r="H23" i="259" a="1"/>
  <c r="H23" i="259" s="1"/>
  <c r="H29" i="252" a="1"/>
  <c r="H29" i="252" s="1"/>
  <c r="E37" i="255" a="1"/>
  <c r="E37" i="255" s="1"/>
  <c r="E45" i="228" a="1"/>
  <c r="E45" i="228" s="1"/>
  <c r="H26" i="133" a="1"/>
  <c r="H26" i="133" s="1"/>
  <c r="E41" i="242" a="1"/>
  <c r="E41" i="242" s="1"/>
  <c r="H32" i="220" a="1"/>
  <c r="H32" i="220" s="1"/>
  <c r="H33" i="245" a="1"/>
  <c r="H33" i="245" s="1"/>
  <c r="F29" i="242" a="1"/>
  <c r="F29" i="242" s="1"/>
  <c r="H56" i="220" a="1"/>
  <c r="H56" i="220" s="1"/>
  <c r="H64" i="213" a="1"/>
  <c r="H64" i="213" s="1"/>
  <c r="E31" i="220" a="1"/>
  <c r="E31" i="220" s="1"/>
  <c r="H29" i="221" a="1"/>
  <c r="H29" i="221" s="1"/>
  <c r="E52" i="229" a="1"/>
  <c r="E52" i="229" s="1"/>
  <c r="E49" i="229" a="1"/>
  <c r="E49" i="229" s="1"/>
  <c r="E28" i="234" a="1"/>
  <c r="E28" i="234" s="1"/>
  <c r="E27" i="129" a="1"/>
  <c r="E27" i="129" s="1"/>
  <c r="F63" i="213" a="1"/>
  <c r="F63" i="213" s="1"/>
  <c r="E27" i="239" a="1"/>
  <c r="E27" i="239" s="1"/>
  <c r="F44" i="237" a="1"/>
  <c r="F44" i="237" s="1"/>
  <c r="E34" i="269" a="1"/>
  <c r="E34" i="269" s="1"/>
  <c r="E44" i="228" a="1"/>
  <c r="E44" i="228" s="1"/>
  <c r="F41" i="239" a="1"/>
  <c r="F41" i="239" s="1"/>
  <c r="F53" i="237" a="1"/>
  <c r="F53" i="237" s="1"/>
  <c r="E29" i="228" a="1"/>
  <c r="E29" i="228" s="1"/>
  <c r="E53" i="237" a="1"/>
  <c r="E53" i="237" s="1"/>
  <c r="E32" i="218" a="1"/>
  <c r="E32" i="218" s="1"/>
  <c r="H43" i="231" a="1"/>
  <c r="H43" i="231"/>
  <c r="F31" i="220" a="1"/>
  <c r="F31" i="220" s="1"/>
  <c r="H33" i="242" a="1"/>
  <c r="H33" i="242" s="1"/>
  <c r="H30" i="229" a="1"/>
  <c r="H30" i="229" s="1"/>
  <c r="H41" i="221" a="1"/>
  <c r="H41" i="221" s="1"/>
  <c r="F48" i="218" a="1"/>
  <c r="F48" i="218" s="1"/>
  <c r="F33" i="218" a="1"/>
  <c r="F33" i="218" s="1"/>
  <c r="F39" i="221" a="1"/>
  <c r="F39" i="221" s="1"/>
  <c r="F56" i="241" a="1"/>
  <c r="F56" i="241" s="1"/>
  <c r="E32" i="238" a="1"/>
  <c r="E32" i="238" s="1"/>
  <c r="H28" i="216" a="1"/>
  <c r="H28" i="216" s="1"/>
  <c r="E43" i="212" a="1"/>
  <c r="E43" i="212" s="1"/>
  <c r="E40" i="255" a="1"/>
  <c r="E40" i="255" s="1"/>
  <c r="F55" i="218" a="1"/>
  <c r="F55" i="218" s="1"/>
  <c r="H36" i="227" a="1"/>
  <c r="H36" i="227" s="1"/>
  <c r="E67" i="237" a="1"/>
  <c r="E67" i="237" s="1"/>
  <c r="H28" i="228" a="1"/>
  <c r="H28" i="228" s="1"/>
  <c r="E49" i="228" a="1"/>
  <c r="E49" i="228" s="1"/>
  <c r="F65" i="213" a="1"/>
  <c r="F65" i="213" s="1"/>
  <c r="H61" i="236" a="1"/>
  <c r="H61" i="236" s="1"/>
  <c r="F24" i="227" a="1"/>
  <c r="F24" i="227" s="1"/>
  <c r="F36" i="275" a="1"/>
  <c r="F36" i="275" s="1"/>
  <c r="F33" i="221" a="1"/>
  <c r="F33" i="221" s="1"/>
  <c r="E37" i="233" a="1"/>
  <c r="E37" i="233" s="1"/>
  <c r="E36" i="227" a="1"/>
  <c r="E36" i="227" s="1"/>
  <c r="E31" i="229" a="1"/>
  <c r="E31" i="229" s="1"/>
  <c r="E58" i="218" a="1"/>
  <c r="E58" i="218" s="1"/>
  <c r="F30" i="128" a="1"/>
  <c r="F30" i="128" s="1"/>
  <c r="H49" i="240" a="1"/>
  <c r="H49" i="240" s="1"/>
  <c r="H52" i="214" a="1"/>
  <c r="H52" i="214" s="1"/>
  <c r="F50" i="232" a="1"/>
  <c r="F50" i="232" s="1"/>
  <c r="F58" i="218" a="1"/>
  <c r="F58" i="218" s="1"/>
  <c r="F34" i="245" a="1"/>
  <c r="F34" i="245" s="1"/>
  <c r="E45" i="227" a="1"/>
  <c r="E45" i="227" s="1"/>
  <c r="E39" i="240" a="1"/>
  <c r="E39" i="240" s="1"/>
  <c r="H31" i="238" a="1"/>
  <c r="H31" i="238" s="1"/>
  <c r="F33" i="229" a="1"/>
  <c r="F33" i="229" s="1"/>
  <c r="H38" i="238" a="1"/>
  <c r="H38" i="238" s="1"/>
  <c r="E29" i="219" a="1"/>
  <c r="E29" i="219" s="1"/>
  <c r="H27" i="239" a="1"/>
  <c r="H27" i="239" s="1"/>
  <c r="F49" i="226" a="1"/>
  <c r="F49" i="226" s="1"/>
  <c r="E33" i="273" a="1"/>
  <c r="E33" i="273" s="1"/>
  <c r="F36" i="255" a="1"/>
  <c r="F36" i="255" s="1"/>
  <c r="H31" i="252" a="1"/>
  <c r="H31" i="252" s="1"/>
  <c r="F38" i="255" a="1"/>
  <c r="F38" i="255" s="1"/>
  <c r="H53" i="240" a="1"/>
  <c r="H53" i="240" s="1"/>
  <c r="F45" i="215" a="1"/>
  <c r="F45" i="215" s="1"/>
  <c r="F33" i="275" a="1"/>
  <c r="F33" i="275" s="1"/>
  <c r="H26" i="258" a="1"/>
  <c r="H26" i="258" s="1"/>
  <c r="F30" i="245" a="1"/>
  <c r="F30" i="245" s="1"/>
  <c r="H54" i="230" a="1"/>
  <c r="H54" i="230" s="1"/>
  <c r="E34" i="275" a="1"/>
  <c r="E34" i="275" s="1"/>
  <c r="E40" i="240" a="1"/>
  <c r="E40" i="240" s="1"/>
  <c r="E29" i="273" a="1"/>
  <c r="E29" i="273" s="1"/>
  <c r="E35" i="231" a="1"/>
  <c r="E35" i="231" s="1"/>
  <c r="H34" i="253" a="1"/>
  <c r="H34" i="253" s="1"/>
  <c r="E31" i="253" a="1"/>
  <c r="E31" i="253" s="1"/>
  <c r="F33" i="252" a="1"/>
  <c r="F33" i="252" s="1"/>
  <c r="E79" i="215" a="1"/>
  <c r="E79" i="215" s="1"/>
  <c r="F37" i="240" a="1"/>
  <c r="F37" i="240" s="1"/>
  <c r="H27" i="258" a="1"/>
  <c r="H27" i="258" s="1"/>
  <c r="F34" i="243" a="1"/>
  <c r="F34" i="243" s="1"/>
  <c r="E33" i="254" a="1"/>
  <c r="E33" i="254" s="1"/>
  <c r="H30" i="134" a="1"/>
  <c r="H30" i="134" s="1"/>
  <c r="E24" i="136" a="1"/>
  <c r="E24" i="136" s="1"/>
  <c r="H32" i="275" a="1"/>
  <c r="H32" i="275" s="1"/>
  <c r="E25" i="133" a="1"/>
  <c r="E25" i="133" s="1"/>
  <c r="H81" i="215" a="1"/>
  <c r="H81" i="215" s="1"/>
  <c r="E81" i="215" a="1"/>
  <c r="E81" i="215" s="1"/>
  <c r="H44" i="215" a="1"/>
  <c r="H44" i="215" s="1"/>
  <c r="F61" i="215" a="1"/>
  <c r="F61" i="215" s="1"/>
  <c r="H32" i="135" a="1"/>
  <c r="H32" i="135" s="1"/>
  <c r="H29" i="250" a="1"/>
  <c r="H29" i="250" s="1"/>
  <c r="H38" i="220" a="1"/>
  <c r="H38" i="220" s="1"/>
  <c r="F56" i="230" a="1"/>
  <c r="F56" i="230" s="1"/>
  <c r="E36" i="238" a="1"/>
  <c r="E36" i="238" s="1"/>
  <c r="H30" i="251" a="1"/>
  <c r="H30" i="251" s="1"/>
  <c r="H53" i="228" a="1"/>
  <c r="H53" i="228" s="1"/>
  <c r="E48" i="214" a="1"/>
  <c r="E48" i="214" s="1"/>
  <c r="E28" i="244" a="1"/>
  <c r="E28" i="244" s="1"/>
  <c r="E43" i="213" a="1"/>
  <c r="E43" i="213" s="1"/>
  <c r="F62" i="218" a="1"/>
  <c r="F62" i="218" s="1"/>
  <c r="E57" i="241" a="1"/>
  <c r="E57" i="241" s="1"/>
  <c r="F26" i="231" a="1"/>
  <c r="F26" i="231" s="1"/>
  <c r="F35" i="219" a="1"/>
  <c r="F35" i="219" s="1"/>
  <c r="F29" i="124" a="1"/>
  <c r="F29" i="124" s="1"/>
  <c r="H35" i="221" a="1"/>
  <c r="H35" i="221" s="1"/>
  <c r="H57" i="237" a="1"/>
  <c r="H57" i="237" s="1"/>
  <c r="H31" i="272" a="1"/>
  <c r="H31" i="272" s="1"/>
  <c r="H21" i="258" a="1"/>
  <c r="H21" i="258" s="1"/>
  <c r="E34" i="215" a="1"/>
  <c r="E34" i="215" s="1"/>
  <c r="E27" i="136" a="1"/>
  <c r="E27" i="136" s="1"/>
  <c r="E29" i="231" a="1"/>
  <c r="E29" i="231" s="1"/>
  <c r="H27" i="273" a="1"/>
  <c r="H27" i="273" s="1"/>
  <c r="F36" i="276" a="1"/>
  <c r="F36" i="276" s="1"/>
  <c r="F31" i="270" a="1"/>
  <c r="F31" i="270" s="1"/>
  <c r="H38" i="275" a="1"/>
  <c r="H38" i="275" s="1"/>
  <c r="F37" i="227" a="1"/>
  <c r="F37" i="227" s="1"/>
  <c r="E30" i="272" a="1"/>
  <c r="E30" i="272" s="1"/>
  <c r="H67" i="220" a="1"/>
  <c r="H67" i="220" s="1"/>
  <c r="H50" i="218" a="1"/>
  <c r="H50" i="218" s="1"/>
  <c r="H52" i="232" a="1"/>
  <c r="H52" i="232" s="1"/>
  <c r="H24" i="259" a="1"/>
  <c r="H24" i="259" s="1"/>
  <c r="F47" i="221" a="1"/>
  <c r="F47" i="221" s="1"/>
  <c r="E26" i="130" a="1"/>
  <c r="E26" i="130" s="1"/>
  <c r="F56" i="232" a="1"/>
  <c r="F56" i="232" s="1"/>
  <c r="H36" i="269" a="1"/>
  <c r="H36" i="269" s="1"/>
  <c r="F24" i="233" a="1"/>
  <c r="F24" i="233" s="1"/>
  <c r="F30" i="165" a="1"/>
  <c r="F30" i="165" s="1"/>
  <c r="H25" i="231" a="1"/>
  <c r="H25" i="231" s="1"/>
  <c r="F35" i="251" a="1"/>
  <c r="F35" i="251" s="1"/>
  <c r="E24" i="130" a="1"/>
  <c r="E24" i="130" s="1"/>
  <c r="E37" i="232" a="1"/>
  <c r="E37" i="232" s="1"/>
  <c r="H44" i="236" a="1"/>
  <c r="H44" i="236" s="1"/>
  <c r="H38" i="212" a="1"/>
  <c r="H38" i="212" s="1"/>
  <c r="E26" i="216" a="1"/>
  <c r="E26" i="216" s="1"/>
  <c r="F29" i="218" a="1"/>
  <c r="F29" i="218" s="1"/>
  <c r="E50" i="221" a="1"/>
  <c r="E50" i="221" s="1"/>
  <c r="H59" i="228" a="1"/>
  <c r="H59" i="228" s="1"/>
  <c r="E48" i="238" a="1"/>
  <c r="E48" i="238" s="1"/>
  <c r="E28" i="243" a="1"/>
  <c r="E28" i="243" s="1"/>
  <c r="F43" i="228" a="1"/>
  <c r="F43" i="228" s="1"/>
  <c r="H46" i="238" a="1"/>
  <c r="H46" i="238" s="1"/>
  <c r="F48" i="214" a="1"/>
  <c r="F48" i="214" s="1"/>
  <c r="E53" i="218" a="1"/>
  <c r="E53" i="218" s="1"/>
  <c r="F33" i="220" a="1"/>
  <c r="F33" i="220" s="1"/>
  <c r="H46" i="237" a="1"/>
  <c r="H46" i="237" s="1"/>
  <c r="E39" i="254" a="1"/>
  <c r="E39" i="254" s="1"/>
  <c r="H39" i="212" a="1"/>
  <c r="H39" i="212" s="1"/>
  <c r="H45" i="236" a="1"/>
  <c r="H45" i="236" s="1"/>
  <c r="H51" i="213" a="1"/>
  <c r="H51" i="213"/>
  <c r="F38" i="249" a="1"/>
  <c r="F38" i="249" s="1"/>
  <c r="F23" i="125" a="1"/>
  <c r="F23" i="125" s="1"/>
  <c r="E34" i="212" a="1"/>
  <c r="E34" i="212" s="1"/>
  <c r="E39" i="227" a="1"/>
  <c r="E39" i="227" s="1"/>
  <c r="F34" i="250" a="1"/>
  <c r="F34" i="250" s="1"/>
  <c r="E33" i="232" a="1"/>
  <c r="E33" i="232" s="1"/>
  <c r="F57" i="213" a="1"/>
  <c r="F57" i="213" s="1"/>
  <c r="E35" i="240" a="1"/>
  <c r="E35" i="240" s="1"/>
  <c r="E52" i="240" a="1"/>
  <c r="E52" i="240" s="1"/>
  <c r="F32" i="227" a="1"/>
  <c r="F32" i="227" s="1"/>
  <c r="E38" i="231" a="1"/>
  <c r="E38" i="231" s="1"/>
  <c r="H29" i="233" a="1"/>
  <c r="H29" i="233" s="1"/>
  <c r="H26" i="233" a="1"/>
  <c r="H26" i="233" s="1"/>
  <c r="E50" i="240" a="1"/>
  <c r="E50" i="240" s="1"/>
  <c r="E51" i="214" a="1"/>
  <c r="E51" i="214" s="1"/>
  <c r="F57" i="236" a="1"/>
  <c r="F57" i="236" s="1"/>
  <c r="F34" i="252" a="1"/>
  <c r="F34" i="252" s="1"/>
  <c r="F64" i="228" a="1"/>
  <c r="F64" i="228" s="1"/>
  <c r="F46" i="237" a="1"/>
  <c r="F46" i="237" s="1"/>
  <c r="F26" i="130" a="1"/>
  <c r="F26" i="130" s="1"/>
  <c r="F23" i="129" a="1"/>
  <c r="F23" i="129" s="1"/>
  <c r="E35" i="262" a="1"/>
  <c r="E35" i="262" s="1"/>
  <c r="H40" i="228" a="1"/>
  <c r="H40" i="228" s="1"/>
  <c r="F51" i="237" a="1"/>
  <c r="F51" i="237" s="1"/>
  <c r="E30" i="239" a="1"/>
  <c r="E30" i="239" s="1"/>
  <c r="H63" i="212" a="1"/>
  <c r="H63" i="212" s="1"/>
  <c r="F44" i="214" a="1"/>
  <c r="F44" i="214" s="1"/>
  <c r="E44" i="242" a="1"/>
  <c r="E44" i="242" s="1"/>
  <c r="H56" i="240" a="1"/>
  <c r="H56" i="240" s="1"/>
  <c r="F41" i="240" a="1"/>
  <c r="F41" i="240" s="1"/>
  <c r="E34" i="244" a="1"/>
  <c r="E34" i="244" s="1"/>
  <c r="F36" i="219" a="1"/>
  <c r="F36" i="219" s="1"/>
  <c r="F44" i="233" a="1"/>
  <c r="F44" i="233" s="1"/>
  <c r="F30" i="247" a="1"/>
  <c r="F30" i="247" s="1"/>
  <c r="F48" i="231" a="1"/>
  <c r="F48" i="231" s="1"/>
  <c r="F51" i="229" a="1"/>
  <c r="F51" i="229" s="1"/>
  <c r="F37" i="248" a="1"/>
  <c r="F37" i="248" s="1"/>
  <c r="F27" i="228" a="1"/>
  <c r="F27" i="228" s="1"/>
  <c r="F22" i="232" a="1"/>
  <c r="F22" i="232" s="1"/>
  <c r="H38" i="218" a="1"/>
  <c r="H38" i="218" s="1"/>
  <c r="H33" i="229" a="1"/>
  <c r="H33" i="229" s="1"/>
  <c r="H24" i="231" a="1"/>
  <c r="H24" i="231" s="1"/>
  <c r="H42" i="233" a="1"/>
  <c r="H42" i="233" s="1"/>
  <c r="E55" i="213" a="1"/>
  <c r="E55" i="213" s="1"/>
  <c r="F50" i="242" a="1"/>
  <c r="F50" i="242" s="1"/>
  <c r="H47" i="226" a="1"/>
  <c r="H47" i="226" s="1"/>
  <c r="E26" i="128" a="1"/>
  <c r="E26" i="128" s="1"/>
  <c r="E29" i="246" a="1"/>
  <c r="E29" i="246" s="1"/>
  <c r="F69" i="220" a="1"/>
  <c r="F69" i="220" s="1"/>
  <c r="F31" i="229" a="1"/>
  <c r="F31" i="229" s="1"/>
  <c r="H35" i="273" a="1"/>
  <c r="H35" i="273" s="1"/>
  <c r="E37" i="270" a="1"/>
  <c r="E37" i="270" s="1"/>
  <c r="H52" i="226" a="1"/>
  <c r="H52" i="226" s="1"/>
  <c r="H26" i="137" a="1"/>
  <c r="H26" i="137" s="1"/>
  <c r="F35" i="276" a="1"/>
  <c r="F35" i="276" s="1"/>
  <c r="E34" i="134" a="1"/>
  <c r="E34" i="134" s="1"/>
  <c r="F65" i="237" a="1"/>
  <c r="F65" i="237" s="1"/>
  <c r="F70" i="212" a="1"/>
  <c r="F70" i="212" s="1"/>
  <c r="E59" i="230" a="1"/>
  <c r="E59" i="230" s="1"/>
  <c r="H39" i="227" a="1"/>
  <c r="H39" i="227" s="1"/>
  <c r="H23" i="227" a="1"/>
  <c r="H23" i="227"/>
  <c r="F49" i="240" a="1"/>
  <c r="F49" i="240" s="1"/>
  <c r="F41" i="218" a="1"/>
  <c r="F41" i="218" s="1"/>
  <c r="F25" i="227" a="1"/>
  <c r="F25" i="227" s="1"/>
  <c r="E36" i="240" a="1"/>
  <c r="E36" i="240" s="1"/>
  <c r="H55" i="240" a="1"/>
  <c r="H55" i="240" s="1"/>
  <c r="H35" i="243" a="1"/>
  <c r="H35" i="243" s="1"/>
  <c r="E62" i="237" a="1"/>
  <c r="E62" i="237" s="1"/>
  <c r="F60" i="237" a="1"/>
  <c r="F60" i="237" s="1"/>
  <c r="F59" i="213" a="1"/>
  <c r="F59" i="213" s="1"/>
  <c r="F25" i="124" a="1"/>
  <c r="F25" i="124" s="1"/>
  <c r="H69" i="236" a="1"/>
  <c r="H69" i="236"/>
  <c r="H30" i="239" a="1"/>
  <c r="H30" i="239" s="1"/>
  <c r="H36" i="220" a="1"/>
  <c r="H36" i="220" s="1"/>
  <c r="H35" i="238" a="1"/>
  <c r="H35" i="238" s="1"/>
  <c r="H28" i="227" a="1"/>
  <c r="H28" i="227" s="1"/>
  <c r="E46" i="238" a="1"/>
  <c r="E46" i="238"/>
  <c r="E23" i="130" a="1"/>
  <c r="E23" i="130" s="1"/>
  <c r="E25" i="160" a="1"/>
  <c r="E25" i="160" s="1"/>
  <c r="F33" i="238" a="1"/>
  <c r="F33" i="238" s="1"/>
  <c r="E53" i="241" a="1"/>
  <c r="E53" i="241" s="1"/>
  <c r="E24" i="137" a="1"/>
  <c r="E24" i="137" s="1"/>
  <c r="E46" i="242" a="1"/>
  <c r="E46" i="242" s="1"/>
  <c r="H28" i="242" a="1"/>
  <c r="H28" i="242" s="1"/>
  <c r="H46" i="214" a="1"/>
  <c r="H46" i="214" s="1"/>
  <c r="H47" i="243" a="1"/>
  <c r="H47" i="243" s="1"/>
  <c r="F32" i="239" a="1"/>
  <c r="F32" i="239" s="1"/>
  <c r="F40" i="228" a="1"/>
  <c r="F40" i="228" s="1"/>
  <c r="F58" i="228" a="1"/>
  <c r="F58" i="228" s="1"/>
  <c r="F39" i="243" a="1"/>
  <c r="F39" i="243" s="1"/>
  <c r="E44" i="237" a="1"/>
  <c r="E44" i="237" s="1"/>
  <c r="H46" i="236" a="1"/>
  <c r="H46" i="236" s="1"/>
  <c r="E25" i="238" a="1"/>
  <c r="E25" i="238" s="1"/>
  <c r="E63" i="213" a="1"/>
  <c r="E63" i="213" s="1"/>
  <c r="F32" i="251" a="1"/>
  <c r="F32" i="251" s="1"/>
  <c r="F49" i="230" a="1"/>
  <c r="F49" i="230" s="1"/>
  <c r="H34" i="251" a="1"/>
  <c r="H34" i="251" s="1"/>
  <c r="H64" i="214" a="1"/>
  <c r="H64" i="214" s="1"/>
  <c r="F33" i="254" a="1"/>
  <c r="F33" i="254" s="1"/>
  <c r="F42" i="236" a="1"/>
  <c r="F42" i="236" s="1"/>
  <c r="E40" i="241" a="1"/>
  <c r="E40" i="241" s="1"/>
  <c r="E34" i="252" a="1"/>
  <c r="E34" i="252" s="1"/>
  <c r="H35" i="220" a="1"/>
  <c r="H35" i="220" s="1"/>
  <c r="F28" i="244" a="1"/>
  <c r="F28" i="244" s="1"/>
  <c r="E42" i="232" a="1"/>
  <c r="E42" i="232" s="1"/>
  <c r="H34" i="247" a="1"/>
  <c r="H34" i="247" s="1"/>
  <c r="F40" i="238" a="1"/>
  <c r="F40" i="238" s="1"/>
  <c r="H51" i="237" a="1"/>
  <c r="H51" i="237" s="1"/>
  <c r="H43" i="229" a="1"/>
  <c r="H43" i="229" s="1"/>
  <c r="E50" i="242" a="1"/>
  <c r="E50" i="242" s="1"/>
  <c r="H37" i="231" a="1"/>
  <c r="H37" i="231" s="1"/>
  <c r="H41" i="238" a="1"/>
  <c r="H41" i="238" s="1"/>
  <c r="E61" i="236" a="1"/>
  <c r="E61" i="236" s="1"/>
  <c r="E55" i="232" a="1"/>
  <c r="E55" i="232" s="1"/>
  <c r="F45" i="233" a="1"/>
  <c r="F45" i="233" s="1"/>
  <c r="E40" i="233" a="1"/>
  <c r="E40" i="233" s="1"/>
  <c r="E32" i="233" a="1"/>
  <c r="E32" i="233" s="1"/>
  <c r="E50" i="214" a="1"/>
  <c r="E50" i="214" s="1"/>
  <c r="H41" i="230" a="1"/>
  <c r="H41" i="230" s="1"/>
  <c r="F30" i="253" a="1"/>
  <c r="F30" i="253" s="1"/>
  <c r="F54" i="218" a="1"/>
  <c r="F54" i="218" s="1"/>
  <c r="F30" i="243" a="1"/>
  <c r="F30" i="243" s="1"/>
  <c r="F37" i="230" a="1"/>
  <c r="F37" i="230" s="1"/>
  <c r="H29" i="128" a="1"/>
  <c r="H29" i="128" s="1"/>
  <c r="E23" i="258" a="1"/>
  <c r="E23" i="258" s="1"/>
  <c r="E33" i="272" a="1"/>
  <c r="E33" i="272" s="1"/>
  <c r="E33" i="250" a="1"/>
  <c r="E33" i="250" s="1"/>
  <c r="H48" i="243" a="1"/>
  <c r="H48" i="243" s="1"/>
  <c r="H24" i="258" a="1"/>
  <c r="H24" i="258" s="1"/>
  <c r="H38" i="227" a="1"/>
  <c r="H38" i="227" s="1"/>
  <c r="H25" i="273" a="1"/>
  <c r="H25" i="273" s="1"/>
  <c r="E37" i="275" a="1"/>
  <c r="E37" i="275" s="1"/>
  <c r="E48" i="218" a="1"/>
  <c r="E48" i="218" s="1"/>
  <c r="E36" i="272" a="1"/>
  <c r="E36" i="272" s="1"/>
  <c r="E30" i="252" a="1"/>
  <c r="E30" i="252" s="1"/>
  <c r="E30" i="251" a="1"/>
  <c r="E30" i="251" s="1"/>
  <c r="E27" i="137" a="1"/>
  <c r="E27" i="137" s="1"/>
  <c r="E26" i="160" a="1"/>
  <c r="E26" i="160" s="1"/>
  <c r="F33" i="249" a="1"/>
  <c r="F33" i="249" s="1"/>
  <c r="H42" i="219" a="1"/>
  <c r="H42" i="219"/>
  <c r="F34" i="262" a="1"/>
  <c r="F34" i="262" s="1"/>
  <c r="F28" i="164" a="1"/>
  <c r="F28" i="164" s="1"/>
  <c r="H30" i="129" a="1"/>
  <c r="H30" i="129" s="1"/>
  <c r="F25" i="273" a="1"/>
  <c r="F25" i="273" s="1"/>
  <c r="F39" i="275" a="1"/>
  <c r="F39" i="275" s="1"/>
  <c r="E42" i="231" a="1"/>
  <c r="E42" i="231" s="1"/>
  <c r="H31" i="270" a="1"/>
  <c r="H31" i="270" s="1"/>
  <c r="F36" i="215" a="1"/>
  <c r="F36" i="215" s="1"/>
  <c r="F34" i="215" a="1"/>
  <c r="F34" i="215" s="1"/>
  <c r="E42" i="215" a="1"/>
  <c r="E42" i="215" s="1"/>
  <c r="E52" i="228" a="1"/>
  <c r="E52" i="228" s="1"/>
  <c r="E50" i="220" a="1"/>
  <c r="E50" i="220" s="1"/>
  <c r="F65" i="218" a="1"/>
  <c r="F65" i="218" s="1"/>
  <c r="H27" i="238" a="1"/>
  <c r="H27" i="238" s="1"/>
  <c r="F36" i="233" a="1"/>
  <c r="F36" i="233" s="1"/>
  <c r="E38" i="242" a="1"/>
  <c r="E38" i="242" s="1"/>
  <c r="F33" i="219" a="1"/>
  <c r="F33" i="219" s="1"/>
  <c r="H44" i="240" a="1"/>
  <c r="H44" i="240" s="1"/>
  <c r="F46" i="220" a="1"/>
  <c r="F46" i="220" s="1"/>
  <c r="H29" i="245" a="1"/>
  <c r="H29" i="245" s="1"/>
  <c r="H53" i="214" a="1"/>
  <c r="H53" i="214" s="1"/>
  <c r="H39" i="233" a="1"/>
  <c r="H39" i="233" s="1"/>
  <c r="H29" i="238" a="1"/>
  <c r="H29" i="238" s="1"/>
  <c r="H42" i="230" a="1"/>
  <c r="H42" i="230" s="1"/>
  <c r="F27" i="231" a="1"/>
  <c r="F27" i="231" s="1"/>
  <c r="F47" i="229" a="1"/>
  <c r="F47" i="229" s="1"/>
  <c r="H24" i="230" a="1"/>
  <c r="H24" i="230" s="1"/>
  <c r="E38" i="221" a="1"/>
  <c r="E38" i="221" s="1"/>
  <c r="F31" i="230" a="1"/>
  <c r="F31" i="230" s="1"/>
  <c r="F30" i="272" a="1"/>
  <c r="F30" i="272" s="1"/>
  <c r="E35" i="218" a="1"/>
  <c r="E35" i="218" s="1"/>
  <c r="F53" i="215" a="1"/>
  <c r="F53" i="215" s="1"/>
  <c r="F25" i="128" a="1"/>
  <c r="F25" i="128" s="1"/>
  <c r="H43" i="241" a="1"/>
  <c r="H43" i="241" s="1"/>
  <c r="F48" i="221" a="1"/>
  <c r="F48" i="221" s="1"/>
  <c r="F33" i="255" a="1"/>
  <c r="F33" i="255" s="1"/>
  <c r="F36" i="241" a="1"/>
  <c r="F36" i="241" s="1"/>
  <c r="E33" i="249" a="1"/>
  <c r="E33" i="249" s="1"/>
  <c r="F33" i="244" a="1"/>
  <c r="F33" i="244" s="1"/>
  <c r="H66" i="220" a="1"/>
  <c r="H66" i="220" s="1"/>
  <c r="E32" i="135" a="1"/>
  <c r="E32" i="135" s="1"/>
  <c r="E36" i="263" a="1"/>
  <c r="E36" i="263" s="1"/>
  <c r="H24" i="232" a="1"/>
  <c r="H24" i="232" s="1"/>
  <c r="E32" i="248" a="1"/>
  <c r="E32" i="248" s="1"/>
  <c r="H40" i="232" a="1"/>
  <c r="H40" i="232" s="1"/>
  <c r="E24" i="231" a="1"/>
  <c r="E24" i="231" s="1"/>
  <c r="E31" i="273" a="1"/>
  <c r="E31" i="273" s="1"/>
  <c r="E50" i="232" a="1"/>
  <c r="E50" i="232" s="1"/>
  <c r="E64" i="228" a="1"/>
  <c r="E64" i="228" s="1"/>
  <c r="H50" i="226" a="1"/>
  <c r="H50" i="226" s="1"/>
  <c r="H28" i="130" a="1"/>
  <c r="H28" i="130" s="1"/>
  <c r="F31" i="135" a="1"/>
  <c r="F31" i="135" s="1"/>
  <c r="F34" i="251" a="1"/>
  <c r="F34" i="251" s="1"/>
  <c r="H28" i="164" a="1"/>
  <c r="H28" i="164" s="1"/>
  <c r="F30" i="244" a="1"/>
  <c r="F30" i="244" s="1"/>
  <c r="H28" i="238" a="1"/>
  <c r="H28" i="238" s="1"/>
  <c r="E61" i="212" a="1"/>
  <c r="E61" i="212" s="1"/>
  <c r="F39" i="231" a="1"/>
  <c r="F39" i="231" s="1"/>
  <c r="F31" i="244" a="1"/>
  <c r="F31" i="244" s="1"/>
  <c r="H24" i="216" a="1"/>
  <c r="H24" i="216" s="1"/>
  <c r="E28" i="221" a="1"/>
  <c r="E28" i="221" s="1"/>
  <c r="E59" i="213" a="1"/>
  <c r="E59" i="213" s="1"/>
  <c r="H31" i="227" a="1"/>
  <c r="H31" i="227" s="1"/>
  <c r="F32" i="228" a="1"/>
  <c r="F32" i="228" s="1"/>
  <c r="F60" i="213" a="1"/>
  <c r="F60" i="213" s="1"/>
  <c r="F67" i="218" a="1"/>
  <c r="F67" i="218" s="1"/>
  <c r="F49" i="212" a="1"/>
  <c r="F49" i="212" s="1"/>
  <c r="E33" i="252" a="1"/>
  <c r="E33" i="252" s="1"/>
  <c r="E28" i="135" a="1"/>
  <c r="E28" i="135" s="1"/>
  <c r="H45" i="239" a="1"/>
  <c r="H45" i="239" s="1"/>
  <c r="E27" i="242" a="1"/>
  <c r="E27" i="242" s="1"/>
  <c r="E32" i="275" a="1"/>
  <c r="E32" i="275" s="1"/>
  <c r="H33" i="269" a="1"/>
  <c r="H33" i="269" s="1"/>
  <c r="F25" i="125" a="1"/>
  <c r="F25" i="125" s="1"/>
  <c r="H54" i="241" a="1"/>
  <c r="H54" i="241" s="1"/>
  <c r="E24" i="128" a="1"/>
  <c r="E24" i="128" s="1"/>
  <c r="H28" i="272" a="1"/>
  <c r="H28" i="272" s="1"/>
  <c r="H27" i="243" a="1"/>
  <c r="H27" i="243" s="1"/>
  <c r="E31" i="233" a="1"/>
  <c r="E31" i="233" s="1"/>
  <c r="E35" i="246" a="1"/>
  <c r="E35" i="246" s="1"/>
  <c r="F27" i="128" a="1"/>
  <c r="F27" i="128" s="1"/>
  <c r="H38" i="233" a="1"/>
  <c r="H38" i="233" s="1"/>
  <c r="H35" i="245" a="1"/>
  <c r="H35" i="245" s="1"/>
  <c r="F35" i="233" a="1"/>
  <c r="F35" i="233" s="1"/>
  <c r="H44" i="231" a="1"/>
  <c r="H44" i="231" s="1"/>
  <c r="H61" i="226" a="1"/>
  <c r="H61" i="226" s="1"/>
  <c r="H43" i="228" a="1"/>
  <c r="H43" i="228" s="1"/>
  <c r="F53" i="230" a="1"/>
  <c r="F53" i="230" s="1"/>
  <c r="E47" i="232" a="1"/>
  <c r="E47" i="232" s="1"/>
  <c r="F40" i="230" a="1"/>
  <c r="F40" i="230" s="1"/>
  <c r="E42" i="230" a="1"/>
  <c r="E42" i="230" s="1"/>
  <c r="F41" i="213" a="1"/>
  <c r="F41" i="213" s="1"/>
  <c r="F42" i="239" a="1"/>
  <c r="F42" i="239" s="1"/>
  <c r="E33" i="135" a="1"/>
  <c r="E33" i="135" s="1"/>
  <c r="H28" i="230" a="1"/>
  <c r="H28" i="230" s="1"/>
  <c r="F44" i="240" a="1"/>
  <c r="F44" i="240" s="1"/>
  <c r="E24" i="259" a="1"/>
  <c r="E24" i="259" s="1"/>
  <c r="H27" i="259" a="1"/>
  <c r="H27" i="259" s="1"/>
  <c r="H51" i="221" a="1"/>
  <c r="H51" i="221" s="1"/>
  <c r="E29" i="165" a="1"/>
  <c r="E29" i="165" s="1"/>
  <c r="H39" i="255" a="1"/>
  <c r="H39" i="255" s="1"/>
  <c r="H62" i="220" a="1"/>
  <c r="H62" i="220" s="1"/>
  <c r="E31" i="239" a="1"/>
  <c r="E31" i="239" s="1"/>
  <c r="H39" i="231" a="1"/>
  <c r="H39" i="231" s="1"/>
  <c r="F33" i="276" a="1"/>
  <c r="F33" i="276" s="1"/>
  <c r="F46" i="233" a="1"/>
  <c r="F46" i="233" s="1"/>
  <c r="H61" i="228" a="1"/>
  <c r="H61" i="228" s="1"/>
  <c r="H43" i="232" a="1"/>
  <c r="H43" i="232" s="1"/>
  <c r="E34" i="219" a="1"/>
  <c r="E34" i="219" s="1"/>
  <c r="E33" i="221" a="1"/>
  <c r="E33" i="221" s="1"/>
  <c r="E55" i="240" a="1"/>
  <c r="E55" i="240" s="1"/>
  <c r="F69" i="237" a="1"/>
  <c r="F69" i="237" s="1"/>
  <c r="H30" i="227" a="1"/>
  <c r="H30" i="227" s="1"/>
  <c r="E82" i="212" a="1"/>
  <c r="E82" i="212" s="1"/>
  <c r="H29" i="218" a="1"/>
  <c r="H29" i="218" s="1"/>
  <c r="F34" i="246" a="1"/>
  <c r="F34" i="246" s="1"/>
  <c r="H45" i="232" a="1"/>
  <c r="H45" i="232" s="1"/>
  <c r="F36" i="242" a="1"/>
  <c r="F36" i="242" s="1"/>
  <c r="H20" i="259" a="1"/>
  <c r="H20" i="259" s="1"/>
  <c r="E46" i="232" a="1"/>
  <c r="E46" i="232" s="1"/>
  <c r="E30" i="131" a="1"/>
  <c r="E30" i="131" s="1"/>
  <c r="F33" i="245" a="1"/>
  <c r="F33" i="245" s="1"/>
  <c r="H38" i="254" a="1"/>
  <c r="H38" i="254" s="1"/>
  <c r="F53" i="221" a="1"/>
  <c r="F53" i="221" s="1"/>
  <c r="E71" i="215" a="1"/>
  <c r="E71" i="215" s="1"/>
  <c r="E39" i="255" a="1"/>
  <c r="E39" i="255" s="1"/>
  <c r="H34" i="254" a="1"/>
  <c r="H34" i="254" s="1"/>
  <c r="E37" i="276" a="1"/>
  <c r="E37" i="276" s="1"/>
  <c r="E61" i="215" a="1"/>
  <c r="E61" i="215" s="1"/>
  <c r="E36" i="248" a="1"/>
  <c r="E36" i="248" s="1"/>
  <c r="F30" i="218" a="1"/>
  <c r="F30" i="218" s="1"/>
  <c r="E32" i="272" a="1"/>
  <c r="E32" i="272" s="1"/>
  <c r="F57" i="218" a="1"/>
  <c r="F57" i="218" s="1"/>
  <c r="E36" i="276" a="1"/>
  <c r="E36" i="276" s="1"/>
  <c r="H35" i="233" a="1"/>
  <c r="H35" i="233" s="1"/>
  <c r="F50" i="226" a="1"/>
  <c r="F50" i="226" s="1"/>
  <c r="F28" i="272" a="1"/>
  <c r="F28" i="272" s="1"/>
  <c r="F38" i="215" a="1"/>
  <c r="F38" i="215" s="1"/>
  <c r="F58" i="215" a="1"/>
  <c r="F58" i="215" s="1"/>
  <c r="H33" i="218" a="1"/>
  <c r="H33" i="218" s="1"/>
  <c r="E38" i="220" a="1"/>
  <c r="E38" i="220" s="1"/>
  <c r="F55" i="228" a="1"/>
  <c r="F55" i="228" s="1"/>
  <c r="H53" i="241" a="1"/>
  <c r="H53" i="241" s="1"/>
  <c r="H51" i="228" a="1"/>
  <c r="H51" i="228"/>
  <c r="F35" i="218" a="1"/>
  <c r="F35" i="218" s="1"/>
  <c r="F42" i="242" a="1"/>
  <c r="F42" i="242" s="1"/>
  <c r="F45" i="229" a="1"/>
  <c r="F45" i="229" s="1"/>
  <c r="E25" i="132" a="1"/>
  <c r="E25" i="132" s="1"/>
  <c r="E68" i="220" a="1"/>
  <c r="E68" i="220" s="1"/>
  <c r="E51" i="241" a="1"/>
  <c r="E51" i="241" s="1"/>
  <c r="H22" i="258" a="1"/>
  <c r="H22" i="258" s="1"/>
  <c r="H64" i="215" a="1"/>
  <c r="H64" i="215" s="1"/>
  <c r="E35" i="275" a="1"/>
  <c r="E35" i="275" s="1"/>
  <c r="H38" i="242" a="1"/>
  <c r="H38" i="242" s="1"/>
  <c r="H26" i="272" a="1"/>
  <c r="H26" i="272" s="1"/>
  <c r="E25" i="230" a="1"/>
  <c r="E25" i="230" s="1"/>
  <c r="H39" i="248" a="1"/>
  <c r="H39" i="248" s="1"/>
  <c r="H43" i="240" a="1"/>
  <c r="H43" i="240" s="1"/>
  <c r="H30" i="131" a="1"/>
  <c r="H30" i="131" s="1"/>
  <c r="E68" i="237" a="1"/>
  <c r="E68" i="237" s="1"/>
  <c r="H45" i="228" a="1"/>
  <c r="H45" i="228" s="1"/>
  <c r="F37" i="229" a="1"/>
  <c r="F37" i="229" s="1"/>
  <c r="H48" i="221" a="1"/>
  <c r="H48" i="221" s="1"/>
  <c r="H44" i="219" a="1"/>
  <c r="H44" i="219" s="1"/>
  <c r="E43" i="218" a="1"/>
  <c r="E43" i="218" s="1"/>
  <c r="E26" i="231" a="1"/>
  <c r="E26" i="231" s="1"/>
  <c r="F47" i="219" a="1"/>
  <c r="F47" i="219" s="1"/>
  <c r="H43" i="218" a="1"/>
  <c r="H43" i="218" s="1"/>
  <c r="F43" i="229" a="1"/>
  <c r="F43" i="229" s="1"/>
  <c r="H34" i="276" a="1"/>
  <c r="H34" i="276" s="1"/>
  <c r="F27" i="165" a="1"/>
  <c r="F27" i="165" s="1"/>
  <c r="F27" i="243" a="1"/>
  <c r="F27" i="243" s="1"/>
  <c r="F35" i="250" a="1"/>
  <c r="F35" i="250" s="1"/>
  <c r="E34" i="272" a="1"/>
  <c r="E34" i="272" s="1"/>
  <c r="H26" i="273"/>
  <c r="E26" i="258" a="1"/>
  <c r="E26" i="258" s="1"/>
  <c r="F35" i="134" a="1"/>
  <c r="F35" i="134" s="1"/>
  <c r="F52" i="226" a="1"/>
  <c r="F52" i="226" s="1"/>
  <c r="E48" i="231" a="1"/>
  <c r="E48" i="231" s="1"/>
  <c r="E36" i="230" a="1"/>
  <c r="E36" i="230" s="1"/>
  <c r="H33" i="275" a="1"/>
  <c r="H33" i="275" s="1"/>
  <c r="H32" i="229" a="1"/>
  <c r="H32" i="229" s="1"/>
  <c r="H35" i="253" a="1"/>
  <c r="H35" i="253" s="1"/>
  <c r="H23" i="258" a="1"/>
  <c r="H23" i="258" s="1"/>
  <c r="H31" i="132" a="1"/>
  <c r="H31" i="132" s="1"/>
  <c r="F51" i="221" a="1"/>
  <c r="F51" i="221" s="1"/>
  <c r="F31" i="245" a="1"/>
  <c r="F31" i="245" s="1"/>
  <c r="E31" i="135" a="1"/>
  <c r="E31" i="135" s="1"/>
  <c r="E53" i="226" a="1"/>
  <c r="E53" i="226" s="1"/>
  <c r="E62" i="220" a="1"/>
  <c r="E62" i="220" s="1"/>
  <c r="E48" i="241" a="1"/>
  <c r="E48" i="241" s="1"/>
  <c r="E40" i="219" a="1"/>
  <c r="E40" i="219" s="1"/>
  <c r="H32" i="242" a="1"/>
  <c r="H32" i="242" s="1"/>
  <c r="F38" i="219" a="1"/>
  <c r="F38" i="219" s="1"/>
  <c r="E51" i="236" a="1"/>
  <c r="E51" i="236" s="1"/>
  <c r="F51" i="241" a="1"/>
  <c r="F51" i="241" s="1"/>
  <c r="F29" i="238" a="1"/>
  <c r="F29" i="238" s="1"/>
  <c r="H32" i="247" a="1"/>
  <c r="H32" i="247" s="1"/>
  <c r="H37" i="276" a="1"/>
  <c r="H37" i="276" s="1"/>
  <c r="F33" i="248" a="1"/>
  <c r="F33" i="248" s="1"/>
  <c r="F41" i="230" a="1"/>
  <c r="F41" i="230" s="1"/>
  <c r="E28" i="273" a="1"/>
  <c r="E28" i="273" s="1"/>
  <c r="E29" i="221" a="1"/>
  <c r="E29" i="221" s="1"/>
  <c r="H35" i="272" a="1"/>
  <c r="H35" i="272" s="1"/>
  <c r="E47" i="226" a="1"/>
  <c r="E47" i="226" s="1"/>
  <c r="F39" i="276" a="1"/>
  <c r="F39" i="276" s="1"/>
  <c r="F32" i="232" a="1"/>
  <c r="F32" i="232" s="1"/>
  <c r="H45" i="221" a="1"/>
  <c r="H45" i="221" s="1"/>
  <c r="F36" i="226" a="1"/>
  <c r="F36" i="226" s="1"/>
  <c r="F25" i="272" a="1"/>
  <c r="F25" i="272" s="1"/>
  <c r="E31" i="250" a="1"/>
  <c r="E31" i="250"/>
  <c r="H22" i="305" a="1"/>
  <c r="H22" i="305" s="1"/>
  <c r="H73" i="213" a="1"/>
  <c r="H73" i="213" s="1"/>
  <c r="E46" i="227" a="1"/>
  <c r="E46" i="227" s="1"/>
  <c r="H61" i="219" a="1"/>
  <c r="H61" i="219" s="1"/>
  <c r="H50" i="227" a="1"/>
  <c r="H50" i="227" s="1"/>
  <c r="F60" i="219" a="1"/>
  <c r="F60" i="219" s="1"/>
  <c r="E55" i="233" a="1"/>
  <c r="E55" i="233" s="1"/>
  <c r="E56" i="231" a="1"/>
  <c r="E56" i="231" s="1"/>
  <c r="H21" i="305" a="1"/>
  <c r="H21" i="305" s="1"/>
  <c r="E55" i="229" a="1"/>
  <c r="E55" i="229" s="1"/>
  <c r="H53" i="227" a="1"/>
  <c r="H53" i="227" s="1"/>
  <c r="E71" i="214" a="1"/>
  <c r="E71" i="214" s="1"/>
  <c r="F21" i="306" a="1"/>
  <c r="F21" i="306" s="1"/>
  <c r="F52" i="227" a="1"/>
  <c r="F52" i="227" s="1"/>
  <c r="E57" i="101" a="1"/>
  <c r="E57" i="101"/>
  <c r="E54" i="101" a="1"/>
  <c r="E54" i="101" s="1"/>
  <c r="E27" i="309" a="1"/>
  <c r="E27" i="309" s="1"/>
  <c r="F56" i="101" a="1"/>
  <c r="F56" i="101" s="1"/>
  <c r="H58" i="221" a="1"/>
  <c r="H58" i="221" s="1"/>
  <c r="E52" i="101" a="1"/>
  <c r="E52" i="101" s="1"/>
  <c r="H68" i="214" a="1"/>
  <c r="H68" i="214" s="1"/>
  <c r="F53" i="101" a="1"/>
  <c r="F53" i="101" s="1"/>
  <c r="H50" i="231" a="1"/>
  <c r="H50" i="231" s="1"/>
  <c r="E57" i="219" a="1"/>
  <c r="E57" i="219" s="1"/>
  <c r="H32" i="221" a="1"/>
  <c r="H32" i="221" s="1"/>
  <c r="E26" i="164" a="1"/>
  <c r="E26" i="164" s="1"/>
  <c r="F68" i="218" a="1"/>
  <c r="F68" i="218" s="1"/>
  <c r="H48" i="236" a="1"/>
  <c r="H48" i="236" s="1"/>
  <c r="F61" i="218" a="1"/>
  <c r="F61" i="218" s="1"/>
  <c r="H47" i="232" a="1"/>
  <c r="H47" i="232" s="1"/>
  <c r="F23" i="227" a="1"/>
  <c r="F23" i="227" s="1"/>
  <c r="H68" i="220" a="1"/>
  <c r="H68" i="220" s="1"/>
  <c r="E45" i="221" a="1"/>
  <c r="E45" i="221" s="1"/>
  <c r="H49" i="229" a="1"/>
  <c r="H49" i="229" s="1"/>
  <c r="E29" i="275" a="1"/>
  <c r="E29" i="275" s="1"/>
  <c r="F51" i="230" a="1"/>
  <c r="F51" i="230" s="1"/>
  <c r="H37" i="243" a="1"/>
  <c r="H37" i="243" s="1"/>
  <c r="E29" i="129" a="1"/>
  <c r="E29" i="129" s="1"/>
  <c r="F43" i="243" a="1"/>
  <c r="F43" i="243" s="1"/>
  <c r="F24" i="133" a="1"/>
  <c r="F24" i="133" s="1"/>
  <c r="F35" i="241" a="1"/>
  <c r="F35" i="241" s="1"/>
  <c r="E34" i="250" a="1"/>
  <c r="E34" i="250" s="1"/>
  <c r="F28" i="134" a="1"/>
  <c r="F28" i="134" s="1"/>
  <c r="H31" i="220" a="1"/>
  <c r="H31" i="220" s="1"/>
  <c r="H28" i="132" a="1"/>
  <c r="H28" i="132" s="1"/>
  <c r="E32" i="227" a="1"/>
  <c r="E32" i="227" s="1"/>
  <c r="F38" i="263" a="1"/>
  <c r="F38" i="263" s="1"/>
  <c r="F34" i="253" a="1"/>
  <c r="F34" i="253" s="1"/>
  <c r="E57" i="240" a="1"/>
  <c r="E57" i="240" s="1"/>
  <c r="H35" i="248" a="1"/>
  <c r="H35" i="248" s="1"/>
  <c r="F22" i="124" a="1"/>
  <c r="F22" i="124" s="1"/>
  <c r="H29" i="130" a="1"/>
  <c r="H29" i="130" s="1"/>
  <c r="E38" i="226" a="1"/>
  <c r="E38" i="226" s="1"/>
  <c r="F31" i="226" a="1"/>
  <c r="F31" i="226" s="1"/>
  <c r="H35" i="250" a="1"/>
  <c r="H35" i="250" s="1"/>
  <c r="H44" i="238" a="1"/>
  <c r="H44" i="238" s="1"/>
  <c r="F35" i="231" a="1"/>
  <c r="F35" i="231" s="1"/>
  <c r="F31" i="238" a="1"/>
  <c r="F31" i="238" s="1"/>
  <c r="E30" i="229" a="1"/>
  <c r="E30" i="229" s="1"/>
  <c r="H54" i="232" a="1"/>
  <c r="H54" i="232" s="1"/>
  <c r="F32" i="220" a="1"/>
  <c r="F32" i="220" s="1"/>
  <c r="E50" i="218" a="1"/>
  <c r="E50" i="218" s="1"/>
  <c r="E33" i="134" a="1"/>
  <c r="E33" i="134" s="1"/>
  <c r="F41" i="231" a="1"/>
  <c r="F41" i="231" s="1"/>
  <c r="H51" i="219" a="1"/>
  <c r="H51" i="219" s="1"/>
  <c r="F28" i="124" a="1"/>
  <c r="F28" i="124" s="1"/>
  <c r="E31" i="128" a="1"/>
  <c r="E31" i="128" s="1"/>
  <c r="E22" i="226" a="1"/>
  <c r="E22" i="226" s="1"/>
  <c r="H34" i="262" a="1"/>
  <c r="H34" i="262" s="1"/>
  <c r="E28" i="253" a="1"/>
  <c r="E28" i="253" s="1"/>
  <c r="E28" i="245" a="1"/>
  <c r="E28" i="245" s="1"/>
  <c r="H20" i="258" a="1"/>
  <c r="H20" i="258" s="1"/>
  <c r="F27" i="134" a="1"/>
  <c r="F27" i="134" s="1"/>
  <c r="H35" i="252" a="1"/>
  <c r="H35" i="252" s="1"/>
  <c r="E31" i="275" a="1"/>
  <c r="E31" i="275" s="1"/>
  <c r="H35" i="249" a="1"/>
  <c r="H35" i="249" s="1"/>
  <c r="H51" i="240" a="1"/>
  <c r="H51" i="240" s="1"/>
  <c r="E40" i="228" a="1"/>
  <c r="E40" i="228" s="1"/>
  <c r="F37" i="239" a="1"/>
  <c r="F37" i="239" s="1"/>
  <c r="H40" i="219" a="1"/>
  <c r="H40" i="219" s="1"/>
  <c r="H36" i="238" a="1"/>
  <c r="H36" i="238" s="1"/>
  <c r="E26" i="239" a="1"/>
  <c r="E26" i="239" s="1"/>
  <c r="F23" i="133" a="1"/>
  <c r="F23" i="133" s="1"/>
  <c r="H59" i="218" a="1"/>
  <c r="H59" i="218" s="1"/>
  <c r="E35" i="251" a="1"/>
  <c r="E35" i="251" s="1"/>
  <c r="E26" i="134" a="1"/>
  <c r="E26" i="134" s="1"/>
  <c r="E50" i="228" a="1"/>
  <c r="E50" i="228" s="1"/>
  <c r="E38" i="228" a="1"/>
  <c r="E38" i="228" s="1"/>
  <c r="E34" i="226" a="1"/>
  <c r="E34" i="226" s="1"/>
  <c r="F31" i="273" a="1"/>
  <c r="F31" i="273" s="1"/>
  <c r="E25" i="272" a="1"/>
  <c r="E25" i="272" s="1"/>
  <c r="E27" i="164" a="1"/>
  <c r="E27" i="164" s="1"/>
  <c r="F50" i="243" a="1"/>
  <c r="F50" i="243" s="1"/>
  <c r="H33" i="252" a="1"/>
  <c r="H33" i="252" s="1"/>
  <c r="E36" i="262" a="1"/>
  <c r="E36" i="262" s="1"/>
  <c r="H33" i="249" a="1"/>
  <c r="H33" i="249" s="1"/>
  <c r="F40" i="215" a="1"/>
  <c r="F40" i="215" s="1"/>
  <c r="H27" i="232" a="1"/>
  <c r="H27" i="232" s="1"/>
  <c r="F64" i="220" a="1"/>
  <c r="F64" i="220" s="1"/>
  <c r="H26" i="130" a="1"/>
  <c r="H26" i="130" s="1"/>
  <c r="E52" i="232" a="1"/>
  <c r="E52" i="232" s="1"/>
  <c r="F55" i="220" a="1"/>
  <c r="F55" i="220" s="1"/>
  <c r="H32" i="226" a="1"/>
  <c r="H32" i="226" s="1"/>
  <c r="F34" i="230" a="1"/>
  <c r="F34" i="230" s="1"/>
  <c r="H57" i="241" a="1"/>
  <c r="H57" i="241" s="1"/>
  <c r="F38" i="233" a="1"/>
  <c r="F38" i="233" s="1"/>
  <c r="F66" i="220" a="1"/>
  <c r="F66" i="220" s="1"/>
  <c r="E42" i="239" a="1"/>
  <c r="E42" i="239" s="1"/>
  <c r="E27" i="228" a="1"/>
  <c r="E27" i="228" s="1"/>
  <c r="F32" i="245" a="1"/>
  <c r="F32" i="245" s="1"/>
  <c r="H39" i="226" a="1"/>
  <c r="H39" i="226" s="1"/>
  <c r="F43" i="231" a="1"/>
  <c r="F43" i="231" s="1"/>
  <c r="F35" i="249" a="1"/>
  <c r="F35" i="249" s="1"/>
  <c r="H27" i="230" a="1"/>
  <c r="H27" i="230" s="1"/>
  <c r="F29" i="232" a="1"/>
  <c r="F29" i="232" s="1"/>
  <c r="F35" i="248" a="1"/>
  <c r="F35" i="248" s="1"/>
  <c r="F35" i="269" a="1"/>
  <c r="F35" i="269" s="1"/>
  <c r="H39" i="232" a="1"/>
  <c r="H39" i="232" s="1"/>
  <c r="F29" i="245" a="1"/>
  <c r="F29" i="245" s="1"/>
  <c r="F28" i="273" a="1"/>
  <c r="F28" i="273" s="1"/>
  <c r="F32" i="252" a="1"/>
  <c r="F32" i="252" s="1"/>
  <c r="H27" i="132" a="1"/>
  <c r="H27" i="132" s="1"/>
  <c r="E40" i="239" a="1"/>
  <c r="E40" i="239" s="1"/>
  <c r="E39" i="243" a="1"/>
  <c r="E39" i="243" s="1"/>
  <c r="E39" i="233" a="1"/>
  <c r="E39" i="233" s="1"/>
  <c r="E47" i="238" a="1"/>
  <c r="E47" i="238" s="1"/>
  <c r="F45" i="228" a="1"/>
  <c r="F45" i="228" s="1"/>
  <c r="E28" i="235" a="1"/>
  <c r="E28" i="235" s="1"/>
  <c r="H50" i="230" a="1"/>
  <c r="H50" i="230" s="1"/>
  <c r="H70" i="212" a="1"/>
  <c r="H70" i="212" s="1"/>
  <c r="F34" i="231" a="1"/>
  <c r="F34" i="231" s="1"/>
  <c r="F27" i="233" a="1"/>
  <c r="F27" i="233" s="1"/>
  <c r="E24" i="125" a="1"/>
  <c r="E24" i="125" s="1"/>
  <c r="E38" i="230" a="1"/>
  <c r="E38" i="230" s="1"/>
  <c r="E56" i="220" a="1"/>
  <c r="E56" i="220" s="1"/>
  <c r="F25" i="259" a="1"/>
  <c r="F25" i="259" s="1"/>
  <c r="E23" i="232" a="1"/>
  <c r="E23" i="232" s="1"/>
  <c r="F30" i="228" a="1"/>
  <c r="F30" i="228" s="1"/>
  <c r="H30" i="252" a="1"/>
  <c r="H30" i="252" s="1"/>
  <c r="E27" i="243" a="1"/>
  <c r="E27" i="243" s="1"/>
  <c r="E33" i="251" a="1"/>
  <c r="E33" i="251" s="1"/>
  <c r="H26" i="160" a="1"/>
  <c r="H26" i="160" s="1"/>
  <c r="H37" i="269" a="1"/>
  <c r="H37" i="269" s="1"/>
  <c r="E21" i="258" a="1"/>
  <c r="E21" i="258" s="1"/>
  <c r="E39" i="232" a="1"/>
  <c r="E39" i="232" s="1"/>
  <c r="F32" i="134" a="1"/>
  <c r="F32" i="134" s="1"/>
  <c r="E26" i="132" a="1"/>
  <c r="E26" i="132" s="1"/>
  <c r="H33" i="276" a="1"/>
  <c r="H33" i="276" s="1"/>
  <c r="H27" i="124" a="1"/>
  <c r="H27" i="124" s="1"/>
  <c r="E23" i="129" a="1"/>
  <c r="E23" i="129" s="1"/>
  <c r="H28" i="273" a="1"/>
  <c r="H28" i="273" s="1"/>
  <c r="H30" i="243" a="1"/>
  <c r="H30" i="243" s="1"/>
  <c r="H37" i="239" a="1"/>
  <c r="H37" i="239" s="1"/>
  <c r="H41" i="241" a="1"/>
  <c r="H41" i="241" s="1"/>
  <c r="H31" i="219" a="1"/>
  <c r="H31" i="219" s="1"/>
  <c r="F35" i="238" a="1"/>
  <c r="F35" i="238" s="1"/>
  <c r="H42" i="227" a="1"/>
  <c r="H42" i="227" s="1"/>
  <c r="F68" i="220" a="1"/>
  <c r="F68" i="220" s="1"/>
  <c r="F39" i="242" a="1"/>
  <c r="F39" i="242" s="1"/>
  <c r="H25" i="132" a="1"/>
  <c r="H25" i="132" s="1"/>
  <c r="H28" i="165" a="1"/>
  <c r="H28" i="165" s="1"/>
  <c r="E27" i="231" a="1"/>
  <c r="E27" i="231" s="1"/>
  <c r="H29" i="251" a="1"/>
  <c r="H29" i="251" s="1"/>
  <c r="E28" i="130" a="1"/>
  <c r="E28" i="130" s="1"/>
  <c r="H34" i="249" a="1"/>
  <c r="H34" i="249" s="1"/>
  <c r="E25" i="130" a="1"/>
  <c r="E25" i="130" s="1"/>
  <c r="E23" i="124" a="1"/>
  <c r="E23" i="124" s="1"/>
  <c r="H30" i="233" a="1"/>
  <c r="H30" i="233" s="1"/>
  <c r="H33" i="135" a="1"/>
  <c r="H33" i="135" s="1"/>
  <c r="H59" i="221" a="1"/>
  <c r="H59" i="221" s="1"/>
  <c r="E72" i="214" a="1"/>
  <c r="E72" i="214" s="1"/>
  <c r="F69" i="213" a="1"/>
  <c r="F69" i="213" s="1"/>
  <c r="F54" i="229" a="1"/>
  <c r="F54" i="229" s="1"/>
  <c r="F50" i="101" a="1"/>
  <c r="F50" i="101" s="1"/>
  <c r="H55" i="221" a="1"/>
  <c r="H55" i="221" s="1"/>
  <c r="E23" i="101" a="1"/>
  <c r="E23" i="101" s="1"/>
  <c r="H27" i="309" a="1"/>
  <c r="H27" i="309" s="1"/>
  <c r="H54" i="219" a="1"/>
  <c r="H54" i="219" s="1"/>
  <c r="E48" i="233" a="1"/>
  <c r="E48" i="233" s="1"/>
  <c r="H52" i="101" a="1"/>
  <c r="H52" i="101" s="1"/>
  <c r="E63" i="219" a="1"/>
  <c r="E63" i="219" s="1"/>
  <c r="F60" i="229" a="1"/>
  <c r="F60" i="229" s="1"/>
  <c r="F56" i="219" a="1"/>
  <c r="F56" i="219" s="1"/>
  <c r="E55" i="219" a="1"/>
  <c r="E55" i="219" s="1"/>
  <c r="H56" i="101" a="1"/>
  <c r="H56" i="101" s="1"/>
  <c r="F58" i="231" a="1"/>
  <c r="F58" i="231" s="1"/>
  <c r="E60" i="221" a="1"/>
  <c r="E60" i="221" s="1"/>
  <c r="F51" i="227" a="1"/>
  <c r="F51" i="227" s="1"/>
  <c r="E58" i="219" a="1"/>
  <c r="E58" i="219" s="1"/>
  <c r="E23" i="306" a="1"/>
  <c r="E23" i="306" s="1"/>
  <c r="F60" i="231" a="1"/>
  <c r="F60" i="231" s="1"/>
  <c r="E60" i="231" a="1"/>
  <c r="E60" i="231" s="1"/>
  <c r="F71" i="214" a="1"/>
  <c r="F71" i="214" s="1"/>
  <c r="F48" i="227" a="1"/>
  <c r="F48" i="227" s="1"/>
  <c r="F54" i="219" a="1"/>
  <c r="F54" i="219" s="1"/>
  <c r="E62" i="101" a="1"/>
  <c r="E62" i="101" s="1"/>
  <c r="F85" i="215" a="1"/>
  <c r="F85" i="215" s="1"/>
  <c r="H61" i="101" a="1"/>
  <c r="H61" i="101" s="1"/>
  <c r="F22" i="305" a="1"/>
  <c r="F22" i="305" s="1"/>
  <c r="F25" i="310" a="1"/>
  <c r="F25" i="310" s="1"/>
  <c r="E84" i="215" a="1"/>
  <c r="E84" i="215" s="1"/>
  <c r="H38" i="215" a="1"/>
  <c r="H38" i="215" s="1"/>
  <c r="F32" i="238" a="1"/>
  <c r="F32" i="238" s="1"/>
  <c r="F57" i="241" a="1"/>
  <c r="F57" i="241" s="1"/>
  <c r="E57" i="218" a="1"/>
  <c r="E57" i="218" s="1"/>
  <c r="F45" i="230" a="1"/>
  <c r="F45" i="230" s="1"/>
  <c r="E34" i="232" a="1"/>
  <c r="E34" i="232" s="1"/>
  <c r="E43" i="233" a="1"/>
  <c r="E43" i="233" s="1"/>
  <c r="E43" i="220" a="1"/>
  <c r="E43" i="220" s="1"/>
  <c r="E53" i="230" a="1"/>
  <c r="E53" i="230" s="1"/>
  <c r="F37" i="220" a="1"/>
  <c r="F37" i="220" s="1"/>
  <c r="E57" i="230" a="1"/>
  <c r="E57" i="230" s="1"/>
  <c r="H32" i="134" a="1"/>
  <c r="H32" i="134" s="1"/>
  <c r="F26" i="134" a="1"/>
  <c r="F26" i="134" s="1"/>
  <c r="E29" i="226" a="1"/>
  <c r="E29" i="226" s="1"/>
  <c r="H26" i="128" a="1"/>
  <c r="H26" i="128"/>
  <c r="H38" i="270" a="1"/>
  <c r="H38" i="270" s="1"/>
  <c r="H27" i="137" a="1"/>
  <c r="H27" i="137" s="1"/>
  <c r="H54" i="226" a="1"/>
  <c r="H54" i="226" s="1"/>
  <c r="F37" i="275" a="1"/>
  <c r="F37" i="275" s="1"/>
  <c r="H26" i="132" a="1"/>
  <c r="H26" i="132" s="1"/>
  <c r="H25" i="230" a="1"/>
  <c r="H25" i="230" s="1"/>
  <c r="H23" i="125" a="1"/>
  <c r="H23" i="125" s="1"/>
  <c r="E55" i="226" a="1"/>
  <c r="E55" i="226" s="1"/>
  <c r="F71" i="215" a="1"/>
  <c r="F71" i="215" s="1"/>
  <c r="E38" i="263" a="1"/>
  <c r="E38" i="263" s="1"/>
  <c r="E25" i="226" a="1"/>
  <c r="E25" i="226" s="1"/>
  <c r="H36" i="219" a="1"/>
  <c r="H36" i="219" s="1"/>
  <c r="E23" i="226" a="1"/>
  <c r="E23" i="226" s="1"/>
  <c r="F28" i="135" a="1"/>
  <c r="F28" i="135" s="1"/>
  <c r="H38" i="263" a="1"/>
  <c r="H38" i="263" s="1"/>
  <c r="E25" i="137" a="1"/>
  <c r="E25" i="137" s="1"/>
  <c r="F21" i="226" a="1"/>
  <c r="F21" i="226" s="1"/>
  <c r="H51" i="226" a="1"/>
  <c r="H51" i="226" s="1"/>
  <c r="F58" i="226" a="1"/>
  <c r="F58" i="226" s="1"/>
  <c r="F33" i="269" a="1"/>
  <c r="F33" i="269" s="1"/>
  <c r="H31" i="242" a="1"/>
  <c r="H31" i="242" s="1"/>
  <c r="E30" i="219" a="1"/>
  <c r="E30" i="219" s="1"/>
  <c r="F31" i="219" a="1"/>
  <c r="F31" i="219" s="1"/>
  <c r="H54" i="240" a="1"/>
  <c r="H54" i="240" s="1"/>
  <c r="H33" i="246" a="1"/>
  <c r="H33" i="246" s="1"/>
  <c r="H38" i="241" a="1"/>
  <c r="H38" i="241" s="1"/>
  <c r="H25" i="137" a="1"/>
  <c r="H25" i="137" s="1"/>
  <c r="H26" i="231" a="1"/>
  <c r="H26" i="231" s="1"/>
  <c r="E25" i="128" a="1"/>
  <c r="E25" i="128" s="1"/>
  <c r="F32" i="230" a="1"/>
  <c r="F32" i="230" s="1"/>
  <c r="E36" i="242" a="1"/>
  <c r="E36" i="242" s="1"/>
  <c r="E34" i="238" a="1"/>
  <c r="E34" i="238" s="1"/>
  <c r="F26" i="226" a="1"/>
  <c r="F26" i="226" s="1"/>
  <c r="E66" i="215" a="1"/>
  <c r="E66" i="215" s="1"/>
  <c r="H31" i="134" a="1"/>
  <c r="H31" i="134" s="1"/>
  <c r="F27" i="137" a="1"/>
  <c r="F27" i="137" s="1"/>
  <c r="E45" i="242" a="1"/>
  <c r="E45" i="242" s="1"/>
  <c r="F60" i="226" a="1"/>
  <c r="F60" i="226" s="1"/>
  <c r="E24" i="233" a="1"/>
  <c r="E24" i="233" s="1"/>
  <c r="F26" i="272" a="1"/>
  <c r="F26" i="272" s="1"/>
  <c r="F47" i="238" a="1"/>
  <c r="F47" i="238" s="1"/>
  <c r="H44" i="230" a="1"/>
  <c r="H44" i="230" s="1"/>
  <c r="E45" i="241" a="1"/>
  <c r="E45" i="241" s="1"/>
  <c r="E33" i="220" a="1"/>
  <c r="E33" i="220" s="1"/>
  <c r="F55" i="232" a="1"/>
  <c r="F55" i="232" s="1"/>
  <c r="F39" i="241" a="1"/>
  <c r="F39" i="241" s="1"/>
  <c r="E69" i="237" a="1"/>
  <c r="E69" i="237" s="1"/>
  <c r="H31" i="246" a="1"/>
  <c r="H31" i="246" s="1"/>
  <c r="F51" i="240" a="1"/>
  <c r="F51" i="240" s="1"/>
  <c r="E33" i="243" a="1"/>
  <c r="E33" i="243" s="1"/>
  <c r="E45" i="215" a="1"/>
  <c r="E45" i="215" s="1"/>
  <c r="H28" i="135" a="1"/>
  <c r="H28" i="135" s="1"/>
  <c r="H30" i="165" a="1"/>
  <c r="H30" i="165" s="1"/>
  <c r="F54" i="241" a="1"/>
  <c r="F54" i="241" s="1"/>
  <c r="F44" i="215" a="1"/>
  <c r="F44" i="215" s="1"/>
  <c r="E27" i="258" a="1"/>
  <c r="E27" i="258" s="1"/>
  <c r="H35" i="251" a="1"/>
  <c r="H35" i="251" s="1"/>
  <c r="E35" i="241" a="1"/>
  <c r="E35" i="241" s="1"/>
  <c r="F30" i="275" a="1"/>
  <c r="F30" i="275" s="1"/>
  <c r="E34" i="273" a="1"/>
  <c r="E34" i="273" s="1"/>
  <c r="F31" i="253" a="1"/>
  <c r="F31" i="253" s="1"/>
  <c r="E38" i="269" a="1"/>
  <c r="E38" i="269" s="1"/>
  <c r="F43" i="230" a="1"/>
  <c r="F43" i="230" s="1"/>
  <c r="F34" i="134" a="1"/>
  <c r="F34" i="134" s="1"/>
  <c r="F49" i="228" a="1"/>
  <c r="F49" i="228" s="1"/>
  <c r="F39" i="270" a="1"/>
  <c r="F39" i="270" s="1"/>
  <c r="E37" i="254" a="1"/>
  <c r="E37" i="254" s="1"/>
  <c r="H53" i="221" a="1"/>
  <c r="H53" i="221" s="1"/>
  <c r="E34" i="242" a="1"/>
  <c r="E34" i="242" s="1"/>
  <c r="F37" i="231" a="1"/>
  <c r="F37" i="231" s="1"/>
  <c r="F41" i="219" a="1"/>
  <c r="F41" i="219" s="1"/>
  <c r="E51" i="219" a="1"/>
  <c r="E51" i="219" s="1"/>
  <c r="H50" i="241" a="1"/>
  <c r="H50" i="241" s="1"/>
  <c r="H38" i="249" a="1"/>
  <c r="H38" i="249" s="1"/>
  <c r="F38" i="228" a="1"/>
  <c r="F38" i="228" s="1"/>
  <c r="H48" i="230" a="1"/>
  <c r="H48" i="230" s="1"/>
  <c r="E26" i="272" a="1"/>
  <c r="E26" i="272" s="1"/>
  <c r="F34" i="273" a="1"/>
  <c r="F34" i="273" s="1"/>
  <c r="E49" i="241" a="1"/>
  <c r="E49" i="241" s="1"/>
  <c r="F62" i="228" a="1"/>
  <c r="F62" i="228" s="1"/>
  <c r="F36" i="231" a="1"/>
  <c r="F36" i="231" s="1"/>
  <c r="F57" i="230" a="1"/>
  <c r="F57" i="230" s="1"/>
  <c r="F38" i="270" a="1"/>
  <c r="F38" i="270" s="1"/>
  <c r="F28" i="232" a="1"/>
  <c r="F28" i="232" s="1"/>
  <c r="F33" i="262" a="1"/>
  <c r="F33" i="262" s="1"/>
  <c r="F49" i="215" a="1"/>
  <c r="F49" i="215" s="1"/>
  <c r="E42" i="241" a="1"/>
  <c r="E42" i="241" s="1"/>
  <c r="E46" i="219" a="1"/>
  <c r="E46" i="219" s="1"/>
  <c r="H30" i="230" a="1"/>
  <c r="H30" i="230" s="1"/>
  <c r="E65" i="218" a="1"/>
  <c r="E65" i="218" s="1"/>
  <c r="H36" i="229" a="1"/>
  <c r="H36" i="229" s="1"/>
  <c r="F43" i="238" a="1"/>
  <c r="F43" i="238" s="1"/>
  <c r="E33" i="245" a="1"/>
  <c r="E33" i="245" s="1"/>
  <c r="H28" i="134" a="1"/>
  <c r="H28" i="134" s="1"/>
  <c r="E28" i="219" a="1"/>
  <c r="E28" i="219" s="1"/>
  <c r="H49" i="221" a="1"/>
  <c r="H49" i="221" s="1"/>
  <c r="F34" i="228" a="1"/>
  <c r="F34" i="228" s="1"/>
  <c r="H25" i="133" a="1"/>
  <c r="H25" i="133" s="1"/>
  <c r="F38" i="275" a="1"/>
  <c r="F38" i="275" s="1"/>
  <c r="H31" i="135" a="1"/>
  <c r="H31" i="135" s="1"/>
  <c r="E25" i="125" a="1"/>
  <c r="E25" i="125" s="1"/>
  <c r="F32" i="248" a="1"/>
  <c r="F32" i="248" s="1"/>
  <c r="H34" i="250" a="1"/>
  <c r="H34" i="250" s="1"/>
  <c r="F33" i="135" a="1"/>
  <c r="F33" i="135" s="1"/>
  <c r="H24" i="160" a="1"/>
  <c r="H24" i="160" s="1"/>
  <c r="H28" i="124" a="1"/>
  <c r="H28" i="124" s="1"/>
  <c r="F37" i="254" a="1"/>
  <c r="F37" i="254" s="1"/>
  <c r="H47" i="219" a="1"/>
  <c r="H47" i="219" s="1"/>
  <c r="F42" i="230" a="1"/>
  <c r="F42" i="230" s="1"/>
  <c r="F38" i="238" a="1"/>
  <c r="F38" i="238" s="1"/>
  <c r="E35" i="276" a="1"/>
  <c r="E35" i="276" s="1"/>
  <c r="H44" i="241" a="1"/>
  <c r="H44" i="241" s="1"/>
  <c r="F36" i="272" a="1"/>
  <c r="F36" i="272" s="1"/>
  <c r="F41" i="215" a="1"/>
  <c r="F41" i="215" s="1"/>
  <c r="H27" i="164" a="1"/>
  <c r="H27" i="164" s="1"/>
  <c r="E35" i="270" a="1"/>
  <c r="E35" i="270" s="1"/>
  <c r="H53" i="220" a="1"/>
  <c r="H53" i="220" s="1"/>
  <c r="E40" i="230" a="1"/>
  <c r="E40" i="230" s="1"/>
  <c r="H35" i="229" a="1"/>
  <c r="H35" i="229" s="1"/>
  <c r="H53" i="230" a="1"/>
  <c r="H53" i="230" s="1"/>
  <c r="F47" i="232" a="1"/>
  <c r="F47" i="232" s="1"/>
  <c r="F34" i="221" a="1"/>
  <c r="F34" i="221" s="1"/>
  <c r="F30" i="221" a="1"/>
  <c r="F30" i="221" s="1"/>
  <c r="H63" i="220" a="1"/>
  <c r="H63" i="220" s="1"/>
  <c r="F46" i="229" a="1"/>
  <c r="F46" i="229" s="1"/>
  <c r="F33" i="231" a="1"/>
  <c r="F33" i="231" s="1"/>
  <c r="H21" i="226" a="1"/>
  <c r="H21" i="226" s="1"/>
  <c r="F42" i="241" a="1"/>
  <c r="F42" i="241" s="1"/>
  <c r="E29" i="252" a="1"/>
  <c r="E29" i="252" s="1"/>
  <c r="E24" i="160" a="1"/>
  <c r="E24" i="160" s="1"/>
  <c r="F29" i="233" a="1"/>
  <c r="F29" i="233" s="1"/>
  <c r="E22" i="232" a="1"/>
  <c r="E22" i="232" s="1"/>
  <c r="E32" i="270" a="1"/>
  <c r="E32" i="270" s="1"/>
  <c r="H27" i="136" a="1"/>
  <c r="H27" i="136" s="1"/>
  <c r="H57" i="240" a="1"/>
  <c r="H57" i="240" s="1"/>
  <c r="H32" i="248" a="1"/>
  <c r="H32" i="248" s="1"/>
  <c r="F24" i="272" a="1"/>
  <c r="F24" i="272" s="1"/>
  <c r="H41" i="242" a="1"/>
  <c r="H41" i="242" s="1"/>
  <c r="E56" i="227" a="1"/>
  <c r="E56" i="227" s="1"/>
  <c r="H67" i="213" a="1"/>
  <c r="H67" i="213" s="1"/>
  <c r="F59" i="101" a="1"/>
  <c r="F59" i="101" s="1"/>
  <c r="E60" i="229" a="1"/>
  <c r="E60" i="229" s="1"/>
  <c r="E69" i="213" a="1"/>
  <c r="E69" i="213" s="1"/>
  <c r="H21" i="306" a="1"/>
  <c r="H21" i="306" s="1"/>
  <c r="F50" i="231" a="1"/>
  <c r="F50" i="231" s="1"/>
  <c r="H55" i="231" a="1"/>
  <c r="H55" i="231" s="1"/>
  <c r="H62" i="219" a="1"/>
  <c r="H62" i="219" s="1"/>
  <c r="F54" i="227" a="1"/>
  <c r="F54" i="227" s="1"/>
  <c r="F73" i="213" a="1"/>
  <c r="F73" i="213" s="1"/>
  <c r="F72" i="214" a="1"/>
  <c r="F72" i="214" s="1"/>
  <c r="F63" i="219" a="1"/>
  <c r="F63" i="219" s="1"/>
  <c r="F24" i="310" a="1"/>
  <c r="F24" i="310" s="1"/>
  <c r="E59" i="229" a="1"/>
  <c r="E59" i="229" s="1"/>
  <c r="E48" i="227" a="1"/>
  <c r="E48" i="227" s="1"/>
  <c r="F47" i="227" a="1"/>
  <c r="F47" i="227" s="1"/>
  <c r="F59" i="231" a="1"/>
  <c r="F59" i="231" s="1"/>
  <c r="H52" i="227" a="1"/>
  <c r="H52" i="227" s="1"/>
  <c r="E26" i="309" a="1"/>
  <c r="E26" i="309" s="1"/>
  <c r="H60" i="101" a="1"/>
  <c r="H60" i="101" s="1"/>
  <c r="H72" i="213" a="1"/>
  <c r="H72" i="213" s="1"/>
  <c r="E59" i="231" a="1"/>
  <c r="E59" i="231" s="1"/>
  <c r="H72" i="214" a="1"/>
  <c r="H72" i="214" s="1"/>
  <c r="F64" i="219" a="1"/>
  <c r="F64" i="219" s="1"/>
  <c r="E41" i="230" a="1"/>
  <c r="E41" i="230" s="1"/>
  <c r="H40" i="221" a="1"/>
  <c r="H40" i="221" s="1"/>
  <c r="E56" i="226" a="1"/>
  <c r="E56" i="226" s="1"/>
  <c r="H43" i="243" a="1"/>
  <c r="H43" i="243" s="1"/>
  <c r="F42" i="240" a="1"/>
  <c r="F42" i="240" s="1"/>
  <c r="F48" i="229" a="1"/>
  <c r="F48" i="229" s="1"/>
  <c r="H35" i="246" a="1"/>
  <c r="H35" i="246" s="1"/>
  <c r="H48" i="218" a="1"/>
  <c r="H48" i="218" s="1"/>
  <c r="E28" i="128" a="1"/>
  <c r="E28" i="128" s="1"/>
  <c r="F45" i="218" a="1"/>
  <c r="F45" i="218" s="1"/>
  <c r="E32" i="244" a="1"/>
  <c r="E32" i="244" s="1"/>
  <c r="F34" i="244" a="1"/>
  <c r="F34" i="244" s="1"/>
  <c r="H23" i="124" a="1"/>
  <c r="H23" i="124" s="1"/>
  <c r="F29" i="275" a="1"/>
  <c r="F29" i="275" s="1"/>
  <c r="H40" i="254" a="1"/>
  <c r="H40" i="254" s="1"/>
  <c r="F26" i="230" a="1"/>
  <c r="F26" i="230" s="1"/>
  <c r="E32" i="221" a="1"/>
  <c r="E32" i="221" s="1"/>
  <c r="F35" i="275" a="1"/>
  <c r="F35" i="275" s="1"/>
  <c r="H34" i="134" a="1"/>
  <c r="H34" i="134" s="1"/>
  <c r="F37" i="232" a="1"/>
  <c r="F37" i="232" s="1"/>
  <c r="E32" i="134" a="1"/>
  <c r="E32" i="134" s="1"/>
  <c r="H25" i="124" a="1"/>
  <c r="H25" i="124" s="1"/>
  <c r="H36" i="221" a="1"/>
  <c r="H36" i="221" s="1"/>
  <c r="H61" i="218" a="1"/>
  <c r="H61" i="218" s="1"/>
  <c r="F59" i="220" a="1"/>
  <c r="F59" i="220" s="1"/>
  <c r="E51" i="226" a="1"/>
  <c r="E51" i="226" s="1"/>
  <c r="H30" i="275" a="1"/>
  <c r="H30" i="275" s="1"/>
  <c r="E39" i="276" a="1"/>
  <c r="E39" i="276" s="1"/>
  <c r="E26" i="226" a="1"/>
  <c r="E26" i="226" s="1"/>
  <c r="H25" i="226" a="1"/>
  <c r="H25" i="226" s="1"/>
  <c r="F45" i="226" a="1"/>
  <c r="F45" i="226" s="1"/>
  <c r="E40" i="214" a="1"/>
  <c r="E40" i="214" s="1"/>
  <c r="H62" i="237" a="1"/>
  <c r="H62" i="237" s="1"/>
  <c r="F67" i="214" a="1"/>
  <c r="F67" i="214" s="1"/>
  <c r="H52" i="230" a="1"/>
  <c r="H52" i="230" s="1"/>
  <c r="H66" i="213" a="1"/>
  <c r="H66" i="213" s="1"/>
  <c r="F44" i="239" a="1"/>
  <c r="F44" i="239" s="1"/>
  <c r="E43" i="219" a="1"/>
  <c r="E43" i="219" s="1"/>
  <c r="H34" i="239" a="1"/>
  <c r="H34" i="239" s="1"/>
  <c r="F39" i="218" a="1"/>
  <c r="F39" i="218" s="1"/>
  <c r="H44" i="242" a="1"/>
  <c r="H44" i="242" s="1"/>
  <c r="E34" i="231" a="1"/>
  <c r="E34" i="231" s="1"/>
  <c r="H55" i="226" a="1"/>
  <c r="H55" i="226" s="1"/>
  <c r="E29" i="134" a="1"/>
  <c r="E29" i="134" s="1"/>
  <c r="E22" i="124" a="1"/>
  <c r="E22" i="124" s="1"/>
  <c r="H33" i="273" a="1"/>
  <c r="H33" i="273" s="1"/>
  <c r="H36" i="239" a="1"/>
  <c r="H36" i="239" s="1"/>
  <c r="H28" i="245" a="1"/>
  <c r="H28" i="245" s="1"/>
  <c r="F27" i="242" a="1"/>
  <c r="F27" i="242" s="1"/>
  <c r="F37" i="276" a="1"/>
  <c r="F37" i="276" s="1"/>
  <c r="H42" i="242" a="1"/>
  <c r="H42" i="242" s="1"/>
  <c r="F21" i="258" a="1"/>
  <c r="F21" i="258" s="1"/>
  <c r="E33" i="244" a="1"/>
  <c r="E33" i="244" s="1"/>
  <c r="F30" i="276" a="1"/>
  <c r="F30" i="276" s="1"/>
  <c r="F54" i="240" a="1"/>
  <c r="F54" i="240" s="1"/>
  <c r="H64" i="236" a="1"/>
  <c r="H64" i="236" s="1"/>
  <c r="E44" i="227" a="1"/>
  <c r="E44" i="227" s="1"/>
  <c r="E42" i="227" a="1"/>
  <c r="E42" i="227" s="1"/>
  <c r="E58" i="214" a="1"/>
  <c r="E58" i="214" s="1"/>
  <c r="H78" i="212" a="1"/>
  <c r="H78" i="212" s="1"/>
  <c r="F69" i="212" a="1"/>
  <c r="F69" i="212" s="1"/>
  <c r="F54" i="228" a="1"/>
  <c r="F54" i="228" s="1"/>
  <c r="H28" i="129" a="1"/>
  <c r="H28" i="129" s="1"/>
  <c r="H22" i="125" a="1"/>
  <c r="H22" i="125" s="1"/>
  <c r="E32" i="251" a="1"/>
  <c r="E32" i="251" s="1"/>
  <c r="E36" i="221" a="1"/>
  <c r="E36" i="221" s="1"/>
  <c r="E24" i="129" a="1"/>
  <c r="E24" i="129" s="1"/>
  <c r="F61" i="228" a="1"/>
  <c r="F61" i="228" s="1"/>
  <c r="H35" i="263" a="1"/>
  <c r="H35" i="263" s="1"/>
  <c r="H33" i="254" a="1"/>
  <c r="H33" i="254" s="1"/>
  <c r="H46" i="230" a="1"/>
  <c r="H46" i="230" s="1"/>
  <c r="H39" i="230" a="1"/>
  <c r="H39" i="230" s="1"/>
  <c r="H26" i="259" a="1"/>
  <c r="H26" i="259" s="1"/>
  <c r="H59" i="230" a="1"/>
  <c r="H59" i="230" s="1"/>
  <c r="H39" i="254" a="1"/>
  <c r="H39" i="254" s="1"/>
  <c r="H27" i="272" a="1"/>
  <c r="H27" i="272" s="1"/>
  <c r="H41" i="240" a="1"/>
  <c r="H41" i="240" s="1"/>
  <c r="E30" i="226" a="1"/>
  <c r="E30" i="226" s="1"/>
  <c r="E27" i="135" a="1"/>
  <c r="E27" i="135" s="1"/>
  <c r="F29" i="134" a="1"/>
  <c r="F29" i="134" s="1"/>
  <c r="F31" i="243" a="1"/>
  <c r="F31" i="243" s="1"/>
  <c r="H29" i="219" a="1"/>
  <c r="H29" i="219" s="1"/>
  <c r="H34" i="244" a="1"/>
  <c r="H34" i="244" s="1"/>
  <c r="E51" i="220" a="1"/>
  <c r="E51" i="220" s="1"/>
  <c r="H28" i="252" a="1"/>
  <c r="H28" i="252" s="1"/>
  <c r="F59" i="218" a="1"/>
  <c r="F59" i="218" s="1"/>
  <c r="F38" i="218" a="1"/>
  <c r="F38" i="218" s="1"/>
  <c r="H44" i="221" a="1"/>
  <c r="H44" i="221"/>
  <c r="F33" i="250" a="1"/>
  <c r="F33" i="250" s="1"/>
  <c r="H62" i="218" a="1"/>
  <c r="H62" i="218" s="1"/>
  <c r="E56" i="240" a="1"/>
  <c r="E56" i="240" s="1"/>
  <c r="H35" i="255" a="1"/>
  <c r="H35" i="255" s="1"/>
  <c r="E51" i="232" a="1"/>
  <c r="E51" i="232" s="1"/>
  <c r="F29" i="135" a="1"/>
  <c r="F29" i="135" s="1"/>
  <c r="H43" i="221" a="1"/>
  <c r="H43" i="221" s="1"/>
  <c r="H25" i="259" a="1"/>
  <c r="H25" i="259" s="1"/>
  <c r="E57" i="226" a="1"/>
  <c r="E57" i="226" s="1"/>
  <c r="E32" i="228" a="1"/>
  <c r="E32" i="228" s="1"/>
  <c r="H28" i="231" a="1"/>
  <c r="H28" i="231" s="1"/>
  <c r="H31" i="244" a="1"/>
  <c r="H31" i="244" s="1"/>
  <c r="H35" i="270" a="1"/>
  <c r="H35" i="270" s="1"/>
  <c r="H41" i="236" a="1"/>
  <c r="H41" i="236" s="1"/>
  <c r="H30" i="132" a="1"/>
  <c r="H30" i="132" s="1"/>
  <c r="H36" i="230" a="1"/>
  <c r="H36" i="230" s="1"/>
  <c r="F30" i="232" a="1"/>
  <c r="F30" i="232" s="1"/>
  <c r="F66" i="236" a="1"/>
  <c r="F66" i="236" s="1"/>
  <c r="F46" i="218" a="1"/>
  <c r="F46" i="218" s="1"/>
  <c r="F53" i="228" a="1"/>
  <c r="F53" i="228" s="1"/>
  <c r="F36" i="243" a="1"/>
  <c r="F36" i="243" s="1"/>
  <c r="F33" i="239" a="1"/>
  <c r="F33" i="239" s="1"/>
  <c r="F49" i="241" a="1"/>
  <c r="F49" i="241" s="1"/>
  <c r="F42" i="215" a="1"/>
  <c r="F42" i="215" s="1"/>
  <c r="H34" i="246" a="1"/>
  <c r="H34" i="246" s="1"/>
  <c r="F69" i="215" a="1"/>
  <c r="F69" i="215" s="1"/>
  <c r="E32" i="232" a="1"/>
  <c r="E32" i="232" s="1"/>
  <c r="F22" i="226" a="1"/>
  <c r="F22" i="226" s="1"/>
  <c r="E28" i="272" a="1"/>
  <c r="E28" i="272" s="1"/>
  <c r="F27" i="230" a="1"/>
  <c r="F27" i="230" s="1"/>
  <c r="H42" i="221" a="1"/>
  <c r="H42" i="221" s="1"/>
  <c r="E41" i="215" a="1"/>
  <c r="E41" i="215" s="1"/>
  <c r="H36" i="262" a="1"/>
  <c r="H36" i="262" s="1"/>
  <c r="H27" i="134" a="1"/>
  <c r="H27" i="134" s="1"/>
  <c r="H27" i="128" a="1"/>
  <c r="H27" i="128" s="1"/>
  <c r="H37" i="255" a="1"/>
  <c r="H37" i="255" s="1"/>
  <c r="F30" i="229" a="1"/>
  <c r="F30" i="229" s="1"/>
  <c r="F36" i="248" a="1"/>
  <c r="F36" i="248" s="1"/>
  <c r="E54" i="241" a="1"/>
  <c r="E54" i="241" s="1"/>
  <c r="F33" i="273" a="1"/>
  <c r="F33" i="273" s="1"/>
  <c r="F45" i="241" a="1"/>
  <c r="F45" i="241" s="1"/>
  <c r="H32" i="232" a="1"/>
  <c r="H32" i="232" s="1"/>
  <c r="E64" i="215" a="1"/>
  <c r="E64" i="215" s="1"/>
  <c r="H62" i="215" a="1"/>
  <c r="H62" i="215" s="1"/>
  <c r="F64" i="215" a="1"/>
  <c r="F64" i="215" s="1"/>
  <c r="F24" i="129" a="1"/>
  <c r="F24" i="129" s="1"/>
  <c r="F48" i="213" a="1"/>
  <c r="F48" i="213" s="1"/>
  <c r="F39" i="239" a="1"/>
  <c r="F39" i="239" s="1"/>
  <c r="H35" i="218" a="1"/>
  <c r="H35" i="218" s="1"/>
  <c r="H40" i="242" a="1"/>
  <c r="H40" i="242" s="1"/>
  <c r="H36" i="231" a="1"/>
  <c r="H36" i="231" s="1"/>
  <c r="H31" i="239" a="1"/>
  <c r="H31" i="239" s="1"/>
  <c r="H65" i="220" a="1"/>
  <c r="H65" i="220" s="1"/>
  <c r="E44" i="233" a="1"/>
  <c r="E44" i="233" s="1"/>
  <c r="F30" i="129" a="1"/>
  <c r="F30" i="129" s="1"/>
  <c r="F35" i="232" a="1"/>
  <c r="F35" i="232" s="1"/>
  <c r="F30" i="135" a="1"/>
  <c r="F30" i="135" s="1"/>
  <c r="E39" i="215" a="1"/>
  <c r="E39" i="215" s="1"/>
  <c r="F39" i="255" a="1"/>
  <c r="F39" i="255" s="1"/>
  <c r="E31" i="251" a="1"/>
  <c r="E31" i="251" s="1"/>
  <c r="H31" i="253" a="1"/>
  <c r="H31" i="253" s="1"/>
  <c r="F49" i="221" a="1"/>
  <c r="F49" i="221" s="1"/>
  <c r="H25" i="129" a="1"/>
  <c r="H25" i="129" s="1"/>
  <c r="F37" i="269" a="1"/>
  <c r="F37" i="269" s="1"/>
  <c r="F54" i="226" a="1"/>
  <c r="F54" i="226" s="1"/>
  <c r="E35" i="255" a="1"/>
  <c r="E35" i="255" s="1"/>
  <c r="H29" i="132" a="1"/>
  <c r="H29" i="132" s="1"/>
  <c r="F60" i="221" a="1"/>
  <c r="F60" i="221" s="1"/>
  <c r="H55" i="227" a="1"/>
  <c r="H55" i="227" s="1"/>
  <c r="F62" i="219" a="1"/>
  <c r="F62" i="219" s="1"/>
  <c r="F40" i="270" a="1"/>
  <c r="F40" i="270" s="1"/>
  <c r="E61" i="219" a="1"/>
  <c r="E61" i="219" s="1"/>
  <c r="F70" i="213" a="1"/>
  <c r="F70" i="213" s="1"/>
  <c r="F50" i="227" a="1"/>
  <c r="F50" i="227" s="1"/>
  <c r="E55" i="227" a="1"/>
  <c r="E55" i="227" s="1"/>
  <c r="H50" i="101" a="1"/>
  <c r="H50" i="101" s="1"/>
  <c r="F58" i="229" a="1"/>
  <c r="F58" i="229" s="1"/>
  <c r="F60" i="101" a="1"/>
  <c r="F60" i="101" s="1"/>
  <c r="H58" i="229" a="1"/>
  <c r="H58" i="229" s="1"/>
  <c r="E74" i="213"/>
  <c r="H55" i="229" a="1"/>
  <c r="H55" i="229" s="1"/>
  <c r="H53" i="101" a="1"/>
  <c r="H53" i="101" s="1"/>
  <c r="F58" i="221" a="1"/>
  <c r="F58" i="221" s="1"/>
  <c r="E54" i="231" a="1"/>
  <c r="E54" i="231" s="1"/>
  <c r="E73" i="214" a="1"/>
  <c r="E73" i="214" s="1"/>
  <c r="F27" i="310" a="1"/>
  <c r="F27" i="310" s="1"/>
  <c r="E73" i="213" a="1"/>
  <c r="E73" i="213"/>
  <c r="E22" i="305" a="1"/>
  <c r="E22" i="305" s="1"/>
  <c r="E50" i="101" a="1"/>
  <c r="E50" i="101" s="1"/>
  <c r="E21" i="306" a="1"/>
  <c r="E21" i="306" s="1"/>
  <c r="F61" i="219" a="1"/>
  <c r="F61" i="219" s="1"/>
  <c r="H24" i="309" a="1"/>
  <c r="H24" i="309"/>
  <c r="F51" i="233" a="1"/>
  <c r="F51" i="233" s="1"/>
  <c r="E66" i="220" a="1"/>
  <c r="E66" i="220" s="1"/>
  <c r="H30" i="238" a="1"/>
  <c r="H30" i="238" s="1"/>
  <c r="F29" i="228" a="1"/>
  <c r="F29" i="228" s="1"/>
  <c r="E38" i="219" a="1"/>
  <c r="E38" i="219" s="1"/>
  <c r="H48" i="231" a="1"/>
  <c r="H48" i="231" s="1"/>
  <c r="F65" i="228" a="1"/>
  <c r="F65" i="228" s="1"/>
  <c r="F30" i="246" a="1"/>
  <c r="F30" i="246" s="1"/>
  <c r="E63" i="237" a="1"/>
  <c r="E63" i="237" s="1"/>
  <c r="H55" i="230" a="1"/>
  <c r="H55" i="230" s="1"/>
  <c r="H51" i="218" a="1"/>
  <c r="H51" i="218" s="1"/>
  <c r="F36" i="262" a="1"/>
  <c r="F36" i="262" s="1"/>
  <c r="E27" i="132" a="1"/>
  <c r="E27" i="132" s="1"/>
  <c r="F35" i="272" a="1"/>
  <c r="F35" i="272" s="1"/>
  <c r="H42" i="229" a="1"/>
  <c r="H42" i="229" s="1"/>
  <c r="F27" i="259" a="1"/>
  <c r="F27" i="259" s="1"/>
  <c r="F26" i="124" a="1"/>
  <c r="F26" i="124" s="1"/>
  <c r="E39" i="270" a="1"/>
  <c r="E39" i="270" s="1"/>
  <c r="H48" i="226" a="1"/>
  <c r="H48" i="226" s="1"/>
  <c r="H32" i="249" a="1"/>
  <c r="H32" i="249" s="1"/>
  <c r="H69" i="220" a="1"/>
  <c r="H69" i="220" s="1"/>
  <c r="H38" i="255" a="1"/>
  <c r="H38" i="255" s="1"/>
  <c r="H37" i="275" a="1"/>
  <c r="H37" i="275" s="1"/>
  <c r="H31" i="273" a="1"/>
  <c r="H31" i="273" s="1"/>
  <c r="F59" i="230" a="1"/>
  <c r="F59" i="230" s="1"/>
  <c r="H49" i="230" a="1"/>
  <c r="H49" i="230" s="1"/>
  <c r="F35" i="254" a="1"/>
  <c r="F35" i="254" s="1"/>
  <c r="E35" i="249" a="1"/>
  <c r="E35" i="249" s="1"/>
  <c r="H33" i="247" a="1"/>
  <c r="H33" i="247" s="1"/>
  <c r="F37" i="221" a="1"/>
  <c r="F37" i="221" s="1"/>
  <c r="F70" i="215" a="1"/>
  <c r="F70" i="215" s="1"/>
  <c r="F54" i="215" a="1"/>
  <c r="F54" i="215" s="1"/>
  <c r="F44" i="226" a="1"/>
  <c r="F44" i="226" s="1"/>
  <c r="H39" i="238" a="1"/>
  <c r="H39" i="238" s="1"/>
  <c r="E41" i="243" a="1"/>
  <c r="E41" i="243" s="1"/>
  <c r="E34" i="243" a="1"/>
  <c r="E34" i="243" s="1"/>
  <c r="E41" i="219" a="1"/>
  <c r="E41" i="219" s="1"/>
  <c r="E39" i="219" a="1"/>
  <c r="E39" i="219" s="1"/>
  <c r="E47" i="240" a="1"/>
  <c r="E47" i="240" s="1"/>
  <c r="F35" i="230" a="1"/>
  <c r="F35" i="230" s="1"/>
  <c r="H27" i="233" a="1"/>
  <c r="H27" i="233" s="1"/>
  <c r="F54" i="230" a="1"/>
  <c r="F54" i="230" s="1"/>
  <c r="F28" i="128" a="1"/>
  <c r="F28" i="128" s="1"/>
  <c r="F34" i="254" a="1"/>
  <c r="F34" i="254" s="1"/>
  <c r="E32" i="220" a="1"/>
  <c r="E32" i="220" s="1"/>
  <c r="H21" i="259" a="1"/>
  <c r="H21" i="259" s="1"/>
  <c r="E27" i="134" a="1"/>
  <c r="E27" i="134" s="1"/>
  <c r="E29" i="276" a="1"/>
  <c r="E29" i="276" s="1"/>
  <c r="F31" i="252" a="1"/>
  <c r="F31" i="252" s="1"/>
  <c r="F33" i="134" a="1"/>
  <c r="F33" i="134" s="1"/>
  <c r="F34" i="227" a="1"/>
  <c r="F34" i="227" s="1"/>
  <c r="E38" i="215" a="1"/>
  <c r="E38" i="215" s="1"/>
  <c r="F33" i="270" a="1"/>
  <c r="F33" i="270" s="1"/>
  <c r="F30" i="131" a="1"/>
  <c r="F30" i="131" s="1"/>
  <c r="F43" i="241" a="1"/>
  <c r="F43" i="241" s="1"/>
  <c r="E40" i="218" a="1"/>
  <c r="E40" i="218" s="1"/>
  <c r="H54" i="220" a="1"/>
  <c r="H54" i="220" s="1"/>
  <c r="F41" i="232" a="1"/>
  <c r="F41" i="232" s="1"/>
  <c r="H45" i="233" a="1"/>
  <c r="H45" i="233" s="1"/>
  <c r="F34" i="220" a="1"/>
  <c r="F34" i="220" s="1"/>
  <c r="F54" i="220" a="1"/>
  <c r="F54" i="220" s="1"/>
  <c r="E59" i="218" a="1"/>
  <c r="E59" i="218" s="1"/>
  <c r="E55" i="241" a="1"/>
  <c r="E55" i="241" s="1"/>
  <c r="H36" i="226" a="1"/>
  <c r="H36" i="226" s="1"/>
  <c r="F32" i="270" a="1"/>
  <c r="F32" i="270" s="1"/>
  <c r="H25" i="136" a="1"/>
  <c r="H25" i="136" s="1"/>
  <c r="H38" i="269" a="1"/>
  <c r="H38" i="269" s="1"/>
  <c r="H53" i="232" a="1"/>
  <c r="H53" i="232" s="1"/>
  <c r="H49" i="242" a="1"/>
  <c r="H49" i="242" s="1"/>
  <c r="H33" i="230" a="1"/>
  <c r="H33" i="230" s="1"/>
  <c r="F50" i="241" a="1"/>
  <c r="F50" i="241" s="1"/>
  <c r="H37" i="241" a="1"/>
  <c r="H37" i="241" s="1"/>
  <c r="F45" i="243" a="1"/>
  <c r="F45" i="243" s="1"/>
  <c r="H24" i="137" a="1"/>
  <c r="H24" i="137" s="1"/>
  <c r="H31" i="250" a="1"/>
  <c r="H31" i="250" s="1"/>
  <c r="F32" i="135" a="1"/>
  <c r="F32" i="135" s="1"/>
  <c r="E59" i="226" a="1"/>
  <c r="E59" i="226" s="1"/>
  <c r="E28" i="232" a="1"/>
  <c r="E28" i="232" s="1"/>
  <c r="E35" i="221" a="1"/>
  <c r="E35" i="221" s="1"/>
  <c r="H29" i="273" a="1"/>
  <c r="H29" i="273" s="1"/>
  <c r="H27" i="130" a="1"/>
  <c r="H27" i="130" s="1"/>
  <c r="H26" i="124" a="1"/>
  <c r="H26" i="124" s="1"/>
  <c r="F35" i="246" a="1"/>
  <c r="F35" i="246"/>
  <c r="F53" i="218" a="1"/>
  <c r="F53" i="218" s="1"/>
  <c r="H41" i="228" a="1"/>
  <c r="H41" i="228" s="1"/>
  <c r="F31" i="242" a="1"/>
  <c r="F31" i="242" s="1"/>
  <c r="E51" i="230" a="1"/>
  <c r="E51" i="230" s="1"/>
  <c r="F57" i="240" a="1"/>
  <c r="F57" i="240" s="1"/>
  <c r="H32" i="231" a="1"/>
  <c r="H32" i="231" s="1"/>
  <c r="F27" i="136" a="1"/>
  <c r="F27" i="136" s="1"/>
  <c r="E39" i="275" a="1"/>
  <c r="E39" i="275" s="1"/>
  <c r="F24" i="137" a="1"/>
  <c r="F24" i="137" s="1"/>
  <c r="E28" i="134" a="1"/>
  <c r="E28" i="134" s="1"/>
  <c r="F30" i="273" a="1"/>
  <c r="F30" i="273" s="1"/>
  <c r="E40" i="254" a="1"/>
  <c r="E40" i="254" s="1"/>
  <c r="H45" i="240" a="1"/>
  <c r="H45" i="240" s="1"/>
  <c r="E37" i="231" a="1"/>
  <c r="E37" i="231" s="1"/>
  <c r="F28" i="276" a="1"/>
  <c r="F28" i="276" s="1"/>
  <c r="F31" i="134" a="1"/>
  <c r="F31" i="134" s="1"/>
  <c r="F33" i="233" a="1"/>
  <c r="F33" i="233" s="1"/>
  <c r="F41" i="228" a="1"/>
  <c r="F41" i="228" s="1"/>
  <c r="H39" i="276" a="1"/>
  <c r="H39" i="276" s="1"/>
  <c r="H45" i="242" a="1"/>
  <c r="H45" i="242" s="1"/>
  <c r="F34" i="239" a="1"/>
  <c r="F34" i="239" s="1"/>
  <c r="E23" i="233" a="1"/>
  <c r="E23" i="233" s="1"/>
  <c r="H65" i="218" a="1"/>
  <c r="H65" i="218" s="1"/>
  <c r="F28" i="221" a="1"/>
  <c r="F28" i="221" s="1"/>
  <c r="F49" i="219" a="1"/>
  <c r="F49" i="219" s="1"/>
  <c r="H35" i="241" a="1"/>
  <c r="H35" i="241" s="1"/>
  <c r="H47" i="231" a="1"/>
  <c r="H47" i="231" s="1"/>
  <c r="H48" i="232" a="1"/>
  <c r="H48" i="232" s="1"/>
  <c r="F28" i="253" a="1"/>
  <c r="F28" i="253" s="1"/>
  <c r="E39" i="269" a="1"/>
  <c r="E39" i="269" s="1"/>
  <c r="H58" i="230" a="1"/>
  <c r="H58" i="230" s="1"/>
  <c r="H39" i="243" a="1"/>
  <c r="H39" i="243" s="1"/>
  <c r="F51" i="215" a="1"/>
  <c r="F51" i="215" s="1"/>
  <c r="H33" i="233" a="1"/>
  <c r="H33" i="233" s="1"/>
  <c r="F29" i="243" a="1"/>
  <c r="F29" i="243" s="1"/>
  <c r="F27" i="124" a="1"/>
  <c r="F27" i="124" s="1"/>
  <c r="F28" i="250" a="1"/>
  <c r="F28" i="250" s="1"/>
  <c r="F51" i="232" a="1"/>
  <c r="F51" i="232" s="1"/>
  <c r="H54" i="218" a="1"/>
  <c r="H54" i="218" s="1"/>
  <c r="H29" i="275" a="1"/>
  <c r="H29" i="275" s="1"/>
  <c r="E67" i="220" a="1"/>
  <c r="E67" i="220" s="1"/>
  <c r="H59" i="220" a="1"/>
  <c r="H59" i="220" s="1"/>
  <c r="H42" i="243" a="1"/>
  <c r="H42" i="243" s="1"/>
  <c r="F25" i="133" a="1"/>
  <c r="F25" i="133" s="1"/>
  <c r="H28" i="219" a="1"/>
  <c r="H28" i="219" s="1"/>
  <c r="E26" i="124" a="1"/>
  <c r="E26" i="124" s="1"/>
  <c r="E33" i="233" a="1"/>
  <c r="E33" i="233" s="1"/>
  <c r="F35" i="255" a="1"/>
  <c r="F35" i="255" s="1"/>
  <c r="E36" i="255" a="1"/>
  <c r="E36" i="255" s="1"/>
  <c r="H66" i="215" a="1"/>
  <c r="H66" i="215" s="1"/>
  <c r="E54" i="215" a="1"/>
  <c r="E54" i="215" s="1"/>
  <c r="E58" i="215" a="1"/>
  <c r="E58" i="215" s="1"/>
  <c r="H68" i="218" a="1"/>
  <c r="H68" i="218" s="1"/>
  <c r="E39" i="230" a="1"/>
  <c r="E39" i="230" s="1"/>
  <c r="E36" i="243" a="1"/>
  <c r="E36" i="243" s="1"/>
  <c r="H26" i="239" a="1"/>
  <c r="H26" i="239" s="1"/>
  <c r="E54" i="228" a="1"/>
  <c r="E54" i="228" s="1"/>
  <c r="E46" i="220" a="1"/>
  <c r="E46" i="220" s="1"/>
  <c r="E46" i="231" a="1"/>
  <c r="E46" i="231" s="1"/>
  <c r="E69" i="236" a="1"/>
  <c r="E69" i="236" s="1"/>
  <c r="H44" i="226" a="1"/>
  <c r="H44" i="226" s="1"/>
  <c r="F68" i="215" a="1"/>
  <c r="F68" i="215" s="1"/>
  <c r="F29" i="226" a="1"/>
  <c r="F29" i="226" s="1"/>
  <c r="E29" i="131" a="1"/>
  <c r="E29" i="131" s="1"/>
  <c r="H37" i="254" a="1"/>
  <c r="H37" i="254" s="1"/>
  <c r="H35" i="242" a="1"/>
  <c r="H35" i="242" s="1"/>
  <c r="H49" i="232" a="1"/>
  <c r="H49" i="232" s="1"/>
  <c r="F36" i="263" a="1"/>
  <c r="F36" i="263" s="1"/>
  <c r="H56" i="218" a="1"/>
  <c r="H56" i="218" s="1"/>
  <c r="E34" i="239" a="1"/>
  <c r="E34" i="239" s="1"/>
  <c r="F76" i="215" a="1"/>
  <c r="F76" i="215" s="1"/>
  <c r="H24" i="130" a="1"/>
  <c r="H24" i="130" s="1"/>
  <c r="H29" i="131" a="1"/>
  <c r="H29" i="131" s="1"/>
  <c r="F43" i="233" a="1"/>
  <c r="F43" i="233" s="1"/>
  <c r="F76" i="213" a="1"/>
  <c r="F76" i="213" s="1"/>
  <c r="F62" i="101" a="1"/>
  <c r="F62" i="101" s="1"/>
  <c r="H57" i="221" a="1"/>
  <c r="H57" i="221" s="1"/>
  <c r="E58" i="229" a="1"/>
  <c r="E58" i="229" s="1"/>
  <c r="H63" i="101" a="1"/>
  <c r="H63" i="101" s="1"/>
  <c r="E24" i="310" a="1"/>
  <c r="E24" i="310" s="1"/>
  <c r="E53" i="101" a="1"/>
  <c r="E53" i="101" s="1"/>
  <c r="F59" i="229" a="1"/>
  <c r="F59" i="229" s="1"/>
  <c r="F54" i="101" a="1"/>
  <c r="F54" i="101" s="1"/>
  <c r="E53" i="233" a="1"/>
  <c r="E53" i="233" s="1"/>
  <c r="H76" i="213" a="1"/>
  <c r="H76" i="213" s="1"/>
  <c r="F69" i="214" a="1"/>
  <c r="F69" i="214" s="1"/>
  <c r="H53" i="231" a="1"/>
  <c r="H53" i="231" s="1"/>
  <c r="E54" i="227" a="1"/>
  <c r="E54" i="227" s="1"/>
  <c r="E53" i="229" a="1"/>
  <c r="E53" i="229" s="1"/>
  <c r="H55" i="233" a="1"/>
  <c r="H55" i="233" s="1"/>
  <c r="H63" i="219" a="1"/>
  <c r="H63" i="219" s="1"/>
  <c r="H59" i="101" a="1"/>
  <c r="H59" i="101" s="1"/>
  <c r="F59" i="221" a="1"/>
  <c r="F59" i="221" s="1"/>
  <c r="E52" i="233" a="1"/>
  <c r="E52" i="233" s="1"/>
  <c r="H49" i="227" a="1"/>
  <c r="H49" i="227" s="1"/>
  <c r="H53" i="219" a="1"/>
  <c r="H53" i="219" s="1"/>
  <c r="E61" i="101" a="1"/>
  <c r="E61" i="101" s="1"/>
  <c r="H51" i="227" a="1"/>
  <c r="H51" i="227" s="1"/>
  <c r="E84" i="212" a="1"/>
  <c r="E84" i="212" s="1"/>
  <c r="F57" i="231" a="1"/>
  <c r="F57" i="231" s="1"/>
  <c r="E76" i="213" a="1"/>
  <c r="E76" i="213" s="1"/>
  <c r="H84" i="215" a="1"/>
  <c r="H84" i="215" s="1"/>
  <c r="H54" i="227" a="1"/>
  <c r="H54" i="227" s="1"/>
  <c r="H28" i="128" a="1"/>
  <c r="H28" i="128" s="1"/>
  <c r="F22" i="125" a="1"/>
  <c r="F22" i="125" s="1"/>
  <c r="H47" i="240" a="1"/>
  <c r="H47" i="240" s="1"/>
  <c r="F34" i="233" a="1"/>
  <c r="F34" i="233" s="1"/>
  <c r="H39" i="242" a="1"/>
  <c r="H39" i="242" s="1"/>
  <c r="E33" i="247" a="1"/>
  <c r="E33" i="247" s="1"/>
  <c r="H45" i="241" a="1"/>
  <c r="H45" i="241" s="1"/>
  <c r="F50" i="220" a="1"/>
  <c r="F50" i="220" s="1"/>
  <c r="E65" i="236" a="1"/>
  <c r="E65" i="236" s="1"/>
  <c r="F39" i="228" a="1"/>
  <c r="F39" i="228" s="1"/>
  <c r="H32" i="273" a="1"/>
  <c r="H32" i="273" s="1"/>
  <c r="E44" i="230" a="1"/>
  <c r="E44" i="230"/>
  <c r="H30" i="276" a="1"/>
  <c r="H30" i="276" s="1"/>
  <c r="E38" i="254" a="1"/>
  <c r="E38" i="254" s="1"/>
  <c r="F46" i="228" a="1"/>
  <c r="F46" i="228" s="1"/>
  <c r="H34" i="243" a="1"/>
  <c r="H34" i="243" s="1"/>
  <c r="H38" i="230" a="1"/>
  <c r="H38" i="230" s="1"/>
  <c r="H29" i="228" a="1"/>
  <c r="H29" i="228" s="1"/>
  <c r="E34" i="255" a="1"/>
  <c r="E34" i="255" s="1"/>
  <c r="E27" i="165" a="1"/>
  <c r="E27" i="165" s="1"/>
  <c r="H55" i="215" a="1"/>
  <c r="H55" i="215" s="1"/>
  <c r="E25" i="136" a="1"/>
  <c r="E25" i="136" s="1"/>
  <c r="H28" i="253" a="1"/>
  <c r="H28" i="253" s="1"/>
  <c r="F25" i="160" a="1"/>
  <c r="F25" i="160" s="1"/>
  <c r="E27" i="128" a="1"/>
  <c r="E27" i="128" s="1"/>
  <c r="E29" i="135" a="1"/>
  <c r="E29" i="135" s="1"/>
  <c r="H34" i="248" a="1"/>
  <c r="H34" i="248" s="1"/>
  <c r="F39" i="215" a="1"/>
  <c r="F39" i="215" s="1"/>
  <c r="H59" i="215" a="1"/>
  <c r="H59" i="215" s="1"/>
  <c r="E44" i="240" a="1"/>
  <c r="E44" i="240" s="1"/>
  <c r="E28" i="246" a="1"/>
  <c r="E28" i="246" s="1"/>
  <c r="E47" i="237" a="1"/>
  <c r="E47" i="237" s="1"/>
  <c r="E34" i="221" a="1"/>
  <c r="E34" i="221" s="1"/>
  <c r="F46" i="241" a="1"/>
  <c r="F46" i="241" s="1"/>
  <c r="H27" i="228" a="1"/>
  <c r="H27" i="228" s="1"/>
  <c r="H30" i="218" a="1"/>
  <c r="H30" i="218" s="1"/>
  <c r="F65" i="220" a="1"/>
  <c r="F65" i="220" s="1"/>
  <c r="H47" i="233" a="1"/>
  <c r="H47" i="233" s="1"/>
  <c r="E33" i="276" a="1"/>
  <c r="E33" i="276" s="1"/>
  <c r="F33" i="253" a="1"/>
  <c r="F33" i="253" s="1"/>
  <c r="F25" i="230" a="1"/>
  <c r="F25" i="230" s="1"/>
  <c r="E32" i="273" a="1"/>
  <c r="E32" i="273" s="1"/>
  <c r="F47" i="226" a="1"/>
  <c r="F47" i="226" s="1"/>
  <c r="F49" i="242" a="1"/>
  <c r="F49" i="242" s="1"/>
  <c r="F29" i="220" a="1"/>
  <c r="F29" i="220" s="1"/>
  <c r="F33" i="272" a="1"/>
  <c r="F33" i="272" s="1"/>
  <c r="F24" i="160" a="1"/>
  <c r="F24" i="160" s="1"/>
  <c r="H59" i="232" a="1"/>
  <c r="H59" i="232" s="1"/>
  <c r="F75" i="215" a="1"/>
  <c r="F75" i="215" s="1"/>
  <c r="F39" i="269" a="1"/>
  <c r="F39" i="269" s="1"/>
  <c r="E30" i="228" a="1"/>
  <c r="E30" i="228"/>
  <c r="E26" i="233" a="1"/>
  <c r="E26" i="233" s="1"/>
  <c r="F47" i="218" a="1"/>
  <c r="F47" i="218" s="1"/>
  <c r="H29" i="231" a="1"/>
  <c r="H29" i="231" s="1"/>
  <c r="F52" i="228" a="1"/>
  <c r="F52" i="228" s="1"/>
  <c r="F40" i="231" a="1"/>
  <c r="F40" i="231" s="1"/>
  <c r="H48" i="219" a="1"/>
  <c r="H48" i="219" s="1"/>
  <c r="E33" i="231" a="1"/>
  <c r="E33" i="231" s="1"/>
  <c r="H29" i="239" a="1"/>
  <c r="H29" i="239" s="1"/>
  <c r="E38" i="249" a="1"/>
  <c r="E38" i="249" s="1"/>
  <c r="F35" i="214" a="1"/>
  <c r="F35" i="214" s="1"/>
  <c r="H37" i="240" a="1"/>
  <c r="H37" i="240" s="1"/>
  <c r="E45" i="226" a="1"/>
  <c r="E45" i="226" s="1"/>
  <c r="F32" i="221" a="1"/>
  <c r="F32" i="221" s="1"/>
  <c r="H48" i="242" a="1"/>
  <c r="H48" i="242" s="1"/>
  <c r="E49" i="226" a="1"/>
  <c r="E49" i="226" s="1"/>
  <c r="H24" i="128" a="1"/>
  <c r="H24" i="128" s="1"/>
  <c r="E44" i="221" a="1"/>
  <c r="E44" i="221" s="1"/>
  <c r="H58" i="240" a="1"/>
  <c r="H58" i="240" s="1"/>
  <c r="H25" i="160" a="1"/>
  <c r="H25" i="160" s="1"/>
  <c r="E32" i="276" a="1"/>
  <c r="E32" i="276" s="1"/>
  <c r="F53" i="232" a="1"/>
  <c r="F53" i="232" s="1"/>
  <c r="F28" i="238" a="1"/>
  <c r="F28" i="238" s="1"/>
  <c r="E47" i="230" a="1"/>
  <c r="E47" i="230" s="1"/>
  <c r="E24" i="272" a="1"/>
  <c r="E24" i="272" s="1"/>
  <c r="H24" i="124" a="1"/>
  <c r="H24" i="124" s="1"/>
  <c r="F79" i="215" a="1"/>
  <c r="F79" i="215" s="1"/>
  <c r="E46" i="229" a="1"/>
  <c r="E46" i="229" s="1"/>
  <c r="E30" i="276" a="1"/>
  <c r="E30" i="276" s="1"/>
  <c r="F31" i="101" a="1"/>
  <c r="F31" i="101" s="1"/>
  <c r="F43" i="221" a="1"/>
  <c r="F43" i="221" s="1"/>
  <c r="H33" i="228" a="1"/>
  <c r="H33" i="228" s="1"/>
  <c r="E30" i="246" a="1"/>
  <c r="E30" i="246" s="1"/>
  <c r="E33" i="246" a="1"/>
  <c r="E33" i="246" s="1"/>
  <c r="F33" i="247" a="1"/>
  <c r="F33" i="247" s="1"/>
  <c r="H35" i="228" a="1"/>
  <c r="H35" i="228" s="1"/>
  <c r="F37" i="228" a="1"/>
  <c r="F37" i="228" s="1"/>
  <c r="E26" i="273" a="1"/>
  <c r="E26" i="273" s="1"/>
  <c r="H47" i="220" a="1"/>
  <c r="H47" i="220" s="1"/>
  <c r="E58" i="226" a="1"/>
  <c r="E58" i="226" s="1"/>
  <c r="H30" i="244" a="1"/>
  <c r="H30" i="244" s="1"/>
  <c r="H25" i="227" a="1"/>
  <c r="H25" i="227" s="1"/>
  <c r="E36" i="233" a="1"/>
  <c r="E36" i="233" s="1"/>
  <c r="H36" i="232" a="1"/>
  <c r="H36" i="232" s="1"/>
  <c r="F32" i="253" a="1"/>
  <c r="F32" i="253" s="1"/>
  <c r="E27" i="130" a="1"/>
  <c r="E27" i="130" s="1"/>
  <c r="F29" i="165" a="1"/>
  <c r="F29" i="165" s="1"/>
  <c r="F45" i="232" a="1"/>
  <c r="F45" i="232" s="1"/>
  <c r="F28" i="245" a="1"/>
  <c r="F28" i="245" s="1"/>
  <c r="E45" i="231" a="1"/>
  <c r="E45" i="231" s="1"/>
  <c r="E54" i="220" a="1"/>
  <c r="E54" i="220" s="1"/>
  <c r="E31" i="242" a="1"/>
  <c r="E31" i="242" s="1"/>
  <c r="H44" i="233" a="1"/>
  <c r="H44" i="233" s="1"/>
  <c r="E52" i="230" a="1"/>
  <c r="E52" i="230" s="1"/>
  <c r="F54" i="212" a="1"/>
  <c r="F54" i="212"/>
  <c r="E66" i="218" a="1"/>
  <c r="E66" i="218" s="1"/>
  <c r="E38" i="229" a="1"/>
  <c r="E38" i="229" s="1"/>
  <c r="H26" i="164" a="1"/>
  <c r="H26" i="164" s="1"/>
  <c r="H65" i="228" a="1"/>
  <c r="H65" i="228" s="1"/>
  <c r="E24" i="273" a="1"/>
  <c r="E24" i="273" s="1"/>
  <c r="H36" i="255" a="1"/>
  <c r="H36" i="255" s="1"/>
  <c r="E54" i="230" a="1"/>
  <c r="E54" i="230" s="1"/>
  <c r="H39" i="218" a="1"/>
  <c r="H39" i="218" s="1"/>
  <c r="F81" i="215" a="1"/>
  <c r="F81" i="215" s="1"/>
  <c r="E27" i="272" a="1"/>
  <c r="E27" i="272" s="1"/>
  <c r="H44" i="220" a="1"/>
  <c r="H44" i="220" s="1"/>
  <c r="E38" i="276" a="1"/>
  <c r="E38" i="276" s="1"/>
  <c r="E35" i="272" a="1"/>
  <c r="E35" i="272" s="1"/>
  <c r="H29" i="164" a="1"/>
  <c r="H29" i="164" s="1"/>
  <c r="F27" i="258" a="1"/>
  <c r="F27" i="258" s="1"/>
  <c r="E35" i="254" a="1"/>
  <c r="E35" i="254" s="1"/>
  <c r="F34" i="135" a="1"/>
  <c r="F34" i="135" s="1"/>
  <c r="H32" i="272" a="1"/>
  <c r="H32" i="272" s="1"/>
  <c r="H38" i="243" a="1"/>
  <c r="H38" i="243" s="1"/>
  <c r="F24" i="136" a="1"/>
  <c r="F24" i="136" s="1"/>
  <c r="E28" i="132" a="1"/>
  <c r="E28" i="132" s="1"/>
  <c r="E23" i="133" a="1"/>
  <c r="E23" i="133" s="1"/>
  <c r="H29" i="134" a="1"/>
  <c r="H29" i="134" s="1"/>
  <c r="H50" i="215" a="1"/>
  <c r="H50" i="215" s="1"/>
  <c r="F66" i="215" a="1"/>
  <c r="F66" i="215" s="1"/>
  <c r="F50" i="215" a="1"/>
  <c r="F50" i="215" s="1"/>
  <c r="H68" i="237" a="1"/>
  <c r="H68" i="237" s="1"/>
  <c r="E41" i="221" a="1"/>
  <c r="E41" i="221" s="1"/>
  <c r="H40" i="239" a="1"/>
  <c r="H40" i="239" s="1"/>
  <c r="F25" i="231" a="1"/>
  <c r="F25" i="231" s="1"/>
  <c r="E37" i="242" a="1"/>
  <c r="E37" i="242" s="1"/>
  <c r="F32" i="246" a="1"/>
  <c r="F32" i="246" s="1"/>
  <c r="F25" i="239" a="1"/>
  <c r="F25" i="239" s="1"/>
  <c r="E44" i="220" a="1"/>
  <c r="E44" i="220" s="1"/>
  <c r="F35" i="243" a="1"/>
  <c r="F35" i="243" s="1"/>
  <c r="H34" i="218" a="1"/>
  <c r="H34" i="218" s="1"/>
  <c r="E34" i="254" a="1"/>
  <c r="E34" i="254" s="1"/>
  <c r="F27" i="272" a="1"/>
  <c r="F27" i="272" s="1"/>
  <c r="E28" i="164" a="1"/>
  <c r="E28" i="164" s="1"/>
  <c r="F25" i="258" a="1"/>
  <c r="F25" i="258" s="1"/>
  <c r="E24" i="132" a="1"/>
  <c r="E24" i="132" s="1"/>
  <c r="F33" i="242" a="1"/>
  <c r="F33" i="242" s="1"/>
  <c r="F24" i="273" a="1"/>
  <c r="F24" i="273" s="1"/>
  <c r="F28" i="239" a="1"/>
  <c r="F28" i="239" s="1"/>
  <c r="H37" i="232" a="1"/>
  <c r="H37" i="232" s="1"/>
  <c r="E72" i="213" a="1"/>
  <c r="E72" i="213" s="1"/>
  <c r="F55" i="227" a="1"/>
  <c r="F55" i="227" s="1"/>
  <c r="F68" i="213" a="1"/>
  <c r="F68" i="213" s="1"/>
  <c r="H57" i="227" a="1"/>
  <c r="H57" i="227" s="1"/>
  <c r="F53" i="229" a="1"/>
  <c r="F53" i="229" s="1"/>
  <c r="F84" i="212" a="1"/>
  <c r="F84" i="212" s="1"/>
  <c r="E49" i="233" a="1"/>
  <c r="E49" i="233" s="1"/>
  <c r="E57" i="227" a="1"/>
  <c r="E57" i="227" s="1"/>
  <c r="E47" i="227" a="1"/>
  <c r="E47" i="227" s="1"/>
  <c r="E63" i="101" a="1"/>
  <c r="E63" i="101" s="1"/>
  <c r="E50" i="227" a="1"/>
  <c r="E50" i="227" s="1"/>
  <c r="F57" i="101" a="1"/>
  <c r="F57" i="101" s="1"/>
  <c r="E58" i="221" a="1"/>
  <c r="E58" i="221" s="1"/>
  <c r="H25" i="101" a="1"/>
  <c r="H25" i="101" s="1"/>
  <c r="E40" i="269" a="1"/>
  <c r="E40" i="269" s="1"/>
  <c r="E68" i="214" a="1"/>
  <c r="E68" i="214" s="1"/>
  <c r="H56" i="227" a="1"/>
  <c r="H56" i="227" s="1"/>
  <c r="F54" i="231" a="1"/>
  <c r="F54" i="231" s="1"/>
  <c r="F50" i="233" a="1"/>
  <c r="F50" i="233" s="1"/>
  <c r="H21" i="101" a="1"/>
  <c r="H21" i="101" s="1"/>
  <c r="F51" i="231" a="1"/>
  <c r="F51" i="231" s="1"/>
  <c r="E27" i="233" a="1"/>
  <c r="E27" i="233" s="1"/>
  <c r="H66" i="228" a="1"/>
  <c r="H66" i="228" s="1"/>
  <c r="E58" i="241" a="1"/>
  <c r="E58" i="241" s="1"/>
  <c r="F33" i="251" a="1"/>
  <c r="F33" i="251" s="1"/>
  <c r="E25" i="239" a="1"/>
  <c r="E25" i="239" s="1"/>
  <c r="F30" i="219" a="1"/>
  <c r="F30" i="219" s="1"/>
  <c r="H47" i="228" a="1"/>
  <c r="H47" i="228" s="1"/>
  <c r="H37" i="228" a="1"/>
  <c r="H37" i="228" s="1"/>
  <c r="F47" i="239" a="1"/>
  <c r="F47" i="239" s="1"/>
  <c r="E29" i="242" a="1"/>
  <c r="E29" i="242" s="1"/>
  <c r="E48" i="221" a="1"/>
  <c r="E48" i="221" s="1"/>
  <c r="E29" i="251" a="1"/>
  <c r="E29" i="251" s="1"/>
  <c r="E35" i="250" a="1"/>
  <c r="E35" i="250" s="1"/>
  <c r="E31" i="276" a="1"/>
  <c r="E31" i="276" s="1"/>
  <c r="F23" i="226" a="1"/>
  <c r="F23" i="226" s="1"/>
  <c r="E30" i="129" a="1"/>
  <c r="E30" i="129" s="1"/>
  <c r="H30" i="219" a="1"/>
  <c r="H30" i="219" s="1"/>
  <c r="F27" i="164" a="1"/>
  <c r="F27" i="164" s="1"/>
  <c r="F56" i="240" a="1"/>
  <c r="F56" i="240" s="1"/>
  <c r="F50" i="240" a="1"/>
  <c r="F50" i="240" s="1"/>
  <c r="H41" i="233" a="1"/>
  <c r="H41" i="233" s="1"/>
  <c r="E28" i="275" a="1"/>
  <c r="E28" i="275" s="1"/>
  <c r="F32" i="276" a="1"/>
  <c r="F32" i="276" s="1"/>
  <c r="F27" i="226" a="1"/>
  <c r="F27" i="226" s="1"/>
  <c r="E33" i="269" a="1"/>
  <c r="E33" i="269" s="1"/>
  <c r="E28" i="165" a="1"/>
  <c r="E28" i="165" s="1"/>
  <c r="E28" i="226" a="1"/>
  <c r="E28" i="226" s="1"/>
  <c r="H72" i="215" a="1"/>
  <c r="H72" i="215" s="1"/>
  <c r="E24" i="227" a="1"/>
  <c r="E24" i="227" s="1"/>
  <c r="F33" i="227" a="1"/>
  <c r="F33" i="227" s="1"/>
  <c r="H28" i="239" a="1"/>
  <c r="H28" i="239" s="1"/>
  <c r="E27" i="259" a="1"/>
  <c r="E27" i="259" s="1"/>
  <c r="H37" i="233" a="1"/>
  <c r="H37" i="233" s="1"/>
  <c r="F29" i="221" a="1"/>
  <c r="F29" i="221" s="1"/>
  <c r="H34" i="232" a="1"/>
  <c r="H34" i="232" s="1"/>
  <c r="E31" i="243" a="1"/>
  <c r="E31" i="243" s="1"/>
  <c r="H37" i="134" a="1"/>
  <c r="H37" i="134" s="1"/>
  <c r="E50" i="241" a="1"/>
  <c r="E50" i="241" s="1"/>
  <c r="F61" i="226" a="1"/>
  <c r="F61" i="226" s="1"/>
  <c r="H34" i="273" a="1"/>
  <c r="H34" i="273" s="1"/>
  <c r="E22" i="259" a="1"/>
  <c r="E22" i="259" s="1"/>
  <c r="F24" i="125" a="1"/>
  <c r="F24" i="125" s="1"/>
  <c r="H46" i="243" a="1"/>
  <c r="H46" i="243" s="1"/>
  <c r="H42" i="240" a="1"/>
  <c r="H42" i="240" s="1"/>
  <c r="E31" i="134" a="1"/>
  <c r="E31" i="134" s="1"/>
  <c r="H40" i="255" a="1"/>
  <c r="H40" i="255" s="1"/>
  <c r="F51" i="220" a="1"/>
  <c r="F51" i="220" s="1"/>
  <c r="F54" i="232" a="1"/>
  <c r="F54" i="232" s="1"/>
  <c r="E49" i="243" a="1"/>
  <c r="E49" i="243" s="1"/>
  <c r="H36" i="233" a="1"/>
  <c r="H36" i="233" s="1"/>
  <c r="F40" i="240" a="1"/>
  <c r="F40" i="240" s="1"/>
  <c r="E39" i="239" a="1"/>
  <c r="E39" i="239" s="1"/>
  <c r="F42" i="233" a="1"/>
  <c r="F42" i="233" s="1"/>
  <c r="F26" i="227" a="1"/>
  <c r="F26" i="227" s="1"/>
  <c r="H49" i="228" a="1"/>
  <c r="H49" i="228" s="1"/>
  <c r="F47" i="228" a="1"/>
  <c r="F47" i="228" s="1"/>
  <c r="H37" i="249" a="1"/>
  <c r="H37" i="249" s="1"/>
  <c r="E29" i="272" a="1"/>
  <c r="E29" i="272" s="1"/>
  <c r="F32" i="218" a="1"/>
  <c r="F32" i="218" s="1"/>
  <c r="H32" i="253" a="1"/>
  <c r="H32" i="253" s="1"/>
  <c r="H26" i="134" a="1"/>
  <c r="H26" i="134" s="1"/>
  <c r="H32" i="251" a="1"/>
  <c r="H32" i="251" s="1"/>
  <c r="E50" i="243" a="1"/>
  <c r="E50" i="243" s="1"/>
  <c r="F23" i="124" a="1"/>
  <c r="F23" i="124" s="1"/>
  <c r="H22" i="130" a="1"/>
  <c r="H22" i="130" s="1"/>
  <c r="H59" i="226" a="1"/>
  <c r="H59" i="226" s="1"/>
  <c r="H41" i="229" a="1"/>
  <c r="H41" i="229" s="1"/>
  <c r="E27" i="124" a="1"/>
  <c r="E27" i="124" s="1"/>
  <c r="F35" i="221" a="1"/>
  <c r="F35" i="221" s="1"/>
  <c r="E25" i="129" a="1"/>
  <c r="E25" i="129" s="1"/>
  <c r="F29" i="252" a="1"/>
  <c r="F29" i="252" s="1"/>
  <c r="H43" i="230" a="1"/>
  <c r="H43" i="230" s="1"/>
  <c r="F46" i="226" a="1"/>
  <c r="F46" i="226" s="1"/>
  <c r="F37" i="134" a="1"/>
  <c r="F37" i="134" s="1"/>
  <c r="E46" i="233" a="1"/>
  <c r="E46" i="233" s="1"/>
  <c r="H22" i="233" a="1"/>
  <c r="H22" i="233" s="1"/>
  <c r="F63" i="215" a="1"/>
  <c r="F63" i="215" s="1"/>
  <c r="E82" i="215" a="1"/>
  <c r="E82" i="215" s="1"/>
  <c r="H32" i="228" a="1"/>
  <c r="H32" i="228" s="1"/>
  <c r="E48" i="243" a="1"/>
  <c r="E48" i="243" s="1"/>
  <c r="F56" i="228" a="1"/>
  <c r="F56" i="228" s="1"/>
  <c r="H45" i="218" a="1"/>
  <c r="H45" i="218" s="1"/>
  <c r="H52" i="220" a="1"/>
  <c r="H52" i="220" s="1"/>
  <c r="F37" i="233" a="1"/>
  <c r="F37" i="233" s="1"/>
  <c r="F32" i="242" a="1"/>
  <c r="F32" i="242" s="1"/>
  <c r="E62" i="228" a="1"/>
  <c r="E62" i="228" s="1"/>
  <c r="E40" i="242" a="1"/>
  <c r="E40" i="242" s="1"/>
  <c r="E38" i="255" a="1"/>
  <c r="E38" i="255" s="1"/>
  <c r="E22" i="125" a="1"/>
  <c r="E22" i="125" s="1"/>
  <c r="F28" i="132" a="1"/>
  <c r="F28" i="132" s="1"/>
  <c r="F25" i="137" a="1"/>
  <c r="F25" i="137" s="1"/>
  <c r="E49" i="242" a="1"/>
  <c r="E49" i="242" s="1"/>
  <c r="F50" i="221" a="1"/>
  <c r="F50" i="221" s="1"/>
  <c r="E29" i="233" a="1"/>
  <c r="E29" i="233" s="1"/>
  <c r="F35" i="263" a="1"/>
  <c r="F35" i="263" s="1"/>
  <c r="F27" i="135" a="1"/>
  <c r="F27" i="135" s="1"/>
  <c r="E35" i="134" a="1"/>
  <c r="E35" i="134" s="1"/>
  <c r="F51" i="219" a="1"/>
  <c r="F51" i="219" s="1"/>
  <c r="H34" i="231" a="1"/>
  <c r="H34" i="231" s="1"/>
  <c r="F58" i="240" a="1"/>
  <c r="F58" i="240" s="1"/>
  <c r="H63" i="228" a="1"/>
  <c r="H63" i="228" s="1"/>
  <c r="H26" i="227" a="1"/>
  <c r="H26" i="227" s="1"/>
  <c r="E48" i="220" a="1"/>
  <c r="E48" i="220" s="1"/>
  <c r="E55" i="230" a="1"/>
  <c r="E55" i="230" s="1"/>
  <c r="H22" i="232" a="1"/>
  <c r="H22" i="232" s="1"/>
  <c r="H74" i="212" a="1"/>
  <c r="H74" i="212" s="1"/>
  <c r="E30" i="247" a="1"/>
  <c r="E30" i="247" s="1"/>
  <c r="H48" i="240" a="1"/>
  <c r="H48" i="240" s="1"/>
  <c r="F34" i="272" a="1"/>
  <c r="F34" i="272" s="1"/>
  <c r="F31" i="275" a="1"/>
  <c r="F31" i="275" s="1"/>
  <c r="F53" i="241" a="1"/>
  <c r="F53" i="241" s="1"/>
  <c r="E35" i="252" a="1"/>
  <c r="E35" i="252" s="1"/>
  <c r="H29" i="165" a="1"/>
  <c r="H29" i="165" s="1"/>
  <c r="F39" i="226" a="1"/>
  <c r="F39" i="226" s="1"/>
  <c r="F48" i="232" a="1"/>
  <c r="F48" i="232" s="1"/>
  <c r="E44" i="232" a="1"/>
  <c r="E44" i="232" s="1"/>
  <c r="H29" i="124" a="1"/>
  <c r="H29" i="124" s="1"/>
  <c r="E51" i="221" a="1"/>
  <c r="E51" i="221" s="1"/>
  <c r="F33" i="246" a="1"/>
  <c r="F33" i="246" s="1"/>
  <c r="H57" i="226" a="1"/>
  <c r="H57" i="226" s="1"/>
  <c r="H25" i="272" a="1"/>
  <c r="H25" i="272" s="1"/>
  <c r="E37" i="215" a="1"/>
  <c r="E37" i="215" s="1"/>
  <c r="H39" i="241" a="1"/>
  <c r="H39" i="241" s="1"/>
  <c r="F31" i="272" a="1"/>
  <c r="F31" i="272" s="1"/>
  <c r="H36" i="275" a="1"/>
  <c r="H36" i="275" s="1"/>
  <c r="H40" i="230" a="1"/>
  <c r="H40" i="230" s="1"/>
  <c r="E34" i="270" a="1"/>
  <c r="E34" i="270" s="1"/>
  <c r="H41" i="215" a="1"/>
  <c r="H41" i="215" s="1"/>
  <c r="E75" i="215" a="1"/>
  <c r="E75" i="215" s="1"/>
  <c r="H73" i="215" a="1"/>
  <c r="H73" i="215" s="1"/>
  <c r="F28" i="216" a="1"/>
  <c r="F28" i="216" s="1"/>
  <c r="F52" i="220" a="1"/>
  <c r="F52" i="220" s="1"/>
  <c r="E42" i="236" a="1"/>
  <c r="E42" i="236" s="1"/>
  <c r="H38" i="219" a="1"/>
  <c r="H38" i="219" s="1"/>
  <c r="H50" i="220" a="1"/>
  <c r="H50" i="220" s="1"/>
  <c r="E67" i="218" a="1"/>
  <c r="E67" i="218" s="1"/>
  <c r="H49" i="219" a="1"/>
  <c r="H49" i="219" s="1"/>
  <c r="E29" i="247" a="1"/>
  <c r="E29" i="247" s="1"/>
  <c r="F25" i="129" a="1"/>
  <c r="F25" i="129" s="1"/>
  <c r="H33" i="272" a="1"/>
  <c r="H33" i="272" s="1"/>
  <c r="F30" i="233" a="1"/>
  <c r="F30" i="233" s="1"/>
  <c r="H30" i="272" a="1"/>
  <c r="H30" i="272" s="1"/>
  <c r="F40" i="243" a="1"/>
  <c r="F40" i="243" s="1"/>
  <c r="E30" i="233" a="1"/>
  <c r="E30" i="233" s="1"/>
  <c r="H35" i="244" a="1"/>
  <c r="H35" i="244" s="1"/>
  <c r="F45" i="242" a="1"/>
  <c r="F45" i="242" s="1"/>
  <c r="H35" i="269" a="1"/>
  <c r="H35" i="269" s="1"/>
  <c r="F55" i="226" a="1"/>
  <c r="F55" i="226" s="1"/>
  <c r="F31" i="232" a="1"/>
  <c r="F31" i="232" s="1"/>
  <c r="F23" i="258" a="1"/>
  <c r="F23" i="258" s="1"/>
  <c r="E38" i="270" a="1"/>
  <c r="E38" i="270" s="1"/>
  <c r="H36" i="134" a="1"/>
  <c r="H36" i="134" s="1"/>
  <c r="F52" i="233" a="1"/>
  <c r="F52" i="233" s="1"/>
  <c r="H57" i="101" a="1"/>
  <c r="H57" i="101" s="1"/>
  <c r="H20" i="101" a="1"/>
  <c r="H20" i="101" s="1"/>
  <c r="H70" i="214" a="1"/>
  <c r="H70" i="214" s="1"/>
  <c r="H57" i="219" a="1"/>
  <c r="H57" i="219" s="1"/>
  <c r="E50" i="233" a="1"/>
  <c r="E50" i="233" s="1"/>
  <c r="H40" i="270" a="1"/>
  <c r="H40" i="270" s="1"/>
  <c r="H49" i="233" a="1"/>
  <c r="H49" i="233" s="1"/>
  <c r="F61" i="101" a="1"/>
  <c r="F61" i="101" s="1"/>
  <c r="F57" i="219" a="1"/>
  <c r="F57" i="219" s="1"/>
  <c r="F26" i="309" a="1"/>
  <c r="F26" i="309" s="1"/>
  <c r="H62" i="101" a="1"/>
  <c r="H62" i="101" s="1"/>
  <c r="E52" i="227" a="1"/>
  <c r="E52" i="227" s="1"/>
  <c r="F72" i="213" a="1"/>
  <c r="F72" i="213" s="1"/>
  <c r="F57" i="227" a="1"/>
  <c r="F57" i="227" s="1"/>
  <c r="H74" i="213" a="1"/>
  <c r="H74" i="213" s="1"/>
  <c r="F53" i="233" a="1"/>
  <c r="F53" i="233" s="1"/>
  <c r="H40" i="269" a="1"/>
  <c r="H40" i="269" s="1"/>
  <c r="H69" i="214" a="1"/>
  <c r="H69" i="214" s="1"/>
  <c r="F52" i="101" a="1"/>
  <c r="F52" i="101" s="1"/>
  <c r="F73" i="214" a="1"/>
  <c r="F73" i="214" s="1"/>
  <c r="E53" i="231" a="1"/>
  <c r="E53" i="231" s="1"/>
  <c r="E62" i="219" a="1"/>
  <c r="E62" i="219" s="1"/>
  <c r="F74" i="213" a="1"/>
  <c r="F74" i="213" s="1"/>
  <c r="F84" i="215" a="1"/>
  <c r="F84" i="215" s="1"/>
  <c r="H58" i="231" a="1"/>
  <c r="H58" i="231" s="1"/>
  <c r="F34" i="275" a="1"/>
  <c r="F34" i="275" s="1"/>
  <c r="F44" i="241" a="1"/>
  <c r="F44" i="241" s="1"/>
  <c r="F35" i="229" a="1"/>
  <c r="F35" i="229" s="1"/>
  <c r="F32" i="226" a="1"/>
  <c r="F32" i="226" s="1"/>
  <c r="H33" i="221" a="1"/>
  <c r="H33" i="221" s="1"/>
  <c r="E55" i="218" a="1"/>
  <c r="E55" i="218" s="1"/>
  <c r="E30" i="232" a="1"/>
  <c r="E30" i="232" s="1"/>
  <c r="F28" i="233" a="1"/>
  <c r="F28" i="233" s="1"/>
  <c r="H27" i="231" a="1"/>
  <c r="H27" i="231" s="1"/>
  <c r="E49" i="240" a="1"/>
  <c r="E49" i="240" s="1"/>
  <c r="F28" i="247" a="1"/>
  <c r="F28" i="247" s="1"/>
  <c r="E36" i="269" a="1"/>
  <c r="E36" i="269" s="1"/>
  <c r="E35" i="263" a="1"/>
  <c r="E35" i="263" s="1"/>
  <c r="H22" i="124" a="1"/>
  <c r="H22" i="124" s="1"/>
  <c r="F47" i="242" a="1"/>
  <c r="F47" i="242" s="1"/>
  <c r="H31" i="231" a="1"/>
  <c r="H31" i="231" s="1"/>
  <c r="H25" i="125" a="1"/>
  <c r="H25" i="125" s="1"/>
  <c r="F56" i="218" a="1"/>
  <c r="F56" i="218" s="1"/>
  <c r="E24" i="133" a="1"/>
  <c r="E24" i="133" s="1"/>
  <c r="E28" i="252" a="1"/>
  <c r="E28" i="252" s="1"/>
  <c r="H24" i="273" a="1"/>
  <c r="H24" i="273" s="1"/>
  <c r="H34" i="226" a="1"/>
  <c r="H34" i="226" s="1"/>
  <c r="E37" i="230" a="1"/>
  <c r="E37" i="230" s="1"/>
  <c r="H39" i="249" a="1"/>
  <c r="H39" i="249" s="1"/>
  <c r="F31" i="276" a="1"/>
  <c r="F31" i="276" s="1"/>
  <c r="F23" i="232" a="1"/>
  <c r="F23" i="232" s="1"/>
  <c r="H40" i="226" a="1"/>
  <c r="H40" i="226" s="1"/>
  <c r="E38" i="275" a="1"/>
  <c r="E38" i="275" s="1"/>
  <c r="H35" i="230" a="1"/>
  <c r="H35" i="230" s="1"/>
  <c r="H45" i="227" a="1"/>
  <c r="H45" i="227" s="1"/>
  <c r="H32" i="230" a="1"/>
  <c r="H32" i="230" s="1"/>
  <c r="H53" i="237" a="1"/>
  <c r="H53" i="237" s="1"/>
  <c r="F32" i="229" a="1"/>
  <c r="F32" i="229" s="1"/>
  <c r="F48" i="241" a="1"/>
  <c r="F48" i="241" s="1"/>
  <c r="H25" i="238" a="1"/>
  <c r="H25" i="238" s="1"/>
  <c r="F23" i="233" a="1"/>
  <c r="F23" i="233" s="1"/>
  <c r="E35" i="242" a="1"/>
  <c r="E35" i="242" s="1"/>
  <c r="F42" i="227" a="1"/>
  <c r="F42" i="227" s="1"/>
  <c r="E34" i="262" a="1"/>
  <c r="E34" i="262" s="1"/>
  <c r="H58" i="232" a="1"/>
  <c r="H58" i="232" s="1"/>
  <c r="F68" i="228" a="1"/>
  <c r="F68" i="228" s="1"/>
  <c r="F38" i="254" a="1"/>
  <c r="F38" i="254" s="1"/>
  <c r="E46" i="228" a="1"/>
  <c r="E46" i="228" s="1"/>
  <c r="F49" i="243" a="1"/>
  <c r="F49" i="243" s="1"/>
  <c r="E24" i="226" a="1"/>
  <c r="E24" i="226" s="1"/>
  <c r="H35" i="134" a="1"/>
  <c r="H35" i="134" s="1"/>
  <c r="E33" i="253" a="1"/>
  <c r="E33" i="253" s="1"/>
  <c r="E27" i="226" a="1"/>
  <c r="E27" i="226" s="1"/>
  <c r="H37" i="270" a="1"/>
  <c r="H37" i="270" s="1"/>
  <c r="H33" i="270" a="1"/>
  <c r="H33" i="270" s="1"/>
  <c r="H36" i="248" a="1"/>
  <c r="H36" i="248" s="1"/>
  <c r="H33" i="248" a="1"/>
  <c r="H33" i="248" s="1"/>
  <c r="F60" i="218" a="1"/>
  <c r="F60" i="218" s="1"/>
  <c r="H44" i="239" a="1"/>
  <c r="H44" i="239" s="1"/>
  <c r="F43" i="219" a="1"/>
  <c r="F43" i="219" s="1"/>
  <c r="H36" i="243" a="1"/>
  <c r="H36" i="243" s="1"/>
  <c r="F67" i="236" a="1"/>
  <c r="F67" i="236" s="1"/>
  <c r="F55" i="241" a="1"/>
  <c r="F55" i="241" s="1"/>
  <c r="H49" i="243" a="1"/>
  <c r="H49" i="243" s="1"/>
  <c r="H29" i="242" a="1"/>
  <c r="H29" i="242" s="1"/>
  <c r="E36" i="226" a="1"/>
  <c r="E36" i="226" s="1"/>
  <c r="H40" i="240" a="1"/>
  <c r="H40" i="240" s="1"/>
  <c r="E33" i="270" a="1"/>
  <c r="E33" i="270" s="1"/>
  <c r="E55" i="215" a="1"/>
  <c r="E55" i="215" s="1"/>
  <c r="H24" i="233" a="1"/>
  <c r="H24" i="233" s="1"/>
  <c r="E42" i="226" a="1"/>
  <c r="E42" i="226" s="1"/>
  <c r="H32" i="270" a="1"/>
  <c r="H32" i="270" s="1"/>
  <c r="F26" i="160" a="1"/>
  <c r="F26" i="160" s="1"/>
  <c r="E27" i="273" a="1"/>
  <c r="E27" i="273" s="1"/>
  <c r="H29" i="246" a="1"/>
  <c r="H29" i="246" s="1"/>
  <c r="E37" i="248" a="1"/>
  <c r="E37" i="248" s="1"/>
  <c r="E37" i="263" a="1"/>
  <c r="E37" i="263" s="1"/>
  <c r="H25" i="128" a="1"/>
  <c r="H25" i="128" s="1"/>
  <c r="E39" i="231" a="1"/>
  <c r="E39" i="231" s="1"/>
  <c r="H24" i="129" a="1"/>
  <c r="H24" i="129" s="1"/>
  <c r="H36" i="241" a="1"/>
  <c r="H36" i="241" s="1"/>
  <c r="H29" i="272" a="1"/>
  <c r="H29" i="272" s="1"/>
  <c r="H25" i="258" a="1"/>
  <c r="H25" i="258" s="1"/>
  <c r="H34" i="135" a="1"/>
  <c r="H34" i="135" s="1"/>
  <c r="E72" i="215" a="1"/>
  <c r="E72" i="215" s="1"/>
  <c r="E61" i="226" a="1"/>
  <c r="E61" i="226" s="1"/>
  <c r="F45" i="239" a="1"/>
  <c r="F45" i="239" s="1"/>
  <c r="E42" i="242" a="1"/>
  <c r="E42" i="242" s="1"/>
  <c r="F47" i="240" a="1"/>
  <c r="F47" i="240" s="1"/>
  <c r="H34" i="230" a="1"/>
  <c r="H34" i="230" s="1"/>
  <c r="H46" i="231" a="1"/>
  <c r="H46" i="231" s="1"/>
  <c r="H44" i="229" a="1"/>
  <c r="H44" i="229" s="1"/>
  <c r="E36" i="220" a="1"/>
  <c r="E36" i="220" s="1"/>
  <c r="E40" i="243" a="1"/>
  <c r="E40" i="243" s="1"/>
  <c r="E30" i="244" a="1"/>
  <c r="E30" i="244" s="1"/>
  <c r="H23" i="226" a="1"/>
  <c r="H23" i="226" s="1"/>
  <c r="H29" i="276" a="1"/>
  <c r="H29" i="276" s="1"/>
  <c r="H33" i="251" a="1"/>
  <c r="H33" i="251" s="1"/>
  <c r="H36" i="273" a="1"/>
  <c r="H36" i="273" s="1"/>
  <c r="F25" i="132" a="1"/>
  <c r="F25" i="132" s="1"/>
  <c r="F53" i="240" a="1"/>
  <c r="F53" i="240" s="1"/>
  <c r="E31" i="270" a="1"/>
  <c r="E31" i="270" s="1"/>
  <c r="H23" i="130" a="1"/>
  <c r="H23" i="130" s="1"/>
  <c r="E25" i="259" a="1"/>
  <c r="E25" i="259" s="1"/>
  <c r="H57" i="232" a="1"/>
  <c r="H57" i="232" s="1"/>
  <c r="H29" i="226" a="1"/>
  <c r="H29" i="226" s="1"/>
  <c r="F27" i="132" a="1"/>
  <c r="F27" i="132" s="1"/>
  <c r="F39" i="232" a="1"/>
  <c r="F39" i="232" s="1"/>
  <c r="H31" i="232" a="1"/>
  <c r="H31" i="232" s="1"/>
  <c r="H28" i="247" a="1"/>
  <c r="H28" i="247" s="1"/>
  <c r="H29" i="229" a="1"/>
  <c r="H29" i="229" s="1"/>
  <c r="H31" i="230" a="1"/>
  <c r="H31" i="230" s="1"/>
  <c r="F63" i="228" a="1"/>
  <c r="F63" i="228" s="1"/>
  <c r="H40" i="238" a="1"/>
  <c r="H40" i="238" s="1"/>
  <c r="F37" i="219" a="1"/>
  <c r="F37" i="219" s="1"/>
  <c r="H33" i="262" a="1"/>
  <c r="H33" i="262" s="1"/>
  <c r="E34" i="253" a="1"/>
  <c r="E34" i="253" s="1"/>
  <c r="E35" i="248" a="1"/>
  <c r="E35" i="248" s="1"/>
  <c r="F34" i="270" a="1"/>
  <c r="F34" i="270" s="1"/>
  <c r="E35" i="230" a="1"/>
  <c r="E35" i="230" s="1"/>
  <c r="E28" i="129" a="1"/>
  <c r="E28" i="129" s="1"/>
  <c r="H40" i="220" a="1"/>
  <c r="H40" i="220" s="1"/>
  <c r="H46" i="240" a="1"/>
  <c r="H46" i="240" s="1"/>
  <c r="H36" i="263" a="1"/>
  <c r="H36" i="263" s="1"/>
  <c r="F43" i="218" a="1"/>
  <c r="F43" i="218" s="1"/>
  <c r="H34" i="255" a="1"/>
  <c r="H34" i="255" s="1"/>
  <c r="H40" i="241" a="1"/>
  <c r="H40" i="241" s="1"/>
  <c r="E47" i="243" a="1"/>
  <c r="E47" i="243" s="1"/>
  <c r="H51" i="220" a="1"/>
  <c r="H51" i="220" s="1"/>
  <c r="H57" i="230" a="1"/>
  <c r="H57" i="230" s="1"/>
  <c r="E31" i="245" a="1"/>
  <c r="E31" i="245" s="1"/>
  <c r="H22" i="227" a="1"/>
  <c r="H22" i="227" s="1"/>
  <c r="F56" i="220" a="1"/>
  <c r="F56" i="220" s="1"/>
  <c r="E35" i="253" a="1"/>
  <c r="E35" i="253" s="1"/>
  <c r="E40" i="226" a="1"/>
  <c r="E40" i="226" s="1"/>
  <c r="H39" i="215" a="1"/>
  <c r="H39" i="215" s="1"/>
  <c r="E74" i="215" a="1"/>
  <c r="E74" i="215" s="1"/>
  <c r="H41" i="232" a="1"/>
  <c r="H41" i="232" s="1"/>
  <c r="F46" i="221" a="1"/>
  <c r="F46" i="221" s="1"/>
  <c r="F22" i="259" a="1"/>
  <c r="F22" i="259" s="1"/>
  <c r="F57" i="228" a="1"/>
  <c r="F57" i="228" s="1"/>
  <c r="E70" i="237" a="1"/>
  <c r="E70" i="237" s="1"/>
  <c r="E54" i="240" a="1"/>
  <c r="E54" i="240" s="1"/>
  <c r="F42" i="229" a="1"/>
  <c r="F42" i="229" s="1"/>
  <c r="F32" i="247" a="1"/>
  <c r="F32" i="247" s="1"/>
  <c r="E30" i="253" a="1"/>
  <c r="E30" i="253" s="1"/>
  <c r="E21" i="226" a="1"/>
  <c r="E21" i="226" s="1"/>
  <c r="H46" i="233" a="1"/>
  <c r="H46" i="233" s="1"/>
  <c r="H52" i="221" a="1"/>
  <c r="H52" i="221" s="1"/>
  <c r="H33" i="134" a="1"/>
  <c r="H33" i="134" s="1"/>
  <c r="E33" i="248" a="1"/>
  <c r="E33" i="248" s="1"/>
  <c r="E23" i="160" a="1"/>
  <c r="E23" i="160" s="1"/>
  <c r="F36" i="134" a="1"/>
  <c r="F36" i="134" s="1"/>
  <c r="E29" i="130" a="1"/>
  <c r="E29" i="130" s="1"/>
  <c r="H28" i="250" a="1"/>
  <c r="H28" i="250" s="1"/>
  <c r="H56" i="241" a="1"/>
  <c r="H56" i="241" s="1"/>
  <c r="E34" i="135" a="1"/>
  <c r="E34" i="135" s="1"/>
  <c r="H34" i="275" a="1"/>
  <c r="H34" i="275" s="1"/>
  <c r="E26" i="310" a="1"/>
  <c r="E26" i="310" s="1"/>
  <c r="F51" i="101" a="1"/>
  <c r="F51" i="101" s="1"/>
  <c r="F54" i="233" a="1"/>
  <c r="F54" i="233" s="1"/>
  <c r="F56" i="227" a="1"/>
  <c r="F56" i="227" s="1"/>
  <c r="H26" i="310" a="1"/>
  <c r="H26" i="310" s="1"/>
  <c r="F52" i="231" a="1"/>
  <c r="F52" i="231" s="1"/>
  <c r="H55" i="101" a="1"/>
  <c r="H55" i="101" s="1"/>
  <c r="E75" i="213" a="1"/>
  <c r="E75" i="213" s="1"/>
  <c r="F26" i="310" a="1"/>
  <c r="F26" i="310" s="1"/>
  <c r="E60" i="101" a="1"/>
  <c r="E60" i="101" s="1"/>
  <c r="F46" i="227" a="1"/>
  <c r="F46" i="227" s="1"/>
  <c r="H58" i="219" a="1"/>
  <c r="H58" i="219" s="1"/>
  <c r="F75" i="213" a="1"/>
  <c r="F75" i="213" s="1"/>
  <c r="E57" i="231" a="1"/>
  <c r="E57" i="231" s="1"/>
  <c r="F48" i="233" a="1"/>
  <c r="F48" i="233" s="1"/>
  <c r="F24" i="309" a="1"/>
  <c r="F24" i="309" s="1"/>
  <c r="H54" i="229" a="1"/>
  <c r="H54" i="229" s="1"/>
  <c r="E51" i="101" a="1"/>
  <c r="E51" i="101" s="1"/>
  <c r="H64" i="219" a="1"/>
  <c r="H64" i="219" s="1"/>
  <c r="F21" i="305" a="1"/>
  <c r="F21" i="305" s="1"/>
  <c r="E20" i="306" a="1"/>
  <c r="E20" i="306" s="1"/>
  <c r="D62" i="101" a="1"/>
  <c r="D62" i="101" s="1"/>
  <c r="D63" i="101" a="1"/>
  <c r="D63" i="101" s="1"/>
  <c r="G62" i="101" a="1"/>
  <c r="G62" i="101" s="1"/>
  <c r="G63" i="101" a="1"/>
  <c r="G63" i="101" s="1"/>
  <c r="D46" i="238" a="1"/>
  <c r="D46" i="238" s="1"/>
  <c r="D27" i="130" a="1"/>
  <c r="D27" i="130" s="1"/>
  <c r="D42" i="219" a="1"/>
  <c r="D42" i="219" s="1"/>
  <c r="D33" i="231" a="1"/>
  <c r="D33" i="231" s="1"/>
  <c r="D73" i="215" a="1"/>
  <c r="D73" i="215" s="1"/>
  <c r="D48" i="242" a="1"/>
  <c r="D48" i="242" s="1"/>
  <c r="D40" i="238" a="1"/>
  <c r="D40" i="238" s="1"/>
  <c r="D37" i="249" a="1"/>
  <c r="D37" i="249" s="1"/>
  <c r="D30" i="242" a="1"/>
  <c r="D30" i="242" s="1"/>
  <c r="D30" i="245" a="1"/>
  <c r="D30" i="245" s="1"/>
  <c r="D49" i="243" a="1"/>
  <c r="D49" i="243" s="1"/>
  <c r="D41" i="221" a="1"/>
  <c r="D41" i="221" s="1"/>
  <c r="D42" i="233" a="1"/>
  <c r="D42" i="233" s="1"/>
  <c r="D67" i="220" a="1"/>
  <c r="D67" i="220" s="1"/>
  <c r="D29" i="226" a="1"/>
  <c r="D29" i="226" s="1"/>
  <c r="D51" i="227" a="1"/>
  <c r="D51" i="227" s="1"/>
  <c r="D62" i="228" a="1"/>
  <c r="D62" i="228" s="1"/>
  <c r="D42" i="240" a="1"/>
  <c r="D42" i="240" s="1"/>
  <c r="D51" i="238" a="1"/>
  <c r="D51" i="238" s="1"/>
  <c r="D57" i="241" a="1"/>
  <c r="D57" i="241" s="1"/>
  <c r="D46" i="242" a="1"/>
  <c r="D46" i="242" s="1"/>
  <c r="D74" i="213" a="1"/>
  <c r="D74" i="213" s="1"/>
  <c r="D54" i="233" a="1"/>
  <c r="D54" i="233" s="1"/>
  <c r="D44" i="232" a="1"/>
  <c r="D44" i="232" s="1"/>
  <c r="D52" i="220" a="1"/>
  <c r="D52" i="220" s="1"/>
  <c r="D41" i="242" a="1"/>
  <c r="D41" i="242" s="1"/>
  <c r="D65" i="214" a="1"/>
  <c r="D65" i="214" s="1"/>
  <c r="D43" i="221" a="1"/>
  <c r="D43" i="221" s="1"/>
  <c r="D45" i="219" a="1"/>
  <c r="D45" i="219" s="1"/>
  <c r="D67" i="237" a="1"/>
  <c r="D67" i="237" s="1"/>
  <c r="D51" i="221" a="1"/>
  <c r="D51" i="221" s="1"/>
  <c r="D45" i="241" a="1"/>
  <c r="D45" i="241" s="1"/>
  <c r="D47" i="240" a="1"/>
  <c r="D47" i="240" s="1"/>
  <c r="D27" i="309" a="1"/>
  <c r="D27" i="309" s="1"/>
  <c r="D32" i="251" a="1"/>
  <c r="D32" i="251" s="1"/>
  <c r="D30" i="165" a="1"/>
  <c r="D30" i="165" s="1"/>
  <c r="D41" i="239" a="1"/>
  <c r="D41" i="239" s="1"/>
  <c r="D46" i="218" a="1"/>
  <c r="D46" i="218" s="1"/>
  <c r="D48" i="228" a="1"/>
  <c r="D48" i="228" s="1"/>
  <c r="D60" i="213" a="1"/>
  <c r="D60" i="213" s="1"/>
  <c r="D71" i="236" a="1"/>
  <c r="D71" i="236" s="1"/>
  <c r="D65" i="237" a="1"/>
  <c r="D65" i="237" s="1"/>
  <c r="D52" i="240" a="1"/>
  <c r="D52" i="240" s="1"/>
  <c r="D57" i="221" a="1"/>
  <c r="D57" i="221" s="1"/>
  <c r="D34" i="244" a="1"/>
  <c r="D34" i="244" s="1"/>
  <c r="D37" i="226" a="1"/>
  <c r="D37" i="226" s="1"/>
  <c r="D44" i="214" a="1"/>
  <c r="D44" i="214" s="1"/>
  <c r="D31" i="210" a="1"/>
  <c r="D31" i="210" s="1"/>
  <c r="D28" i="165" a="1"/>
  <c r="D28" i="165" s="1"/>
  <c r="D76" i="236" a="1"/>
  <c r="D76" i="236" s="1"/>
  <c r="D43" i="239" a="1"/>
  <c r="D43" i="239" s="1"/>
  <c r="D47" i="214" a="1"/>
  <c r="D47" i="214" s="1"/>
  <c r="D55" i="232" a="1"/>
  <c r="D55" i="232" s="1"/>
  <c r="D67" i="228" a="1"/>
  <c r="D67" i="228" s="1"/>
  <c r="D59" i="237" a="1"/>
  <c r="D59" i="237" s="1"/>
  <c r="D43" i="230" a="1"/>
  <c r="D43" i="230" s="1"/>
  <c r="D61" i="228" a="1"/>
  <c r="D61" i="228" s="1"/>
  <c r="D47" i="226" a="1"/>
  <c r="D47" i="226" s="1"/>
  <c r="D74" i="212" a="1"/>
  <c r="D74" i="212" s="1"/>
  <c r="D64" i="213" a="1"/>
  <c r="D64" i="213" s="1"/>
  <c r="D38" i="243" a="1"/>
  <c r="D38" i="243" s="1"/>
  <c r="D40" i="227" a="1"/>
  <c r="D40" i="227" s="1"/>
  <c r="D42" i="228" a="1"/>
  <c r="D42" i="228" s="1"/>
  <c r="D29" i="129" a="1"/>
  <c r="D29" i="129" s="1"/>
  <c r="D54" i="221" a="1"/>
  <c r="D54" i="221" s="1"/>
  <c r="D58" i="227" a="1"/>
  <c r="D58" i="227" s="1"/>
  <c r="D34" i="226" a="1"/>
  <c r="D34" i="226" s="1"/>
  <c r="D35" i="249" a="1"/>
  <c r="D35" i="249" s="1"/>
  <c r="D49" i="242" a="1"/>
  <c r="D49" i="242" s="1"/>
  <c r="D55" i="226" a="1"/>
  <c r="D55" i="226" s="1"/>
  <c r="D69" i="220" a="1"/>
  <c r="D69" i="220" s="1"/>
  <c r="D32" i="239" a="1"/>
  <c r="D32" i="239" s="1"/>
  <c r="D48" i="237" a="1"/>
  <c r="D48" i="237" s="1"/>
  <c r="D50" i="232" a="1"/>
  <c r="D50" i="232" s="1"/>
  <c r="D21" i="306" a="1"/>
  <c r="D21" i="306" s="1"/>
  <c r="D53" i="230" a="1"/>
  <c r="D53" i="230" s="1"/>
  <c r="D47" i="237" a="1"/>
  <c r="D47" i="237" s="1"/>
  <c r="D46" i="236" a="1"/>
  <c r="D46" i="236" s="1"/>
  <c r="D46" i="214" a="1"/>
  <c r="D46" i="214" s="1"/>
  <c r="D56" i="231" a="1"/>
  <c r="D56" i="231" s="1"/>
  <c r="D51" i="237" a="1"/>
  <c r="D51" i="237" s="1"/>
  <c r="D54" i="212" a="1"/>
  <c r="D54" i="212" s="1"/>
  <c r="D42" i="220" a="1"/>
  <c r="D42" i="220" s="1"/>
  <c r="D60" i="230" a="1"/>
  <c r="D60" i="230" s="1"/>
  <c r="D61" i="221" a="1"/>
  <c r="D61" i="221" s="1"/>
  <c r="D37" i="270" a="1"/>
  <c r="D37" i="270" s="1"/>
  <c r="D49" i="221" a="1"/>
  <c r="D49" i="221" s="1"/>
  <c r="D62" i="218" a="1"/>
  <c r="D62" i="218" s="1"/>
  <c r="D48" i="215" a="1"/>
  <c r="D48" i="215" s="1"/>
  <c r="D30" i="232" a="1"/>
  <c r="D30" i="232" s="1"/>
  <c r="D61" i="226" a="1"/>
  <c r="D61" i="226" s="1"/>
  <c r="D59" i="212" a="1"/>
  <c r="D59" i="212" s="1"/>
  <c r="D32" i="247" a="1"/>
  <c r="D32" i="247" s="1"/>
  <c r="D37" i="230" a="1"/>
  <c r="D37" i="230" s="1"/>
  <c r="D48" i="230" a="1"/>
  <c r="D48" i="230" s="1"/>
  <c r="D46" i="229" a="1"/>
  <c r="D46" i="229" s="1"/>
  <c r="D34" i="245" a="1"/>
  <c r="D34" i="245" s="1"/>
  <c r="D45" i="228" a="1"/>
  <c r="D45" i="228" s="1"/>
  <c r="D39" i="238" a="1"/>
  <c r="D39" i="238" s="1"/>
  <c r="D45" i="239" a="1"/>
  <c r="D45" i="239" s="1"/>
  <c r="D48" i="219" a="1"/>
  <c r="D48" i="219" s="1"/>
  <c r="D63" i="220" a="1"/>
  <c r="D63" i="220" s="1"/>
  <c r="D34" i="248" a="1"/>
  <c r="D34" i="248" s="1"/>
  <c r="D57" i="101" a="1"/>
  <c r="D57" i="101" s="1"/>
  <c r="D29" i="131" a="1"/>
  <c r="D29" i="131" s="1"/>
  <c r="D26" i="129" a="1"/>
  <c r="D26" i="129" s="1"/>
  <c r="D44" i="227" a="1"/>
  <c r="D44" i="227" s="1"/>
  <c r="D84" i="212" a="1"/>
  <c r="D84" i="212" s="1"/>
  <c r="D55" i="233" a="1"/>
  <c r="D55" i="233" s="1"/>
  <c r="D49" i="230" a="1"/>
  <c r="D49" i="230" s="1"/>
  <c r="D25" i="136" a="1"/>
  <c r="D25" i="136" s="1"/>
  <c r="D50" i="218" a="1"/>
  <c r="D50" i="218" s="1"/>
  <c r="D43" i="219" a="1"/>
  <c r="D43" i="219" s="1"/>
  <c r="D56" i="228" a="1"/>
  <c r="D56" i="228" s="1"/>
  <c r="D58" i="220" a="1"/>
  <c r="D58" i="220" s="1"/>
  <c r="D57" i="220" a="1"/>
  <c r="D57" i="220" s="1"/>
  <c r="D60" i="221" a="1"/>
  <c r="D60" i="221" s="1"/>
  <c r="D38" i="231" a="1"/>
  <c r="D38" i="231" s="1"/>
  <c r="D30" i="132" a="1"/>
  <c r="D30" i="132" s="1"/>
  <c r="D45" i="226" a="1"/>
  <c r="D45" i="226" s="1"/>
  <c r="D60" i="214" a="1"/>
  <c r="D60" i="214" s="1"/>
  <c r="D40" i="254" a="1"/>
  <c r="D40" i="254" s="1"/>
  <c r="D30" i="226" a="1"/>
  <c r="D30" i="226" s="1"/>
  <c r="D51" i="242" a="1"/>
  <c r="D51" i="242" s="1"/>
  <c r="D55" i="214" a="1"/>
  <c r="D55" i="214" s="1"/>
  <c r="D51" i="220" a="1"/>
  <c r="D51" i="220" s="1"/>
  <c r="D39" i="243" a="1"/>
  <c r="D39" i="243" s="1"/>
  <c r="D50" i="241" a="1"/>
  <c r="D50" i="241" s="1"/>
  <c r="D43" i="243" a="1"/>
  <c r="D43" i="243" s="1"/>
  <c r="D39" i="276" a="1"/>
  <c r="D39" i="276" s="1"/>
  <c r="D43" i="213" a="1"/>
  <c r="D43" i="213" s="1"/>
  <c r="D58" i="240" a="1"/>
  <c r="D58" i="240" s="1"/>
  <c r="D32" i="231" a="1"/>
  <c r="D32" i="231" s="1"/>
  <c r="D55" i="213" a="1"/>
  <c r="D55" i="213" s="1"/>
  <c r="D44" i="219" a="1"/>
  <c r="D44" i="219" s="1"/>
  <c r="D36" i="249" a="1"/>
  <c r="D36" i="249" s="1"/>
  <c r="D46" i="232" a="1"/>
  <c r="D46" i="232" s="1"/>
  <c r="D41" i="213" a="1"/>
  <c r="D41" i="213" s="1"/>
  <c r="D44" i="228" a="1"/>
  <c r="D44" i="228" s="1"/>
  <c r="D30" i="234" a="1"/>
  <c r="D30" i="234" s="1"/>
  <c r="D34" i="250" a="1"/>
  <c r="D34" i="250" s="1"/>
  <c r="D63" i="212" a="1"/>
  <c r="D63" i="212" s="1"/>
  <c r="D42" i="229" a="1"/>
  <c r="D42" i="229" s="1"/>
  <c r="D31" i="132" a="1"/>
  <c r="D31" i="132" s="1"/>
  <c r="D51" i="218" a="1"/>
  <c r="D51" i="218" s="1"/>
  <c r="D36" i="272" a="1"/>
  <c r="D36" i="272" s="1"/>
  <c r="D27" i="101" a="1"/>
  <c r="D27" i="101" s="1"/>
  <c r="D67" i="214" a="1"/>
  <c r="D67" i="214" s="1"/>
  <c r="D42" i="231" a="1"/>
  <c r="D42" i="231" s="1"/>
  <c r="D32" i="227" a="1"/>
  <c r="D32" i="227" s="1"/>
  <c r="D34" i="275" a="1"/>
  <c r="D34" i="275" s="1"/>
  <c r="D45" i="220" a="1"/>
  <c r="D45" i="220" s="1"/>
  <c r="D38" i="240" a="1"/>
  <c r="D38" i="240" s="1"/>
  <c r="D37" i="227" a="1"/>
  <c r="D37" i="227" s="1"/>
  <c r="D30" i="230" a="1"/>
  <c r="D30" i="230" s="1"/>
  <c r="D54" i="226" a="1"/>
  <c r="D54" i="226" s="1"/>
  <c r="D79" i="215" a="1"/>
  <c r="D79" i="215" s="1"/>
  <c r="D36" i="227" a="1"/>
  <c r="D36" i="227" s="1"/>
  <c r="D35" i="275" a="1"/>
  <c r="D35" i="275" s="1"/>
  <c r="D46" i="221" a="1"/>
  <c r="D46" i="221" s="1"/>
  <c r="D35" i="242" a="1"/>
  <c r="D35" i="242" s="1"/>
  <c r="D33" i="246" a="1"/>
  <c r="D33" i="246" s="1"/>
  <c r="D38" i="230" a="1"/>
  <c r="D38" i="230" s="1"/>
  <c r="D32" i="244" a="1"/>
  <c r="D32" i="244" s="1"/>
  <c r="D56" i="238" a="1"/>
  <c r="D56" i="238" s="1"/>
  <c r="D75" i="212" a="1"/>
  <c r="D75" i="212" s="1"/>
  <c r="D34" i="243" a="1"/>
  <c r="D34" i="243" s="1"/>
  <c r="D56" i="237" a="1"/>
  <c r="D56" i="237" s="1"/>
  <c r="D37" i="219" a="1"/>
  <c r="D37" i="219" s="1"/>
  <c r="D31" i="227" a="1"/>
  <c r="D31" i="227" s="1"/>
  <c r="D74" i="236" a="1"/>
  <c r="D74" i="236" s="1"/>
  <c r="D77" i="212" a="1"/>
  <c r="D77" i="212" s="1"/>
  <c r="D31" i="226" a="1"/>
  <c r="D31" i="226" s="1"/>
  <c r="D45" i="243" a="1"/>
  <c r="D45" i="243" s="1"/>
  <c r="D37" i="255" a="1"/>
  <c r="D37" i="255" s="1"/>
  <c r="D46" i="239" a="1"/>
  <c r="D46" i="239" s="1"/>
  <c r="D42" i="226" a="1"/>
  <c r="D42" i="226" s="1"/>
  <c r="D38" i="134" a="1"/>
  <c r="D38" i="134" s="1"/>
  <c r="D58" i="221" a="1"/>
  <c r="D58" i="221" s="1"/>
  <c r="D31" i="245" a="1"/>
  <c r="D31" i="245" s="1"/>
  <c r="D31" i="234" a="1"/>
  <c r="D31" i="234" s="1"/>
  <c r="D34" i="134" a="1"/>
  <c r="D34" i="134" s="1"/>
  <c r="D50" i="230" a="1"/>
  <c r="D50" i="230" s="1"/>
  <c r="D36" i="226" a="1"/>
  <c r="D36" i="226" s="1"/>
  <c r="D34" i="233" a="1"/>
  <c r="D34" i="233" s="1"/>
  <c r="D41" i="238" a="1"/>
  <c r="D41" i="238" s="1"/>
  <c r="D42" i="239" a="1"/>
  <c r="D42" i="239" s="1"/>
  <c r="D52" i="238" a="1"/>
  <c r="D52" i="238" s="1"/>
  <c r="D40" i="241" a="1"/>
  <c r="D40" i="241" s="1"/>
  <c r="D33" i="243" a="1"/>
  <c r="D33" i="243" s="1"/>
  <c r="D36" i="255" a="1"/>
  <c r="D36" i="255" s="1"/>
  <c r="D26" i="130" a="1"/>
  <c r="D26" i="130" s="1"/>
  <c r="D53" i="240" a="1"/>
  <c r="D53" i="240" s="1"/>
  <c r="D34" i="253" a="1"/>
  <c r="D34" i="253" s="1"/>
  <c r="D27" i="258" a="1"/>
  <c r="D27" i="258" s="1"/>
  <c r="D59" i="213" a="1"/>
  <c r="D59" i="213" s="1"/>
  <c r="D34" i="270" a="1"/>
  <c r="D34" i="270" s="1"/>
  <c r="D57" i="242" a="1"/>
  <c r="D57" i="242" s="1"/>
  <c r="D58" i="214" a="1"/>
  <c r="D58" i="214" s="1"/>
  <c r="D69" i="212" a="1"/>
  <c r="D69" i="212" s="1"/>
  <c r="D34" i="232" a="1"/>
  <c r="D34" i="232" s="1"/>
  <c r="D62" i="215" a="1"/>
  <c r="D62" i="215" s="1"/>
  <c r="D72" i="236" a="1"/>
  <c r="D72" i="236" s="1"/>
  <c r="D28" i="129" a="1"/>
  <c r="D28" i="129" s="1"/>
  <c r="D33" i="252" a="1"/>
  <c r="D33" i="252" s="1"/>
  <c r="D63" i="218" a="1"/>
  <c r="D63" i="218" s="1"/>
  <c r="D50" i="101" a="1"/>
  <c r="D50" i="101" s="1"/>
  <c r="D26" i="133" a="1"/>
  <c r="D26" i="133" s="1"/>
  <c r="D49" i="220" a="1"/>
  <c r="D49" i="220" s="1"/>
  <c r="D42" i="242" a="1"/>
  <c r="D42" i="242" s="1"/>
  <c r="D43" i="229" a="1"/>
  <c r="D43" i="229" s="1"/>
  <c r="D66" i="218" a="1"/>
  <c r="D66" i="218" s="1"/>
  <c r="D46" i="227" a="1"/>
  <c r="D46" i="227" s="1"/>
  <c r="D33" i="269" a="1"/>
  <c r="D33" i="269" s="1"/>
  <c r="D26" i="136" a="1"/>
  <c r="D26" i="136" s="1"/>
  <c r="D47" i="238" a="1"/>
  <c r="D47" i="238" s="1"/>
  <c r="D38" i="218" a="1"/>
  <c r="D38" i="218" s="1"/>
  <c r="D36" i="276" a="1"/>
  <c r="D36" i="276" s="1"/>
  <c r="D30" i="130" a="1"/>
  <c r="D30" i="130" s="1"/>
  <c r="D53" i="213" a="1"/>
  <c r="D53" i="213" s="1"/>
  <c r="D44" i="221" a="1"/>
  <c r="D44" i="221" s="1"/>
  <c r="D50" i="233" a="1"/>
  <c r="D50" i="233" s="1"/>
  <c r="D32" i="246" a="1"/>
  <c r="D32" i="246" s="1"/>
  <c r="D58" i="237" a="1"/>
  <c r="D58" i="237" s="1"/>
  <c r="D75" i="215" a="1"/>
  <c r="D75" i="215" s="1"/>
  <c r="D31" i="251" a="1"/>
  <c r="D31" i="251" s="1"/>
  <c r="D68" i="213" a="1"/>
  <c r="D68" i="213" s="1"/>
  <c r="D44" i="241" a="1"/>
  <c r="D44" i="241" s="1"/>
  <c r="D45" i="237" a="1"/>
  <c r="D45" i="237" s="1"/>
  <c r="D55" i="228" a="1"/>
  <c r="D55" i="228" s="1"/>
  <c r="D36" i="230" a="1"/>
  <c r="D36" i="230" s="1"/>
  <c r="D43" i="233" a="1"/>
  <c r="D43" i="233" s="1"/>
  <c r="D45" i="221" a="1"/>
  <c r="D45" i="221" s="1"/>
  <c r="D44" i="226" a="1"/>
  <c r="D44" i="226" s="1"/>
  <c r="D40" i="221" a="1"/>
  <c r="D40" i="221" s="1"/>
  <c r="D31" i="239" a="1"/>
  <c r="D31" i="239" s="1"/>
  <c r="D49" i="240" a="1"/>
  <c r="D49" i="240" s="1"/>
  <c r="D49" i="238" a="1"/>
  <c r="D49" i="238" s="1"/>
  <c r="D36" i="254" a="1"/>
  <c r="D36" i="254" s="1"/>
  <c r="D42" i="232" a="1"/>
  <c r="D42" i="232" s="1"/>
  <c r="D39" i="228" a="1"/>
  <c r="D39" i="228" s="1"/>
  <c r="D51" i="226" a="1"/>
  <c r="D51" i="226" s="1"/>
  <c r="D50" i="219" a="1"/>
  <c r="D50" i="219" s="1"/>
  <c r="D63" i="228" a="1"/>
  <c r="D63" i="228" s="1"/>
  <c r="D36" i="243" a="1"/>
  <c r="D36" i="243" s="1"/>
  <c r="D59" i="231" a="1"/>
  <c r="D59" i="231" s="1"/>
  <c r="D76" i="213" a="1"/>
  <c r="D76" i="213" s="1"/>
  <c r="D42" i="230" a="1"/>
  <c r="D42" i="230" s="1"/>
  <c r="D53" i="236" a="1"/>
  <c r="D53" i="236" s="1"/>
  <c r="D51" i="228" a="1"/>
  <c r="D51" i="228" s="1"/>
  <c r="D42" i="237" a="1"/>
  <c r="D42" i="237" s="1"/>
  <c r="D39" i="241" a="1"/>
  <c r="D39" i="241" s="1"/>
  <c r="D33" i="135" a="1"/>
  <c r="D33" i="135" s="1"/>
  <c r="D31" i="243" a="1"/>
  <c r="D31" i="243" s="1"/>
  <c r="D46" i="215" a="1"/>
  <c r="D46" i="215" s="1"/>
  <c r="D39" i="230" a="1"/>
  <c r="D39" i="230" s="1"/>
  <c r="D47" i="219" a="1"/>
  <c r="D47" i="219" s="1"/>
  <c r="D38" i="263" a="1"/>
  <c r="D38" i="263" s="1"/>
  <c r="D39" i="219" a="1"/>
  <c r="D39" i="219" s="1"/>
  <c r="D64" i="215" a="1"/>
  <c r="D64" i="215" s="1"/>
  <c r="D40" i="232" a="1"/>
  <c r="D40" i="232" s="1"/>
  <c r="D37" i="248" a="1"/>
  <c r="D37" i="248" s="1"/>
  <c r="D46" i="243" a="1"/>
  <c r="D46" i="243" s="1"/>
  <c r="D44" i="213" a="1"/>
  <c r="D44" i="213" s="1"/>
  <c r="D54" i="215" a="1"/>
  <c r="D54" i="215" s="1"/>
  <c r="D45" i="240" a="1"/>
  <c r="D45" i="240" s="1"/>
  <c r="D40" i="233" a="1"/>
  <c r="D40" i="233" s="1"/>
  <c r="D38" i="248" a="1"/>
  <c r="D38" i="248" s="1"/>
  <c r="D44" i="230" a="1"/>
  <c r="D44" i="230" s="1"/>
  <c r="D57" i="230" a="1"/>
  <c r="D57" i="230" s="1"/>
  <c r="D59" i="232" a="1"/>
  <c r="D59" i="232" s="1"/>
  <c r="D46" i="233" a="1"/>
  <c r="D46" i="233" s="1"/>
  <c r="D62" i="240" a="1"/>
  <c r="D62" i="240" s="1"/>
  <c r="D53" i="214" a="1"/>
  <c r="D53" i="214" s="1"/>
  <c r="D80" i="215" a="1"/>
  <c r="D80" i="215" s="1"/>
  <c r="D70" i="214" a="1"/>
  <c r="D70" i="214" s="1"/>
  <c r="D38" i="233" a="1"/>
  <c r="D38" i="233" s="1"/>
  <c r="D27" i="259" a="1"/>
  <c r="D27" i="259" s="1"/>
  <c r="D57" i="231" a="1"/>
  <c r="D57" i="231" s="1"/>
  <c r="D40" i="220" a="1"/>
  <c r="D40" i="220" s="1"/>
  <c r="D47" i="242" a="1"/>
  <c r="D47" i="242" s="1"/>
  <c r="D61" i="215" a="1"/>
  <c r="D61" i="215" s="1"/>
  <c r="D27" i="137" a="1"/>
  <c r="D27" i="137" s="1"/>
  <c r="D37" i="233" a="1"/>
  <c r="D37" i="233" s="1"/>
  <c r="D56" i="236" a="1"/>
  <c r="D56" i="236" s="1"/>
  <c r="D35" i="320" a="1"/>
  <c r="D35" i="320" s="1"/>
  <c r="D59" i="101" a="1"/>
  <c r="D59" i="101" s="1"/>
  <c r="D30" i="243" a="1"/>
  <c r="D30" i="243" s="1"/>
  <c r="D56" i="212" a="1"/>
  <c r="D56" i="212" s="1"/>
  <c r="D44" i="238" a="1"/>
  <c r="D44" i="238" s="1"/>
  <c r="D77" i="215" a="1"/>
  <c r="D77" i="215" s="1"/>
  <c r="D43" i="231" a="1"/>
  <c r="D43" i="231" s="1"/>
  <c r="D41" i="241" a="1"/>
  <c r="D41" i="241" s="1"/>
  <c r="D39" i="249" a="1"/>
  <c r="D39" i="249" s="1"/>
  <c r="D50" i="221" a="1"/>
  <c r="D50" i="221" s="1"/>
  <c r="D53" i="232" a="1"/>
  <c r="D53" i="232" s="1"/>
  <c r="D62" i="220" a="1"/>
  <c r="D62" i="220" s="1"/>
  <c r="D63" i="226" a="1"/>
  <c r="D63" i="226" s="1"/>
  <c r="D42" i="238" a="1"/>
  <c r="D42" i="238" s="1"/>
  <c r="D66" i="236" a="1"/>
  <c r="D66" i="236" s="1"/>
  <c r="D58" i="101" a="1"/>
  <c r="D58" i="101" s="1"/>
  <c r="D34" i="230" a="1"/>
  <c r="D34" i="230" s="1"/>
  <c r="D27" i="124" a="1"/>
  <c r="D27" i="124" s="1"/>
  <c r="D71" i="214" a="1"/>
  <c r="D71" i="214" s="1"/>
  <c r="D43" i="241" a="1"/>
  <c r="D43" i="241" s="1"/>
  <c r="D27" i="129" a="1"/>
  <c r="D27" i="129" s="1"/>
  <c r="D33" i="247" a="1"/>
  <c r="D33" i="247" s="1"/>
  <c r="D75" i="236" a="1"/>
  <c r="D75" i="236" s="1"/>
  <c r="D38" i="255" a="1"/>
  <c r="D38" i="255" s="1"/>
  <c r="D47" i="227" a="1"/>
  <c r="D47" i="227" s="1"/>
  <c r="D54" i="241" a="1"/>
  <c r="D54" i="241" s="1"/>
  <c r="D40" i="228" a="1"/>
  <c r="D40" i="228" s="1"/>
  <c r="D23" i="306" a="1"/>
  <c r="D23" i="306" s="1"/>
  <c r="D43" i="237" a="1"/>
  <c r="D43" i="237" s="1"/>
  <c r="D65" i="212" a="1"/>
  <c r="D65" i="212" s="1"/>
  <c r="D49" i="231" a="1"/>
  <c r="D49" i="231" s="1"/>
  <c r="D49" i="218" a="1"/>
  <c r="D49" i="218" s="1"/>
  <c r="D61" i="236" a="1"/>
  <c r="D61" i="236" s="1"/>
  <c r="D63" i="219" a="1"/>
  <c r="D63" i="219" s="1"/>
  <c r="D59" i="229" a="1"/>
  <c r="D59" i="229" s="1"/>
  <c r="D51" i="214" a="1"/>
  <c r="D51" i="214" s="1"/>
  <c r="D34" i="249" a="1"/>
  <c r="D34" i="249" s="1"/>
  <c r="D37" i="276" a="1"/>
  <c r="D37" i="276" s="1"/>
  <c r="D61" i="218" a="1"/>
  <c r="D61" i="218" s="1"/>
  <c r="D56" i="226" a="1"/>
  <c r="D56" i="226" s="1"/>
  <c r="D55" i="229" a="1"/>
  <c r="D55" i="229" s="1"/>
  <c r="D32" i="230" a="1"/>
  <c r="D32" i="230" s="1"/>
  <c r="D73" i="236" a="1"/>
  <c r="D73" i="236" s="1"/>
  <c r="D31" i="211" a="1"/>
  <c r="D31" i="211" s="1"/>
  <c r="D30" i="250" a="1"/>
  <c r="D30" i="250" s="1"/>
  <c r="D56" i="218" a="1"/>
  <c r="D56" i="218" s="1"/>
  <c r="D40" i="229" a="1"/>
  <c r="D40" i="229" s="1"/>
  <c r="D38" i="275" a="1"/>
  <c r="D38" i="275" s="1"/>
  <c r="D65" i="213" a="1"/>
  <c r="D65" i="213" s="1"/>
  <c r="D46" i="241" a="1"/>
  <c r="D46" i="241" s="1"/>
  <c r="D50" i="236" a="1"/>
  <c r="D50" i="236" s="1"/>
  <c r="D33" i="238" a="1"/>
  <c r="D33" i="238" s="1"/>
  <c r="D32" i="250" a="1"/>
  <c r="D32" i="250" s="1"/>
  <c r="D38" i="242" a="1"/>
  <c r="D38" i="242" s="1"/>
  <c r="D33" i="244" a="1"/>
  <c r="D33" i="244" s="1"/>
  <c r="D62" i="226" a="1"/>
  <c r="D62" i="226" s="1"/>
  <c r="D60" i="236" a="1"/>
  <c r="D60" i="236" s="1"/>
  <c r="D37" i="242" a="1"/>
  <c r="D37" i="242" s="1"/>
  <c r="D38" i="226" a="1"/>
  <c r="D38" i="226" s="1"/>
  <c r="D80" i="212" a="1"/>
  <c r="D80" i="212" s="1"/>
  <c r="D54" i="238" a="1"/>
  <c r="D54" i="238" s="1"/>
  <c r="D73" i="212" a="1"/>
  <c r="D73" i="212" s="1"/>
  <c r="D36" i="239" a="1"/>
  <c r="D36" i="239" s="1"/>
  <c r="D35" i="253" a="1"/>
  <c r="D35" i="253" s="1"/>
  <c r="D40" i="226" a="1"/>
  <c r="D40" i="226" s="1"/>
  <c r="D44" i="229" a="1"/>
  <c r="D44" i="229" s="1"/>
  <c r="D61" i="220" a="1"/>
  <c r="D61" i="220" s="1"/>
  <c r="D67" i="212" a="1"/>
  <c r="D67" i="212" s="1"/>
  <c r="D36" i="238" a="1"/>
  <c r="D36" i="238" s="1"/>
  <c r="D30" i="244" a="1"/>
  <c r="D30" i="244" s="1"/>
  <c r="D43" i="240" a="1"/>
  <c r="D43" i="240" s="1"/>
  <c r="D35" i="134" a="1"/>
  <c r="D35" i="134" s="1"/>
  <c r="D57" i="237" a="1"/>
  <c r="D57" i="237" s="1"/>
  <c r="D42" i="241" a="1"/>
  <c r="D42" i="241" s="1"/>
  <c r="D40" i="242" a="1"/>
  <c r="D40" i="242" s="1"/>
  <c r="D45" i="212" a="1"/>
  <c r="D45" i="212" s="1"/>
  <c r="D57" i="215" a="1"/>
  <c r="D57" i="215" s="1"/>
  <c r="D32" i="252" a="1"/>
  <c r="D32" i="252" s="1"/>
  <c r="D41" i="240" a="1"/>
  <c r="D41" i="240" s="1"/>
  <c r="D72" i="213" a="1"/>
  <c r="D72" i="213" s="1"/>
  <c r="D48" i="241" a="1"/>
  <c r="D48" i="241" s="1"/>
  <c r="D52" i="237" a="1"/>
  <c r="D52" i="237" s="1"/>
  <c r="D39" i="226" a="1"/>
  <c r="D39" i="226" s="1"/>
  <c r="D62" i="212" a="1"/>
  <c r="D62" i="212" s="1"/>
  <c r="D47" i="239" a="1"/>
  <c r="D47" i="239" s="1"/>
  <c r="D28" i="217" a="1"/>
  <c r="D28" i="217" s="1"/>
  <c r="D40" i="255" a="1"/>
  <c r="D40" i="255" s="1"/>
  <c r="D52" i="218" a="1"/>
  <c r="D52" i="218" s="1"/>
  <c r="D29" i="130" a="1"/>
  <c r="D29" i="130" s="1"/>
  <c r="D58" i="218" a="1"/>
  <c r="D58" i="218" s="1"/>
  <c r="D56" i="241" a="1"/>
  <c r="D56" i="241" s="1"/>
  <c r="D35" i="251" a="1"/>
  <c r="D35" i="251" s="1"/>
  <c r="D53" i="220" a="1"/>
  <c r="D53" i="220" s="1"/>
  <c r="D56" i="213" a="1"/>
  <c r="D56" i="213" s="1"/>
  <c r="D82" i="215" a="1"/>
  <c r="D82" i="215" s="1"/>
  <c r="D59" i="228" a="1"/>
  <c r="D59" i="228" s="1"/>
  <c r="D32" i="134" a="1"/>
  <c r="D32" i="134" s="1"/>
  <c r="D47" i="243" a="1"/>
  <c r="D47" i="243" s="1"/>
  <c r="D33" i="253" a="1"/>
  <c r="D33" i="253" s="1"/>
  <c r="D50" i="231" a="1"/>
  <c r="D50" i="231" s="1"/>
  <c r="D63" i="215" a="1"/>
  <c r="D63" i="215" s="1"/>
  <c r="D34" i="269" a="1"/>
  <c r="D34" i="269" s="1"/>
  <c r="D57" i="218" a="1"/>
  <c r="D57" i="218" s="1"/>
  <c r="D47" i="241" a="1"/>
  <c r="D47" i="241" s="1"/>
  <c r="D52" i="231" a="1"/>
  <c r="D52" i="231" s="1"/>
  <c r="D69" i="213" a="1"/>
  <c r="D69" i="213" s="1"/>
  <c r="D59" i="214" a="1"/>
  <c r="D59" i="214" s="1"/>
  <c r="D54" i="213" a="1"/>
  <c r="D54" i="213" s="1"/>
  <c r="D33" i="245" a="1"/>
  <c r="D33" i="245" s="1"/>
  <c r="D61" i="213" a="1"/>
  <c r="D61" i="213" s="1"/>
  <c r="D48" i="214" a="1"/>
  <c r="D48" i="214" s="1"/>
  <c r="D41" i="220" a="1"/>
  <c r="D41" i="220" s="1"/>
  <c r="D34" i="238" a="1"/>
  <c r="D34" i="238" s="1"/>
  <c r="D51" i="241" a="1"/>
  <c r="D51" i="241" s="1"/>
  <c r="D56" i="229" a="1"/>
  <c r="D56" i="229" s="1"/>
  <c r="D35" i="244" a="1"/>
  <c r="D35" i="244" s="1"/>
  <c r="D34" i="320" a="1"/>
  <c r="D34" i="320" s="1"/>
  <c r="D36" i="270" a="1"/>
  <c r="D36" i="270" s="1"/>
  <c r="D42" i="243" a="1"/>
  <c r="D42" i="243" s="1"/>
  <c r="D41" i="228" a="1"/>
  <c r="D41" i="228" s="1"/>
  <c r="D28" i="238" a="1"/>
  <c r="D28" i="238" s="1"/>
  <c r="D46" i="231" a="1"/>
  <c r="D46" i="231" s="1"/>
  <c r="D33" i="230" a="1"/>
  <c r="D33" i="230" s="1"/>
  <c r="D69" i="214" a="1"/>
  <c r="D69" i="214" s="1"/>
  <c r="D31" i="244" a="1"/>
  <c r="D31" i="244" s="1"/>
  <c r="D33" i="226" a="1"/>
  <c r="D33" i="226" s="1"/>
  <c r="D52" i="232" a="1"/>
  <c r="D52" i="232" s="1"/>
  <c r="D41" i="243" a="1"/>
  <c r="D41" i="243" s="1"/>
  <c r="D38" i="241" a="1"/>
  <c r="D38" i="241" s="1"/>
  <c r="D45" i="214" a="1"/>
  <c r="D45" i="214" s="1"/>
  <c r="D45" i="229" a="1"/>
  <c r="D45" i="229" s="1"/>
  <c r="D60" i="220" a="1"/>
  <c r="D60" i="220" s="1"/>
  <c r="D30" i="131" a="1"/>
  <c r="D30" i="131" s="1"/>
  <c r="D48" i="231" a="1"/>
  <c r="D48" i="231" s="1"/>
  <c r="D58" i="219" a="1"/>
  <c r="D58" i="219" s="1"/>
  <c r="D29" i="124" a="1"/>
  <c r="D29" i="124" s="1"/>
  <c r="D33" i="232" a="1"/>
  <c r="D33" i="232" s="1"/>
  <c r="D44" i="236" a="1"/>
  <c r="D44" i="236" s="1"/>
  <c r="D55" i="101" a="1"/>
  <c r="D55" i="101" s="1"/>
  <c r="D35" i="247" a="1"/>
  <c r="D35" i="247" s="1"/>
  <c r="D55" i="240" a="1"/>
  <c r="D55" i="240" s="1"/>
  <c r="D61" i="212" a="1"/>
  <c r="D61" i="212" s="1"/>
  <c r="D41" i="232" a="1"/>
  <c r="D41" i="232" s="1"/>
  <c r="D58" i="212" a="1"/>
  <c r="D58" i="212" s="1"/>
  <c r="D37" i="275" a="1"/>
  <c r="D37" i="275" s="1"/>
  <c r="D83" i="215" a="1"/>
  <c r="D83" i="215" s="1"/>
  <c r="D55" i="215" a="1"/>
  <c r="D55" i="215" s="1"/>
  <c r="D49" i="236" a="1"/>
  <c r="D49" i="236" s="1"/>
  <c r="D30" i="129" a="1"/>
  <c r="D30" i="129" s="1"/>
  <c r="D35" i="270" a="1"/>
  <c r="D35" i="270" s="1"/>
  <c r="D41" i="219" a="1"/>
  <c r="D41" i="219" s="1"/>
  <c r="D44" i="237" a="1"/>
  <c r="D44" i="237" s="1"/>
  <c r="D36" i="218" a="1"/>
  <c r="D36" i="218" s="1"/>
  <c r="D62" i="214" a="1"/>
  <c r="D62" i="214" s="1"/>
  <c r="D53" i="237" a="1"/>
  <c r="D53" i="237" s="1"/>
  <c r="D46" i="226" a="1"/>
  <c r="D46" i="226" s="1"/>
  <c r="D45" i="213" a="1"/>
  <c r="D45" i="213" s="1"/>
  <c r="D40" i="213" a="1"/>
  <c r="D40" i="213" s="1"/>
  <c r="D53" i="228" a="1"/>
  <c r="D53" i="228" s="1"/>
  <c r="D45" i="218" a="1"/>
  <c r="D45" i="218" s="1"/>
  <c r="D70" i="213" a="1"/>
  <c r="D70" i="213" s="1"/>
  <c r="D41" i="212" a="1"/>
  <c r="D41" i="212" s="1"/>
  <c r="D47" i="220" a="1"/>
  <c r="D47" i="220" s="1"/>
  <c r="D60" i="231" a="1"/>
  <c r="D60" i="231" s="1"/>
  <c r="D50" i="220" a="1"/>
  <c r="D50" i="220" s="1"/>
  <c r="D31" i="230" a="1"/>
  <c r="D31" i="230" s="1"/>
  <c r="D47" i="233" a="1"/>
  <c r="D47" i="233" s="1"/>
  <c r="D58" i="229" a="1"/>
  <c r="D58" i="229" s="1"/>
  <c r="D51" i="101" a="1"/>
  <c r="D51" i="101" s="1"/>
  <c r="D39" i="231" a="1"/>
  <c r="D39" i="231" s="1"/>
  <c r="D36" i="219" a="1"/>
  <c r="D36" i="219" s="1"/>
  <c r="D37" i="231" a="1"/>
  <c r="D37" i="231" s="1"/>
  <c r="D35" i="239" a="1"/>
  <c r="D35" i="239" s="1"/>
  <c r="D40" i="231" a="1"/>
  <c r="D40" i="231" s="1"/>
  <c r="D48" i="239" a="1"/>
  <c r="D48" i="239" s="1"/>
  <c r="D55" i="242" a="1"/>
  <c r="D55" i="242" s="1"/>
  <c r="D49" i="227" a="1"/>
  <c r="D49" i="227" s="1"/>
  <c r="D41" i="218" a="1"/>
  <c r="D41" i="218" s="1"/>
  <c r="D33" i="251" a="1"/>
  <c r="D33" i="251" s="1"/>
  <c r="D64" i="228" a="1"/>
  <c r="D64" i="228" s="1"/>
  <c r="D36" i="242" a="1"/>
  <c r="D36" i="242" s="1"/>
  <c r="D51" i="213" a="1"/>
  <c r="D51" i="213" s="1"/>
  <c r="D44" i="239" a="1"/>
  <c r="D44" i="239" s="1"/>
  <c r="D48" i="229" a="1"/>
  <c r="D48" i="229" s="1"/>
  <c r="D78" i="236" a="1"/>
  <c r="D78" i="236" s="1"/>
  <c r="D48" i="221" a="1"/>
  <c r="D48" i="221" s="1"/>
  <c r="D53" i="218" a="1"/>
  <c r="D53" i="218" s="1"/>
  <c r="D35" i="233" a="1"/>
  <c r="D35" i="233" s="1"/>
  <c r="D51" i="219" a="1"/>
  <c r="D51" i="219" s="1"/>
  <c r="D34" i="218" a="1"/>
  <c r="D34" i="218" s="1"/>
  <c r="D35" i="232" a="1"/>
  <c r="D35" i="232" s="1"/>
  <c r="D28" i="239" a="1"/>
  <c r="D28" i="239" s="1"/>
  <c r="D74" i="215" a="1"/>
  <c r="D74" i="215" s="1"/>
  <c r="D50" i="238" a="1"/>
  <c r="D50" i="238" s="1"/>
  <c r="D68" i="220" a="1"/>
  <c r="D68" i="220" s="1"/>
  <c r="D52" i="242" a="1"/>
  <c r="D52" i="242" s="1"/>
  <c r="D59" i="221" a="1"/>
  <c r="D59" i="221" s="1"/>
  <c r="D51" i="231" a="1"/>
  <c r="D51" i="231" s="1"/>
  <c r="D47" i="231" a="1"/>
  <c r="D47" i="231" s="1"/>
  <c r="D58" i="215" a="1"/>
  <c r="D58" i="215" s="1"/>
  <c r="D25" i="137" a="1"/>
  <c r="D25" i="137" s="1"/>
  <c r="D34" i="231" a="1"/>
  <c r="D34" i="231" s="1"/>
  <c r="D28" i="164" a="1"/>
  <c r="D28" i="164" s="1"/>
  <c r="D39" i="255" a="1"/>
  <c r="D39" i="255" s="1"/>
  <c r="D53" i="242" a="1"/>
  <c r="D53" i="242" s="1"/>
  <c r="D38" i="227" a="1"/>
  <c r="D38" i="227" s="1"/>
  <c r="D39" i="232" a="1"/>
  <c r="D39" i="232" s="1"/>
  <c r="D37" i="232" a="1"/>
  <c r="D37" i="232" s="1"/>
  <c r="D54" i="236" a="1"/>
  <c r="D54" i="236" s="1"/>
  <c r="D52" i="101" a="1"/>
  <c r="D52" i="101" s="1"/>
  <c r="D45" i="230" a="1"/>
  <c r="D45" i="230" s="1"/>
  <c r="D41" i="226" a="1"/>
  <c r="D41" i="226" s="1"/>
  <c r="D27" i="164" a="1"/>
  <c r="D27" i="164" s="1"/>
  <c r="D39" i="269" a="1"/>
  <c r="D39" i="269" s="1"/>
  <c r="D28" i="216" a="1"/>
  <c r="D28" i="216" s="1"/>
  <c r="D50" i="214" a="1"/>
  <c r="D50" i="214" s="1"/>
  <c r="D54" i="228" a="1"/>
  <c r="D54" i="228" s="1"/>
  <c r="D45" i="242" a="1"/>
  <c r="D45" i="242" s="1"/>
  <c r="D32" i="226" a="1"/>
  <c r="D32" i="226" s="1"/>
  <c r="D39" i="254" a="1"/>
  <c r="D39" i="254" s="1"/>
  <c r="D38" i="239" a="1"/>
  <c r="D38" i="239" s="1"/>
  <c r="D29" i="132" a="1"/>
  <c r="D29" i="132" s="1"/>
  <c r="D44" i="220" a="1"/>
  <c r="D44" i="220" s="1"/>
  <c r="D68" i="214" a="1"/>
  <c r="D68" i="214" s="1"/>
  <c r="D38" i="219" a="1"/>
  <c r="D38" i="219" s="1"/>
  <c r="D60" i="240" a="1"/>
  <c r="D60" i="240" s="1"/>
  <c r="D48" i="238" a="1"/>
  <c r="D48" i="238" s="1"/>
  <c r="D38" i="254" a="1"/>
  <c r="D38" i="254" s="1"/>
  <c r="D60" i="228" a="1"/>
  <c r="D60" i="228" s="1"/>
  <c r="D47" i="221" a="1"/>
  <c r="D47" i="221" s="1"/>
  <c r="D63" i="237" a="1"/>
  <c r="D63" i="237" s="1"/>
  <c r="D72" i="214" a="1"/>
  <c r="D72" i="214" s="1"/>
  <c r="D41" i="231" a="1"/>
  <c r="D41" i="231" s="1"/>
  <c r="D46" i="237" a="1"/>
  <c r="D46" i="237" s="1"/>
  <c r="D32" i="245" a="1"/>
  <c r="D32" i="245" s="1"/>
  <c r="D35" i="243" a="1"/>
  <c r="D35" i="243" s="1"/>
  <c r="D36" i="269" a="1"/>
  <c r="D36" i="269" s="1"/>
  <c r="D39" i="240" a="1"/>
  <c r="D39" i="240" s="1"/>
  <c r="D38" i="238" a="1"/>
  <c r="D38" i="238" s="1"/>
  <c r="D26" i="160" a="1"/>
  <c r="D26" i="160" s="1"/>
  <c r="D46" i="219" a="1"/>
  <c r="D46" i="219" s="1"/>
  <c r="D36" i="233" a="1"/>
  <c r="D36" i="233" s="1"/>
  <c r="D26" i="309" a="1"/>
  <c r="D26" i="309" s="1"/>
  <c r="D38" i="276" a="1"/>
  <c r="D38" i="276" s="1"/>
  <c r="D35" i="255" a="1"/>
  <c r="D35" i="255" s="1"/>
  <c r="D44" i="243" a="1"/>
  <c r="D44" i="243" s="1"/>
  <c r="D35" i="276" a="1"/>
  <c r="D35" i="276" s="1"/>
  <c r="D66" i="237" a="1"/>
  <c r="D66" i="237" s="1"/>
  <c r="D60" i="237" a="1"/>
  <c r="D60" i="237" s="1"/>
  <c r="D55" i="230" a="1"/>
  <c r="D55" i="230" s="1"/>
  <c r="D48" i="227" a="1"/>
  <c r="D48" i="227" s="1"/>
  <c r="D52" i="241" a="1"/>
  <c r="D52" i="241" s="1"/>
  <c r="D35" i="248" a="1"/>
  <c r="D35" i="248" s="1"/>
  <c r="D39" i="275" a="1"/>
  <c r="D39" i="275" s="1"/>
  <c r="D43" i="212" a="1"/>
  <c r="D43" i="212" s="1"/>
  <c r="D44" i="218" a="1"/>
  <c r="D44" i="218" s="1"/>
  <c r="D52" i="221" a="1"/>
  <c r="D52" i="221" s="1"/>
  <c r="D35" i="218" a="1"/>
  <c r="D35" i="218" s="1"/>
  <c r="D55" i="220" a="1"/>
  <c r="D55" i="220" s="1"/>
  <c r="D30" i="239" a="1"/>
  <c r="D30" i="239" s="1"/>
  <c r="D36" i="273" a="1"/>
  <c r="D36" i="273" s="1"/>
  <c r="D78" i="212" a="1"/>
  <c r="D78" i="212" s="1"/>
  <c r="D36" i="134" a="1"/>
  <c r="D36" i="134" s="1"/>
  <c r="D49" i="232" a="1"/>
  <c r="D49" i="232" s="1"/>
  <c r="D83" i="212" a="1"/>
  <c r="D83" i="212" s="1"/>
  <c r="D36" i="248" a="1"/>
  <c r="D36" i="248" s="1"/>
  <c r="D50" i="212" a="1"/>
  <c r="D50" i="212" s="1"/>
  <c r="D25" i="125" a="1"/>
  <c r="D25" i="125" s="1"/>
  <c r="D44" i="242" a="1"/>
  <c r="D44" i="242" s="1"/>
  <c r="D70" i="236" a="1"/>
  <c r="D70" i="236" s="1"/>
  <c r="D40" i="269" a="1"/>
  <c r="D40" i="269" s="1"/>
  <c r="D59" i="230" a="1"/>
  <c r="D59" i="230" s="1"/>
  <c r="D55" i="212" a="1"/>
  <c r="D55" i="212" s="1"/>
  <c r="D56" i="221" a="1"/>
  <c r="D56" i="221" s="1"/>
  <c r="D34" i="227" a="1"/>
  <c r="D34" i="227" s="1"/>
  <c r="D64" i="212" a="1"/>
  <c r="D64" i="212" s="1"/>
  <c r="D46" i="228" a="1"/>
  <c r="D46" i="228" s="1"/>
  <c r="D57" i="228" a="1"/>
  <c r="D57" i="228" s="1"/>
  <c r="D28" i="124" a="1"/>
  <c r="D28" i="124" s="1"/>
  <c r="D65" i="218" a="1"/>
  <c r="D65" i="218" s="1"/>
  <c r="D34" i="242" a="1"/>
  <c r="D34" i="242" s="1"/>
  <c r="D31" i="101" a="1"/>
  <c r="D31" i="101" s="1"/>
  <c r="D43" i="228" a="1"/>
  <c r="D43" i="228" s="1"/>
  <c r="D25" i="130" a="1"/>
  <c r="D25" i="130" s="1"/>
  <c r="D39" i="229" a="1"/>
  <c r="D39" i="229" s="1"/>
  <c r="D42" i="227" a="1"/>
  <c r="D42" i="227" s="1"/>
  <c r="D64" i="220" a="1"/>
  <c r="D64" i="220" s="1"/>
  <c r="D49" i="212" a="1"/>
  <c r="D49" i="212" s="1"/>
  <c r="D62" i="213" a="1"/>
  <c r="D62" i="213" s="1"/>
  <c r="D41" i="233" a="1"/>
  <c r="D41" i="233" s="1"/>
  <c r="D57" i="227" a="1"/>
  <c r="D57" i="227" s="1"/>
  <c r="D76" i="212" a="1"/>
  <c r="D76" i="212" s="1"/>
  <c r="D58" i="231" a="1"/>
  <c r="D58" i="231" s="1"/>
  <c r="D31" i="242" a="1"/>
  <c r="D31" i="242" s="1"/>
  <c r="D60" i="101" a="1"/>
  <c r="D60" i="101" s="1"/>
  <c r="D45" i="236" a="1"/>
  <c r="D45" i="236" s="1"/>
  <c r="D30" i="235" a="1"/>
  <c r="D30" i="235" s="1"/>
  <c r="D35" i="246" a="1"/>
  <c r="D35" i="246" s="1"/>
  <c r="D39" i="134" a="1"/>
  <c r="D39" i="134" s="1"/>
  <c r="D44" i="240" a="1"/>
  <c r="D44" i="240" s="1"/>
  <c r="D48" i="233" a="1"/>
  <c r="D48" i="233" s="1"/>
  <c r="D53" i="231" a="1"/>
  <c r="D53" i="231" s="1"/>
  <c r="D34" i="247" a="1"/>
  <c r="D34" i="247" s="1"/>
  <c r="D56" i="227" a="1"/>
  <c r="D56" i="227" s="1"/>
  <c r="D54" i="230" a="1"/>
  <c r="D54" i="230" s="1"/>
  <c r="D75" i="213" a="1"/>
  <c r="D75" i="213" s="1"/>
  <c r="D53" i="221" a="1"/>
  <c r="D53" i="221" s="1"/>
  <c r="D66" i="214" a="1"/>
  <c r="D66" i="214" s="1"/>
  <c r="D81" i="215" a="1"/>
  <c r="D81" i="215" s="1"/>
  <c r="D66" i="240" a="1"/>
  <c r="D66" i="240" s="1"/>
  <c r="D46" i="240" a="1"/>
  <c r="D46" i="240" s="1"/>
  <c r="D35" i="238" a="1"/>
  <c r="D35" i="238" s="1"/>
  <c r="D49" i="214" a="1"/>
  <c r="D49" i="214" s="1"/>
  <c r="D42" i="221" a="1"/>
  <c r="D42" i="221" s="1"/>
  <c r="D54" i="214" a="1"/>
  <c r="D54" i="214" s="1"/>
  <c r="D35" i="254" a="1"/>
  <c r="D35" i="254" s="1"/>
  <c r="D24" i="125" a="1"/>
  <c r="D24" i="125" s="1"/>
  <c r="D60" i="226" a="1"/>
  <c r="D60" i="226" s="1"/>
  <c r="D26" i="132" a="1"/>
  <c r="D26" i="132" s="1"/>
  <c r="D57" i="212" a="1"/>
  <c r="D57" i="212" s="1"/>
  <c r="D48" i="218" a="1"/>
  <c r="D48" i="218" s="1"/>
  <c r="D27" i="136" a="1"/>
  <c r="D27" i="136" s="1"/>
  <c r="D54" i="101" a="1"/>
  <c r="D54" i="101" s="1"/>
  <c r="D31" i="134" a="1"/>
  <c r="D31" i="134" s="1"/>
  <c r="D32" i="135" a="1"/>
  <c r="D32" i="135" s="1"/>
  <c r="D52" i="215" a="1"/>
  <c r="D52" i="215" s="1"/>
  <c r="D29" i="165" a="1"/>
  <c r="D29" i="165" s="1"/>
  <c r="D66" i="228" a="1"/>
  <c r="D66" i="228" s="1"/>
  <c r="D65" i="240" a="1"/>
  <c r="D65" i="240" s="1"/>
  <c r="D63" i="240" a="1"/>
  <c r="D63" i="240" s="1"/>
  <c r="D49" i="241" a="1"/>
  <c r="D49" i="241" s="1"/>
  <c r="D54" i="240" a="1"/>
  <c r="D54" i="240" s="1"/>
  <c r="D52" i="213" a="1"/>
  <c r="D52" i="213" s="1"/>
  <c r="D60" i="219" a="1"/>
  <c r="D60" i="219" s="1"/>
  <c r="D58" i="230" a="1"/>
  <c r="D58" i="230" s="1"/>
  <c r="D35" i="252" a="1"/>
  <c r="D35" i="252" s="1"/>
  <c r="D28" i="230" a="1"/>
  <c r="D28" i="230" s="1"/>
  <c r="D55" i="227" a="1"/>
  <c r="D55" i="227" s="1"/>
  <c r="D73" i="214" a="1"/>
  <c r="D73" i="214" s="1"/>
  <c r="D38" i="249" a="1"/>
  <c r="D38" i="249" s="1"/>
  <c r="D52" i="214" a="1"/>
  <c r="D52" i="214" s="1"/>
  <c r="D35" i="227" a="1"/>
  <c r="D35" i="227" s="1"/>
  <c r="D48" i="213" a="1"/>
  <c r="D48" i="213" s="1"/>
  <c r="D43" i="242" a="1"/>
  <c r="D43" i="242" s="1"/>
  <c r="D26" i="137" a="1"/>
  <c r="D26" i="137" s="1"/>
  <c r="D82" i="212" a="1"/>
  <c r="D82" i="212" s="1"/>
  <c r="D45" i="231" a="1"/>
  <c r="D45" i="231" s="1"/>
  <c r="D49" i="237" a="1"/>
  <c r="D49" i="237" s="1"/>
  <c r="D62" i="219" a="1"/>
  <c r="D62" i="219" s="1"/>
  <c r="D29" i="230" a="1"/>
  <c r="D29" i="230" s="1"/>
  <c r="D53" i="241" a="1"/>
  <c r="D53" i="241" s="1"/>
  <c r="D26" i="124" a="1"/>
  <c r="D26" i="124" s="1"/>
  <c r="D63" i="214" a="1"/>
  <c r="D63" i="214" s="1"/>
  <c r="D67" i="218" a="1"/>
  <c r="D67" i="218" s="1"/>
  <c r="D67" i="236" a="1"/>
  <c r="D67" i="236" s="1"/>
  <c r="D52" i="226" a="1"/>
  <c r="D52" i="226" s="1"/>
  <c r="D52" i="230" a="1"/>
  <c r="D52" i="230" s="1"/>
  <c r="D52" i="233" a="1"/>
  <c r="D52" i="233" s="1"/>
  <c r="D35" i="319" a="1"/>
  <c r="D35" i="319" s="1"/>
  <c r="D47" i="218" a="1"/>
  <c r="D47" i="218" s="1"/>
  <c r="D47" i="229" a="1"/>
  <c r="D47" i="229" s="1"/>
  <c r="D27" i="128" a="1"/>
  <c r="D27" i="128" s="1"/>
  <c r="D58" i="213" a="1"/>
  <c r="D58" i="213" s="1"/>
  <c r="D50" i="242" a="1"/>
  <c r="D50" i="242" s="1"/>
  <c r="D68" i="218" a="1"/>
  <c r="D68" i="218" s="1"/>
  <c r="D40" i="219" a="1"/>
  <c r="D40" i="219" s="1"/>
  <c r="D51" i="232" a="1"/>
  <c r="D51" i="232" s="1"/>
  <c r="D34" i="246" a="1"/>
  <c r="D34" i="246" s="1"/>
  <c r="D57" i="240" a="1"/>
  <c r="D57" i="240" s="1"/>
  <c r="D34" i="276" a="1"/>
  <c r="D34" i="276" s="1"/>
  <c r="D43" i="232" a="1"/>
  <c r="D43" i="232" s="1"/>
  <c r="D37" i="218" a="1"/>
  <c r="D37" i="218" s="1"/>
  <c r="D70" i="215" a="1"/>
  <c r="D70" i="215" s="1"/>
  <c r="D70" i="237" a="1"/>
  <c r="D70" i="237" s="1"/>
  <c r="D36" i="262" a="1"/>
  <c r="D36" i="262" s="1"/>
  <c r="D31" i="235" a="1"/>
  <c r="D31" i="235" s="1"/>
  <c r="D69" i="237" a="1"/>
  <c r="D69" i="237" s="1"/>
  <c r="D58" i="232" a="1"/>
  <c r="D58" i="232" s="1"/>
  <c r="D53" i="229" a="1"/>
  <c r="D53" i="229" s="1"/>
  <c r="D29" i="239" a="1"/>
  <c r="D29" i="239" s="1"/>
  <c r="D68" i="237" a="1"/>
  <c r="D68" i="237" s="1"/>
  <c r="D61" i="214" a="1"/>
  <c r="D61" i="214" s="1"/>
  <c r="D29" i="164" a="1"/>
  <c r="D29" i="164" s="1"/>
  <c r="D55" i="237" a="1"/>
  <c r="D55" i="237" s="1"/>
  <c r="D40" i="218" a="1"/>
  <c r="D40" i="218" s="1"/>
  <c r="D53" i="233" a="1"/>
  <c r="D53" i="233" s="1"/>
  <c r="D37" i="263" a="1"/>
  <c r="D37" i="263" s="1"/>
  <c r="D56" i="219" a="1"/>
  <c r="D56" i="219" s="1"/>
  <c r="D37" i="239" a="1"/>
  <c r="D37" i="239" s="1"/>
  <c r="D57" i="219" a="1"/>
  <c r="D57" i="219" s="1"/>
  <c r="D53" i="226" a="1"/>
  <c r="D53" i="226" s="1"/>
  <c r="D50" i="227" a="1"/>
  <c r="D50" i="227" s="1"/>
  <c r="D57" i="226" a="1"/>
  <c r="D57" i="226" s="1"/>
  <c r="D58" i="228" a="1"/>
  <c r="D58" i="228" s="1"/>
  <c r="D47" i="215" a="1"/>
  <c r="D47" i="215" s="1"/>
  <c r="D67" i="213" a="1"/>
  <c r="D67" i="213" s="1"/>
  <c r="D37" i="243" a="1"/>
  <c r="D37" i="243" s="1"/>
  <c r="D38" i="269" a="1"/>
  <c r="D38" i="269" s="1"/>
  <c r="D33" i="227" a="1"/>
  <c r="D33" i="227" s="1"/>
  <c r="D54" i="219" a="1"/>
  <c r="D54" i="219" s="1"/>
  <c r="D64" i="214" a="1"/>
  <c r="D64" i="214" s="1"/>
  <c r="D57" i="232" a="1"/>
  <c r="D57" i="232" s="1"/>
  <c r="D52" i="228" a="1"/>
  <c r="D52" i="228" s="1"/>
  <c r="D61" i="240" a="1"/>
  <c r="D61" i="240" s="1"/>
  <c r="D32" i="242" a="1"/>
  <c r="D32" i="242" s="1"/>
  <c r="D43" i="238" a="1"/>
  <c r="D43" i="238" s="1"/>
  <c r="D64" i="237" a="1"/>
  <c r="D64" i="237" s="1"/>
  <c r="D54" i="231" a="1"/>
  <c r="D54" i="231" s="1"/>
  <c r="D59" i="215" a="1"/>
  <c r="D59" i="215" s="1"/>
  <c r="D60" i="218" a="1"/>
  <c r="D60" i="218" s="1"/>
  <c r="D65" i="228" a="1"/>
  <c r="D65" i="228" s="1"/>
  <c r="D50" i="228" a="1"/>
  <c r="D50" i="228" s="1"/>
  <c r="D59" i="220" a="1"/>
  <c r="D59" i="220" s="1"/>
  <c r="D33" i="250" a="1"/>
  <c r="D33" i="250" s="1"/>
  <c r="D54" i="242" a="1"/>
  <c r="D54" i="242" s="1"/>
  <c r="D29" i="238" a="1"/>
  <c r="D29" i="238" s="1"/>
  <c r="D35" i="250" a="1"/>
  <c r="D35" i="250" s="1"/>
  <c r="D55" i="238" a="1"/>
  <c r="D55" i="238" s="1"/>
  <c r="D38" i="270" a="1"/>
  <c r="D38" i="270" s="1"/>
  <c r="D59" i="218" a="1"/>
  <c r="D59" i="218" s="1"/>
  <c r="D24" i="124" a="1"/>
  <c r="D24" i="124" s="1"/>
  <c r="D33" i="134" a="1"/>
  <c r="D33" i="134" s="1"/>
  <c r="D57" i="213" a="1"/>
  <c r="D57" i="213" s="1"/>
  <c r="D55" i="219" a="1"/>
  <c r="D55" i="219" s="1"/>
  <c r="D56" i="220" a="1"/>
  <c r="D56" i="220" s="1"/>
  <c r="D52" i="236" a="1"/>
  <c r="D52" i="236" s="1"/>
  <c r="D30" i="128" a="1"/>
  <c r="D30" i="128" s="1"/>
  <c r="D36" i="232" a="1"/>
  <c r="D36" i="232" s="1"/>
  <c r="D51" i="233" a="1"/>
  <c r="D51" i="233" s="1"/>
  <c r="D49" i="226" a="1"/>
  <c r="D49" i="226" s="1"/>
  <c r="D43" i="218" a="1"/>
  <c r="D43" i="218" s="1"/>
  <c r="D51" i="212" a="1"/>
  <c r="D51" i="212" s="1"/>
  <c r="D85" i="215" a="1"/>
  <c r="D85" i="215" s="1"/>
  <c r="D37" i="254" a="1"/>
  <c r="D37" i="254" s="1"/>
  <c r="D84" i="215" a="1"/>
  <c r="D84" i="215" s="1"/>
  <c r="D64" i="236" a="1"/>
  <c r="D64" i="236" s="1"/>
  <c r="D48" i="212" a="1"/>
  <c r="D48" i="212" s="1"/>
  <c r="D35" i="262" a="1"/>
  <c r="D35" i="262" s="1"/>
  <c r="D39" i="239" a="1"/>
  <c r="D39" i="239" s="1"/>
  <c r="D35" i="269" a="1"/>
  <c r="D35" i="269" s="1"/>
  <c r="D51" i="236" a="1"/>
  <c r="D51" i="236" s="1"/>
  <c r="D50" i="213" a="1"/>
  <c r="D50" i="213" s="1"/>
  <c r="D45" i="233" a="1"/>
  <c r="D45" i="233" s="1"/>
  <c r="D35" i="231" a="1"/>
  <c r="D35" i="231" s="1"/>
  <c r="D31" i="238" a="1"/>
  <c r="D31" i="238" s="1"/>
  <c r="D47" i="212" a="1"/>
  <c r="D47" i="212" s="1"/>
  <c r="D49" i="219" a="1"/>
  <c r="D49" i="219" s="1"/>
  <c r="D31" i="232" a="1"/>
  <c r="D31" i="232" s="1"/>
  <c r="D41" i="230" a="1"/>
  <c r="D41" i="230" s="1"/>
  <c r="D39" i="233" a="1"/>
  <c r="D39" i="233" s="1"/>
  <c r="D52" i="229" a="1"/>
  <c r="D52" i="229" s="1"/>
  <c r="D56" i="232" a="1"/>
  <c r="D56" i="232" s="1"/>
  <c r="D57" i="236" a="1"/>
  <c r="D57" i="236" s="1"/>
  <c r="D30" i="238" a="1"/>
  <c r="D30" i="238" s="1"/>
  <c r="D33" i="270" a="1"/>
  <c r="D33" i="270" s="1"/>
  <c r="D32" i="232" a="1"/>
  <c r="D32" i="232" s="1"/>
  <c r="D65" i="220" a="1"/>
  <c r="D65" i="220" s="1"/>
  <c r="D66" i="212" a="1"/>
  <c r="D66" i="212" s="1"/>
  <c r="D32" i="253" a="1"/>
  <c r="D32" i="253" s="1"/>
  <c r="D34" i="239" a="1"/>
  <c r="D34" i="239" s="1"/>
  <c r="D34" i="135" a="1"/>
  <c r="D34" i="135" s="1"/>
  <c r="D22" i="306" a="1"/>
  <c r="D22" i="306" s="1"/>
  <c r="D28" i="132" a="1"/>
  <c r="D28" i="132" s="1"/>
  <c r="D34" i="251" a="1"/>
  <c r="D34" i="251" s="1"/>
  <c r="D59" i="240" a="1"/>
  <c r="D59" i="240" s="1"/>
  <c r="D58" i="226" a="1"/>
  <c r="D58" i="226" s="1"/>
  <c r="D69" i="236" a="1"/>
  <c r="D69" i="236" s="1"/>
  <c r="D81" i="212" a="1"/>
  <c r="D81" i="212" s="1"/>
  <c r="D55" i="221" a="1"/>
  <c r="D55" i="221" s="1"/>
  <c r="D50" i="237" a="1"/>
  <c r="D50" i="237" s="1"/>
  <c r="D47" i="228" a="1"/>
  <c r="D47" i="228" s="1"/>
  <c r="D51" i="240" a="1"/>
  <c r="D51" i="240" s="1"/>
  <c r="D48" i="240" a="1"/>
  <c r="D48" i="240" s="1"/>
  <c r="D59" i="226" a="1"/>
  <c r="D59" i="226" s="1"/>
  <c r="D26" i="258" a="1"/>
  <c r="D26" i="258" s="1"/>
  <c r="D36" i="275" a="1"/>
  <c r="D36" i="275" s="1"/>
  <c r="D57" i="229" a="1"/>
  <c r="D57" i="229" s="1"/>
  <c r="D78" i="215" a="1"/>
  <c r="D78" i="215" s="1"/>
  <c r="D51" i="229" a="1"/>
  <c r="D51" i="229" s="1"/>
  <c r="D68" i="215" a="1"/>
  <c r="D68" i="215" s="1"/>
  <c r="D46" i="212" a="1"/>
  <c r="D46" i="212" s="1"/>
  <c r="D45" i="227" a="1"/>
  <c r="D45" i="227" s="1"/>
  <c r="D38" i="232" a="1"/>
  <c r="D38" i="232" s="1"/>
  <c r="D53" i="238" a="1"/>
  <c r="D53" i="238" s="1"/>
  <c r="D55" i="218" a="1"/>
  <c r="D55" i="218" s="1"/>
  <c r="D37" i="238" a="1"/>
  <c r="D37" i="238" s="1"/>
  <c r="D35" i="230" a="1"/>
  <c r="D35" i="230" s="1"/>
  <c r="D55" i="236" a="1"/>
  <c r="D55" i="236" s="1"/>
  <c r="D64" i="218" a="1"/>
  <c r="D64" i="218" s="1"/>
  <c r="D30" i="135" a="1"/>
  <c r="D30" i="135" s="1"/>
  <c r="D25" i="124" a="1"/>
  <c r="D25" i="124" s="1"/>
  <c r="D56" i="230" a="1"/>
  <c r="D56" i="230" s="1"/>
  <c r="D33" i="242" a="1"/>
  <c r="D33" i="242" s="1"/>
  <c r="D54" i="220" a="1"/>
  <c r="D54" i="220" s="1"/>
  <c r="D58" i="236" a="1"/>
  <c r="D58" i="236" s="1"/>
  <c r="D55" i="241" a="1"/>
  <c r="D55" i="241" s="1"/>
  <c r="D46" i="230" a="1"/>
  <c r="D46" i="230" s="1"/>
  <c r="D42" i="218" a="1"/>
  <c r="D42" i="218" s="1"/>
  <c r="D43" i="236" a="1"/>
  <c r="D43" i="236" s="1"/>
  <c r="D30" i="251" a="1"/>
  <c r="D30" i="251" s="1"/>
  <c r="D53" i="101" a="1"/>
  <c r="D53" i="101" s="1"/>
  <c r="D54" i="218" a="1"/>
  <c r="D54" i="218" s="1"/>
  <c r="D64" i="240" a="1"/>
  <c r="D64" i="240" s="1"/>
  <c r="D39" i="248" a="1"/>
  <c r="D39" i="248" s="1"/>
  <c r="D49" i="228" a="1"/>
  <c r="D49" i="228" s="1"/>
  <c r="D47" i="232" a="1"/>
  <c r="D47" i="232" s="1"/>
  <c r="D55" i="231" a="1"/>
  <c r="D55" i="231" s="1"/>
  <c r="D58" i="242" a="1"/>
  <c r="D58" i="242" s="1"/>
  <c r="D50" i="240" a="1"/>
  <c r="D50" i="240" s="1"/>
  <c r="D26" i="310" a="1"/>
  <c r="D26" i="310" s="1"/>
  <c r="D48" i="232" a="1"/>
  <c r="D48" i="232" s="1"/>
  <c r="D40" i="239" a="1"/>
  <c r="D40" i="239" s="1"/>
  <c r="D60" i="229" a="1"/>
  <c r="D60" i="229" s="1"/>
  <c r="D44" i="233" a="1"/>
  <c r="D44" i="233" s="1"/>
  <c r="D58" i="241" a="1"/>
  <c r="D58" i="241" s="1"/>
  <c r="D45" i="238" a="1"/>
  <c r="D45" i="238" s="1"/>
  <c r="D72" i="212" a="1"/>
  <c r="D72" i="212" s="1"/>
  <c r="D49" i="229" a="1"/>
  <c r="D49" i="229" s="1"/>
  <c r="D37" i="269" a="1"/>
  <c r="D37" i="269" s="1"/>
  <c r="D49" i="233" a="1"/>
  <c r="D49" i="233" s="1"/>
  <c r="D42" i="212" a="1"/>
  <c r="D42" i="212" s="1"/>
  <c r="D54" i="232" a="1"/>
  <c r="D54" i="232" s="1"/>
  <c r="D56" i="240" a="1"/>
  <c r="D56" i="240" s="1"/>
  <c r="D25" i="160" a="1"/>
  <c r="D25" i="160" s="1"/>
  <c r="D71" i="215" a="1"/>
  <c r="D71" i="215" s="1"/>
  <c r="D31" i="250" a="1"/>
  <c r="D31" i="250" s="1"/>
  <c r="D39" i="227" a="1"/>
  <c r="D39" i="227" s="1"/>
  <c r="D35" i="245" a="1"/>
  <c r="D35" i="245" s="1"/>
  <c r="D34" i="252" a="1"/>
  <c r="D34" i="252" s="1"/>
  <c r="D64" i="219" a="1"/>
  <c r="D64" i="219" s="1"/>
  <c r="D48" i="243" a="1"/>
  <c r="D48" i="243" s="1"/>
  <c r="D68" i="236" a="1"/>
  <c r="D68" i="236" s="1"/>
  <c r="D35" i="226" a="1"/>
  <c r="D35" i="226" s="1"/>
  <c r="D43" i="226" a="1"/>
  <c r="D43" i="226" s="1"/>
  <c r="D51" i="230" a="1"/>
  <c r="D51" i="230" s="1"/>
  <c r="D63" i="236" a="1"/>
  <c r="D63" i="236" s="1"/>
  <c r="D43" i="220" a="1"/>
  <c r="D43" i="220" s="1"/>
  <c r="D27" i="132" a="1"/>
  <c r="D27" i="132" s="1"/>
  <c r="D65" i="236" a="1"/>
  <c r="D65" i="236" s="1"/>
  <c r="D50" i="226" a="1"/>
  <c r="D50" i="226" s="1"/>
  <c r="D56" i="101" a="1"/>
  <c r="D56" i="101" s="1"/>
  <c r="D31" i="128" a="1"/>
  <c r="D31" i="128" s="1"/>
  <c r="D50" i="243" a="1"/>
  <c r="D50" i="243" s="1"/>
  <c r="D73" i="213" a="1"/>
  <c r="D73" i="213" s="1"/>
  <c r="D53" i="212" a="1"/>
  <c r="D53" i="212" s="1"/>
  <c r="D31" i="135" a="1"/>
  <c r="D31" i="135" s="1"/>
  <c r="D41" i="229" a="1"/>
  <c r="D41" i="229" s="1"/>
  <c r="D39" i="218" a="1"/>
  <c r="D39" i="218" s="1"/>
  <c r="D62" i="236" a="1"/>
  <c r="D62" i="236" s="1"/>
  <c r="D67" i="215" a="1"/>
  <c r="D67" i="215" s="1"/>
  <c r="D47" i="230" a="1"/>
  <c r="D47" i="230" s="1"/>
  <c r="D61" i="219" a="1"/>
  <c r="D61" i="219" s="1"/>
  <c r="D54" i="229" a="1"/>
  <c r="D54" i="229" s="1"/>
  <c r="D39" i="242" a="1"/>
  <c r="D39" i="242" s="1"/>
  <c r="D40" i="240" a="1"/>
  <c r="D40" i="240" s="1"/>
  <c r="D71" i="213" a="1"/>
  <c r="D71" i="213" s="1"/>
  <c r="D53" i="215" a="1"/>
  <c r="D53" i="215" s="1"/>
  <c r="D28" i="128" a="1"/>
  <c r="D28" i="128" s="1"/>
  <c r="D25" i="310" a="1"/>
  <c r="D25" i="310" s="1"/>
  <c r="D36" i="231" a="1"/>
  <c r="D36" i="231" s="1"/>
  <c r="D52" i="219" a="1"/>
  <c r="D52" i="219" s="1"/>
  <c r="D69" i="215" a="1"/>
  <c r="D69" i="215" s="1"/>
  <c r="D33" i="239" a="1"/>
  <c r="D33" i="239" s="1"/>
  <c r="D34" i="319" a="1"/>
  <c r="D34" i="319" s="1"/>
  <c r="D40" i="270" a="1"/>
  <c r="D40" i="270" s="1"/>
  <c r="D54" i="227" a="1"/>
  <c r="D54" i="227" s="1"/>
  <c r="D32" i="243" a="1"/>
  <c r="D32" i="243" s="1"/>
  <c r="D39" i="270" a="1"/>
  <c r="D39" i="270" s="1"/>
  <c r="D57" i="214" a="1"/>
  <c r="D57" i="214" s="1"/>
  <c r="D53" i="219" a="1"/>
  <c r="D53" i="219" s="1"/>
  <c r="D52" i="227" a="1"/>
  <c r="D52" i="227" s="1"/>
  <c r="D66" i="220" a="1"/>
  <c r="D66" i="220" s="1"/>
  <c r="D26" i="259" a="1"/>
  <c r="D26" i="259" s="1"/>
  <c r="D59" i="236" a="1"/>
  <c r="D59" i="236" s="1"/>
  <c r="D56" i="215" a="1"/>
  <c r="D56" i="215" s="1"/>
  <c r="D59" i="219" a="1"/>
  <c r="D59" i="219" s="1"/>
  <c r="D56" i="242" a="1"/>
  <c r="D56" i="242" s="1"/>
  <c r="D40" i="243" a="1"/>
  <c r="D40" i="243" s="1"/>
  <c r="D77" i="236" a="1"/>
  <c r="D77" i="236" s="1"/>
  <c r="D49" i="213" a="1"/>
  <c r="D49" i="213" s="1"/>
  <c r="D27" i="310" a="1"/>
  <c r="D27" i="310" s="1"/>
  <c r="D25" i="133" a="1"/>
  <c r="D25" i="133" s="1"/>
  <c r="D54" i="237" a="1"/>
  <c r="D54" i="237" s="1"/>
  <c r="D59" i="227" a="1"/>
  <c r="D59" i="227" s="1"/>
  <c r="D68" i="228" a="1"/>
  <c r="D68" i="228" s="1"/>
  <c r="D56" i="214" a="1"/>
  <c r="D56" i="214" s="1"/>
  <c r="D62" i="237" a="1"/>
  <c r="D62" i="237" s="1"/>
  <c r="D51" i="215" a="1"/>
  <c r="D51" i="215" s="1"/>
  <c r="D43" i="227" a="1"/>
  <c r="D43" i="227" s="1"/>
  <c r="D29" i="128" a="1"/>
  <c r="D29" i="128" s="1"/>
  <c r="D70" i="212" a="1"/>
  <c r="D70" i="212" s="1"/>
  <c r="D66" i="215" a="1"/>
  <c r="D66" i="215" s="1"/>
  <c r="D61" i="237" a="1"/>
  <c r="D61" i="237" s="1"/>
  <c r="D28" i="130" a="1"/>
  <c r="D28" i="130" s="1"/>
  <c r="D48" i="220" a="1"/>
  <c r="D48" i="220" s="1"/>
  <c r="D41" i="227" a="1"/>
  <c r="D41" i="227" s="1"/>
  <c r="D32" i="238" a="1"/>
  <c r="D32" i="238" s="1"/>
  <c r="D42" i="236" a="1"/>
  <c r="D42" i="236" s="1"/>
  <c r="D44" i="231" a="1"/>
  <c r="D44" i="231" s="1"/>
  <c r="D47" i="236" a="1"/>
  <c r="D47" i="236" s="1"/>
  <c r="D50" i="215" a="1"/>
  <c r="D50" i="215" s="1"/>
  <c r="D61" i="101" a="1"/>
  <c r="D61" i="101" s="1"/>
  <c r="D37" i="134" a="1"/>
  <c r="D37" i="134" s="1"/>
  <c r="D46" i="220" a="1"/>
  <c r="D46" i="220" s="1"/>
  <c r="D53" i="227" a="1"/>
  <c r="D53" i="227" s="1"/>
  <c r="D48" i="236" a="1"/>
  <c r="D48" i="236" s="1"/>
  <c r="D50" i="229" a="1"/>
  <c r="D50" i="229" s="1"/>
  <c r="D45" i="215" a="1"/>
  <c r="D45" i="215" s="1"/>
  <c r="D29" i="232" a="1"/>
  <c r="D29" i="232" s="1"/>
  <c r="D38" i="220" a="1"/>
  <c r="D38" i="220" s="1"/>
  <c r="D39" i="220" a="1"/>
  <c r="D39" i="220" s="1"/>
  <c r="D37" i="228" a="1"/>
  <c r="D37" i="228" s="1"/>
  <c r="D38" i="228" a="1"/>
  <c r="D38" i="228" s="1"/>
  <c r="D28" i="232" a="1"/>
  <c r="D28" i="232" s="1"/>
  <c r="D29" i="135" a="1"/>
  <c r="D29" i="135" s="1"/>
  <c r="D30" i="134" a="1"/>
  <c r="D30" i="134" s="1"/>
  <c r="D23" i="305" a="1"/>
  <c r="D23" i="305" s="1"/>
  <c r="D21" i="305" a="1"/>
  <c r="D21" i="305" s="1"/>
  <c r="D22" i="305" a="1"/>
  <c r="D22" i="305" s="1"/>
  <c r="G45" i="236" a="1"/>
  <c r="G45" i="236" s="1"/>
  <c r="G65" i="236" a="1"/>
  <c r="G65" i="236" s="1"/>
  <c r="G37" i="254" a="1"/>
  <c r="G37" i="254" s="1"/>
  <c r="G30" i="243" a="1"/>
  <c r="G30" i="243" s="1"/>
  <c r="G45" i="230" a="1"/>
  <c r="G45" i="230" s="1"/>
  <c r="G37" i="233" a="1"/>
  <c r="G37" i="233" s="1"/>
  <c r="G67" i="228" a="1"/>
  <c r="G67" i="228" s="1"/>
  <c r="G38" i="263" a="1"/>
  <c r="G38" i="263" s="1"/>
  <c r="G70" i="237" a="1"/>
  <c r="G70" i="237" s="1"/>
  <c r="G58" i="240" a="1"/>
  <c r="G58" i="240" s="1"/>
  <c r="G37" i="275" a="1"/>
  <c r="G37" i="275" s="1"/>
  <c r="G34" i="243" a="1"/>
  <c r="G34" i="243" s="1"/>
  <c r="G46" i="232" a="1"/>
  <c r="G46" i="232" s="1"/>
  <c r="G40" i="242" a="1"/>
  <c r="G40" i="242" s="1"/>
  <c r="G44" i="231" a="1"/>
  <c r="G44" i="231" s="1"/>
  <c r="G39" i="276" a="1"/>
  <c r="G39" i="276" s="1"/>
  <c r="G52" i="231" a="1"/>
  <c r="G52" i="231" s="1"/>
  <c r="G61" i="101" a="1"/>
  <c r="G61" i="101" s="1"/>
  <c r="G58" i="214" a="1"/>
  <c r="G58" i="214" s="1"/>
  <c r="G52" i="219" a="1"/>
  <c r="G52" i="219" s="1"/>
  <c r="G57" i="227" a="1"/>
  <c r="G57" i="227" s="1"/>
  <c r="G26" i="137" a="1"/>
  <c r="G26" i="137" s="1"/>
  <c r="G54" i="221" a="1"/>
  <c r="G54" i="221" s="1"/>
  <c r="G41" i="243" a="1"/>
  <c r="G41" i="243" s="1"/>
  <c r="G52" i="238" a="1"/>
  <c r="G52" i="238" s="1"/>
  <c r="G49" i="220" a="1"/>
  <c r="G49" i="220" s="1"/>
  <c r="G83" i="212" a="1"/>
  <c r="G83" i="212" s="1"/>
  <c r="G47" i="237" a="1"/>
  <c r="G47" i="237" s="1"/>
  <c r="G46" i="242" a="1"/>
  <c r="G46" i="242" s="1"/>
  <c r="G55" i="230" a="1"/>
  <c r="G55" i="230" s="1"/>
  <c r="G36" i="230" a="1"/>
  <c r="G36" i="230" s="1"/>
  <c r="G33" i="243" a="1"/>
  <c r="G33" i="243" s="1"/>
  <c r="G56" i="214" a="1"/>
  <c r="G56" i="214" s="1"/>
  <c r="G46" i="221" a="1"/>
  <c r="G46" i="221" s="1"/>
  <c r="G45" i="213" a="1"/>
  <c r="G45" i="213" s="1"/>
  <c r="G74" i="236" a="1"/>
  <c r="G74" i="236" s="1"/>
  <c r="G30" i="135" a="1"/>
  <c r="G30" i="135" s="1"/>
  <c r="G39" i="240" a="1"/>
  <c r="G39" i="240" s="1"/>
  <c r="G49" i="212" a="1"/>
  <c r="G49" i="212" s="1"/>
  <c r="G47" i="238" a="1"/>
  <c r="G47" i="238" s="1"/>
  <c r="G33" i="227" a="1"/>
  <c r="G33" i="227" s="1"/>
  <c r="G54" i="229" a="1"/>
  <c r="G54" i="229" s="1"/>
  <c r="G35" i="246" a="1"/>
  <c r="G35" i="246" s="1"/>
  <c r="G58" i="232" a="1"/>
  <c r="G58" i="232" s="1"/>
  <c r="G39" i="255" a="1"/>
  <c r="G39" i="255" s="1"/>
  <c r="G35" i="253" a="1"/>
  <c r="G35" i="253" s="1"/>
  <c r="G39" i="232" a="1"/>
  <c r="G39" i="232" s="1"/>
  <c r="G32" i="253" a="1"/>
  <c r="G32" i="253" s="1"/>
  <c r="G49" i="236" a="1"/>
  <c r="G49" i="236" s="1"/>
  <c r="G57" i="232" a="1"/>
  <c r="G57" i="232" s="1"/>
  <c r="G33" i="238" a="1"/>
  <c r="G33" i="238" s="1"/>
  <c r="G48" i="241" a="1"/>
  <c r="G48" i="241" s="1"/>
  <c r="G59" i="228" a="1"/>
  <c r="G59" i="228" s="1"/>
  <c r="G35" i="243" a="1"/>
  <c r="G35" i="243" s="1"/>
  <c r="G71" i="215" a="1"/>
  <c r="G71" i="215" s="1"/>
  <c r="G33" i="251" a="1"/>
  <c r="G33" i="251" s="1"/>
  <c r="G80" i="215" a="1"/>
  <c r="G80" i="215" s="1"/>
  <c r="G35" i="227" a="1"/>
  <c r="G35" i="227" s="1"/>
  <c r="G25" i="133" a="1"/>
  <c r="G25" i="133" s="1"/>
  <c r="G34" i="231" a="1"/>
  <c r="G34" i="231" s="1"/>
  <c r="G28" i="216" a="1"/>
  <c r="G28" i="216" s="1"/>
  <c r="G44" i="221" a="1"/>
  <c r="G44" i="221" s="1"/>
  <c r="G34" i="238" a="1"/>
  <c r="G34" i="238" s="1"/>
  <c r="G48" i="229" a="1"/>
  <c r="G48" i="229" s="1"/>
  <c r="G45" i="231" a="1"/>
  <c r="G45" i="231" s="1"/>
  <c r="G38" i="241" a="1"/>
  <c r="G38" i="241" s="1"/>
  <c r="G53" i="231" a="1"/>
  <c r="G53" i="231" s="1"/>
  <c r="G41" i="242" a="1"/>
  <c r="G41" i="242" s="1"/>
  <c r="G54" i="219" a="1"/>
  <c r="G54" i="219" s="1"/>
  <c r="G26" i="310"/>
  <c r="G50" i="219" a="1"/>
  <c r="G50" i="219" s="1"/>
  <c r="G70" i="236" a="1"/>
  <c r="G70" i="236" s="1"/>
  <c r="G45" i="220" a="1"/>
  <c r="G45" i="220" s="1"/>
  <c r="G55" i="238" a="1"/>
  <c r="G55" i="238" s="1"/>
  <c r="G27" i="130" a="1"/>
  <c r="G27" i="130" s="1"/>
  <c r="G59" i="218" a="1"/>
  <c r="G59" i="218" s="1"/>
  <c r="G35" i="248" a="1"/>
  <c r="G35" i="248" s="1"/>
  <c r="G31" i="211" a="1"/>
  <c r="G31" i="211" s="1"/>
  <c r="G42" i="228" a="1"/>
  <c r="G42" i="228" s="1"/>
  <c r="G35" i="262" a="1"/>
  <c r="G35" i="262" s="1"/>
  <c r="G26" i="259" a="1"/>
  <c r="G26" i="259" s="1"/>
  <c r="G61" i="236" a="1"/>
  <c r="G61" i="236" s="1"/>
  <c r="G58" i="231" a="1"/>
  <c r="G58" i="231" s="1"/>
  <c r="G33" i="247" a="1"/>
  <c r="G33" i="247" s="1"/>
  <c r="G55" i="226" a="1"/>
  <c r="G55" i="226" s="1"/>
  <c r="G39" i="275" a="1"/>
  <c r="G39" i="275" s="1"/>
  <c r="G48" i="233" a="1"/>
  <c r="G48" i="233" s="1"/>
  <c r="G36" i="219" a="1"/>
  <c r="G36" i="219" s="1"/>
  <c r="G32" i="246" a="1"/>
  <c r="G32" i="246" s="1"/>
  <c r="G39" i="270" a="1"/>
  <c r="G39" i="270" s="1"/>
  <c r="G42" i="227" a="1"/>
  <c r="G42" i="227" s="1"/>
  <c r="G51" i="228" a="1"/>
  <c r="G51" i="228" s="1"/>
  <c r="G31" i="235" a="1"/>
  <c r="G31" i="235" s="1"/>
  <c r="G29" i="124" a="1"/>
  <c r="G29" i="124" s="1"/>
  <c r="G38" i="230" a="1"/>
  <c r="G38" i="230" s="1"/>
  <c r="G61" i="228" a="1"/>
  <c r="G61" i="228" s="1"/>
  <c r="G52" i="230" a="1"/>
  <c r="G52" i="230" s="1"/>
  <c r="G60" i="101" a="1"/>
  <c r="G60" i="101" s="1"/>
  <c r="G46" i="229" a="1"/>
  <c r="G46" i="229" s="1"/>
  <c r="G40" i="243" a="1"/>
  <c r="G40" i="243" s="1"/>
  <c r="G69" i="220" a="1"/>
  <c r="G69" i="220" s="1"/>
  <c r="G21" i="305" a="1"/>
  <c r="G21" i="305" s="1"/>
  <c r="G51" i="212" a="1"/>
  <c r="G51" i="212" s="1"/>
  <c r="G42" i="220" a="1"/>
  <c r="G42" i="220" s="1"/>
  <c r="G53" i="232" a="1"/>
  <c r="G53" i="232" s="1"/>
  <c r="G25" i="125" a="1"/>
  <c r="G25" i="125" s="1"/>
  <c r="G51" i="227" a="1"/>
  <c r="G51" i="227" s="1"/>
  <c r="G53" i="226" a="1"/>
  <c r="G53" i="226" s="1"/>
  <c r="G37" i="243" a="1"/>
  <c r="G37" i="243" s="1"/>
  <c r="G44" i="229" a="1"/>
  <c r="G44" i="229" s="1"/>
  <c r="G46" i="220" a="1"/>
  <c r="G46" i="220" s="1"/>
  <c r="G38" i="242" a="1"/>
  <c r="G38" i="242" s="1"/>
  <c r="G58" i="237" a="1"/>
  <c r="G58" i="237" s="1"/>
  <c r="G47" i="218" a="1"/>
  <c r="G47" i="218" s="1"/>
  <c r="G23" i="305" a="1"/>
  <c r="G23" i="305" s="1"/>
  <c r="G38" i="276" a="1"/>
  <c r="G38" i="276" s="1"/>
  <c r="G30" i="165" a="1"/>
  <c r="G30" i="165" s="1"/>
  <c r="G48" i="240" a="1"/>
  <c r="G48" i="240" s="1"/>
  <c r="G63" i="237" a="1"/>
  <c r="G63" i="237" s="1"/>
  <c r="G60" i="218" a="1"/>
  <c r="G60" i="218" s="1"/>
  <c r="G69" i="215" a="1"/>
  <c r="G69" i="215" s="1"/>
  <c r="G31" i="135" a="1"/>
  <c r="G31" i="135" s="1"/>
  <c r="G57" i="218" a="1"/>
  <c r="G57" i="218" s="1"/>
  <c r="G58" i="218" a="1"/>
  <c r="G58" i="218" s="1"/>
  <c r="G51" i="241" a="1"/>
  <c r="G51" i="241" s="1"/>
  <c r="G51" i="240" a="1"/>
  <c r="G51" i="240" s="1"/>
  <c r="G49" i="240" a="1"/>
  <c r="G49" i="240" s="1"/>
  <c r="G27" i="137" a="1"/>
  <c r="G27" i="137" s="1"/>
  <c r="G48" i="218" a="1"/>
  <c r="G48" i="218" s="1"/>
  <c r="G54" i="218" a="1"/>
  <c r="G54" i="218" s="1"/>
  <c r="G51" i="230" a="1"/>
  <c r="G51" i="230" s="1"/>
  <c r="G59" i="221" a="1"/>
  <c r="G59" i="221" s="1"/>
  <c r="G61" i="220" a="1"/>
  <c r="G61" i="220" s="1"/>
  <c r="G28" i="124" a="1"/>
  <c r="G28" i="124" s="1"/>
  <c r="G42" i="213" a="1"/>
  <c r="G42" i="213" s="1"/>
  <c r="G52" i="228" a="1"/>
  <c r="G52" i="228" s="1"/>
  <c r="G30" i="242" a="1"/>
  <c r="G30" i="242" s="1"/>
  <c r="G31" i="238" a="1"/>
  <c r="G31" i="238" s="1"/>
  <c r="G62" i="240" a="1"/>
  <c r="G62" i="240" s="1"/>
  <c r="G33" i="269" a="1"/>
  <c r="G33" i="269" s="1"/>
  <c r="G31" i="244" a="1"/>
  <c r="G31" i="244" s="1"/>
  <c r="G27" i="128" a="1"/>
  <c r="G27" i="128" s="1"/>
  <c r="G49" i="218" a="1"/>
  <c r="G49" i="218" s="1"/>
  <c r="G60" i="228" a="1"/>
  <c r="G60" i="228" s="1"/>
  <c r="G56" i="230" a="1"/>
  <c r="G56" i="230" s="1"/>
  <c r="G44" i="213" a="1"/>
  <c r="G44" i="213" s="1"/>
  <c r="G52" i="241" a="1"/>
  <c r="G52" i="241" s="1"/>
  <c r="G50" i="228" a="1"/>
  <c r="G50" i="228" s="1"/>
  <c r="G26" i="124" a="1"/>
  <c r="G26" i="124" s="1"/>
  <c r="G42" i="240" a="1"/>
  <c r="G42" i="240" s="1"/>
  <c r="G53" i="220" a="1"/>
  <c r="G53" i="220" s="1"/>
  <c r="G32" i="239" a="1"/>
  <c r="G32" i="239" s="1"/>
  <c r="G37" i="239" a="1"/>
  <c r="G37" i="239" s="1"/>
  <c r="G43" i="243" a="1"/>
  <c r="G43" i="243" s="1"/>
  <c r="G36" i="272" a="1"/>
  <c r="G36" i="272" s="1"/>
  <c r="G48" i="226" a="1"/>
  <c r="G48" i="226" s="1"/>
  <c r="G47" i="220" a="1"/>
  <c r="G47" i="220" s="1"/>
  <c r="G38" i="275" a="1"/>
  <c r="G38" i="275" s="1"/>
  <c r="G48" i="232" a="1"/>
  <c r="G48" i="232" s="1"/>
  <c r="G65" i="212" a="1"/>
  <c r="G65" i="212" s="1"/>
  <c r="G60" i="237" a="1"/>
  <c r="G60" i="237" s="1"/>
  <c r="G39" i="269" a="1"/>
  <c r="G39" i="269" s="1"/>
  <c r="G52" i="236" a="1"/>
  <c r="G52" i="236" s="1"/>
  <c r="G70" i="213" a="1"/>
  <c r="G70" i="213" s="1"/>
  <c r="G44" i="228" a="1"/>
  <c r="G44" i="228" s="1"/>
  <c r="G64" i="220" a="1"/>
  <c r="G64" i="220" s="1"/>
  <c r="G34" i="276" a="1"/>
  <c r="G34" i="276" s="1"/>
  <c r="G33" i="245" a="1"/>
  <c r="G33" i="245" s="1"/>
  <c r="G40" i="254" a="1"/>
  <c r="G40" i="254" s="1"/>
  <c r="G54" i="220" a="1"/>
  <c r="G54" i="220" s="1"/>
  <c r="G22" i="306" a="1"/>
  <c r="G22" i="306" s="1"/>
  <c r="G75" i="236" a="1"/>
  <c r="G75" i="236" s="1"/>
  <c r="G45" i="242" a="1"/>
  <c r="G45" i="242" s="1"/>
  <c r="G83" i="215" a="1"/>
  <c r="G83" i="215" s="1"/>
  <c r="G60" i="240" a="1"/>
  <c r="G60" i="240" s="1"/>
  <c r="G43" i="239" a="1"/>
  <c r="G43" i="239" s="1"/>
  <c r="G59" i="220" a="1"/>
  <c r="G59" i="220" s="1"/>
  <c r="G45" i="227" a="1"/>
  <c r="G45" i="227" s="1"/>
  <c r="G65" i="218" a="1"/>
  <c r="G65" i="218" s="1"/>
  <c r="G77" i="212" a="1"/>
  <c r="G77" i="212" s="1"/>
  <c r="G47" i="213" a="1"/>
  <c r="G47" i="213" s="1"/>
  <c r="G56" i="226" a="1"/>
  <c r="G56" i="226" s="1"/>
  <c r="G35" i="230" a="1"/>
  <c r="G35" i="230" s="1"/>
  <c r="G64" i="212" a="1"/>
  <c r="G64" i="212" s="1"/>
  <c r="G51" i="233" a="1"/>
  <c r="G51" i="233" s="1"/>
  <c r="G85" i="215" a="1"/>
  <c r="G85" i="215" s="1"/>
  <c r="G35" i="276" a="1"/>
  <c r="G35" i="276" s="1"/>
  <c r="G60" i="236" a="1"/>
  <c r="G60" i="236" s="1"/>
  <c r="G27" i="124" a="1"/>
  <c r="G27" i="124" s="1"/>
  <c r="G52" i="221" a="1"/>
  <c r="G52" i="221" s="1"/>
  <c r="G43" i="238" a="1"/>
  <c r="G43" i="238" s="1"/>
  <c r="G42" i="226" a="1"/>
  <c r="G42" i="226" s="1"/>
  <c r="G76" i="213" a="1"/>
  <c r="G76" i="213" s="1"/>
  <c r="G40" i="229" a="1"/>
  <c r="G40" i="229" s="1"/>
  <c r="G42" i="238" a="1"/>
  <c r="G42" i="238" s="1"/>
  <c r="G55" i="229" a="1"/>
  <c r="G55" i="229" s="1"/>
  <c r="G55" i="232" a="1"/>
  <c r="G55" i="232" s="1"/>
  <c r="G35" i="270" a="1"/>
  <c r="G35" i="270" s="1"/>
  <c r="G57" i="241" a="1"/>
  <c r="G57" i="241" s="1"/>
  <c r="G38" i="248" a="1"/>
  <c r="G38" i="248" s="1"/>
  <c r="G59" i="230" a="1"/>
  <c r="G59" i="230" s="1"/>
  <c r="G51" i="226" a="1"/>
  <c r="G51" i="226" s="1"/>
  <c r="G49" i="229" a="1"/>
  <c r="G49" i="229" s="1"/>
  <c r="G81" i="215" a="1"/>
  <c r="G81" i="215" s="1"/>
  <c r="G48" i="239" a="1"/>
  <c r="G48" i="239" s="1"/>
  <c r="G44" i="232" a="1"/>
  <c r="G44" i="232" s="1"/>
  <c r="G45" i="238" a="1"/>
  <c r="G45" i="238" s="1"/>
  <c r="G47" i="242" a="1"/>
  <c r="G47" i="242" s="1"/>
  <c r="G40" i="220" a="1"/>
  <c r="G40" i="220" s="1"/>
  <c r="G61" i="212" a="1"/>
  <c r="G61" i="212" s="1"/>
  <c r="G62" i="236" a="1"/>
  <c r="G62" i="236" s="1"/>
  <c r="G43" i="237" a="1"/>
  <c r="G43" i="237" s="1"/>
  <c r="G30" i="131" a="1"/>
  <c r="G30" i="131" s="1"/>
  <c r="G37" i="276" a="1"/>
  <c r="G37" i="276" s="1"/>
  <c r="G41" i="233" a="1"/>
  <c r="G41" i="233" s="1"/>
  <c r="G38" i="238" a="1"/>
  <c r="G38" i="238" s="1"/>
  <c r="G40" i="226" a="1"/>
  <c r="G40" i="226" s="1"/>
  <c r="G57" i="236" a="1"/>
  <c r="G57" i="236" s="1"/>
  <c r="G50" i="221" a="1"/>
  <c r="G50" i="221" s="1"/>
  <c r="G55" i="231" a="1"/>
  <c r="G55" i="231" s="1"/>
  <c r="G44" i="238" a="1"/>
  <c r="G44" i="238" s="1"/>
  <c r="G44" i="233" a="1"/>
  <c r="G44" i="233" s="1"/>
  <c r="G41" i="226" a="1"/>
  <c r="G41" i="226" s="1"/>
  <c r="G25" i="160" a="1"/>
  <c r="G25" i="160" s="1"/>
  <c r="G28" i="165" a="1"/>
  <c r="G28" i="165" s="1"/>
  <c r="G44" i="220" a="1"/>
  <c r="G44" i="220" s="1"/>
  <c r="G51" i="236" a="1"/>
  <c r="G51" i="236" s="1"/>
  <c r="G37" i="249" a="1"/>
  <c r="G37" i="249" s="1"/>
  <c r="G43" i="232" a="1"/>
  <c r="G43" i="232" s="1"/>
  <c r="G56" i="221" a="1"/>
  <c r="G56" i="221" s="1"/>
  <c r="G40" i="255" a="1"/>
  <c r="G40" i="255" s="1"/>
  <c r="G36" i="255" a="1"/>
  <c r="G36" i="255" s="1"/>
  <c r="G41" i="213" a="1"/>
  <c r="G41" i="213" s="1"/>
  <c r="G29" i="129" a="1"/>
  <c r="G29" i="129" s="1"/>
  <c r="G66" i="213" a="1"/>
  <c r="G66" i="213" s="1"/>
  <c r="G35" i="231" a="1"/>
  <c r="G35" i="231" s="1"/>
  <c r="G34" i="244" a="1"/>
  <c r="G34" i="244" s="1"/>
  <c r="G40" i="233" a="1"/>
  <c r="G40" i="233" s="1"/>
  <c r="G34" i="227" a="1"/>
  <c r="G34" i="227" s="1"/>
  <c r="G67" i="215" a="1"/>
  <c r="G67" i="215" s="1"/>
  <c r="G44" i="212" a="1"/>
  <c r="G44" i="212" s="1"/>
  <c r="G65" i="214" a="1"/>
  <c r="G65" i="214" s="1"/>
  <c r="G31" i="242" a="1"/>
  <c r="G31" i="242" s="1"/>
  <c r="G64" i="218" a="1"/>
  <c r="G64" i="218" s="1"/>
  <c r="G49" i="219" a="1"/>
  <c r="G49" i="219" s="1"/>
  <c r="G66" i="220" a="1"/>
  <c r="G66" i="220" s="1"/>
  <c r="G41" i="230" a="1"/>
  <c r="G41" i="230" s="1"/>
  <c r="G72" i="214" a="1"/>
  <c r="G72" i="214" s="1"/>
  <c r="G46" i="241" a="1"/>
  <c r="G46" i="241" s="1"/>
  <c r="G53" i="218" a="1"/>
  <c r="G53" i="218" s="1"/>
  <c r="G32" i="226" a="1"/>
  <c r="G32" i="226" s="1"/>
  <c r="G56" i="241" a="1"/>
  <c r="G56" i="241" s="1"/>
  <c r="G27" i="309" a="1"/>
  <c r="G27" i="309" s="1"/>
  <c r="G42" i="219" a="1"/>
  <c r="G42" i="219" s="1"/>
  <c r="G53" i="236" a="1"/>
  <c r="G53" i="236" s="1"/>
  <c r="G57" i="220" a="1"/>
  <c r="G57" i="220" s="1"/>
  <c r="G34" i="134" a="1"/>
  <c r="G34" i="134" s="1"/>
  <c r="G56" i="219" a="1"/>
  <c r="G56" i="219" s="1"/>
  <c r="G38" i="233" a="1"/>
  <c r="G38" i="233" s="1"/>
  <c r="G38" i="249" a="1"/>
  <c r="G38" i="249" s="1"/>
  <c r="G36" i="242" a="1"/>
  <c r="G36" i="242" s="1"/>
  <c r="G56" i="237" a="1"/>
  <c r="G56" i="237" s="1"/>
  <c r="G32" i="251" a="1"/>
  <c r="G32" i="251" s="1"/>
  <c r="G44" i="226" a="1"/>
  <c r="G44" i="226" s="1"/>
  <c r="G37" i="228" a="1"/>
  <c r="G37" i="228" s="1"/>
  <c r="G33" i="226" a="1"/>
  <c r="G33" i="226" s="1"/>
  <c r="G57" i="231" a="1"/>
  <c r="G57" i="231" s="1"/>
  <c r="G52" i="242" a="1"/>
  <c r="G52" i="242" s="1"/>
  <c r="G35" i="245" a="1"/>
  <c r="G35" i="245" s="1"/>
  <c r="G44" i="230" a="1"/>
  <c r="G44" i="230" s="1"/>
  <c r="G55" i="241" a="1"/>
  <c r="G55" i="241" s="1"/>
  <c r="G78" i="215" a="1"/>
  <c r="G78" i="215" s="1"/>
  <c r="G68" i="215" a="1"/>
  <c r="G68" i="215" s="1"/>
  <c r="G32" i="243" a="1"/>
  <c r="G32" i="243" s="1"/>
  <c r="G67" i="237" a="1"/>
  <c r="G67" i="237" s="1"/>
  <c r="G71" i="236" a="1"/>
  <c r="G71" i="236" s="1"/>
  <c r="G41" i="212" a="1"/>
  <c r="G41" i="212" s="1"/>
  <c r="G76" i="215" a="1"/>
  <c r="G76" i="215" s="1"/>
  <c r="G45" i="226" a="1"/>
  <c r="G45" i="226" s="1"/>
  <c r="G49" i="230" a="1"/>
  <c r="G49" i="230" s="1"/>
  <c r="G51" i="101" a="1"/>
  <c r="G51" i="101" s="1"/>
  <c r="G30" i="250" a="1"/>
  <c r="G30" i="250" s="1"/>
  <c r="G67" i="213" a="1"/>
  <c r="G67" i="213" s="1"/>
  <c r="G30" i="129" a="1"/>
  <c r="G30" i="129" s="1"/>
  <c r="G27" i="129" a="1"/>
  <c r="G27" i="129" s="1"/>
  <c r="G25" i="136" a="1"/>
  <c r="G25" i="136" s="1"/>
  <c r="G37" i="269" a="1"/>
  <c r="G37" i="269" s="1"/>
  <c r="G37" i="263" a="1"/>
  <c r="G37" i="263" s="1"/>
  <c r="G64" i="214" a="1"/>
  <c r="G64" i="214" s="1"/>
  <c r="G42" i="236" a="1"/>
  <c r="G42" i="236" s="1"/>
  <c r="G53" i="240" a="1"/>
  <c r="G53" i="240" s="1"/>
  <c r="G60" i="231" a="1"/>
  <c r="G60" i="231" s="1"/>
  <c r="G59" i="214" a="1"/>
  <c r="G59" i="214" s="1"/>
  <c r="G58" i="226" a="1"/>
  <c r="G58" i="226" s="1"/>
  <c r="G45" i="228" a="1"/>
  <c r="G45" i="228" s="1"/>
  <c r="G40" i="240" a="1"/>
  <c r="G40" i="240" s="1"/>
  <c r="G52" i="233" a="1"/>
  <c r="G52" i="233" s="1"/>
  <c r="G41" i="241" a="1"/>
  <c r="G41" i="241" s="1"/>
  <c r="G58" i="219" a="1"/>
  <c r="G58" i="219" s="1"/>
  <c r="G42" i="230" a="1"/>
  <c r="G42" i="230" s="1"/>
  <c r="G53" i="238" a="1"/>
  <c r="G53" i="238" s="1"/>
  <c r="G33" i="253" a="1"/>
  <c r="G33" i="253" s="1"/>
  <c r="G42" i="231" a="1"/>
  <c r="G42" i="231" s="1"/>
  <c r="G25" i="124" a="1"/>
  <c r="G25" i="124" s="1"/>
  <c r="G39" i="248" a="1"/>
  <c r="G39" i="248" s="1"/>
  <c r="G30" i="244" a="1"/>
  <c r="G30" i="244" s="1"/>
  <c r="G40" i="228" a="1"/>
  <c r="G40" i="228" s="1"/>
  <c r="G62" i="218" a="1"/>
  <c r="G62" i="218" s="1"/>
  <c r="G39" i="254" a="1"/>
  <c r="G39" i="254" s="1"/>
  <c r="G43" i="220" a="1"/>
  <c r="G43" i="220" s="1"/>
  <c r="G54" i="232" a="1"/>
  <c r="G54" i="232" s="1"/>
  <c r="G49" i="227" a="1"/>
  <c r="G49" i="227" s="1"/>
  <c r="G28" i="130" a="1"/>
  <c r="G28" i="130" s="1"/>
  <c r="G44" i="219" a="1"/>
  <c r="G44" i="219" s="1"/>
  <c r="G30" i="232" a="1"/>
  <c r="G30" i="232" s="1"/>
  <c r="G28" i="128" a="1"/>
  <c r="G28" i="128" s="1"/>
  <c r="G32" i="252" a="1"/>
  <c r="G32" i="252" s="1"/>
  <c r="G53" i="237" a="1"/>
  <c r="G53" i="237" s="1"/>
  <c r="G66" i="236" a="1"/>
  <c r="G66" i="236" s="1"/>
  <c r="G47" i="232" a="1"/>
  <c r="G47" i="232" s="1"/>
  <c r="G31" i="226" a="1"/>
  <c r="G31" i="226" s="1"/>
  <c r="G30" i="226" a="1"/>
  <c r="G30" i="226" s="1"/>
  <c r="G31" i="232" a="1"/>
  <c r="G31" i="232" s="1"/>
  <c r="G36" i="239" a="1"/>
  <c r="G36" i="239" s="1"/>
  <c r="G56" i="212" a="1"/>
  <c r="G56" i="212" s="1"/>
  <c r="G44" i="242" a="1"/>
  <c r="G44" i="242" s="1"/>
  <c r="G41" i="228" a="1"/>
  <c r="G41" i="228" s="1"/>
  <c r="G26" i="258" a="1"/>
  <c r="G26" i="258" s="1"/>
  <c r="G42" i="232" a="1"/>
  <c r="G42" i="232" s="1"/>
  <c r="G41" i="232" a="1"/>
  <c r="G41" i="232" s="1"/>
  <c r="G45" i="218" a="1"/>
  <c r="G45" i="218" s="1"/>
  <c r="G26" i="133" a="1"/>
  <c r="G26" i="133" s="1"/>
  <c r="G45" i="221" a="1"/>
  <c r="G45" i="221" s="1"/>
  <c r="G45" i="214" a="1"/>
  <c r="G45" i="214" s="1"/>
  <c r="G49" i="213" a="1"/>
  <c r="G49" i="213" s="1"/>
  <c r="G52" i="218" a="1"/>
  <c r="G52" i="218" s="1"/>
  <c r="G66" i="240" a="1"/>
  <c r="G66" i="240" s="1"/>
  <c r="G59" i="240" a="1"/>
  <c r="G59" i="240" s="1"/>
  <c r="G36" i="243" a="1"/>
  <c r="G36" i="243" s="1"/>
  <c r="G61" i="213" a="1"/>
  <c r="G61" i="213" s="1"/>
  <c r="G74" i="215" a="1"/>
  <c r="G74" i="215" s="1"/>
  <c r="G50" i="215" a="1"/>
  <c r="G50" i="215" s="1"/>
  <c r="G38" i="255" a="1"/>
  <c r="G38" i="255" s="1"/>
  <c r="G32" i="242" a="1"/>
  <c r="G32" i="242" s="1"/>
  <c r="G40" i="213" a="1"/>
  <c r="G40" i="213" s="1"/>
  <c r="G26" i="309" a="1"/>
  <c r="G26" i="309" s="1"/>
  <c r="G51" i="237" a="1"/>
  <c r="G51" i="237" s="1"/>
  <c r="G57" i="229" a="1"/>
  <c r="G57" i="229" s="1"/>
  <c r="G31" i="230" a="1"/>
  <c r="G31" i="230" s="1"/>
  <c r="G73" i="215" a="1"/>
  <c r="G73" i="215" s="1"/>
  <c r="G57" i="226" a="1"/>
  <c r="G57" i="226" s="1"/>
  <c r="G39" i="243" a="1"/>
  <c r="G39" i="243" s="1"/>
  <c r="G47" i="228" a="1"/>
  <c r="G47" i="228" s="1"/>
  <c r="G32" i="238" a="1"/>
  <c r="G32" i="238" s="1"/>
  <c r="G74" i="213" a="1"/>
  <c r="G74" i="213" s="1"/>
  <c r="G56" i="229" a="1"/>
  <c r="G56" i="229" s="1"/>
  <c r="G41" i="239" a="1"/>
  <c r="G41" i="239" s="1"/>
  <c r="G37" i="231" a="1"/>
  <c r="G37" i="231" s="1"/>
  <c r="G53" i="228" a="1"/>
  <c r="G53" i="228" s="1"/>
  <c r="G59" i="229" a="1"/>
  <c r="G59" i="229" s="1"/>
  <c r="G44" i="241" a="1"/>
  <c r="G44" i="241" s="1"/>
  <c r="G43" i="228" a="1"/>
  <c r="G43" i="228" s="1"/>
  <c r="G67" i="218" a="1"/>
  <c r="G67" i="218" s="1"/>
  <c r="G39" i="229" a="1"/>
  <c r="G39" i="229" s="1"/>
  <c r="G47" i="230" a="1"/>
  <c r="G47" i="230" s="1"/>
  <c r="G36" i="233" a="1"/>
  <c r="G36" i="233" s="1"/>
  <c r="G41" i="218" a="1"/>
  <c r="G41" i="218" s="1"/>
  <c r="G33" i="231" a="1"/>
  <c r="G33" i="231" s="1"/>
  <c r="G53" i="230" a="1"/>
  <c r="G53" i="230" s="1"/>
  <c r="G58" i="229" a="1"/>
  <c r="G58" i="229" s="1"/>
  <c r="G54" i="238" a="1"/>
  <c r="G54" i="238" s="1"/>
  <c r="G77" i="215" a="1"/>
  <c r="G77" i="215" s="1"/>
  <c r="G60" i="221" a="1"/>
  <c r="G60" i="221" s="1"/>
  <c r="G36" i="273" a="1"/>
  <c r="G36" i="273" s="1"/>
  <c r="G57" i="242" a="1"/>
  <c r="G57" i="242" s="1"/>
  <c r="G35" i="232" a="1"/>
  <c r="G35" i="232" s="1"/>
  <c r="G32" i="245" a="1"/>
  <c r="G32" i="245" s="1"/>
  <c r="G26" i="130" a="1"/>
  <c r="G26" i="130" s="1"/>
  <c r="G29" i="131" a="1"/>
  <c r="G29" i="131" s="1"/>
  <c r="G29" i="130" a="1"/>
  <c r="G29" i="130" s="1"/>
  <c r="G50" i="243" a="1"/>
  <c r="G50" i="243" s="1"/>
  <c r="G64" i="215" a="1"/>
  <c r="G64" i="215" s="1"/>
  <c r="G35" i="226" a="1"/>
  <c r="G35" i="226" s="1"/>
  <c r="G54" i="240" a="1"/>
  <c r="G54" i="240" s="1"/>
  <c r="G28" i="164" a="1"/>
  <c r="G28" i="164" s="1"/>
  <c r="G36" i="254" a="1"/>
  <c r="G36" i="254" s="1"/>
  <c r="G78" i="236" a="1"/>
  <c r="G78" i="236" s="1"/>
  <c r="G48" i="221" a="1"/>
  <c r="G48" i="221" s="1"/>
  <c r="G43" i="219" a="1"/>
  <c r="G43" i="219" s="1"/>
  <c r="G49" i="243" a="1"/>
  <c r="G49" i="243" s="1"/>
  <c r="G68" i="213" a="1"/>
  <c r="G68" i="213" s="1"/>
  <c r="G56" i="242" a="1"/>
  <c r="G56" i="242" s="1"/>
  <c r="G53" i="233" a="1"/>
  <c r="G53" i="233" s="1"/>
  <c r="G34" i="232" a="1"/>
  <c r="G34" i="232" s="1"/>
  <c r="G50" i="212" a="1"/>
  <c r="G50" i="212" s="1"/>
  <c r="G33" i="230" a="1"/>
  <c r="G33" i="230" s="1"/>
  <c r="G49" i="221" a="1"/>
  <c r="G49" i="221" s="1"/>
  <c r="G51" i="219" a="1"/>
  <c r="G51" i="219" s="1"/>
  <c r="G50" i="241" a="1"/>
  <c r="G50" i="241" s="1"/>
  <c r="G65" i="240" a="1"/>
  <c r="G65" i="240" s="1"/>
  <c r="G33" i="239" a="1"/>
  <c r="G33" i="239" s="1"/>
  <c r="G36" i="227" a="1"/>
  <c r="G36" i="227" s="1"/>
  <c r="G42" i="218" a="1"/>
  <c r="G42" i="218" s="1"/>
  <c r="G27" i="258" a="1"/>
  <c r="G27" i="258" s="1"/>
  <c r="G57" i="228" a="1"/>
  <c r="G57" i="228" s="1"/>
  <c r="G37" i="248" a="1"/>
  <c r="G37" i="248" s="1"/>
  <c r="G41" i="240" a="1"/>
  <c r="G41" i="240" s="1"/>
  <c r="G33" i="270" a="1"/>
  <c r="G33" i="270" s="1"/>
  <c r="G50" i="238" a="1"/>
  <c r="G50" i="238" s="1"/>
  <c r="G39" i="238" a="1"/>
  <c r="G39" i="238" s="1"/>
  <c r="G46" i="230" a="1"/>
  <c r="G46" i="230" s="1"/>
  <c r="G37" i="227" a="1"/>
  <c r="G37" i="227" s="1"/>
  <c r="G41" i="219" a="1"/>
  <c r="G41" i="219" s="1"/>
  <c r="G58" i="101" a="1"/>
  <c r="G58" i="101" s="1"/>
  <c r="G47" i="239" a="1"/>
  <c r="G47" i="239" s="1"/>
  <c r="G65" i="228" a="1"/>
  <c r="G65" i="228" s="1"/>
  <c r="G60" i="220" a="1"/>
  <c r="G60" i="220" s="1"/>
  <c r="G48" i="230" a="1"/>
  <c r="G48" i="230" s="1"/>
  <c r="G34" i="248" a="1"/>
  <c r="G34" i="248" s="1"/>
  <c r="G54" i="101" a="1"/>
  <c r="G54" i="101" s="1"/>
  <c r="G69" i="213" a="1"/>
  <c r="G69" i="213" s="1"/>
  <c r="G54" i="237" a="1"/>
  <c r="G54" i="237" s="1"/>
  <c r="G59" i="215" a="1"/>
  <c r="G59" i="215" s="1"/>
  <c r="G59" i="232" a="1"/>
  <c r="G59" i="232" s="1"/>
  <c r="G66" i="237" a="1"/>
  <c r="G66" i="237" s="1"/>
  <c r="G68" i="214" a="1"/>
  <c r="G68" i="214" s="1"/>
  <c r="G38" i="231" a="1"/>
  <c r="G38" i="231" s="1"/>
  <c r="G32" i="250" a="1"/>
  <c r="G32" i="250" s="1"/>
  <c r="G47" i="241" a="1"/>
  <c r="G47" i="241" s="1"/>
  <c r="G55" i="228" a="1"/>
  <c r="G55" i="228" s="1"/>
  <c r="G36" i="238" a="1"/>
  <c r="G36" i="238" s="1"/>
  <c r="G48" i="228" a="1"/>
  <c r="G48" i="228" s="1"/>
  <c r="G34" i="269" a="1"/>
  <c r="G34" i="269" s="1"/>
  <c r="G54" i="231" a="1"/>
  <c r="G54" i="231" s="1"/>
  <c r="G43" i="240" a="1"/>
  <c r="G43" i="240" s="1"/>
  <c r="G38" i="226" a="1"/>
  <c r="G38" i="226" s="1"/>
  <c r="G28" i="129" a="1"/>
  <c r="G28" i="129" s="1"/>
  <c r="G31" i="234" a="1"/>
  <c r="G31" i="234" s="1"/>
  <c r="G43" i="218" a="1"/>
  <c r="G43" i="218" s="1"/>
  <c r="G48" i="242" a="1"/>
  <c r="G48" i="242" s="1"/>
  <c r="G34" i="135" a="1"/>
  <c r="G34" i="135" s="1"/>
  <c r="G34" i="242" a="1"/>
  <c r="G34" i="242" s="1"/>
  <c r="G67" i="236" a="1"/>
  <c r="G67" i="236" s="1"/>
  <c r="G61" i="219" a="1"/>
  <c r="G61" i="219" s="1"/>
  <c r="G49" i="228" a="1"/>
  <c r="G49" i="228" s="1"/>
  <c r="G53" i="101" a="1"/>
  <c r="G53" i="101" s="1"/>
  <c r="G56" i="228" a="1"/>
  <c r="G56" i="228" s="1"/>
  <c r="G63" i="220" a="1"/>
  <c r="G63" i="220" s="1"/>
  <c r="G49" i="242" a="1"/>
  <c r="G49" i="242" s="1"/>
  <c r="G34" i="252" a="1"/>
  <c r="G34" i="252" s="1"/>
  <c r="G47" i="233" a="1"/>
  <c r="G47" i="233" s="1"/>
  <c r="G59" i="101" a="1"/>
  <c r="G59" i="101" s="1"/>
  <c r="G34" i="226" a="1"/>
  <c r="G34" i="226" s="1"/>
  <c r="G37" i="270" a="1"/>
  <c r="G37" i="270" s="1"/>
  <c r="G46" i="236" a="1"/>
  <c r="G46" i="236" s="1"/>
  <c r="G39" i="227" a="1"/>
  <c r="G39" i="227" s="1"/>
  <c r="G48" i="220" a="1"/>
  <c r="G48" i="220" s="1"/>
  <c r="G68" i="237" a="1"/>
  <c r="G68" i="237" s="1"/>
  <c r="G56" i="238" a="1"/>
  <c r="G56" i="238" s="1"/>
  <c r="G51" i="215" a="1"/>
  <c r="G51" i="215" s="1"/>
  <c r="G37" i="242" a="1"/>
  <c r="G37" i="242" s="1"/>
  <c r="G38" i="269" a="1"/>
  <c r="G38" i="269" s="1"/>
  <c r="G59" i="213" a="1"/>
  <c r="G59" i="213" s="1"/>
  <c r="G47" i="231" a="1"/>
  <c r="G47" i="231" s="1"/>
  <c r="G40" i="221" a="1"/>
  <c r="G40" i="221" s="1"/>
  <c r="G68" i="220" a="1"/>
  <c r="G68" i="220" s="1"/>
  <c r="G54" i="227" a="1"/>
  <c r="G54" i="227" s="1"/>
  <c r="G32" i="231" a="1"/>
  <c r="G32" i="231" s="1"/>
  <c r="G57" i="219" a="1"/>
  <c r="G57" i="219" s="1"/>
  <c r="G61" i="240" a="1"/>
  <c r="G61" i="240" s="1"/>
  <c r="G82" i="215" a="1"/>
  <c r="G82" i="215" s="1"/>
  <c r="G54" i="236" a="1"/>
  <c r="G54" i="236" s="1"/>
  <c r="G47" i="236" a="1"/>
  <c r="G47" i="236" s="1"/>
  <c r="G48" i="215" a="1"/>
  <c r="G48" i="215" s="1"/>
  <c r="G34" i="247" a="1"/>
  <c r="G34" i="247" s="1"/>
  <c r="G50" i="232" a="1"/>
  <c r="G50" i="232" s="1"/>
  <c r="G67" i="220" a="1"/>
  <c r="G67" i="220" s="1"/>
  <c r="G49" i="241" a="1"/>
  <c r="G49" i="241" s="1"/>
  <c r="G50" i="237" a="1"/>
  <c r="G50" i="237" s="1"/>
  <c r="G70" i="215" a="1"/>
  <c r="G70" i="215" s="1"/>
  <c r="G39" i="219" a="1"/>
  <c r="G39" i="219" s="1"/>
  <c r="G52" i="226" a="1"/>
  <c r="G52" i="226" s="1"/>
  <c r="G54" i="230" a="1"/>
  <c r="G54" i="230" s="1"/>
  <c r="G31" i="251" a="1"/>
  <c r="G31" i="251" s="1"/>
  <c r="G46" i="233" a="1"/>
  <c r="G46" i="233" s="1"/>
  <c r="G35" i="251" a="1"/>
  <c r="G35" i="251" s="1"/>
  <c r="G27" i="164" a="1"/>
  <c r="G27" i="164" s="1"/>
  <c r="G61" i="237" a="1"/>
  <c r="G61" i="237" s="1"/>
  <c r="G34" i="245" a="1"/>
  <c r="G34" i="245" s="1"/>
  <c r="G37" i="232" a="1"/>
  <c r="G37" i="232" s="1"/>
  <c r="G57" i="240" a="1"/>
  <c r="G57" i="240" s="1"/>
  <c r="G31" i="243" a="1"/>
  <c r="G31" i="243" s="1"/>
  <c r="G39" i="230" a="1"/>
  <c r="G39" i="230"/>
  <c r="G58" i="228" a="1"/>
  <c r="G58" i="228" s="1"/>
  <c r="G79" i="215" a="1"/>
  <c r="G79" i="215" s="1"/>
  <c r="G48" i="214" a="1"/>
  <c r="G48" i="214" s="1"/>
  <c r="G33" i="242" a="1"/>
  <c r="G33" i="242" s="1"/>
  <c r="G32" i="227" a="1"/>
  <c r="G32" i="227" s="1"/>
  <c r="G75" i="212" a="1"/>
  <c r="G75" i="212" s="1"/>
  <c r="G72" i="212" a="1"/>
  <c r="G72" i="212" s="1"/>
  <c r="G47" i="214" a="1"/>
  <c r="G47" i="214" s="1"/>
  <c r="G73" i="213" a="1"/>
  <c r="G73" i="213" s="1"/>
  <c r="G24" i="125" a="1"/>
  <c r="G24" i="125" s="1"/>
  <c r="G61" i="226" a="1"/>
  <c r="G61" i="226" s="1"/>
  <c r="G49" i="214" a="1"/>
  <c r="G49" i="214" s="1"/>
  <c r="G48" i="237" a="1"/>
  <c r="G48" i="237" s="1"/>
  <c r="G26" i="136" a="1"/>
  <c r="G26" i="136" s="1"/>
  <c r="G34" i="275" a="1"/>
  <c r="G34" i="275" s="1"/>
  <c r="G65" i="237" a="1"/>
  <c r="G65" i="237" s="1"/>
  <c r="G34" i="246" a="1"/>
  <c r="G34" i="246" s="1"/>
  <c r="G65" i="215" a="1"/>
  <c r="G65" i="215" s="1"/>
  <c r="G57" i="212" a="1"/>
  <c r="G57" i="212" s="1"/>
  <c r="G37" i="134" a="1"/>
  <c r="G37" i="134" s="1"/>
  <c r="G59" i="231" a="1"/>
  <c r="G59" i="231" s="1"/>
  <c r="G64" i="236" a="1"/>
  <c r="G64" i="236" s="1"/>
  <c r="G40" i="230" a="1"/>
  <c r="G40" i="230" s="1"/>
  <c r="G30" i="234" a="1"/>
  <c r="G30" i="234" s="1"/>
  <c r="G50" i="220" a="1"/>
  <c r="G50" i="220" s="1"/>
  <c r="G58" i="221" a="1"/>
  <c r="G58" i="221" s="1"/>
  <c r="G51" i="220" a="1"/>
  <c r="G51" i="220" s="1"/>
  <c r="G62" i="228" a="1"/>
  <c r="G62" i="228" s="1"/>
  <c r="G62" i="220" a="1"/>
  <c r="G62" i="220" s="1"/>
  <c r="G53" i="241" a="1"/>
  <c r="G53" i="241" s="1"/>
  <c r="G22" i="305" a="1"/>
  <c r="G22" i="305"/>
  <c r="G36" i="231" a="1"/>
  <c r="G36" i="231" s="1"/>
  <c r="G56" i="231" a="1"/>
  <c r="G56" i="231" s="1"/>
  <c r="G61" i="218" a="1"/>
  <c r="G61" i="218" s="1"/>
  <c r="G47" i="243" a="1"/>
  <c r="G47" i="243" s="1"/>
  <c r="G34" i="233" a="1"/>
  <c r="G34" i="233" s="1"/>
  <c r="G77" i="236" a="1"/>
  <c r="G77" i="236" s="1"/>
  <c r="G40" i="238" a="1"/>
  <c r="G40" i="238" s="1"/>
  <c r="G51" i="229" a="1"/>
  <c r="G51" i="229" s="1"/>
  <c r="G40" i="270" a="1"/>
  <c r="G40" i="270" s="1"/>
  <c r="G42" i="237" a="1"/>
  <c r="G42" i="237" s="1"/>
  <c r="G37" i="255" a="1"/>
  <c r="G37" i="255" s="1"/>
  <c r="G39" i="249" a="1"/>
  <c r="G39" i="249" s="1"/>
  <c r="G35" i="239" a="1"/>
  <c r="G35" i="239" s="1"/>
  <c r="G43" i="221" a="1"/>
  <c r="G43" i="221" s="1"/>
  <c r="G29" i="132" a="1"/>
  <c r="G29" i="132" s="1"/>
  <c r="G36" i="270" a="1"/>
  <c r="G36" i="270" s="1"/>
  <c r="G47" i="240" a="1"/>
  <c r="G47" i="240" s="1"/>
  <c r="G53" i="229" a="1"/>
  <c r="G53" i="229" s="1"/>
  <c r="G65" i="220" a="1"/>
  <c r="G65" i="220" s="1"/>
  <c r="G32" i="230" a="1"/>
  <c r="G32" i="230" s="1"/>
  <c r="G51" i="238" a="1"/>
  <c r="G51" i="238" s="1"/>
  <c r="G45" i="241" a="1"/>
  <c r="G45" i="241" s="1"/>
  <c r="G63" i="240" a="1"/>
  <c r="G63" i="240" s="1"/>
  <c r="G50" i="226" a="1"/>
  <c r="G50" i="226" s="1"/>
  <c r="G31" i="250" a="1"/>
  <c r="G31" i="250" s="1"/>
  <c r="G52" i="229" a="1"/>
  <c r="G52" i="229" s="1"/>
  <c r="G80" i="212" a="1"/>
  <c r="G80" i="212" s="1"/>
  <c r="G35" i="269" a="1"/>
  <c r="G35" i="269" s="1"/>
  <c r="G33" i="244" a="1"/>
  <c r="G33" i="244" s="1"/>
  <c r="G45" i="229" a="1"/>
  <c r="G45" i="229" s="1"/>
  <c r="G64" i="228" a="1"/>
  <c r="G64" i="228" s="1"/>
  <c r="G32" i="247" a="1"/>
  <c r="G32" i="247" s="1"/>
  <c r="G81" i="212" a="1"/>
  <c r="G81" i="212" s="1"/>
  <c r="G35" i="255" a="1"/>
  <c r="G35" i="255" s="1"/>
  <c r="G35" i="242" a="1"/>
  <c r="G35" i="242" s="1"/>
  <c r="G30" i="230" a="1"/>
  <c r="G30" i="230" s="1"/>
  <c r="G36" i="232" a="1"/>
  <c r="G36" i="232" s="1"/>
  <c r="G55" i="240" a="1"/>
  <c r="G55" i="240" s="1"/>
  <c r="G47" i="226" a="1"/>
  <c r="G47" i="226" s="1"/>
  <c r="G66" i="218" a="1"/>
  <c r="G66" i="218" s="1"/>
  <c r="G47" i="229" a="1"/>
  <c r="G47" i="229" s="1"/>
  <c r="G50" i="236" a="1"/>
  <c r="G50" i="236" s="1"/>
  <c r="G66" i="212" a="1"/>
  <c r="G66" i="212" s="1"/>
  <c r="G63" i="218" a="1"/>
  <c r="G63" i="218" s="1"/>
  <c r="G30" i="134" a="1"/>
  <c r="G30" i="134" s="1"/>
  <c r="G58" i="242" a="1"/>
  <c r="G58" i="242" s="1"/>
  <c r="G63" i="219" a="1"/>
  <c r="G63" i="219" s="1"/>
  <c r="G51" i="213" a="1"/>
  <c r="G51" i="213" s="1"/>
  <c r="G43" i="236" a="1"/>
  <c r="G43" i="236" s="1"/>
  <c r="G31" i="227" a="1"/>
  <c r="G31" i="227" s="1"/>
  <c r="G68" i="228" a="1"/>
  <c r="G68" i="228" s="1"/>
  <c r="G35" i="275" a="1"/>
  <c r="G35" i="275" s="1"/>
  <c r="G73" i="236" a="1"/>
  <c r="G73" i="236" s="1"/>
  <c r="G54" i="241" a="1"/>
  <c r="G54" i="241" s="1"/>
  <c r="G47" i="212" a="1"/>
  <c r="G47" i="212" s="1"/>
  <c r="G27" i="136" a="1"/>
  <c r="G27" i="136" s="1"/>
  <c r="G47" i="219" a="1"/>
  <c r="G47" i="219" s="1"/>
  <c r="G59" i="219" a="1"/>
  <c r="G59" i="219" s="1"/>
  <c r="G45" i="232" a="1"/>
  <c r="G45" i="232" s="1"/>
  <c r="G46" i="228" a="1"/>
  <c r="G46" i="228" s="1"/>
  <c r="G43" i="242" a="1"/>
  <c r="G43" i="242" s="1"/>
  <c r="G55" i="221" a="1"/>
  <c r="G55" i="221" s="1"/>
  <c r="G56" i="220" a="1"/>
  <c r="G56" i="220" s="1"/>
  <c r="G47" i="221" a="1"/>
  <c r="G47" i="221" s="1"/>
  <c r="G56" i="227" a="1"/>
  <c r="G56" i="227" s="1"/>
  <c r="G40" i="232" a="1"/>
  <c r="G40" i="232" s="1"/>
  <c r="G32" i="232" a="1"/>
  <c r="G32" i="232" s="1"/>
  <c r="G41" i="231" a="1"/>
  <c r="G41" i="231" s="1"/>
  <c r="G38" i="270" a="1"/>
  <c r="G38" i="270" s="1"/>
  <c r="G42" i="241" a="1"/>
  <c r="G42" i="241" s="1"/>
  <c r="G37" i="226" a="1"/>
  <c r="G37" i="226" s="1"/>
  <c r="G51" i="214" a="1"/>
  <c r="G51" i="214" s="1"/>
  <c r="G61" i="214" a="1"/>
  <c r="G61" i="214" s="1"/>
  <c r="G31" i="128" a="1"/>
  <c r="G31" i="128" s="1"/>
  <c r="G28" i="239" a="1"/>
  <c r="G28" i="239" s="1"/>
  <c r="G44" i="214" a="1"/>
  <c r="G44" i="214" s="1"/>
  <c r="G69" i="214" a="1"/>
  <c r="G69" i="214" s="1"/>
  <c r="G38" i="240" a="1"/>
  <c r="G38" i="240" s="1"/>
  <c r="G46" i="238" a="1"/>
  <c r="G46" i="238" s="1"/>
  <c r="G30" i="251" a="1"/>
  <c r="G30" i="251" s="1"/>
  <c r="G38" i="243" a="1"/>
  <c r="G38" i="243" s="1"/>
  <c r="G70" i="214" a="1"/>
  <c r="G70" i="214" s="1"/>
  <c r="G67" i="214" a="1"/>
  <c r="G67" i="214" s="1"/>
  <c r="G40" i="227" a="1"/>
  <c r="G40" i="227" s="1"/>
  <c r="G32" i="244" a="1"/>
  <c r="G32" i="244" s="1"/>
  <c r="G60" i="219" a="1"/>
  <c r="G60" i="219" s="1"/>
  <c r="G51" i="242" a="1"/>
  <c r="G51" i="242" s="1"/>
  <c r="G26" i="160" a="1"/>
  <c r="G26" i="160" s="1"/>
  <c r="G48" i="231" a="1"/>
  <c r="G48" i="231" s="1"/>
  <c r="G52" i="227" a="1"/>
  <c r="G52" i="227" s="1"/>
  <c r="G72" i="213" a="1"/>
  <c r="G72" i="213" s="1"/>
  <c r="G43" i="230" a="1"/>
  <c r="G43" i="230" s="1"/>
  <c r="G36" i="248" a="1"/>
  <c r="G36" i="248" s="1"/>
  <c r="G84" i="212" a="1"/>
  <c r="G84" i="212" s="1"/>
  <c r="G46" i="219" a="1"/>
  <c r="G46" i="219" s="1"/>
  <c r="G43" i="233" a="1"/>
  <c r="G43" i="233" s="1"/>
  <c r="G50" i="229" a="1"/>
  <c r="G50" i="229" s="1"/>
  <c r="G52" i="240" a="1"/>
  <c r="G52" i="240" s="1"/>
  <c r="G62" i="214" a="1"/>
  <c r="G62" i="214" s="1"/>
  <c r="G34" i="250" a="1"/>
  <c r="G34" i="250" s="1"/>
  <c r="G62" i="237" a="1"/>
  <c r="G62" i="237" s="1"/>
  <c r="G46" i="240" a="1"/>
  <c r="G46" i="240" s="1"/>
  <c r="G45" i="219" a="1"/>
  <c r="G45" i="219" s="1"/>
  <c r="G39" i="228" a="1"/>
  <c r="G39" i="228" s="1"/>
  <c r="G30" i="239" a="1"/>
  <c r="G30" i="239" s="1"/>
  <c r="G37" i="230" a="1"/>
  <c r="G37" i="230" s="1"/>
  <c r="G52" i="237" a="1"/>
  <c r="G52" i="237" s="1"/>
  <c r="G42" i="243" a="1"/>
  <c r="G42" i="243" s="1"/>
  <c r="G39" i="218" a="1"/>
  <c r="G39" i="218" s="1"/>
  <c r="G52" i="232" a="1"/>
  <c r="G52" i="232" s="1"/>
  <c r="G49" i="233" a="1"/>
  <c r="G49" i="233" s="1"/>
  <c r="G47" i="215" a="1"/>
  <c r="G47" i="215" s="1"/>
  <c r="G45" i="243" a="1"/>
  <c r="G45" i="243" s="1"/>
  <c r="G46" i="237" a="1"/>
  <c r="G46" i="237" s="1"/>
  <c r="G45" i="212" a="1"/>
  <c r="G45" i="212" s="1"/>
  <c r="G53" i="242" a="1"/>
  <c r="G53" i="242" s="1"/>
  <c r="G27" i="259" a="1"/>
  <c r="G27" i="259" s="1"/>
  <c r="G62" i="219" a="1"/>
  <c r="G62" i="219" s="1"/>
  <c r="G42" i="221" a="1"/>
  <c r="G42" i="221" s="1"/>
  <c r="G54" i="228" a="1"/>
  <c r="G54" i="228" s="1"/>
  <c r="G58" i="213" a="1"/>
  <c r="G58" i="213" s="1"/>
  <c r="G50" i="230" a="1"/>
  <c r="G50" i="230" s="1"/>
  <c r="G46" i="212" a="1"/>
  <c r="G46" i="212" s="1"/>
  <c r="G69" i="236" a="1"/>
  <c r="G69" i="236" s="1"/>
  <c r="G30" i="245" a="1"/>
  <c r="G30" i="245" s="1"/>
  <c r="G29" i="239" a="1"/>
  <c r="G29" i="239" s="1"/>
  <c r="G39" i="242" a="1"/>
  <c r="G39" i="242"/>
  <c r="G34" i="253" a="1"/>
  <c r="G34" i="253" s="1"/>
  <c r="G46" i="226" a="1"/>
  <c r="G46" i="226" s="1"/>
  <c r="G34" i="249" a="1"/>
  <c r="G34" i="249" s="1"/>
  <c r="G38" i="227" a="1"/>
  <c r="G38" i="227" s="1"/>
  <c r="G38" i="232" a="1"/>
  <c r="G38" i="232" s="1"/>
  <c r="G54" i="242" a="1"/>
  <c r="G54" i="242" s="1"/>
  <c r="G35" i="249" a="1"/>
  <c r="G35" i="249" s="1"/>
  <c r="G53" i="221" a="1"/>
  <c r="G53" i="221" s="1"/>
  <c r="G43" i="226" a="1"/>
  <c r="G43" i="226" s="1"/>
  <c r="G73" i="214" a="1"/>
  <c r="G73" i="214" s="1"/>
  <c r="G68" i="218" a="1"/>
  <c r="G68" i="218" s="1"/>
  <c r="G48" i="238" a="1"/>
  <c r="G48" i="238" s="1"/>
  <c r="G57" i="237" a="1"/>
  <c r="G57" i="237" s="1"/>
  <c r="G57" i="213" a="1"/>
  <c r="G57" i="213" s="1"/>
  <c r="G38" i="219" a="1"/>
  <c r="G38" i="219" s="1"/>
  <c r="G43" i="229" a="1"/>
  <c r="G43" i="229" s="1"/>
  <c r="G53" i="215" a="1"/>
  <c r="G53" i="215" s="1"/>
  <c r="G64" i="219" a="1"/>
  <c r="G64" i="219" s="1"/>
  <c r="G48" i="236" a="1"/>
  <c r="G48" i="236" s="1"/>
  <c r="G57" i="221" a="1"/>
  <c r="G57" i="221" s="1"/>
  <c r="G59" i="236" a="1"/>
  <c r="G59" i="236" s="1"/>
  <c r="G64" i="213" a="1"/>
  <c r="G64" i="213" s="1"/>
  <c r="G43" i="241" a="1"/>
  <c r="G43" i="241" s="1"/>
  <c r="G42" i="229" a="1"/>
  <c r="G42" i="229" s="1"/>
  <c r="G54" i="233" a="1"/>
  <c r="G54" i="233" s="1"/>
  <c r="G36" i="275" a="1"/>
  <c r="G36" i="275" s="1"/>
  <c r="G27" i="310" a="1"/>
  <c r="G27" i="310" s="1"/>
  <c r="G48" i="219" a="1"/>
  <c r="G48" i="219" s="1"/>
  <c r="G66" i="228" a="1"/>
  <c r="G66" i="228" s="1"/>
  <c r="G39" i="241" a="1"/>
  <c r="G39" i="241" s="1"/>
  <c r="G42" i="239" a="1"/>
  <c r="G42" i="239" s="1"/>
  <c r="G49" i="238" a="1"/>
  <c r="G49" i="238" s="1"/>
  <c r="G31" i="245" a="1"/>
  <c r="G31" i="245" s="1"/>
  <c r="G31" i="239" a="1"/>
  <c r="G31" i="239" s="1"/>
  <c r="G40" i="231" a="1"/>
  <c r="G40" i="231" s="1"/>
  <c r="G46" i="215" a="1"/>
  <c r="G46" i="215" s="1"/>
  <c r="G41" i="220" a="1"/>
  <c r="G41" i="220" s="1"/>
  <c r="G66" i="214" a="1"/>
  <c r="G66" i="214" s="1"/>
  <c r="G44" i="240" a="1"/>
  <c r="G44" i="240" s="1"/>
  <c r="G28" i="238" a="1"/>
  <c r="G28" i="238" s="1"/>
  <c r="G50" i="233" a="1"/>
  <c r="G50" i="233" s="1"/>
  <c r="G34" i="251" a="1"/>
  <c r="G34" i="251" s="1"/>
  <c r="G48" i="243" a="1"/>
  <c r="G48" i="243" s="1"/>
  <c r="G25" i="137" a="1"/>
  <c r="G25" i="137" s="1"/>
  <c r="G63" i="215" a="1"/>
  <c r="G63" i="215" s="1"/>
  <c r="G60" i="214" a="1"/>
  <c r="G60" i="214" s="1"/>
  <c r="G50" i="101" a="1"/>
  <c r="G50" i="101" s="1"/>
  <c r="G30" i="235" a="1"/>
  <c r="G30" i="235" s="1"/>
  <c r="G69" i="237" a="1"/>
  <c r="G69" i="237" s="1"/>
  <c r="G34" i="239" a="1"/>
  <c r="G34" i="239" s="1"/>
  <c r="G36" i="226" a="1"/>
  <c r="G36" i="226" s="1"/>
  <c r="G43" i="231" a="1"/>
  <c r="G43" i="231" s="1"/>
  <c r="G50" i="240" a="1"/>
  <c r="G50" i="240" s="1"/>
  <c r="G68" i="236" a="1"/>
  <c r="G68" i="236" s="1"/>
  <c r="G72" i="236" a="1"/>
  <c r="G72" i="236" s="1"/>
  <c r="G35" i="252" a="1"/>
  <c r="G35" i="252" s="1"/>
  <c r="G61" i="221" a="1"/>
  <c r="G61" i="221" s="1"/>
  <c r="G40" i="218" a="1"/>
  <c r="G40" i="218" s="1"/>
  <c r="G33" i="232" a="1"/>
  <c r="G33" i="232" s="1"/>
  <c r="G39" i="220" a="1"/>
  <c r="G39" i="220" s="1"/>
  <c r="G56" i="240" a="1"/>
  <c r="G56" i="240" s="1"/>
  <c r="G46" i="231" a="1"/>
  <c r="G46" i="231" s="1"/>
  <c r="G57" i="230" a="1"/>
  <c r="G57" i="230" s="1"/>
  <c r="G41" i="238" a="1"/>
  <c r="G41" i="238" s="1"/>
  <c r="G56" i="213" a="1"/>
  <c r="G56" i="213" s="1"/>
  <c r="G45" i="233" a="1"/>
  <c r="G45" i="233" s="1"/>
  <c r="G55" i="227" a="1"/>
  <c r="G55" i="227" s="1"/>
  <c r="G45" i="237" a="1"/>
  <c r="G45" i="237" s="1"/>
  <c r="G49" i="237" a="1"/>
  <c r="G49" i="237" s="1"/>
  <c r="G48" i="227" a="1"/>
  <c r="G48" i="227" s="1"/>
  <c r="G40" i="269" a="1"/>
  <c r="G40" i="269" s="1"/>
  <c r="G59" i="226" a="1"/>
  <c r="G59" i="226" s="1"/>
  <c r="G50" i="218" a="1"/>
  <c r="G50" i="218" s="1"/>
  <c r="G52" i="220" a="1"/>
  <c r="G52" i="220" s="1"/>
  <c r="G63" i="236" a="1"/>
  <c r="G63" i="236" s="1"/>
  <c r="G56" i="232" a="1"/>
  <c r="G56" i="232" s="1"/>
  <c r="G29" i="164" a="1"/>
  <c r="G29" i="164" s="1"/>
  <c r="G41" i="229" a="1"/>
  <c r="G41" i="229" s="1"/>
  <c r="G51" i="232" a="1"/>
  <c r="G51" i="232" s="1"/>
  <c r="G57" i="101" a="1"/>
  <c r="G57" i="101" s="1"/>
  <c r="G41" i="227" a="1"/>
  <c r="G41" i="227" s="1"/>
  <c r="G33" i="135" a="1"/>
  <c r="G33" i="135" s="1"/>
  <c r="G49" i="226" a="1"/>
  <c r="G49" i="226" s="1"/>
  <c r="G51" i="221" a="1"/>
  <c r="G51" i="221" s="1"/>
  <c r="G26" i="129" a="1"/>
  <c r="G26" i="129" s="1"/>
  <c r="G63" i="212" a="1"/>
  <c r="G63" i="212" s="1"/>
  <c r="G44" i="218" a="1"/>
  <c r="G44" i="218" s="1"/>
  <c r="G35" i="244" a="1"/>
  <c r="G35" i="244" s="1"/>
  <c r="G33" i="246" a="1"/>
  <c r="G33" i="246" s="1"/>
  <c r="G48" i="213" a="1"/>
  <c r="G48" i="213" s="1"/>
  <c r="G44" i="227" a="1"/>
  <c r="G44" i="227" s="1"/>
  <c r="G44" i="237" a="1"/>
  <c r="G44" i="237" s="1"/>
  <c r="G70" i="212" a="1"/>
  <c r="G70" i="212" s="1"/>
  <c r="G44" i="243" a="1"/>
  <c r="G44" i="243" s="1"/>
  <c r="G54" i="226" a="1"/>
  <c r="G54" i="226" s="1"/>
  <c r="G49" i="215" a="1"/>
  <c r="G49" i="215" s="1"/>
  <c r="G28" i="132" a="1"/>
  <c r="G28" i="132" s="1"/>
  <c r="G43" i="213" a="1"/>
  <c r="G43" i="213" s="1"/>
  <c r="G75" i="215" a="1"/>
  <c r="G75" i="215" s="1"/>
  <c r="G52" i="101" a="1"/>
  <c r="G52" i="101" s="1"/>
  <c r="G63" i="213" a="1"/>
  <c r="G63" i="213" s="1"/>
  <c r="G55" i="218" a="1"/>
  <c r="G55" i="218" s="1"/>
  <c r="G60" i="213" a="1"/>
  <c r="G60" i="213" s="1"/>
  <c r="G29" i="238" a="1"/>
  <c r="G29" i="238" s="1"/>
  <c r="G35" i="254" a="1"/>
  <c r="G35" i="254" s="1"/>
  <c r="G55" i="233" a="1"/>
  <c r="G55" i="233" s="1"/>
  <c r="G50" i="227" a="1"/>
  <c r="G50" i="227" s="1"/>
  <c r="G59" i="237" a="1"/>
  <c r="G59" i="237" s="1"/>
  <c r="G55" i="101" a="1"/>
  <c r="G55" i="101" s="1"/>
  <c r="G53" i="227" a="1"/>
  <c r="G53" i="227" s="1"/>
  <c r="G37" i="238" a="1"/>
  <c r="G37" i="238" s="1"/>
  <c r="G55" i="220" a="1"/>
  <c r="G55" i="220" s="1"/>
  <c r="G71" i="213" a="1"/>
  <c r="G71" i="213" s="1"/>
  <c r="G46" i="243" a="1"/>
  <c r="G46" i="243" s="1"/>
  <c r="G58" i="230" a="1"/>
  <c r="G58" i="230" s="1"/>
  <c r="G38" i="228" a="1"/>
  <c r="G38" i="228" s="1"/>
  <c r="G55" i="237" a="1"/>
  <c r="G55" i="237" s="1"/>
  <c r="G36" i="262" a="1"/>
  <c r="G36" i="262" s="1"/>
  <c r="G40" i="219" a="1"/>
  <c r="G40" i="219" s="1"/>
  <c r="G39" i="233" a="1"/>
  <c r="G39" i="233" s="1"/>
  <c r="G50" i="214" a="1"/>
  <c r="G50" i="214" s="1"/>
  <c r="G40" i="239" a="1"/>
  <c r="G40" i="239" s="1"/>
  <c r="G31" i="132" a="1"/>
  <c r="G31" i="132" s="1"/>
  <c r="G28" i="217" a="1"/>
  <c r="G28" i="217" s="1"/>
  <c r="G35" i="250" a="1"/>
  <c r="G35" i="250" s="1"/>
  <c r="G42" i="242" a="1"/>
  <c r="G42" i="242" s="1"/>
  <c r="G71" i="214" a="1"/>
  <c r="G71" i="214" s="1"/>
  <c r="G23" i="306" a="1"/>
  <c r="G23" i="306" s="1"/>
  <c r="G45" i="240" a="1"/>
  <c r="G45" i="240" s="1"/>
  <c r="G38" i="218" a="1"/>
  <c r="G38" i="218" s="1"/>
  <c r="G30" i="238" a="1"/>
  <c r="G30" i="238" s="1"/>
  <c r="G35" i="247" a="1"/>
  <c r="G35" i="247" s="1"/>
  <c r="G29" i="128" a="1"/>
  <c r="G29" i="128" s="1"/>
  <c r="G63" i="228" a="1"/>
  <c r="G63" i="228" s="1"/>
  <c r="G39" i="239" a="1"/>
  <c r="G39" i="239" s="1"/>
  <c r="G55" i="242" a="1"/>
  <c r="G55" i="242" s="1"/>
  <c r="G84" i="215" a="1"/>
  <c r="G84" i="215" s="1"/>
  <c r="G45" i="239" a="1"/>
  <c r="G45" i="239" s="1"/>
  <c r="G28" i="230" a="1"/>
  <c r="G28" i="230" s="1"/>
  <c r="G51" i="218" a="1"/>
  <c r="G51" i="218" s="1"/>
  <c r="G30" i="132" a="1"/>
  <c r="G30" i="132" s="1"/>
  <c r="G36" i="249" a="1"/>
  <c r="G36" i="249" s="1"/>
  <c r="G34" i="230" a="1"/>
  <c r="G34" i="230" s="1"/>
  <c r="G32" i="135" a="1"/>
  <c r="G32" i="135" s="1"/>
  <c r="G46" i="218" a="1"/>
  <c r="G46" i="218" s="1"/>
  <c r="G68" i="212" a="1"/>
  <c r="G68" i="212" s="1"/>
  <c r="G41" i="221" a="1"/>
  <c r="G41" i="221" s="1"/>
  <c r="G44" i="239" a="1"/>
  <c r="G44" i="239" s="1"/>
  <c r="G63" i="214" a="1"/>
  <c r="G63" i="214" s="1"/>
  <c r="G39" i="231" a="1"/>
  <c r="G39" i="231" s="1"/>
  <c r="G49" i="232" a="1"/>
  <c r="G49" i="232" s="1"/>
  <c r="G76" i="236" a="1"/>
  <c r="G76" i="236" s="1"/>
  <c r="G73" i="212" a="1"/>
  <c r="G73" i="212" s="1"/>
  <c r="G36" i="276" a="1"/>
  <c r="G36" i="276" s="1"/>
  <c r="G66" i="215" a="1"/>
  <c r="G66" i="215" s="1"/>
  <c r="G36" i="269" a="1"/>
  <c r="G36" i="269" s="1"/>
  <c r="G60" i="226" a="1"/>
  <c r="G60" i="226" s="1"/>
  <c r="G37" i="219" a="1"/>
  <c r="G37" i="219" s="1"/>
  <c r="G35" i="233" a="1"/>
  <c r="G35" i="233" s="1"/>
  <c r="G40" i="241" a="1"/>
  <c r="G40" i="241" s="1"/>
  <c r="G35" i="134" a="1"/>
  <c r="G35" i="134" s="1"/>
  <c r="G75" i="213" a="1"/>
  <c r="G75" i="213" s="1"/>
  <c r="G42" i="233" a="1"/>
  <c r="G42" i="233" s="1"/>
  <c r="G52" i="213" a="1"/>
  <c r="G52" i="213" s="1"/>
  <c r="G64" i="240" a="1"/>
  <c r="G64" i="240" s="1"/>
  <c r="G58" i="241" a="1"/>
  <c r="G58" i="241" s="1"/>
  <c r="G56" i="101" a="1"/>
  <c r="G56" i="101" s="1"/>
  <c r="G38" i="239" a="1"/>
  <c r="G38" i="239" s="1"/>
  <c r="G46" i="214" a="1"/>
  <c r="G46" i="214" s="1"/>
  <c r="G21" i="306" a="1"/>
  <c r="G21" i="306" s="1"/>
  <c r="G34" i="270" a="1"/>
  <c r="G34" i="270" s="1"/>
  <c r="G60" i="230" a="1"/>
  <c r="G60" i="230" s="1"/>
  <c r="G65" i="213" a="1"/>
  <c r="G65" i="213" s="1"/>
  <c r="G50" i="242" a="1"/>
  <c r="G50" i="242" s="1"/>
  <c r="G29" i="165" a="1"/>
  <c r="G29" i="165" s="1"/>
  <c r="G33" i="252" a="1"/>
  <c r="G33" i="252" s="1"/>
  <c r="G35" i="238" a="1"/>
  <c r="G35" i="238" s="1"/>
  <c r="G39" i="226" a="1"/>
  <c r="G39" i="226" s="1"/>
  <c r="G36" i="134" a="1"/>
  <c r="G36" i="134" s="1"/>
  <c r="G78" i="212" a="1"/>
  <c r="G78" i="212" s="1"/>
  <c r="G30" i="128" a="1"/>
  <c r="G30" i="128" s="1"/>
  <c r="G44" i="236" a="1"/>
  <c r="G44" i="236" s="1"/>
  <c r="G38" i="254" a="1"/>
  <c r="G38" i="254" s="1"/>
  <c r="G62" i="213" a="1"/>
  <c r="G62" i="213" s="1"/>
  <c r="G33" i="250" a="1"/>
  <c r="G33" i="250" s="1"/>
  <c r="G25" i="310" a="1"/>
  <c r="G25" i="310" s="1"/>
  <c r="G60" i="229" a="1"/>
  <c r="G60" i="229" s="1"/>
  <c r="G56" i="218" a="1"/>
  <c r="G56" i="218" s="1"/>
  <c r="G43" i="227" a="1"/>
  <c r="G43" i="227" s="1"/>
  <c r="G64" i="237" a="1"/>
  <c r="G64" i="237" s="1"/>
  <c r="G29" i="226" a="1"/>
  <c r="G29" i="226" s="1"/>
  <c r="G42" i="212" a="1"/>
  <c r="G42" i="212" s="1"/>
  <c r="G29" i="135" a="1"/>
  <c r="G29" i="135" s="1"/>
  <c r="G40" i="212" a="1"/>
  <c r="G40" i="212" s="1"/>
  <c r="G45" i="215" a="1"/>
  <c r="G45" i="215" s="1"/>
  <c r="G36" i="218" a="1"/>
  <c r="G36" i="218" s="1"/>
  <c r="G34" i="218" a="1"/>
  <c r="G34" i="218" s="1"/>
  <c r="G43" i="212" a="1"/>
  <c r="G43" i="212" s="1"/>
  <c r="G29" i="232" a="1"/>
  <c r="G29" i="232" s="1"/>
  <c r="G29" i="230" a="1"/>
  <c r="G29" i="230" s="1"/>
  <c r="G24" i="124" a="1"/>
  <c r="G24" i="124" s="1"/>
  <c r="G35" i="218" a="1"/>
  <c r="G35" i="218" s="1"/>
  <c r="G37" i="218" a="1"/>
  <c r="G37" i="218" s="1"/>
  <c r="G38" i="220" a="1"/>
  <c r="G38" i="220" s="1"/>
  <c r="G44" i="215" a="1"/>
  <c r="G44" i="215" s="1"/>
  <c r="G28" i="232" a="1"/>
  <c r="G28" i="232" s="1"/>
  <c r="G55" i="215" a="1"/>
  <c r="G55" i="215" s="1"/>
  <c r="G53" i="214" a="1"/>
  <c r="G53" i="214" s="1"/>
  <c r="G62" i="215" a="1"/>
  <c r="G62" i="215" s="1"/>
  <c r="G25" i="130" a="1"/>
  <c r="G25" i="130" s="1"/>
  <c r="G55" i="214" a="1"/>
  <c r="G55" i="214" s="1"/>
  <c r="G61" i="215" a="1"/>
  <c r="G61" i="215" s="1"/>
  <c r="G26" i="132" a="1"/>
  <c r="G26" i="132" s="1"/>
  <c r="G53" i="213" a="1"/>
  <c r="G53" i="213" s="1"/>
  <c r="G53" i="212" a="1"/>
  <c r="G53" i="212" s="1"/>
  <c r="G60" i="215" a="1"/>
  <c r="G60" i="215" s="1"/>
  <c r="G47" i="227" a="1"/>
  <c r="G47" i="227" s="1"/>
  <c r="G56" i="236" a="1"/>
  <c r="G56" i="236" s="1"/>
  <c r="G54" i="215" a="1"/>
  <c r="G54" i="215" s="1"/>
  <c r="G57" i="215" a="1"/>
  <c r="G57" i="215" s="1"/>
  <c r="G55" i="236" a="1"/>
  <c r="G55" i="236" s="1"/>
  <c r="G31" i="134" a="1"/>
  <c r="G31" i="134" s="1"/>
  <c r="G54" i="214" a="1"/>
  <c r="G54" i="214" s="1"/>
  <c r="G59" i="212" a="1"/>
  <c r="G59" i="212" s="1"/>
  <c r="G51" i="231" a="1"/>
  <c r="G51" i="231" s="1"/>
  <c r="G46" i="227" a="1"/>
  <c r="G46" i="227" s="1"/>
  <c r="G62" i="212" a="1"/>
  <c r="G62" i="212" s="1"/>
  <c r="G55" i="219" a="1"/>
  <c r="G55" i="219" s="1"/>
  <c r="G33" i="134" a="1"/>
  <c r="G33" i="134" s="1"/>
  <c r="G54" i="212" a="1"/>
  <c r="G54" i="212" s="1"/>
  <c r="G52" i="212" a="1"/>
  <c r="G52" i="212" s="1"/>
  <c r="G58" i="212" a="1"/>
  <c r="G58" i="212" s="1"/>
  <c r="G55" i="212" a="1"/>
  <c r="G55" i="212" s="1"/>
  <c r="G52" i="215" a="1"/>
  <c r="G52" i="215" s="1"/>
  <c r="G49" i="231" a="1"/>
  <c r="G49" i="231" s="1"/>
  <c r="G32" i="134" a="1"/>
  <c r="G32" i="134" s="1"/>
  <c r="G50" i="231" a="1"/>
  <c r="G50" i="231" s="1"/>
  <c r="G58" i="215" a="1"/>
  <c r="G58" i="215" s="1"/>
  <c r="G52" i="214" a="1"/>
  <c r="G52" i="214" s="1"/>
  <c r="G53" i="219" a="1"/>
  <c r="G53" i="219" s="1"/>
  <c r="G56" i="215" a="1"/>
  <c r="G56" i="215" s="1"/>
  <c r="G27" i="132" a="1"/>
  <c r="G27" i="132" s="1"/>
  <c r="G58" i="236" a="1"/>
  <c r="G58" i="236" s="1"/>
  <c r="H103" i="212" l="1" a="1"/>
  <c r="H103" i="212" s="1"/>
  <c r="D103" i="212" a="1"/>
  <c r="D103" i="212" s="1"/>
  <c r="F103" i="212" a="1"/>
  <c r="F103" i="212" s="1"/>
  <c r="E68" i="212" a="1"/>
  <c r="E68" i="212" s="1"/>
  <c r="D68" i="212" a="1"/>
  <c r="D68" i="212" s="1"/>
  <c r="F68" i="212" a="1"/>
  <c r="F68" i="212" s="1"/>
  <c r="E37" i="213" a="1"/>
  <c r="E37" i="213" s="1"/>
  <c r="D49" i="211" a="1"/>
  <c r="D49" i="211" s="1"/>
  <c r="E49" i="211" a="1"/>
  <c r="E49" i="211" s="1"/>
  <c r="G49" i="211" a="1"/>
  <c r="G49" i="211" s="1"/>
  <c r="F27" i="210" a="1"/>
  <c r="F27" i="210" s="1"/>
  <c r="E27" i="210" a="1"/>
  <c r="E27" i="210" s="1"/>
  <c r="H27" i="210" a="1"/>
  <c r="H27" i="210" s="1"/>
  <c r="F49" i="211" a="1"/>
  <c r="F49" i="211" s="1"/>
  <c r="F99" i="212" a="1"/>
  <c r="F99" i="212" s="1"/>
  <c r="E99" i="212" a="1"/>
  <c r="E99" i="212" s="1"/>
  <c r="D99" i="212" a="1"/>
  <c r="D99" i="212" s="1"/>
  <c r="G99" i="212" a="1"/>
  <c r="G99" i="212" s="1"/>
  <c r="G76" i="212" a="1"/>
  <c r="G76" i="212" s="1"/>
  <c r="E76" i="212" a="1"/>
  <c r="E76" i="212" s="1"/>
  <c r="D41" i="211" a="1"/>
  <c r="D41" i="211" s="1"/>
  <c r="H41" i="211" a="1"/>
  <c r="H41" i="211" s="1"/>
  <c r="G41" i="211" a="1"/>
  <c r="G41" i="211" s="1"/>
  <c r="H76" i="212" a="1"/>
  <c r="H76" i="212" s="1"/>
  <c r="F42" i="213" a="1"/>
  <c r="F42" i="213" s="1"/>
  <c r="G71" i="212" a="1"/>
  <c r="G71" i="212" s="1"/>
  <c r="F95" i="212" a="1"/>
  <c r="F95" i="212" s="1"/>
  <c r="G95" i="212" a="1"/>
  <c r="G95" i="212" s="1"/>
  <c r="H95" i="212" a="1"/>
  <c r="H95" i="212" s="1"/>
  <c r="E95" i="212" a="1"/>
  <c r="E95" i="212" s="1"/>
  <c r="H50" i="213" a="1"/>
  <c r="H50" i="213" s="1"/>
  <c r="E50" i="213" a="1"/>
  <c r="E50" i="213" s="1"/>
  <c r="G50" i="213" a="1"/>
  <c r="G50" i="213" s="1"/>
  <c r="H58" i="213" a="1"/>
  <c r="H58" i="213" s="1"/>
  <c r="F58" i="213" a="1"/>
  <c r="F58" i="213" s="1"/>
  <c r="E58" i="213" a="1"/>
  <c r="E58" i="213" s="1"/>
  <c r="G79" i="212" a="1"/>
  <c r="G79" i="212" s="1"/>
  <c r="D79" i="212" a="1"/>
  <c r="D79" i="212" s="1"/>
  <c r="E34" i="213" a="1"/>
  <c r="E34" i="213" s="1"/>
  <c r="H34" i="213" a="1"/>
  <c r="H34" i="213" s="1"/>
  <c r="F34" i="213" a="1"/>
  <c r="F34" i="213" s="1"/>
  <c r="D95" i="212" a="1"/>
  <c r="D95" i="212" s="1"/>
  <c r="D87" i="212" a="1"/>
  <c r="D87" i="212" s="1"/>
  <c r="G87" i="212" a="1"/>
  <c r="G87" i="212" s="1"/>
  <c r="H88" i="236" a="1"/>
  <c r="H88" i="236" s="1"/>
  <c r="F88" i="236" a="1"/>
  <c r="F88" i="236" s="1"/>
  <c r="E88" i="236" a="1"/>
  <c r="E88" i="236" s="1"/>
  <c r="F75" i="246" a="1"/>
  <c r="F75" i="246" s="1"/>
  <c r="E75" i="246" a="1"/>
  <c r="E75" i="246" s="1"/>
  <c r="G45" i="210" a="1"/>
  <c r="G45" i="210" s="1"/>
  <c r="D45" i="210" a="1"/>
  <c r="D45" i="210" s="1"/>
  <c r="D44" i="234" a="1"/>
  <c r="D44" i="234" s="1"/>
  <c r="H44" i="234" a="1"/>
  <c r="H44" i="234" s="1"/>
  <c r="H37" i="235" a="1"/>
  <c r="H37" i="235" s="1"/>
  <c r="E37" i="235" a="1"/>
  <c r="E37" i="235" s="1"/>
  <c r="H10" i="235" s="1" a="1"/>
  <c r="H10" i="235" s="1"/>
  <c r="E86" i="226" a="1"/>
  <c r="E86" i="226" s="1"/>
  <c r="D86" i="226" a="1"/>
  <c r="D86" i="226" s="1"/>
  <c r="F77" i="253" a="1"/>
  <c r="F77" i="253" s="1"/>
  <c r="E77" i="253" a="1"/>
  <c r="E77" i="253" s="1"/>
  <c r="E37" i="234" a="1"/>
  <c r="E37" i="234" s="1"/>
  <c r="F37" i="234" a="1"/>
  <c r="F37" i="234" s="1"/>
  <c r="F47" i="255" a="1"/>
  <c r="F47" i="255" s="1"/>
  <c r="G47" i="255" a="1"/>
  <c r="G47" i="255" s="1"/>
  <c r="H81" i="213" a="1"/>
  <c r="H81" i="213" s="1"/>
  <c r="G81" i="213" a="1"/>
  <c r="G81" i="213" s="1"/>
  <c r="E91" i="215" a="1"/>
  <c r="E91" i="215" s="1"/>
  <c r="D91" i="215" a="1"/>
  <c r="D91" i="215" s="1"/>
  <c r="H84" i="236" a="1"/>
  <c r="H84" i="236" s="1"/>
  <c r="D84" i="236" a="1"/>
  <c r="D84" i="236" s="1"/>
  <c r="F84" i="236" a="1"/>
  <c r="F84" i="236" s="1"/>
  <c r="F56" i="128" a="1"/>
  <c r="F56" i="128" s="1"/>
  <c r="H56" i="128" a="1"/>
  <c r="H56" i="128" s="1"/>
  <c r="F49" i="210" a="1"/>
  <c r="F49" i="210" s="1"/>
  <c r="E49" i="210" a="1"/>
  <c r="E49" i="210" s="1"/>
  <c r="D48" i="217" a="1"/>
  <c r="D48" i="217" s="1"/>
  <c r="H48" i="217" a="1"/>
  <c r="H48" i="217" s="1"/>
  <c r="G42" i="216" a="1"/>
  <c r="G42" i="216" s="1"/>
  <c r="H42" i="216" a="1"/>
  <c r="H42" i="216" s="1"/>
  <c r="D86" i="212" a="1"/>
  <c r="D86" i="212" s="1"/>
  <c r="H86" i="212" a="1"/>
  <c r="H86" i="212" s="1"/>
  <c r="F50" i="235" a="1"/>
  <c r="F50" i="235" s="1"/>
  <c r="H50" i="235" a="1"/>
  <c r="H50" i="235" s="1"/>
  <c r="E77" i="214" a="1"/>
  <c r="E77" i="214" s="1"/>
  <c r="G77" i="214" a="1"/>
  <c r="G77" i="214" s="1"/>
  <c r="D79" i="236" a="1"/>
  <c r="D79" i="236" s="1"/>
  <c r="F79" i="236" a="1"/>
  <c r="F79" i="236" s="1"/>
  <c r="E87" i="236" a="1"/>
  <c r="E87" i="236" s="1"/>
  <c r="G87" i="236" a="1"/>
  <c r="G87" i="236" s="1"/>
  <c r="G65" i="309" a="1"/>
  <c r="G65" i="309" s="1"/>
  <c r="G33" i="318" a="1"/>
  <c r="G33" i="318" s="1"/>
  <c r="F50" i="317" a="1"/>
  <c r="F50" i="317" s="1"/>
  <c r="E63" i="317" a="1"/>
  <c r="E63" i="317" s="1"/>
  <c r="F66" i="317" a="1"/>
  <c r="F66" i="317" s="1"/>
  <c r="E70" i="317" a="1"/>
  <c r="E70" i="317" s="1"/>
  <c r="E59" i="317" a="1"/>
  <c r="E59" i="317" s="1"/>
  <c r="D36" i="316" a="1"/>
  <c r="D36" i="316" s="1"/>
  <c r="E40" i="316" a="1"/>
  <c r="E40" i="316" s="1"/>
  <c r="D40" i="316" a="1"/>
  <c r="D40" i="316" s="1"/>
  <c r="D47" i="316" a="1"/>
  <c r="D47" i="316" s="1"/>
  <c r="D30" i="317" a="1"/>
  <c r="D30" i="317" s="1"/>
  <c r="G49" i="315" a="1"/>
  <c r="G49" i="315" s="1"/>
  <c r="H39" i="316" a="1"/>
  <c r="H39" i="316" s="1"/>
  <c r="H45" i="340" a="1"/>
  <c r="H45" i="340" s="1"/>
  <c r="G32" i="318" a="1"/>
  <c r="G32" i="318" s="1"/>
  <c r="G41" i="318" a="1"/>
  <c r="G41" i="318" s="1"/>
  <c r="D32" i="318" a="1"/>
  <c r="D32" i="318" s="1"/>
  <c r="F63" i="317" a="1"/>
  <c r="F63" i="317" s="1"/>
  <c r="G54" i="317" a="1"/>
  <c r="G54" i="317" s="1"/>
  <c r="F59" i="317" a="1"/>
  <c r="F59" i="317" s="1"/>
  <c r="H36" i="316" a="1"/>
  <c r="H36" i="316" s="1"/>
  <c r="F44" i="316" a="1"/>
  <c r="F44" i="316" s="1"/>
  <c r="F36" i="316" a="1"/>
  <c r="F36" i="316" s="1"/>
  <c r="D38" i="317" a="1"/>
  <c r="D38" i="317" s="1"/>
  <c r="D39" i="316" a="1"/>
  <c r="D39" i="316" s="1"/>
  <c r="E32" i="318" a="1"/>
  <c r="E32" i="318" s="1"/>
  <c r="E55" i="317" a="1"/>
  <c r="E55" i="317" s="1"/>
  <c r="D68" i="309" a="1"/>
  <c r="D68" i="309" s="1"/>
  <c r="F64" i="318" a="1"/>
  <c r="F64" i="318" s="1"/>
  <c r="H56" i="318" a="1"/>
  <c r="H56" i="318" s="1"/>
  <c r="D57" i="318" a="1"/>
  <c r="D57" i="318" s="1"/>
  <c r="F37" i="318" a="1"/>
  <c r="F37" i="318" s="1"/>
  <c r="E40" i="318" a="1"/>
  <c r="E40" i="318" s="1"/>
  <c r="D75" i="317" a="1"/>
  <c r="D75" i="317" s="1"/>
  <c r="G48" i="318" a="1"/>
  <c r="G48" i="318" s="1"/>
  <c r="D37" i="318" a="1"/>
  <c r="D37" i="318" s="1"/>
  <c r="H33" i="318" a="1"/>
  <c r="H33" i="318" s="1"/>
  <c r="F74" i="317" a="1"/>
  <c r="F74" i="317" s="1"/>
  <c r="F55" i="317" a="1"/>
  <c r="F55" i="317" s="1"/>
  <c r="D67" i="317" a="1"/>
  <c r="D67" i="317" s="1"/>
  <c r="F51" i="317" a="1"/>
  <c r="F51" i="317" s="1"/>
  <c r="E62" i="317" a="1"/>
  <c r="E62" i="317" s="1"/>
  <c r="F40" i="316" a="1"/>
  <c r="F40" i="316" s="1"/>
  <c r="G31" i="317" a="1"/>
  <c r="G31" i="317" s="1"/>
  <c r="F42" i="315" a="1"/>
  <c r="F42" i="315" s="1"/>
  <c r="F34" i="317" a="1"/>
  <c r="F34" i="317" s="1"/>
  <c r="E39" i="317" a="1"/>
  <c r="E39" i="317" s="1"/>
  <c r="G43" i="317" a="1"/>
  <c r="G43" i="317" s="1"/>
  <c r="H35" i="317" a="1"/>
  <c r="H35" i="317" s="1"/>
  <c r="D31" i="316" a="1"/>
  <c r="D31" i="316" s="1"/>
  <c r="D51" i="316" a="1"/>
  <c r="D51" i="316" s="1"/>
  <c r="D48" i="318" a="1"/>
  <c r="D48" i="318" s="1"/>
  <c r="D59" i="317" a="1"/>
  <c r="D59" i="317" s="1"/>
  <c r="G74" i="317" a="1"/>
  <c r="G74" i="317" s="1"/>
  <c r="E43" i="316" a="1"/>
  <c r="E43" i="316" s="1"/>
  <c r="G42" i="317" a="1"/>
  <c r="G42" i="317" s="1"/>
  <c r="H29" i="318" a="1"/>
  <c r="H29" i="318" s="1"/>
  <c r="G61" i="340" a="1"/>
  <c r="G61" i="340" s="1"/>
  <c r="G68" i="309" a="1"/>
  <c r="G68" i="309" s="1"/>
  <c r="G56" i="318" a="1"/>
  <c r="G56" i="318" s="1"/>
  <c r="D64" i="318" a="1"/>
  <c r="D64" i="318" s="1"/>
  <c r="G40" i="318" a="1"/>
  <c r="G40" i="318" s="1"/>
  <c r="H48" i="318" a="1"/>
  <c r="H48" i="318" s="1"/>
  <c r="E29" i="318" a="1"/>
  <c r="E29" i="318" s="1"/>
  <c r="F71" i="317" a="1"/>
  <c r="F71" i="317" s="1"/>
  <c r="F36" i="318" a="1"/>
  <c r="F36" i="318" s="1"/>
  <c r="E33" i="318" a="1"/>
  <c r="E33" i="318" s="1"/>
  <c r="F42" i="317" a="1"/>
  <c r="F42" i="317" s="1"/>
  <c r="E42" i="317" a="1"/>
  <c r="E42" i="317" s="1"/>
  <c r="E50" i="317" a="1"/>
  <c r="E50" i="317" s="1"/>
  <c r="H10" i="317" s="1" a="1"/>
  <c r="H10" i="317" s="1"/>
  <c r="F62" i="317" a="1"/>
  <c r="F62" i="317" s="1"/>
  <c r="G51" i="317" a="1"/>
  <c r="G51" i="317" s="1"/>
  <c r="D31" i="317" a="1"/>
  <c r="D31" i="317" s="1"/>
  <c r="H34" i="317" a="1"/>
  <c r="H34" i="317" s="1"/>
  <c r="G39" i="317" a="1"/>
  <c r="G39" i="317" s="1"/>
  <c r="F35" i="317" a="1"/>
  <c r="F35" i="317" s="1"/>
  <c r="E51" i="316" a="1"/>
  <c r="E51" i="316" s="1"/>
  <c r="D58" i="317" a="1"/>
  <c r="D58" i="317" s="1"/>
  <c r="G43" i="316" a="1"/>
  <c r="G43" i="316" s="1"/>
  <c r="D63" i="317" a="1"/>
  <c r="D63" i="317" s="1"/>
  <c r="D74" i="317" a="1"/>
  <c r="D74" i="317" s="1"/>
  <c r="F54" i="210" a="1"/>
  <c r="F54" i="210" s="1"/>
  <c r="E54" i="210" a="1"/>
  <c r="E54" i="210" s="1"/>
  <c r="G54" i="210" a="1"/>
  <c r="G54" i="210" s="1"/>
  <c r="F53" i="217" a="1"/>
  <c r="F53" i="217" s="1"/>
  <c r="D53" i="217" a="1"/>
  <c r="D53" i="217" s="1"/>
  <c r="F46" i="210" a="1"/>
  <c r="F46" i="210" s="1"/>
  <c r="G46" i="210" a="1"/>
  <c r="G46" i="210" s="1"/>
  <c r="F30" i="217" a="1"/>
  <c r="F30" i="217" s="1"/>
  <c r="G30" i="217" a="1"/>
  <c r="G30" i="217" s="1"/>
  <c r="H45" i="211" a="1"/>
  <c r="H45" i="211" s="1"/>
  <c r="G45" i="211" a="1"/>
  <c r="G45" i="211" s="1"/>
  <c r="G52" i="211" a="1"/>
  <c r="G52" i="211" s="1"/>
  <c r="D52" i="211" a="1"/>
  <c r="D52" i="211" s="1"/>
  <c r="D45" i="217" a="1"/>
  <c r="D45" i="217" s="1"/>
  <c r="G45" i="217" a="1"/>
  <c r="G45" i="217" s="1"/>
  <c r="G38" i="217" a="1"/>
  <c r="G38" i="217" s="1"/>
  <c r="E38" i="217" a="1"/>
  <c r="E38" i="217" s="1"/>
  <c r="D30" i="217" a="1"/>
  <c r="D30" i="217" s="1"/>
  <c r="H52" i="211" a="1"/>
  <c r="H52" i="211" s="1"/>
  <c r="G32" i="101" a="1"/>
  <c r="G32" i="101" s="1"/>
  <c r="H32" i="101" a="1"/>
  <c r="H32" i="101" s="1"/>
  <c r="E32" i="101" a="1"/>
  <c r="E32" i="101" s="1"/>
  <c r="F32" i="101" a="1"/>
  <c r="F32" i="101" s="1"/>
  <c r="D32" i="101" a="1"/>
  <c r="D32" i="101" s="1"/>
  <c r="H24" i="101" a="1"/>
  <c r="H24" i="101" s="1"/>
  <c r="D24" i="101" a="1"/>
  <c r="D24" i="101" s="1"/>
  <c r="G24" i="101" a="1"/>
  <c r="G24" i="101" s="1"/>
  <c r="D54" i="210" a="1"/>
  <c r="D54" i="210" s="1"/>
  <c r="E39" i="101" a="1"/>
  <c r="E39" i="101" s="1"/>
  <c r="F39" i="101" a="1"/>
  <c r="F39" i="101" s="1"/>
  <c r="D39" i="101" a="1"/>
  <c r="D39" i="101" s="1"/>
  <c r="G23" i="101" a="1"/>
  <c r="G23" i="101" s="1"/>
  <c r="F23" i="101" a="1"/>
  <c r="F23" i="101" s="1"/>
  <c r="F24" i="101" a="1"/>
  <c r="F24" i="101" s="1"/>
  <c r="H44" i="211" a="1"/>
  <c r="H44" i="211" s="1"/>
  <c r="H54" i="210" a="1"/>
  <c r="H54" i="210" s="1"/>
  <c r="G65" i="219" a="1"/>
  <c r="G65" i="219" s="1"/>
  <c r="F65" i="219" a="1"/>
  <c r="F65" i="219" s="1"/>
  <c r="F32" i="306" a="1"/>
  <c r="F32" i="306" s="1"/>
  <c r="D32" i="306" a="1"/>
  <c r="D32" i="306" s="1"/>
  <c r="G46" i="320" a="1"/>
  <c r="G46" i="320" s="1"/>
  <c r="E46" i="320" a="1"/>
  <c r="E46" i="320" s="1"/>
  <c r="H46" i="320" a="1"/>
  <c r="H46" i="320" s="1"/>
  <c r="F46" i="320" a="1"/>
  <c r="F46" i="320" s="1"/>
  <c r="D46" i="320" a="1"/>
  <c r="D46" i="320" s="1"/>
  <c r="E73" i="226" a="1"/>
  <c r="E73" i="226" s="1"/>
  <c r="G73" i="226" a="1"/>
  <c r="G73" i="226" s="1"/>
  <c r="G31" i="210" a="1"/>
  <c r="G31" i="210" s="1"/>
  <c r="G65" i="244" a="1"/>
  <c r="G65" i="244" s="1"/>
  <c r="H65" i="244" a="1"/>
  <c r="H65" i="244" s="1"/>
  <c r="D53" i="134" a="1"/>
  <c r="D53" i="134" s="1"/>
  <c r="H53" i="134" a="1"/>
  <c r="H53" i="134" s="1"/>
  <c r="G25" i="101" a="1"/>
  <c r="G25" i="101" s="1"/>
  <c r="F76" i="219" a="1"/>
  <c r="F76" i="219" s="1"/>
  <c r="D76" i="219" a="1"/>
  <c r="D76" i="219" s="1"/>
  <c r="G76" i="219" a="1"/>
  <c r="G76" i="219" s="1"/>
  <c r="G47" i="327" a="1"/>
  <c r="G47" i="327" s="1"/>
  <c r="F47" i="327" a="1"/>
  <c r="F47" i="327" s="1"/>
  <c r="E47" i="327" a="1"/>
  <c r="E47" i="327" s="1"/>
  <c r="D47" i="327" a="1"/>
  <c r="D47" i="327" s="1"/>
  <c r="H47" i="327" a="1"/>
  <c r="H47" i="327" s="1"/>
  <c r="G27" i="331" a="1"/>
  <c r="G27" i="331" s="1"/>
  <c r="H27" i="331" a="1"/>
  <c r="H27" i="331" s="1"/>
  <c r="D27" i="331" a="1"/>
  <c r="D27" i="331" s="1"/>
  <c r="F27" i="331" a="1"/>
  <c r="F27" i="331" s="1"/>
  <c r="E27" i="331" a="1"/>
  <c r="E27" i="331" s="1"/>
  <c r="G53" i="340" a="1"/>
  <c r="G53" i="340" s="1"/>
  <c r="H53" i="340" a="1"/>
  <c r="H53" i="340" s="1"/>
  <c r="E48" i="211" a="1"/>
  <c r="E48" i="211" s="1"/>
  <c r="F48" i="211" a="1"/>
  <c r="F48" i="211" s="1"/>
  <c r="G47" i="317" a="1"/>
  <c r="G47" i="317" s="1"/>
  <c r="D47" i="317" a="1"/>
  <c r="D47" i="317" s="1"/>
  <c r="H47" i="317" a="1"/>
  <c r="H47" i="317" s="1"/>
  <c r="E47" i="317" a="1"/>
  <c r="E47" i="317" s="1"/>
  <c r="F47" i="317" a="1"/>
  <c r="F47" i="317" s="1"/>
  <c r="E32" i="327" a="1"/>
  <c r="E32" i="327" s="1"/>
  <c r="F32" i="327" a="1"/>
  <c r="F32" i="327" s="1"/>
  <c r="G32" i="327" a="1"/>
  <c r="G32" i="327" s="1"/>
  <c r="H32" i="327" a="1"/>
  <c r="H32" i="327" s="1"/>
  <c r="D32" i="327" a="1"/>
  <c r="D32" i="327" s="1"/>
  <c r="F36" i="125" a="1"/>
  <c r="F36" i="125" s="1"/>
  <c r="D36" i="125" a="1"/>
  <c r="D36" i="125" s="1"/>
  <c r="G36" i="125" a="1"/>
  <c r="G36" i="125" s="1"/>
  <c r="H38" i="273" a="1"/>
  <c r="H38" i="273" s="1"/>
  <c r="D38" i="273" a="1"/>
  <c r="D38" i="273" s="1"/>
  <c r="H57" i="319" a="1"/>
  <c r="H57" i="319" s="1"/>
  <c r="D57" i="319" a="1"/>
  <c r="D57" i="319" s="1"/>
  <c r="G57" i="319" a="1"/>
  <c r="G57" i="319" s="1"/>
  <c r="F57" i="319" a="1"/>
  <c r="F57" i="319" s="1"/>
  <c r="E57" i="319" a="1"/>
  <c r="E57" i="319" s="1"/>
  <c r="E41" i="328" a="1"/>
  <c r="E41" i="328" s="1"/>
  <c r="H41" i="328" a="1"/>
  <c r="H41" i="328" s="1"/>
  <c r="F41" i="328" a="1"/>
  <c r="F41" i="328" s="1"/>
  <c r="G41" i="328" a="1"/>
  <c r="G41" i="328" s="1"/>
  <c r="D41" i="328" a="1"/>
  <c r="D41" i="328" s="1"/>
  <c r="H65" i="328" a="1"/>
  <c r="H65" i="328" s="1"/>
  <c r="F65" i="328" a="1"/>
  <c r="F65" i="328" s="1"/>
  <c r="D65" i="328" a="1"/>
  <c r="D65" i="328" s="1"/>
  <c r="E65" i="328" a="1"/>
  <c r="E65" i="328" s="1"/>
  <c r="G65" i="328" a="1"/>
  <c r="G65" i="328" s="1"/>
  <c r="H52" i="210" a="1"/>
  <c r="H52" i="210" s="1"/>
  <c r="D52" i="210" a="1"/>
  <c r="D52" i="210" s="1"/>
  <c r="G74" i="252" a="1"/>
  <c r="G74" i="252" s="1"/>
  <c r="E74" i="252" a="1"/>
  <c r="E74" i="252" s="1"/>
  <c r="G44" i="340" a="1"/>
  <c r="G44" i="340" s="1"/>
  <c r="H40" i="316" a="1"/>
  <c r="H40" i="316" s="1"/>
  <c r="F47" i="315" a="1"/>
  <c r="F47" i="315" s="1"/>
  <c r="E42" i="315" a="1"/>
  <c r="E42" i="315" s="1"/>
  <c r="E37" i="315" a="1"/>
  <c r="E37" i="315" s="1"/>
  <c r="F30" i="315" a="1"/>
  <c r="F30" i="315" s="1"/>
  <c r="G46" i="315" a="1"/>
  <c r="G46" i="315" s="1"/>
  <c r="E37" i="210" a="1"/>
  <c r="E37" i="210" s="1"/>
  <c r="E45" i="211" a="1"/>
  <c r="E45" i="211" s="1"/>
  <c r="F45" i="210" a="1"/>
  <c r="F45" i="210" s="1"/>
  <c r="F97" i="212" a="1"/>
  <c r="F97" i="212" s="1"/>
  <c r="E97" i="212" a="1"/>
  <c r="E97" i="212" s="1"/>
  <c r="G54" i="213" a="1"/>
  <c r="G54" i="213" s="1"/>
  <c r="D30" i="211" a="1"/>
  <c r="D30" i="211" s="1"/>
  <c r="D60" i="212" a="1"/>
  <c r="D60" i="212" s="1"/>
  <c r="E78" i="212" a="1"/>
  <c r="E78" i="212" s="1"/>
  <c r="F56" i="212" a="1"/>
  <c r="F56" i="212" s="1"/>
  <c r="G60" i="212" a="1"/>
  <c r="G60" i="212" s="1"/>
  <c r="G30" i="211" a="1"/>
  <c r="G30" i="211" s="1"/>
  <c r="D71" i="212" a="1"/>
  <c r="D71" i="212" s="1"/>
  <c r="D30" i="210" a="1"/>
  <c r="D30" i="210" s="1"/>
  <c r="H56" i="212" a="1"/>
  <c r="H56" i="212" s="1"/>
  <c r="E25" i="101" a="1"/>
  <c r="E25" i="101" s="1"/>
  <c r="E71" i="212" a="1"/>
  <c r="E71" i="212" s="1"/>
  <c r="H27" i="101" a="1"/>
  <c r="H27" i="101" s="1"/>
  <c r="H60" i="212" a="1"/>
  <c r="H60" i="212" s="1"/>
  <c r="E60" i="212" a="1"/>
  <c r="E60" i="212" s="1"/>
  <c r="E29" i="211" a="1"/>
  <c r="E29" i="211" s="1"/>
  <c r="F29" i="217" a="1"/>
  <c r="F29" i="217" s="1"/>
  <c r="E103" i="212" a="1"/>
  <c r="E103" i="212" s="1"/>
  <c r="G32" i="211" a="1"/>
  <c r="G32" i="211" s="1"/>
  <c r="E52" i="211" a="1"/>
  <c r="E52" i="211" s="1"/>
  <c r="G37" i="211" a="1"/>
  <c r="G37" i="211" s="1"/>
  <c r="E32" i="211" a="1"/>
  <c r="E32" i="211" s="1"/>
  <c r="D39" i="211" a="1"/>
  <c r="D39" i="211" s="1"/>
  <c r="G103" i="212" a="1"/>
  <c r="G103" i="212" s="1"/>
  <c r="D38" i="216" a="1"/>
  <c r="D38" i="216" s="1"/>
  <c r="E38" i="216" a="1"/>
  <c r="E38" i="216" s="1"/>
  <c r="F89" i="212" a="1"/>
  <c r="F89" i="212" s="1"/>
  <c r="F43" i="210" a="1"/>
  <c r="F43" i="210" s="1"/>
  <c r="E43" i="210" a="1"/>
  <c r="E43" i="210" s="1"/>
  <c r="E57" i="234" a="1"/>
  <c r="E57" i="234" s="1"/>
  <c r="H57" i="234" a="1"/>
  <c r="H57" i="234" s="1"/>
  <c r="E34" i="235" a="1"/>
  <c r="E34" i="235" s="1"/>
  <c r="H34" i="235" a="1"/>
  <c r="H34" i="235" s="1"/>
  <c r="G42" i="235" a="1"/>
  <c r="G42" i="235" s="1"/>
  <c r="H42" i="235" a="1"/>
  <c r="H42" i="235" s="1"/>
  <c r="G59" i="124" a="1"/>
  <c r="G59" i="124" s="1"/>
  <c r="F59" i="124" a="1"/>
  <c r="F59" i="124" s="1"/>
  <c r="G65" i="160" a="1"/>
  <c r="G65" i="160" s="1"/>
  <c r="F65" i="160" a="1"/>
  <c r="F65" i="160" s="1"/>
  <c r="H46" i="305" a="1"/>
  <c r="H46" i="305" s="1"/>
  <c r="G46" i="305" a="1"/>
  <c r="G46" i="305" s="1"/>
  <c r="H53" i="316" a="1"/>
  <c r="H53" i="316" s="1"/>
  <c r="D53" i="316" a="1"/>
  <c r="D53" i="316" s="1"/>
  <c r="F53" i="316" a="1"/>
  <c r="F53" i="316" s="1"/>
  <c r="E32" i="329" a="1"/>
  <c r="E32" i="329" s="1"/>
  <c r="F32" i="329" a="1"/>
  <c r="F32" i="329" s="1"/>
  <c r="D32" i="329" a="1"/>
  <c r="D32" i="329" s="1"/>
  <c r="H32" i="329" a="1"/>
  <c r="H32" i="329" s="1"/>
  <c r="G32" i="329" a="1"/>
  <c r="G32" i="329" s="1"/>
  <c r="E29" i="331" a="1"/>
  <c r="E29" i="331" s="1"/>
  <c r="H29" i="331" a="1"/>
  <c r="H29" i="331" s="1"/>
  <c r="G29" i="331" a="1"/>
  <c r="G29" i="331" s="1"/>
  <c r="D29" i="331" a="1"/>
  <c r="D29" i="331" s="1"/>
  <c r="F29" i="331" a="1"/>
  <c r="F29" i="331" s="1"/>
  <c r="H36" i="210" a="1"/>
  <c r="H36" i="210" s="1"/>
  <c r="G36" i="210" a="1"/>
  <c r="G36" i="210" s="1"/>
  <c r="D81" i="213" a="1"/>
  <c r="D81" i="213" s="1"/>
  <c r="E81" i="213" a="1"/>
  <c r="E81" i="213" s="1"/>
  <c r="D87" i="236" a="1"/>
  <c r="D87" i="236" s="1"/>
  <c r="F87" i="236" a="1"/>
  <c r="F87" i="236" s="1"/>
  <c r="H52" i="315" a="1"/>
  <c r="H52" i="315" s="1"/>
  <c r="D52" i="315" a="1"/>
  <c r="D52" i="315" s="1"/>
  <c r="F52" i="315" a="1"/>
  <c r="F52" i="315" s="1"/>
  <c r="G46" i="316" a="1"/>
  <c r="G46" i="316" s="1"/>
  <c r="E46" i="316" a="1"/>
  <c r="E46" i="316" s="1"/>
  <c r="F46" i="316" a="1"/>
  <c r="F46" i="316" s="1"/>
  <c r="H46" i="316" a="1"/>
  <c r="H46" i="316" s="1"/>
  <c r="D46" i="316" a="1"/>
  <c r="D46" i="316" s="1"/>
  <c r="F51" i="325" a="1"/>
  <c r="F51" i="325" s="1"/>
  <c r="E51" i="325" a="1"/>
  <c r="E51" i="325" s="1"/>
  <c r="H51" i="325" a="1"/>
  <c r="H51" i="325" s="1"/>
  <c r="G51" i="325" a="1"/>
  <c r="G51" i="325" s="1"/>
  <c r="D51" i="325" a="1"/>
  <c r="D51" i="325" s="1"/>
  <c r="E36" i="217" a="1"/>
  <c r="E36" i="217" s="1"/>
  <c r="G36" i="217" a="1"/>
  <c r="G36" i="217" s="1"/>
  <c r="H36" i="217" a="1"/>
  <c r="H36" i="217" s="1"/>
  <c r="E93" i="212" a="1"/>
  <c r="E93" i="212" s="1"/>
  <c r="H93" i="212" a="1"/>
  <c r="H93" i="212" s="1"/>
  <c r="G100" i="215" a="1"/>
  <c r="G100" i="215" s="1"/>
  <c r="D100" i="215" a="1"/>
  <c r="D100" i="215" s="1"/>
  <c r="E61" i="239" a="1"/>
  <c r="E61" i="239" s="1"/>
  <c r="H10" i="239" s="1" a="1"/>
  <c r="H10" i="239" s="1"/>
  <c r="F61" i="239" a="1"/>
  <c r="F61" i="239" s="1"/>
  <c r="E44" i="244" a="1"/>
  <c r="E44" i="244" s="1"/>
  <c r="H44" i="244" a="1"/>
  <c r="H44" i="244" s="1"/>
  <c r="D61" i="328" a="1"/>
  <c r="D61" i="328" s="1"/>
  <c r="H61" i="328" a="1"/>
  <c r="H61" i="328" s="1"/>
  <c r="E61" i="328" a="1"/>
  <c r="E61" i="328" s="1"/>
  <c r="F61" i="328" a="1"/>
  <c r="F61" i="328" s="1"/>
  <c r="G61" i="328" a="1"/>
  <c r="G61" i="328" s="1"/>
  <c r="F36" i="101" a="1"/>
  <c r="F36" i="101" s="1"/>
  <c r="E37" i="211" a="1"/>
  <c r="E37" i="211" s="1"/>
  <c r="E53" i="210" a="1"/>
  <c r="E53" i="210" s="1"/>
  <c r="H53" i="210" a="1"/>
  <c r="H53" i="210" s="1"/>
  <c r="E27" i="101" a="1"/>
  <c r="E27" i="101" s="1"/>
  <c r="E38" i="210" a="1"/>
  <c r="E38" i="210" s="1"/>
  <c r="F38" i="210" a="1"/>
  <c r="F38" i="210" s="1"/>
  <c r="D46" i="216" a="1"/>
  <c r="D46" i="216" s="1"/>
  <c r="G46" i="216" a="1"/>
  <c r="G46" i="216" s="1"/>
  <c r="H36" i="234" a="1"/>
  <c r="H36" i="234" s="1"/>
  <c r="D36" i="234" a="1"/>
  <c r="D36" i="234" s="1"/>
  <c r="F34" i="130" a="1"/>
  <c r="F34" i="130" s="1"/>
  <c r="H34" i="130" a="1"/>
  <c r="H34" i="130" s="1"/>
  <c r="D34" i="130" a="1"/>
  <c r="D34" i="130" s="1"/>
  <c r="D52" i="259" a="1"/>
  <c r="D52" i="259" s="1"/>
  <c r="G52" i="259" a="1"/>
  <c r="G52" i="259" s="1"/>
  <c r="G58" i="269" a="1"/>
  <c r="G58" i="269" s="1"/>
  <c r="E58" i="269" a="1"/>
  <c r="E58" i="269" s="1"/>
  <c r="G56" i="270" a="1"/>
  <c r="G56" i="270" s="1"/>
  <c r="F56" i="270" a="1"/>
  <c r="F56" i="270" s="1"/>
  <c r="G32" i="316" a="1"/>
  <c r="G32" i="316" s="1"/>
  <c r="F32" i="316" a="1"/>
  <c r="F32" i="316" s="1"/>
  <c r="H32" i="316" a="1"/>
  <c r="H32" i="316" s="1"/>
  <c r="F67" i="320" a="1"/>
  <c r="F67" i="320" s="1"/>
  <c r="G67" i="320" a="1"/>
  <c r="G67" i="320" s="1"/>
  <c r="H67" i="320" a="1"/>
  <c r="H67" i="320" s="1"/>
  <c r="E67" i="320" a="1"/>
  <c r="E67" i="320" s="1"/>
  <c r="D67" i="320" a="1"/>
  <c r="D67" i="320" s="1"/>
  <c r="H39" i="328" a="1"/>
  <c r="H39" i="328" s="1"/>
  <c r="E39" i="328" a="1"/>
  <c r="E39" i="328" s="1"/>
  <c r="F39" i="328" a="1"/>
  <c r="F39" i="328" s="1"/>
  <c r="D39" i="328" a="1"/>
  <c r="D39" i="328" s="1"/>
  <c r="G39" i="328" a="1"/>
  <c r="G39" i="328" s="1"/>
  <c r="D47" i="210" a="1"/>
  <c r="D47" i="210" s="1"/>
  <c r="G47" i="210" a="1"/>
  <c r="G47" i="210" s="1"/>
  <c r="D47" i="216" a="1"/>
  <c r="D47" i="216" s="1"/>
  <c r="G47" i="216" a="1"/>
  <c r="G47" i="216" s="1"/>
  <c r="E38" i="235" a="1"/>
  <c r="E38" i="235" s="1"/>
  <c r="H38" i="235" a="1"/>
  <c r="H38" i="235" s="1"/>
  <c r="E74" i="226" a="1"/>
  <c r="E74" i="226" s="1"/>
  <c r="H10" i="226" s="1" a="1"/>
  <c r="H10" i="226" s="1"/>
  <c r="F74" i="226" a="1"/>
  <c r="F74" i="226" s="1"/>
  <c r="G70" i="241" a="1"/>
  <c r="G70" i="241" s="1"/>
  <c r="F70" i="241" a="1"/>
  <c r="F70" i="241" s="1"/>
  <c r="H49" i="305" a="1"/>
  <c r="H49" i="305" s="1"/>
  <c r="F49" i="305" a="1"/>
  <c r="F49" i="305" s="1"/>
  <c r="E49" i="306" a="1"/>
  <c r="E49" i="306" s="1"/>
  <c r="D49" i="306" a="1"/>
  <c r="D49" i="306" s="1"/>
  <c r="H52" i="319" a="1"/>
  <c r="H52" i="319" s="1"/>
  <c r="F52" i="319" a="1"/>
  <c r="F52" i="319" s="1"/>
  <c r="G52" i="319" a="1"/>
  <c r="G52" i="319" s="1"/>
  <c r="D52" i="319" a="1"/>
  <c r="D52" i="319" s="1"/>
  <c r="E52" i="319" a="1"/>
  <c r="E52" i="319" s="1"/>
  <c r="D52" i="212" a="1"/>
  <c r="D52" i="212" s="1"/>
  <c r="F27" i="101" a="1"/>
  <c r="F27" i="101" s="1"/>
  <c r="H29" i="210" a="1"/>
  <c r="H29" i="210" s="1"/>
  <c r="F29" i="211" a="1"/>
  <c r="F29" i="211" s="1"/>
  <c r="H37" i="210" a="1"/>
  <c r="H37" i="210" s="1"/>
  <c r="F40" i="211" a="1"/>
  <c r="F40" i="211" s="1"/>
  <c r="D40" i="211" a="1"/>
  <c r="D40" i="211" s="1"/>
  <c r="D32" i="217" a="1"/>
  <c r="D32" i="217" s="1"/>
  <c r="E32" i="217" a="1"/>
  <c r="E32" i="217" s="1"/>
  <c r="G39" i="217" a="1"/>
  <c r="G39" i="217" s="1"/>
  <c r="D39" i="217" a="1"/>
  <c r="D39" i="217" s="1"/>
  <c r="D77" i="213" a="1"/>
  <c r="D77" i="213" s="1"/>
  <c r="G77" i="213" a="1"/>
  <c r="G77" i="213" s="1"/>
  <c r="H76" i="214" a="1"/>
  <c r="H76" i="214" s="1"/>
  <c r="F76" i="214" a="1"/>
  <c r="F76" i="214" s="1"/>
  <c r="E81" i="237" a="1"/>
  <c r="E81" i="237" s="1"/>
  <c r="H81" i="237" a="1"/>
  <c r="H81" i="237" s="1"/>
  <c r="H62" i="259" a="1"/>
  <c r="H62" i="259" s="1"/>
  <c r="F62" i="259" a="1"/>
  <c r="F62" i="259" s="1"/>
  <c r="F37" i="319" a="1"/>
  <c r="F37" i="319" s="1"/>
  <c r="H37" i="319" a="1"/>
  <c r="H37" i="319" s="1"/>
  <c r="E37" i="319" a="1"/>
  <c r="E37" i="319" s="1"/>
  <c r="G37" i="319" a="1"/>
  <c r="G37" i="319" s="1"/>
  <c r="D37" i="319" a="1"/>
  <c r="D37" i="319" s="1"/>
  <c r="G29" i="329" a="1"/>
  <c r="G29" i="329" s="1"/>
  <c r="F29" i="329" a="1"/>
  <c r="F29" i="329" s="1"/>
  <c r="H29" i="329" a="1"/>
  <c r="H29" i="329" s="1"/>
  <c r="D29" i="329" a="1"/>
  <c r="D29" i="329" s="1"/>
  <c r="E29" i="329" a="1"/>
  <c r="E29" i="329" s="1"/>
  <c r="G37" i="332" a="1"/>
  <c r="G37" i="332" s="1"/>
  <c r="E37" i="332" a="1"/>
  <c r="E37" i="332" s="1"/>
  <c r="H37" i="332" a="1"/>
  <c r="H37" i="332" s="1"/>
  <c r="D37" i="332" a="1"/>
  <c r="D37" i="332" s="1"/>
  <c r="F37" i="332" a="1"/>
  <c r="F37" i="332" s="1"/>
  <c r="G48" i="212" a="1"/>
  <c r="G48" i="212" s="1"/>
  <c r="D29" i="211" a="1"/>
  <c r="D29" i="211" s="1"/>
  <c r="E30" i="210" a="1"/>
  <c r="E30" i="210" s="1"/>
  <c r="H52" i="212" a="1"/>
  <c r="H52" i="212" s="1"/>
  <c r="E48" i="212" a="1"/>
  <c r="E48" i="212" s="1"/>
  <c r="D53" i="210" a="1"/>
  <c r="D53" i="210" s="1"/>
  <c r="H38" i="210" a="1"/>
  <c r="H38" i="210" s="1"/>
  <c r="F37" i="210" a="1"/>
  <c r="F37" i="210" s="1"/>
  <c r="G37" i="210" a="1"/>
  <c r="G37" i="210" s="1"/>
  <c r="E29" i="217" a="1"/>
  <c r="E29" i="217" s="1"/>
  <c r="G29" i="217" a="1"/>
  <c r="G29" i="217" s="1"/>
  <c r="H40" i="217" a="1"/>
  <c r="H40" i="217" s="1"/>
  <c r="E40" i="217" a="1"/>
  <c r="E40" i="217" s="1"/>
  <c r="F96" i="215" a="1"/>
  <c r="F96" i="215" s="1"/>
  <c r="G96" i="215" a="1"/>
  <c r="G96" i="215" s="1"/>
  <c r="D81" i="263" a="1"/>
  <c r="D81" i="263" s="1"/>
  <c r="F81" i="263" a="1"/>
  <c r="F81" i="263" s="1"/>
  <c r="G29" i="210" a="1"/>
  <c r="G29" i="210" s="1"/>
  <c r="G29" i="211" a="1"/>
  <c r="G29" i="211" s="1"/>
  <c r="G53" i="210" a="1"/>
  <c r="G53" i="210" s="1"/>
  <c r="G38" i="210" a="1"/>
  <c r="G38" i="210" s="1"/>
  <c r="D37" i="211" a="1"/>
  <c r="D37" i="211" s="1"/>
  <c r="H37" i="211" a="1"/>
  <c r="H37" i="211" s="1"/>
  <c r="H54" i="213" a="1"/>
  <c r="H54" i="213" s="1"/>
  <c r="F25" i="101" a="1"/>
  <c r="F25" i="101" s="1"/>
  <c r="G40" i="211" a="1"/>
  <c r="G40" i="211" s="1"/>
  <c r="E46" i="210" a="1"/>
  <c r="E46" i="210" s="1"/>
  <c r="E44" i="211" a="1"/>
  <c r="E44" i="211" s="1"/>
  <c r="F40" i="217" a="1"/>
  <c r="F40" i="217" s="1"/>
  <c r="H38" i="211" a="1"/>
  <c r="H38" i="211" s="1"/>
  <c r="E36" i="210" a="1"/>
  <c r="E36" i="210" s="1"/>
  <c r="F36" i="217" a="1"/>
  <c r="F36" i="217" s="1"/>
  <c r="H53" i="211" a="1"/>
  <c r="H53" i="211" s="1"/>
  <c r="H97" i="212" a="1"/>
  <c r="H97" i="212" s="1"/>
  <c r="F30" i="216" a="1"/>
  <c r="F30" i="216" s="1"/>
  <c r="F100" i="212" a="1"/>
  <c r="F100" i="212" s="1"/>
  <c r="D89" i="212" a="1"/>
  <c r="D89" i="212" s="1"/>
  <c r="D97" i="212" a="1"/>
  <c r="D97" i="212" s="1"/>
  <c r="F93" i="212" a="1"/>
  <c r="F93" i="212" s="1"/>
  <c r="D41" i="217" a="1"/>
  <c r="D41" i="217" s="1"/>
  <c r="F41" i="217" a="1"/>
  <c r="F41" i="217" s="1"/>
  <c r="F50" i="216" a="1"/>
  <c r="F50" i="216" s="1"/>
  <c r="H50" i="216" a="1"/>
  <c r="H50" i="216" s="1"/>
  <c r="D50" i="216" a="1"/>
  <c r="D50" i="216" s="1"/>
  <c r="D49" i="325" a="1"/>
  <c r="D49" i="325" s="1"/>
  <c r="G49" i="325" a="1"/>
  <c r="G49" i="325" s="1"/>
  <c r="F49" i="325" a="1"/>
  <c r="F49" i="325" s="1"/>
  <c r="E49" i="325" a="1"/>
  <c r="E49" i="325" s="1"/>
  <c r="H49" i="325" a="1"/>
  <c r="H49" i="325" s="1"/>
  <c r="H57" i="340" a="1"/>
  <c r="H57" i="340" s="1"/>
  <c r="D57" i="340" a="1"/>
  <c r="D57" i="340" s="1"/>
  <c r="G57" i="340" a="1"/>
  <c r="G57" i="340" s="1"/>
  <c r="G49" i="317" a="1"/>
  <c r="G49" i="317" s="1"/>
  <c r="E52" i="316" a="1"/>
  <c r="E52" i="316" s="1"/>
  <c r="G29" i="317" a="1"/>
  <c r="G29" i="317" s="1"/>
  <c r="D50" i="315" a="1"/>
  <c r="D50" i="315" s="1"/>
  <c r="H34" i="316" a="1"/>
  <c r="H34" i="316" s="1"/>
  <c r="E55" i="316" a="1"/>
  <c r="E55" i="316" s="1"/>
  <c r="D46" i="317" a="1"/>
  <c r="D46" i="317" s="1"/>
  <c r="F38" i="317" a="1"/>
  <c r="F38" i="317" s="1"/>
  <c r="E30" i="317" a="1"/>
  <c r="E30" i="317" s="1"/>
  <c r="F47" i="316" a="1"/>
  <c r="F47" i="316" s="1"/>
  <c r="E37" i="316" a="1"/>
  <c r="E37" i="316" s="1"/>
  <c r="H49" i="315" a="1"/>
  <c r="H49" i="315" s="1"/>
  <c r="F33" i="316" a="1"/>
  <c r="F33" i="316" s="1"/>
  <c r="G51" i="316" a="1"/>
  <c r="G51" i="316" s="1"/>
  <c r="E41" i="316" a="1"/>
  <c r="E41" i="316" s="1"/>
  <c r="F34" i="315" a="1"/>
  <c r="F34" i="315" s="1"/>
  <c r="G42" i="306" a="1"/>
  <c r="G42" i="306" s="1"/>
  <c r="H52" i="316" a="1"/>
  <c r="H52" i="316" s="1"/>
  <c r="H50" i="315" a="1"/>
  <c r="H50" i="315" s="1"/>
  <c r="E43" i="315" a="1"/>
  <c r="E43" i="315" s="1"/>
  <c r="F30" i="316" a="1"/>
  <c r="F30" i="316" s="1"/>
  <c r="H46" i="315" a="1"/>
  <c r="H46" i="315" s="1"/>
  <c r="G38" i="317" a="1"/>
  <c r="G38" i="317" s="1"/>
  <c r="G30" i="317" a="1"/>
  <c r="G30" i="317" s="1"/>
  <c r="F41" i="316" a="1"/>
  <c r="F41" i="316" s="1"/>
  <c r="G34" i="315" a="1"/>
  <c r="G34" i="315" s="1"/>
  <c r="H38" i="315" a="1"/>
  <c r="H38" i="315" s="1"/>
  <c r="H30" i="315" a="1"/>
  <c r="H30" i="315" s="1"/>
  <c r="F38" i="315" a="1"/>
  <c r="F38" i="315" s="1"/>
  <c r="D34" i="315" a="1"/>
  <c r="D34" i="315" s="1"/>
  <c r="H30" i="316" a="1"/>
  <c r="H30" i="316" s="1"/>
  <c r="G55" i="315" a="1"/>
  <c r="G55" i="315" s="1"/>
  <c r="H33" i="316" a="1"/>
  <c r="H33" i="316" s="1"/>
  <c r="G30" i="316" a="1"/>
  <c r="G30" i="316" s="1"/>
  <c r="H34" i="315" a="1"/>
  <c r="H34" i="315" s="1"/>
  <c r="D54" i="316" a="1"/>
  <c r="D54" i="316" s="1"/>
  <c r="D42" i="315" a="1"/>
  <c r="D42" i="315" s="1"/>
  <c r="H55" i="315" a="1"/>
  <c r="H55" i="315" s="1"/>
  <c r="E53" i="315" a="1"/>
  <c r="E53" i="315" s="1"/>
  <c r="F46" i="315" a="1"/>
  <c r="F46" i="315" s="1"/>
  <c r="E55" i="315" a="1"/>
  <c r="E55" i="315" s="1"/>
  <c r="G53" i="315" a="1"/>
  <c r="G53" i="315" s="1"/>
  <c r="F28" i="211" a="1"/>
  <c r="F28" i="211" s="1"/>
  <c r="D28" i="211" a="1"/>
  <c r="D28" i="211" s="1"/>
  <c r="H28" i="211" a="1"/>
  <c r="H28" i="211" s="1"/>
  <c r="D37" i="101" a="1"/>
  <c r="D37" i="101" s="1"/>
  <c r="G44" i="101" a="1"/>
  <c r="G44" i="101" s="1"/>
  <c r="G28" i="211" a="1"/>
  <c r="G28" i="211" s="1"/>
  <c r="E28" i="211" a="1"/>
  <c r="E28" i="211" s="1"/>
  <c r="D40" i="210" a="1"/>
  <c r="D40" i="210" s="1"/>
  <c r="E40" i="210" a="1"/>
  <c r="E40" i="210" s="1"/>
  <c r="H40" i="210" a="1"/>
  <c r="H40" i="210" s="1"/>
  <c r="G40" i="210" a="1"/>
  <c r="G40" i="210" s="1"/>
  <c r="F40" i="210" a="1"/>
  <c r="F40" i="210" s="1"/>
  <c r="H36" i="101" a="1"/>
  <c r="H36" i="101" s="1"/>
  <c r="D32" i="210" a="1"/>
  <c r="D32" i="210" s="1"/>
  <c r="G50" i="211" a="1"/>
  <c r="G50" i="211" s="1"/>
  <c r="H50" i="211" a="1"/>
  <c r="H50" i="211" s="1"/>
  <c r="F51" i="210" a="1"/>
  <c r="F51" i="210" s="1"/>
  <c r="H51" i="210" a="1"/>
  <c r="H51" i="210" s="1"/>
  <c r="E27" i="217" a="1"/>
  <c r="E27" i="217" s="1"/>
  <c r="F27" i="217" a="1"/>
  <c r="F27" i="217" s="1"/>
  <c r="H36" i="211" a="1"/>
  <c r="H36" i="211" s="1"/>
  <c r="F36" i="211" a="1"/>
  <c r="F36" i="211" s="1"/>
  <c r="D36" i="211" a="1"/>
  <c r="D36" i="211" s="1"/>
  <c r="E51" i="211" a="1"/>
  <c r="E51" i="211" s="1"/>
  <c r="D51" i="211" a="1"/>
  <c r="D51" i="211" s="1"/>
  <c r="F43" i="211" a="1"/>
  <c r="F43" i="211" s="1"/>
  <c r="F87" i="212" a="1"/>
  <c r="F87" i="212" s="1"/>
  <c r="E87" i="212" a="1"/>
  <c r="E87" i="212" s="1"/>
  <c r="H87" i="212" a="1"/>
  <c r="H87" i="212" s="1"/>
  <c r="E80" i="212" a="1"/>
  <c r="E80" i="212" s="1"/>
  <c r="F80" i="212" a="1"/>
  <c r="F80" i="212" s="1"/>
  <c r="H80" i="212" a="1"/>
  <c r="H80" i="212" s="1"/>
  <c r="F52" i="216" a="1"/>
  <c r="F52" i="216" s="1"/>
  <c r="D52" i="216" a="1"/>
  <c r="D52" i="216" s="1"/>
  <c r="H52" i="216" a="1"/>
  <c r="H52" i="216" s="1"/>
  <c r="G36" i="101" a="1"/>
  <c r="G36" i="101" s="1"/>
  <c r="G36" i="211" a="1"/>
  <c r="G36" i="211" s="1"/>
  <c r="E50" i="211" a="1"/>
  <c r="E50" i="211" s="1"/>
  <c r="E35" i="101" a="1"/>
  <c r="E35" i="101" s="1"/>
  <c r="F35" i="101" a="1"/>
  <c r="F35" i="101" s="1"/>
  <c r="G35" i="101" a="1"/>
  <c r="G35" i="101" s="1"/>
  <c r="E28" i="101" a="1"/>
  <c r="E28" i="101" s="1"/>
  <c r="D28" i="101" a="1"/>
  <c r="D28" i="101" s="1"/>
  <c r="E36" i="211" a="1"/>
  <c r="E36" i="211" s="1"/>
  <c r="F50" i="211" a="1"/>
  <c r="F50" i="211" s="1"/>
  <c r="H32" i="210" a="1"/>
  <c r="H32" i="210" s="1"/>
  <c r="E32" i="210" a="1"/>
  <c r="E32" i="210" s="1"/>
  <c r="D43" i="211" a="1"/>
  <c r="D43" i="211" s="1"/>
  <c r="G43" i="211" a="1"/>
  <c r="G43" i="211" s="1"/>
  <c r="H43" i="211" a="1"/>
  <c r="H43" i="211" s="1"/>
  <c r="G54" i="211" a="1"/>
  <c r="G54" i="211" s="1"/>
  <c r="F54" i="211" a="1"/>
  <c r="F54" i="211" s="1"/>
  <c r="D54" i="211" a="1"/>
  <c r="D54" i="211" s="1"/>
  <c r="H54" i="211" a="1"/>
  <c r="H54" i="211" s="1"/>
  <c r="D48" i="210" a="1"/>
  <c r="D48" i="210" s="1"/>
  <c r="H48" i="210" a="1"/>
  <c r="H48" i="210" s="1"/>
  <c r="E36" i="101" a="1"/>
  <c r="E36" i="101" s="1"/>
  <c r="H10" i="136" a="1"/>
  <c r="H10" i="136" s="1"/>
  <c r="D50" i="211" a="1"/>
  <c r="D50" i="211" s="1"/>
  <c r="G48" i="210" a="1"/>
  <c r="G48" i="210" s="1"/>
  <c r="E52" i="216" a="1"/>
  <c r="E52" i="216" s="1"/>
  <c r="G52" i="216" a="1"/>
  <c r="G52" i="216" s="1"/>
  <c r="F33" i="211" a="1"/>
  <c r="F33" i="211" s="1"/>
  <c r="H33" i="211" a="1"/>
  <c r="H33" i="211" s="1"/>
  <c r="G33" i="211" a="1"/>
  <c r="G33" i="211" s="1"/>
  <c r="D34" i="217" a="1"/>
  <c r="D34" i="217" s="1"/>
  <c r="G34" i="217" a="1"/>
  <c r="G34" i="217" s="1"/>
  <c r="F34" i="217" a="1"/>
  <c r="F34" i="217" s="1"/>
  <c r="F34" i="216" a="1"/>
  <c r="F34" i="216" s="1"/>
  <c r="D34" i="216" a="1"/>
  <c r="D34" i="216" s="1"/>
  <c r="E34" i="216" a="1"/>
  <c r="E34" i="216" s="1"/>
  <c r="F49" i="216" a="1"/>
  <c r="F49" i="216" s="1"/>
  <c r="G49" i="216" a="1"/>
  <c r="G49" i="216" s="1"/>
  <c r="D28" i="210" a="1"/>
  <c r="D28" i="210" s="1"/>
  <c r="F28" i="210" a="1"/>
  <c r="F28" i="210" s="1"/>
  <c r="F44" i="210" a="1"/>
  <c r="F44" i="210" s="1"/>
  <c r="G44" i="210" a="1"/>
  <c r="G44" i="210" s="1"/>
  <c r="G35" i="217" a="1"/>
  <c r="G35" i="217" s="1"/>
  <c r="D35" i="217" a="1"/>
  <c r="D35" i="217" s="1"/>
  <c r="H35" i="217" a="1"/>
  <c r="H35" i="217" s="1"/>
  <c r="F42" i="217" a="1"/>
  <c r="F42" i="217" s="1"/>
  <c r="D42" i="217" a="1"/>
  <c r="D42" i="217" s="1"/>
  <c r="G42" i="217" a="1"/>
  <c r="G42" i="217" s="1"/>
  <c r="H42" i="217" a="1"/>
  <c r="H42" i="217" s="1"/>
  <c r="E42" i="217" a="1"/>
  <c r="E42" i="217" s="1"/>
  <c r="E49" i="217" a="1"/>
  <c r="E49" i="217" s="1"/>
  <c r="H49" i="217" a="1"/>
  <c r="H49" i="217" s="1"/>
  <c r="D40" i="234" a="1"/>
  <c r="D40" i="234" s="1"/>
  <c r="H40" i="234" a="1"/>
  <c r="H40" i="234" s="1"/>
  <c r="E67" i="212" a="1"/>
  <c r="E67" i="212" s="1"/>
  <c r="F67" i="212" a="1"/>
  <c r="F67" i="212" s="1"/>
  <c r="G67" i="212" a="1"/>
  <c r="G67" i="212" s="1"/>
  <c r="F46" i="213" a="1"/>
  <c r="F46" i="213" s="1"/>
  <c r="G46" i="213" a="1"/>
  <c r="G46" i="213" s="1"/>
  <c r="E62" i="213" a="1"/>
  <c r="E62" i="213" s="1"/>
  <c r="H62" i="213" a="1"/>
  <c r="H62" i="213" s="1"/>
  <c r="E70" i="213" a="1"/>
  <c r="E70" i="213" s="1"/>
  <c r="H70" i="213" a="1"/>
  <c r="H70" i="213" s="1"/>
  <c r="D47" i="213" a="1"/>
  <c r="D47" i="213" s="1"/>
  <c r="E47" i="213" a="1"/>
  <c r="E47" i="213" s="1"/>
  <c r="E92" i="212" a="1"/>
  <c r="E92" i="212" s="1"/>
  <c r="G55" i="210" a="1"/>
  <c r="G55" i="210" s="1"/>
  <c r="D55" i="210" a="1"/>
  <c r="D55" i="210" s="1"/>
  <c r="H55" i="210" a="1"/>
  <c r="H55" i="210" s="1"/>
  <c r="G31" i="217" a="1"/>
  <c r="G31" i="217" s="1"/>
  <c r="H31" i="217" a="1"/>
  <c r="H31" i="217" s="1"/>
  <c r="F38" i="217" a="1"/>
  <c r="F38" i="217" s="1"/>
  <c r="D38" i="217" a="1"/>
  <c r="D38" i="217" s="1"/>
  <c r="H38" i="217" a="1"/>
  <c r="H38" i="217" s="1"/>
  <c r="E44" i="217" a="1"/>
  <c r="E44" i="217" s="1"/>
  <c r="G44" i="217" a="1"/>
  <c r="G44" i="217" s="1"/>
  <c r="D44" i="217" a="1"/>
  <c r="D44" i="217" s="1"/>
  <c r="F44" i="217" a="1"/>
  <c r="F44" i="217" s="1"/>
  <c r="E52" i="217" a="1"/>
  <c r="E52" i="217" s="1"/>
  <c r="D52" i="217" a="1"/>
  <c r="D52" i="217" s="1"/>
  <c r="F52" i="217" a="1"/>
  <c r="F52" i="217" s="1"/>
  <c r="F38" i="216" a="1"/>
  <c r="F38" i="216" s="1"/>
  <c r="G38" i="216" a="1"/>
  <c r="G38" i="216" s="1"/>
  <c r="E45" i="217" a="1"/>
  <c r="E45" i="217" s="1"/>
  <c r="H45" i="217" a="1"/>
  <c r="H45" i="217" s="1"/>
  <c r="G31" i="216" a="1"/>
  <c r="G31" i="216" s="1"/>
  <c r="F31" i="216" a="1"/>
  <c r="F31" i="216" s="1"/>
  <c r="E39" i="216" a="1"/>
  <c r="E39" i="216" s="1"/>
  <c r="G39" i="216" a="1"/>
  <c r="G39" i="216" s="1"/>
  <c r="E41" i="211" a="1"/>
  <c r="E41" i="211" s="1"/>
  <c r="F41" i="211" a="1"/>
  <c r="F41" i="211" s="1"/>
  <c r="H42" i="213" a="1"/>
  <c r="H42" i="213" s="1"/>
  <c r="D42" i="213" a="1"/>
  <c r="D42" i="213" s="1"/>
  <c r="H10" i="255" a="1"/>
  <c r="H10" i="255" s="1"/>
  <c r="H23" i="101" a="1"/>
  <c r="H23" i="101" s="1"/>
  <c r="D23" i="101" a="1"/>
  <c r="D23" i="101" s="1"/>
  <c r="E34" i="211" a="1"/>
  <c r="E34" i="211" s="1"/>
  <c r="D34" i="211" a="1"/>
  <c r="D34" i="211" s="1"/>
  <c r="H34" i="211" a="1"/>
  <c r="H34" i="211" s="1"/>
  <c r="F34" i="211" a="1"/>
  <c r="F34" i="211" s="1"/>
  <c r="E38" i="211" a="1"/>
  <c r="E38" i="211" s="1"/>
  <c r="F38" i="211" a="1"/>
  <c r="F38" i="211" s="1"/>
  <c r="H32" i="234" a="1"/>
  <c r="H32" i="234" s="1"/>
  <c r="F32" i="234" a="1"/>
  <c r="F32" i="234" s="1"/>
  <c r="E55" i="234" a="1"/>
  <c r="E55" i="234" s="1"/>
  <c r="F55" i="234" a="1"/>
  <c r="F55" i="234" s="1"/>
  <c r="G32" i="235" a="1"/>
  <c r="G32" i="235" s="1"/>
  <c r="E32" i="235" a="1"/>
  <c r="E32" i="235" s="1"/>
  <c r="G56" i="235" a="1"/>
  <c r="G56" i="235" s="1"/>
  <c r="E56" i="235" a="1"/>
  <c r="E56" i="235" s="1"/>
  <c r="E40" i="212" a="1"/>
  <c r="E40" i="212" s="1"/>
  <c r="D40" i="212" a="1"/>
  <c r="D40" i="212" s="1"/>
  <c r="E66" i="273" a="1"/>
  <c r="E66" i="273" s="1"/>
  <c r="H10" i="273" s="1" a="1"/>
  <c r="H10" i="273" s="1"/>
  <c r="D66" i="273" a="1"/>
  <c r="D66" i="273" s="1"/>
  <c r="F63" i="309" a="1"/>
  <c r="F63" i="309" s="1"/>
  <c r="D63" i="309" a="1"/>
  <c r="D63" i="309" s="1"/>
  <c r="E63" i="309" a="1"/>
  <c r="E63" i="309" s="1"/>
  <c r="E31" i="211" a="1"/>
  <c r="E31" i="211" s="1"/>
  <c r="H31" i="211" a="1"/>
  <c r="H31" i="211" s="1"/>
  <c r="D33" i="234" a="1"/>
  <c r="D33" i="234" s="1"/>
  <c r="E33" i="234" a="1"/>
  <c r="E33" i="234" s="1"/>
  <c r="D48" i="234" a="1"/>
  <c r="D48" i="234" s="1"/>
  <c r="E48" i="234" a="1"/>
  <c r="E48" i="234" s="1"/>
  <c r="F49" i="235" a="1"/>
  <c r="F49" i="235" s="1"/>
  <c r="G49" i="235" a="1"/>
  <c r="G49" i="235" s="1"/>
  <c r="D57" i="235" a="1"/>
  <c r="D57" i="235" s="1"/>
  <c r="G57" i="235" a="1"/>
  <c r="G57" i="235" s="1"/>
  <c r="G76" i="275" a="1"/>
  <c r="G76" i="275" s="1"/>
  <c r="F76" i="275" a="1"/>
  <c r="F76" i="275" s="1"/>
  <c r="E33" i="317" a="1"/>
  <c r="E33" i="317" s="1"/>
  <c r="F33" i="317" a="1"/>
  <c r="F33" i="317" s="1"/>
  <c r="H33" i="317" a="1"/>
  <c r="H33" i="317" s="1"/>
  <c r="D33" i="317" a="1"/>
  <c r="D33" i="317" s="1"/>
  <c r="G33" i="317" a="1"/>
  <c r="G33" i="317" s="1"/>
  <c r="G78" i="213" a="1"/>
  <c r="G78" i="213" s="1"/>
  <c r="D78" i="213" a="1"/>
  <c r="D78" i="213" s="1"/>
  <c r="E76" i="215" a="1"/>
  <c r="E76" i="215" s="1"/>
  <c r="D76" i="215" a="1"/>
  <c r="D76" i="215" s="1"/>
  <c r="D77" i="214" a="1"/>
  <c r="D77" i="214" s="1"/>
  <c r="H77" i="214" a="1"/>
  <c r="H77" i="214" s="1"/>
  <c r="E69" i="232" a="1"/>
  <c r="E69" i="232" s="1"/>
  <c r="D69" i="232" a="1"/>
  <c r="D69" i="232" s="1"/>
  <c r="D74" i="250" a="1"/>
  <c r="D74" i="250" s="1"/>
  <c r="G74" i="250" a="1"/>
  <c r="G74" i="250" s="1"/>
  <c r="H40" i="135" a="1"/>
  <c r="H40" i="135" s="1"/>
  <c r="E40" i="135" a="1"/>
  <c r="E40" i="135" s="1"/>
  <c r="E33" i="309" a="1"/>
  <c r="E33" i="309" s="1"/>
  <c r="H33" i="309" a="1"/>
  <c r="H33" i="309" s="1"/>
  <c r="F49" i="309" a="1"/>
  <c r="F49" i="309" s="1"/>
  <c r="H49" i="309" a="1"/>
  <c r="H49" i="309" s="1"/>
  <c r="D49" i="309" a="1"/>
  <c r="D49" i="309" s="1"/>
  <c r="G49" i="309" a="1"/>
  <c r="G49" i="309" s="1"/>
  <c r="E87" i="215" a="1"/>
  <c r="E87" i="215" s="1"/>
  <c r="H87" i="215" a="1"/>
  <c r="H87" i="215" s="1"/>
  <c r="F78" i="214" a="1"/>
  <c r="F78" i="214" s="1"/>
  <c r="D78" i="214" a="1"/>
  <c r="D78" i="214" s="1"/>
  <c r="D81" i="236" a="1"/>
  <c r="D81" i="236" s="1"/>
  <c r="F81" i="236" a="1"/>
  <c r="F81" i="236" s="1"/>
  <c r="E48" i="226" a="1"/>
  <c r="E48" i="226" s="1"/>
  <c r="D48" i="226" a="1"/>
  <c r="D48" i="226" s="1"/>
  <c r="H60" i="248" a="1"/>
  <c r="H60" i="248" s="1"/>
  <c r="F60" i="248" a="1"/>
  <c r="F60" i="248" s="1"/>
  <c r="F42" i="211" a="1"/>
  <c r="F42" i="211" s="1"/>
  <c r="D42" i="211" a="1"/>
  <c r="D42" i="211" s="1"/>
  <c r="F55" i="211" a="1"/>
  <c r="F55" i="211" s="1"/>
  <c r="D55" i="211" a="1"/>
  <c r="D55" i="211" s="1"/>
  <c r="D33" i="210" a="1"/>
  <c r="D33" i="210" s="1"/>
  <c r="H33" i="210" a="1"/>
  <c r="H33" i="210" s="1"/>
  <c r="H51" i="234" a="1"/>
  <c r="H51" i="234" s="1"/>
  <c r="F51" i="234" a="1"/>
  <c r="F51" i="234" s="1"/>
  <c r="E51" i="234" a="1"/>
  <c r="E51" i="234" s="1"/>
  <c r="D44" i="235" a="1"/>
  <c r="D44" i="235" s="1"/>
  <c r="E44" i="235" a="1"/>
  <c r="E44" i="235" s="1"/>
  <c r="H79" i="212" a="1"/>
  <c r="H79" i="212" s="1"/>
  <c r="E79" i="212" a="1"/>
  <c r="E79" i="212" s="1"/>
  <c r="E47" i="236" a="1"/>
  <c r="E47" i="236" s="1"/>
  <c r="H47" i="236" a="1"/>
  <c r="H47" i="236" s="1"/>
  <c r="G60" i="132" a="1"/>
  <c r="G60" i="132" s="1"/>
  <c r="D60" i="132" a="1"/>
  <c r="D60" i="132" s="1"/>
  <c r="E84" i="263" a="1"/>
  <c r="E84" i="263" s="1"/>
  <c r="G84" i="263" a="1"/>
  <c r="G84" i="263" s="1"/>
  <c r="E42" i="210" a="1"/>
  <c r="E42" i="210" s="1"/>
  <c r="H42" i="210" a="1"/>
  <c r="H42" i="210" s="1"/>
  <c r="H50" i="210" a="1"/>
  <c r="H50" i="210" s="1"/>
  <c r="E50" i="210" a="1"/>
  <c r="E50" i="210" s="1"/>
  <c r="E52" i="234" a="1"/>
  <c r="E52" i="234" s="1"/>
  <c r="H52" i="234" a="1"/>
  <c r="H52" i="234" s="1"/>
  <c r="F29" i="235" a="1"/>
  <c r="F29" i="235" s="1"/>
  <c r="E29" i="235" a="1"/>
  <c r="E29" i="235" s="1"/>
  <c r="E60" i="309" a="1"/>
  <c r="E60" i="309" s="1"/>
  <c r="D60" i="309" a="1"/>
  <c r="D60" i="309" s="1"/>
  <c r="F60" i="309" a="1"/>
  <c r="F60" i="309" s="1"/>
  <c r="G82" i="213" a="1"/>
  <c r="G82" i="213" s="1"/>
  <c r="H82" i="213" a="1"/>
  <c r="H82" i="213" s="1"/>
  <c r="F72" i="215" a="1"/>
  <c r="F72" i="215" s="1"/>
  <c r="D72" i="215" a="1"/>
  <c r="D72" i="215" s="1"/>
  <c r="G72" i="215" a="1"/>
  <c r="G72" i="215" s="1"/>
  <c r="F92" i="215" a="1"/>
  <c r="F92" i="215" s="1"/>
  <c r="D92" i="215" a="1"/>
  <c r="D92" i="215" s="1"/>
  <c r="E70" i="233" a="1"/>
  <c r="E70" i="233" s="1"/>
  <c r="D70" i="233" a="1"/>
  <c r="D70" i="233" s="1"/>
  <c r="H70" i="137" a="1"/>
  <c r="H70" i="137" s="1"/>
  <c r="D70" i="137" a="1"/>
  <c r="D70" i="137" s="1"/>
  <c r="F35" i="216" a="1"/>
  <c r="F35" i="216" s="1"/>
  <c r="E35" i="216" a="1"/>
  <c r="E35" i="216" s="1"/>
  <c r="H43" i="216" a="1"/>
  <c r="H43" i="216" s="1"/>
  <c r="G43" i="216" a="1"/>
  <c r="G43" i="216" s="1"/>
  <c r="G91" i="212" a="1"/>
  <c r="G91" i="212" s="1"/>
  <c r="D91" i="212" a="1"/>
  <c r="D91" i="212" s="1"/>
  <c r="H49" i="215" a="1"/>
  <c r="H49" i="215" s="1"/>
  <c r="D49" i="215" a="1"/>
  <c r="D49" i="215" s="1"/>
  <c r="F43" i="254" a="1"/>
  <c r="F43" i="254" s="1"/>
  <c r="E43" i="254" a="1"/>
  <c r="E43" i="254" s="1"/>
  <c r="F61" i="128" a="1"/>
  <c r="F61" i="128" s="1"/>
  <c r="E61" i="128" a="1"/>
  <c r="E61" i="128" s="1"/>
  <c r="H10" i="128" s="1" a="1"/>
  <c r="H10" i="128" s="1"/>
  <c r="D44" i="259" a="1"/>
  <c r="D44" i="259" s="1"/>
  <c r="F44" i="259" a="1"/>
  <c r="F44" i="259" s="1"/>
  <c r="G65" i="263" a="1"/>
  <c r="G65" i="263" s="1"/>
  <c r="E65" i="263" a="1"/>
  <c r="E65" i="263" s="1"/>
  <c r="F65" i="263" a="1"/>
  <c r="F65" i="263" s="1"/>
  <c r="D39" i="315" a="1"/>
  <c r="D39" i="315" s="1"/>
  <c r="G51" i="315" a="1"/>
  <c r="G51" i="315" s="1"/>
  <c r="D41" i="315" a="1"/>
  <c r="D41" i="315" s="1"/>
  <c r="F41" i="315" a="1"/>
  <c r="F41" i="315" s="1"/>
  <c r="H41" i="315" a="1"/>
  <c r="H41" i="315" s="1"/>
  <c r="D49" i="315" a="1"/>
  <c r="D49" i="315" s="1"/>
  <c r="E49" i="315" a="1"/>
  <c r="E49" i="315" s="1"/>
  <c r="H40" i="317" a="1"/>
  <c r="H40" i="317" s="1"/>
  <c r="F40" i="317" a="1"/>
  <c r="F40" i="317" s="1"/>
  <c r="G40" i="317" a="1"/>
  <c r="G40" i="317" s="1"/>
  <c r="E40" i="317" a="1"/>
  <c r="E40" i="317" s="1"/>
  <c r="G62" i="320" a="1"/>
  <c r="G62" i="320" s="1"/>
  <c r="D62" i="320" a="1"/>
  <c r="D62" i="320" s="1"/>
  <c r="F62" i="320" a="1"/>
  <c r="F62" i="320" s="1"/>
  <c r="E62" i="320" a="1"/>
  <c r="E62" i="320" s="1"/>
  <c r="D25" i="327" a="1"/>
  <c r="D25" i="327" s="1"/>
  <c r="H25" i="327" a="1"/>
  <c r="H25" i="327" s="1"/>
  <c r="G40" i="327" a="1"/>
  <c r="G40" i="327" s="1"/>
  <c r="D40" i="327" a="1"/>
  <c r="D40" i="327" s="1"/>
  <c r="F40" i="327" a="1"/>
  <c r="F40" i="327" s="1"/>
  <c r="H71" i="329" a="1"/>
  <c r="H71" i="329" s="1"/>
  <c r="F71" i="329" a="1"/>
  <c r="F71" i="329" s="1"/>
  <c r="G68" i="341" a="1"/>
  <c r="G68" i="341" s="1"/>
  <c r="E68" i="341" a="1"/>
  <c r="E68" i="341" s="1"/>
  <c r="H68" i="341" a="1"/>
  <c r="H68" i="341" s="1"/>
  <c r="D68" i="341" a="1"/>
  <c r="D68" i="341" s="1"/>
  <c r="F68" i="341" a="1"/>
  <c r="F68" i="341" s="1"/>
  <c r="F48" i="316" a="1"/>
  <c r="F48" i="316" s="1"/>
  <c r="G48" i="316" a="1"/>
  <c r="G48" i="316" s="1"/>
  <c r="E41" i="317" a="1"/>
  <c r="E41" i="317" s="1"/>
  <c r="F41" i="317" a="1"/>
  <c r="F41" i="317" s="1"/>
  <c r="G41" i="317" a="1"/>
  <c r="G41" i="317" s="1"/>
  <c r="G43" i="323" a="1"/>
  <c r="G43" i="323" s="1"/>
  <c r="D43" i="323" a="1"/>
  <c r="D43" i="323" s="1"/>
  <c r="F43" i="323" a="1"/>
  <c r="F43" i="323" s="1"/>
  <c r="E46" i="330" a="1"/>
  <c r="E46" i="330" s="1"/>
  <c r="D46" i="330" a="1"/>
  <c r="D46" i="330" s="1"/>
  <c r="D51" i="315" a="1"/>
  <c r="D51" i="315" s="1"/>
  <c r="F51" i="315" a="1"/>
  <c r="F51" i="315" s="1"/>
  <c r="F42" i="316" a="1"/>
  <c r="F42" i="316" s="1"/>
  <c r="G42" i="316" a="1"/>
  <c r="G42" i="316" s="1"/>
  <c r="E42" i="316" a="1"/>
  <c r="E42" i="316" s="1"/>
  <c r="H42" i="316" a="1"/>
  <c r="H42" i="316" s="1"/>
  <c r="G41" i="320" a="1"/>
  <c r="G41" i="320" s="1"/>
  <c r="D41" i="320" a="1"/>
  <c r="D41" i="320" s="1"/>
  <c r="F41" i="320" a="1"/>
  <c r="F41" i="320" s="1"/>
  <c r="E41" i="320" a="1"/>
  <c r="E41" i="320" s="1"/>
  <c r="G27" i="327" a="1"/>
  <c r="G27" i="327" s="1"/>
  <c r="E27" i="327" a="1"/>
  <c r="E27" i="327" s="1"/>
  <c r="H10" i="327" s="1" a="1"/>
  <c r="H10" i="327" s="1"/>
  <c r="D27" i="327" a="1"/>
  <c r="D27" i="327" s="1"/>
  <c r="E40" i="328" a="1"/>
  <c r="E40" i="328" s="1"/>
  <c r="D40" i="328" a="1"/>
  <c r="D40" i="328" s="1"/>
  <c r="E45" i="332" a="1"/>
  <c r="E45" i="332" s="1"/>
  <c r="H45" i="332" a="1"/>
  <c r="H45" i="332" s="1"/>
  <c r="G61" i="332" a="1"/>
  <c r="G61" i="332" s="1"/>
  <c r="E61" i="332" a="1"/>
  <c r="E61" i="332" s="1"/>
  <c r="G36" i="315" a="1"/>
  <c r="G36" i="315" s="1"/>
  <c r="E36" i="315" a="1"/>
  <c r="E36" i="315" s="1"/>
  <c r="H44" i="315" a="1"/>
  <c r="H44" i="315" s="1"/>
  <c r="G44" i="315" a="1"/>
  <c r="G44" i="315" s="1"/>
  <c r="E52" i="315" a="1"/>
  <c r="E52" i="315" s="1"/>
  <c r="G52" i="315" a="1"/>
  <c r="G52" i="315" s="1"/>
  <c r="G28" i="316" a="1"/>
  <c r="G28" i="316" s="1"/>
  <c r="H28" i="316" a="1"/>
  <c r="H28" i="316" s="1"/>
  <c r="D35" i="316" a="1"/>
  <c r="D35" i="316" s="1"/>
  <c r="E35" i="316" a="1"/>
  <c r="E35" i="316" s="1"/>
  <c r="H43" i="317" a="1"/>
  <c r="H43" i="317" s="1"/>
  <c r="F43" i="317" a="1"/>
  <c r="F43" i="317" s="1"/>
  <c r="G30" i="326" a="1"/>
  <c r="G30" i="326" s="1"/>
  <c r="H30" i="326" a="1"/>
  <c r="H30" i="326" s="1"/>
  <c r="D26" i="328" a="1"/>
  <c r="D26" i="328" s="1"/>
  <c r="F26" i="328" a="1"/>
  <c r="F26" i="328" s="1"/>
  <c r="F54" i="315" a="1"/>
  <c r="F54" i="315" s="1"/>
  <c r="D54" i="315" a="1"/>
  <c r="D54" i="315" s="1"/>
  <c r="F37" i="315" a="1"/>
  <c r="F37" i="315" s="1"/>
  <c r="H37" i="315" a="1"/>
  <c r="H37" i="315" s="1"/>
  <c r="E45" i="315" a="1"/>
  <c r="E45" i="315" s="1"/>
  <c r="F45" i="315" a="1"/>
  <c r="F45" i="315" s="1"/>
  <c r="F29" i="317" a="1"/>
  <c r="F29" i="317" s="1"/>
  <c r="D29" i="317" a="1"/>
  <c r="D29" i="317" s="1"/>
  <c r="F75" i="317" a="1"/>
  <c r="F75" i="317" s="1"/>
  <c r="G75" i="317" a="1"/>
  <c r="G75" i="317" s="1"/>
  <c r="D51" i="327" a="1"/>
  <c r="D51" i="327" s="1"/>
  <c r="H51" i="327" a="1"/>
  <c r="H51" i="327" s="1"/>
  <c r="G48" i="341" a="1"/>
  <c r="G48" i="341" s="1"/>
  <c r="E48" i="341" a="1"/>
  <c r="E48" i="341" s="1"/>
  <c r="F48" i="341" a="1"/>
  <c r="F48" i="341" s="1"/>
  <c r="H48" i="341" a="1"/>
  <c r="H48" i="341" s="1"/>
  <c r="D48" i="341" a="1"/>
  <c r="D48" i="341" s="1"/>
  <c r="H54" i="315" a="1"/>
  <c r="H54" i="315" s="1"/>
  <c r="E44" i="315" a="1"/>
  <c r="E44" i="315" s="1"/>
  <c r="G30" i="315" a="1"/>
  <c r="G30" i="315" s="1"/>
  <c r="D30" i="315" a="1"/>
  <c r="D30" i="315" s="1"/>
  <c r="H45" i="316" a="1"/>
  <c r="H45" i="316" s="1"/>
  <c r="D45" i="316" a="1"/>
  <c r="D45" i="316" s="1"/>
  <c r="G52" i="316" a="1"/>
  <c r="G52" i="316" s="1"/>
  <c r="D52" i="316" a="1"/>
  <c r="D52" i="316" s="1"/>
  <c r="E45" i="317" a="1"/>
  <c r="E45" i="317" s="1"/>
  <c r="G45" i="317" a="1"/>
  <c r="G45" i="317" s="1"/>
  <c r="F59" i="320" a="1"/>
  <c r="F59" i="320" s="1"/>
  <c r="E59" i="320" a="1"/>
  <c r="E59" i="320" s="1"/>
  <c r="H10" i="320" s="1" a="1"/>
  <c r="H10" i="320" s="1"/>
  <c r="G59" i="320" a="1"/>
  <c r="G59" i="320" s="1"/>
  <c r="E49" i="341" a="1"/>
  <c r="E49" i="341" s="1"/>
  <c r="G49" i="341" a="1"/>
  <c r="G49" i="341" s="1"/>
  <c r="D49" i="341" a="1"/>
  <c r="D49" i="341" s="1"/>
  <c r="H49" i="341" a="1"/>
  <c r="H49" i="341" s="1"/>
  <c r="F49" i="341" a="1"/>
  <c r="F49" i="341" s="1"/>
  <c r="D31" i="315" a="1"/>
  <c r="D31" i="315" s="1"/>
  <c r="F31" i="315" a="1"/>
  <c r="F31" i="315" s="1"/>
  <c r="H31" i="315" a="1"/>
  <c r="H31" i="315" s="1"/>
  <c r="G31" i="316" a="1"/>
  <c r="G31" i="316" s="1"/>
  <c r="E31" i="316" a="1"/>
  <c r="E31" i="316" s="1"/>
  <c r="F46" i="317" a="1"/>
  <c r="F46" i="317" s="1"/>
  <c r="E46" i="317" a="1"/>
  <c r="E46" i="317" s="1"/>
  <c r="D53" i="317" a="1"/>
  <c r="D53" i="317" s="1"/>
  <c r="G53" i="317" a="1"/>
  <c r="G53" i="317" s="1"/>
  <c r="H37" i="328" a="1"/>
  <c r="H37" i="328" s="1"/>
  <c r="D37" i="328" a="1"/>
  <c r="D37" i="328" s="1"/>
  <c r="H43" i="328" a="1"/>
  <c r="H43" i="328" s="1"/>
  <c r="F43" i="328" a="1"/>
  <c r="F43" i="328" s="1"/>
  <c r="E43" i="328" a="1"/>
  <c r="E43" i="328" s="1"/>
  <c r="E51" i="328" a="1"/>
  <c r="E51" i="328" s="1"/>
  <c r="D51" i="328" a="1"/>
  <c r="D51" i="328" s="1"/>
  <c r="F51" i="328" a="1"/>
  <c r="F51" i="328" s="1"/>
  <c r="H51" i="328" a="1"/>
  <c r="H51" i="328" s="1"/>
  <c r="D27" i="330" a="1"/>
  <c r="D27" i="330" s="1"/>
  <c r="H27" i="330" a="1"/>
  <c r="H27" i="330" s="1"/>
  <c r="E50" i="341" a="1"/>
  <c r="E50" i="341" s="1"/>
  <c r="D50" i="341" a="1"/>
  <c r="D50" i="341" s="1"/>
  <c r="H50" i="341" a="1"/>
  <c r="H50" i="341" s="1"/>
  <c r="F50" i="341" a="1"/>
  <c r="F50" i="341" s="1"/>
  <c r="G50" i="341" a="1"/>
  <c r="G50" i="341" s="1"/>
  <c r="E31" i="315" a="1"/>
  <c r="E31" i="315" s="1"/>
  <c r="D42" i="316" a="1"/>
  <c r="D42" i="316" s="1"/>
  <c r="G37" i="315" a="1"/>
  <c r="G37" i="315" s="1"/>
  <c r="E51" i="315" a="1"/>
  <c r="E51" i="315" s="1"/>
  <c r="G41" i="315" a="1"/>
  <c r="G41" i="315" s="1"/>
  <c r="H48" i="316" a="1"/>
  <c r="H48" i="316" s="1"/>
  <c r="D40" i="315" a="1"/>
  <c r="D40" i="315" s="1"/>
  <c r="G40" i="315" a="1"/>
  <c r="G40" i="315" s="1"/>
  <c r="F44" i="328" a="1"/>
  <c r="F44" i="328" s="1"/>
  <c r="H44" i="328" a="1"/>
  <c r="H44" i="328" s="1"/>
  <c r="F43" i="341" a="1"/>
  <c r="F43" i="341" s="1"/>
  <c r="H43" i="341" a="1"/>
  <c r="H43" i="341" s="1"/>
  <c r="E43" i="341" a="1"/>
  <c r="E43" i="341" s="1"/>
  <c r="G43" i="341" a="1"/>
  <c r="G43" i="341" s="1"/>
  <c r="D43" i="341" a="1"/>
  <c r="D43" i="341" s="1"/>
  <c r="F49" i="317" a="1"/>
  <c r="F49" i="317" s="1"/>
  <c r="H54" i="317" a="1"/>
  <c r="H54" i="317" s="1"/>
  <c r="D38" i="315" a="1"/>
  <c r="D38" i="315" s="1"/>
  <c r="E32" i="316" a="1"/>
  <c r="E32" i="316" s="1"/>
  <c r="D46" i="315" a="1"/>
  <c r="D46" i="315" s="1"/>
  <c r="F53" i="315" a="1"/>
  <c r="F53" i="315" s="1"/>
  <c r="F76" i="317" a="1"/>
  <c r="F76" i="317" s="1"/>
  <c r="G38" i="315" a="1"/>
  <c r="G38" i="315" s="1"/>
  <c r="H10" i="345" a="1"/>
  <c r="H10" i="345" s="1"/>
  <c r="D58" i="340" a="1"/>
  <c r="D58" i="340" s="1"/>
  <c r="F20" i="101" a="1"/>
  <c r="F20" i="101" s="1"/>
  <c r="H10" i="346" a="1"/>
  <c r="H10" i="346" s="1"/>
  <c r="D32" i="316" a="1"/>
  <c r="D32" i="316" s="1"/>
  <c r="H10" i="344" a="1"/>
  <c r="H10" i="344" s="1"/>
  <c r="H10" i="124" a="1"/>
  <c r="H10" i="124" s="1"/>
  <c r="H10" i="269" a="1"/>
  <c r="H10" i="269" s="1"/>
  <c r="G46" i="101" a="1"/>
  <c r="G46" i="101" s="1"/>
  <c r="H10" i="133" a="1"/>
  <c r="H10" i="133" s="1"/>
  <c r="D44" i="101" a="1"/>
  <c r="D44" i="101" s="1"/>
  <c r="F44" i="101" a="1"/>
  <c r="F44" i="101" s="1"/>
  <c r="H10" i="165" a="1"/>
  <c r="H10" i="165" s="1"/>
  <c r="H10" i="245" a="1"/>
  <c r="H10" i="245" s="1"/>
  <c r="H10" i="247" a="1"/>
  <c r="H10" i="247" s="1"/>
  <c r="F33" i="101" a="1"/>
  <c r="F33" i="101" s="1"/>
  <c r="D33" i="101" a="1"/>
  <c r="D33" i="101" s="1"/>
  <c r="H33" i="101" a="1"/>
  <c r="H33" i="101" s="1"/>
  <c r="E33" i="101" a="1"/>
  <c r="E33" i="101" s="1"/>
  <c r="H48" i="101" a="1"/>
  <c r="H48" i="101" s="1"/>
  <c r="F48" i="101" a="1"/>
  <c r="F48" i="101" s="1"/>
  <c r="H10" i="248" a="1"/>
  <c r="H10" i="248" s="1"/>
  <c r="H10" i="259" a="1"/>
  <c r="H10" i="259" s="1"/>
  <c r="E46" i="101" a="1"/>
  <c r="E46" i="101" s="1"/>
  <c r="F46" i="101" a="1"/>
  <c r="F46" i="101" s="1"/>
  <c r="D46" i="101" a="1"/>
  <c r="D46" i="101" s="1"/>
  <c r="H38" i="101" a="1"/>
  <c r="H38" i="101" s="1"/>
  <c r="D38" i="101" a="1"/>
  <c r="D38" i="101" s="1"/>
  <c r="F38" i="101" a="1"/>
  <c r="F38" i="101" s="1"/>
  <c r="G38" i="101" a="1"/>
  <c r="G38" i="101" s="1"/>
  <c r="E31" i="101" a="1"/>
  <c r="E31" i="101" s="1"/>
  <c r="G31" i="101" a="1"/>
  <c r="G31" i="101" s="1"/>
  <c r="H10" i="250" a="1"/>
  <c r="H10" i="250" s="1"/>
  <c r="E48" i="101" a="1"/>
  <c r="E48" i="101" s="1"/>
  <c r="H10" i="125" a="1"/>
  <c r="H10" i="125" s="1"/>
  <c r="H10" i="251" a="1"/>
  <c r="H10" i="251" s="1"/>
  <c r="H10" i="135" a="1"/>
  <c r="H10" i="135" s="1"/>
  <c r="H10" i="137" a="1"/>
  <c r="H10" i="137" s="1"/>
  <c r="H10" i="258" a="1"/>
  <c r="H10" i="258" s="1"/>
  <c r="H10" i="134" a="1"/>
  <c r="H10" i="134" s="1"/>
  <c r="H10" i="132" a="1"/>
  <c r="H10" i="132" s="1"/>
  <c r="H10" i="131" a="1"/>
  <c r="H10" i="131" s="1"/>
  <c r="H10" i="130" a="1"/>
  <c r="H10" i="130" s="1"/>
  <c r="F47" i="211" a="1"/>
  <c r="F47" i="211" s="1"/>
  <c r="D47" i="211" a="1"/>
  <c r="D47" i="211" s="1"/>
  <c r="H10" i="244" a="1"/>
  <c r="H10" i="244" s="1"/>
  <c r="H10" i="164" a="1"/>
  <c r="H10" i="164" s="1"/>
  <c r="H10" i="238" a="1"/>
  <c r="H10" i="238" s="1"/>
  <c r="H10" i="254" a="1"/>
  <c r="H10" i="254" s="1"/>
  <c r="G44" i="211" a="1"/>
  <c r="G44" i="211" s="1"/>
  <c r="D44" i="211" a="1"/>
  <c r="D44" i="211" s="1"/>
  <c r="H35" i="210" a="1"/>
  <c r="H35" i="210" s="1"/>
  <c r="G35" i="210" a="1"/>
  <c r="G35" i="210" s="1"/>
  <c r="F46" i="211" a="1"/>
  <c r="F46" i="211" s="1"/>
  <c r="E46" i="211" a="1"/>
  <c r="E46" i="211" s="1"/>
  <c r="H55" i="211" a="1"/>
  <c r="H55" i="211" s="1"/>
  <c r="G55" i="211" a="1"/>
  <c r="G55" i="211" s="1"/>
  <c r="H41" i="234" a="1"/>
  <c r="H41" i="234" s="1"/>
  <c r="D41" i="234" a="1"/>
  <c r="D41" i="234" s="1"/>
  <c r="G48" i="217" a="1"/>
  <c r="G48" i="217" s="1"/>
  <c r="E48" i="217" a="1"/>
  <c r="E48" i="217" s="1"/>
  <c r="H45" i="210" a="1"/>
  <c r="H45" i="210" s="1"/>
  <c r="E45" i="210" a="1"/>
  <c r="E45" i="210" s="1"/>
  <c r="G102" i="212" a="1"/>
  <c r="G102" i="212" s="1"/>
  <c r="H102" i="212" a="1"/>
  <c r="H102" i="212" s="1"/>
  <c r="E77" i="213" a="1"/>
  <c r="E77" i="213" s="1"/>
  <c r="H10" i="213" s="1" a="1"/>
  <c r="H10" i="213" s="1"/>
  <c r="H77" i="213" a="1"/>
  <c r="H77" i="213" s="1"/>
  <c r="F36" i="235" a="1"/>
  <c r="F36" i="235" s="1"/>
  <c r="D36" i="235" a="1"/>
  <c r="D36" i="235" s="1"/>
  <c r="G100" i="212" a="1"/>
  <c r="G100" i="212" s="1"/>
  <c r="H100" i="212" a="1"/>
  <c r="H100" i="212" s="1"/>
  <c r="E100" i="212" a="1"/>
  <c r="E100" i="212" s="1"/>
  <c r="E53" i="234" a="1"/>
  <c r="E53" i="234" s="1"/>
  <c r="D53" i="234" a="1"/>
  <c r="D53" i="234" s="1"/>
  <c r="F29" i="316" a="1"/>
  <c r="F29" i="316" s="1"/>
  <c r="H29" i="316" a="1"/>
  <c r="H29" i="316" s="1"/>
  <c r="G29" i="316" a="1"/>
  <c r="G29" i="316" s="1"/>
  <c r="E29" i="316" a="1"/>
  <c r="E29" i="316" s="1"/>
  <c r="D29" i="316" a="1"/>
  <c r="D29" i="316" s="1"/>
  <c r="G38" i="316" a="1"/>
  <c r="G38" i="316" s="1"/>
  <c r="H38" i="316" a="1"/>
  <c r="H38" i="316" s="1"/>
  <c r="D38" i="316" a="1"/>
  <c r="D38" i="316" s="1"/>
  <c r="E38" i="316" a="1"/>
  <c r="E38" i="316" s="1"/>
  <c r="F38" i="316" a="1"/>
  <c r="F38" i="316" s="1"/>
  <c r="D70" i="310" a="1"/>
  <c r="D70" i="310" s="1"/>
  <c r="E70" i="310" a="1"/>
  <c r="E70" i="310" s="1"/>
  <c r="H35" i="315" a="1"/>
  <c r="H35" i="315" s="1"/>
  <c r="F35" i="315" a="1"/>
  <c r="F35" i="315" s="1"/>
  <c r="G35" i="315" a="1"/>
  <c r="G35" i="315" s="1"/>
  <c r="E35" i="315" a="1"/>
  <c r="E35" i="315" s="1"/>
  <c r="H83" i="340" a="1"/>
  <c r="H83" i="340" s="1"/>
  <c r="D83" i="340" a="1"/>
  <c r="D83" i="340" s="1"/>
  <c r="F83" i="340" a="1"/>
  <c r="F83" i="340" s="1"/>
  <c r="G83" i="340" a="1"/>
  <c r="G83" i="340" s="1"/>
  <c r="E83" i="340" a="1"/>
  <c r="E83" i="340" s="1"/>
  <c r="E65" i="341" a="1"/>
  <c r="E65" i="341" s="1"/>
  <c r="F65" i="341" a="1"/>
  <c r="F65" i="341" s="1"/>
  <c r="G65" i="341" a="1"/>
  <c r="G65" i="341" s="1"/>
  <c r="D65" i="341" a="1"/>
  <c r="D65" i="341" s="1"/>
  <c r="H65" i="341" a="1"/>
  <c r="H65" i="341" s="1"/>
  <c r="D66" i="341" a="1"/>
  <c r="D66" i="341" s="1"/>
  <c r="G66" i="341" a="1"/>
  <c r="G66" i="341" s="1"/>
  <c r="E66" i="341" a="1"/>
  <c r="E66" i="341" s="1"/>
  <c r="F66" i="341" a="1"/>
  <c r="F66" i="341" s="1"/>
  <c r="H66" i="341" a="1"/>
  <c r="H66" i="341" s="1"/>
  <c r="G39" i="315" a="1"/>
  <c r="G39" i="315" s="1"/>
  <c r="H39" i="315" a="1"/>
  <c r="H39" i="315" s="1"/>
  <c r="F38" i="328" a="1"/>
  <c r="F38" i="328" s="1"/>
  <c r="D38" i="328" a="1"/>
  <c r="D38" i="328" s="1"/>
  <c r="E38" i="328" a="1"/>
  <c r="E38" i="328" s="1"/>
  <c r="H10" i="328" s="1" a="1"/>
  <c r="H10" i="328" s="1"/>
  <c r="G59" i="341" a="1"/>
  <c r="G59" i="341" s="1"/>
  <c r="D59" i="341" a="1"/>
  <c r="D59" i="341" s="1"/>
  <c r="F59" i="341" a="1"/>
  <c r="F59" i="341" s="1"/>
  <c r="H59" i="341" a="1"/>
  <c r="H59" i="341" s="1"/>
  <c r="E59" i="341" a="1"/>
  <c r="E59" i="341" s="1"/>
  <c r="G74" i="341" a="1"/>
  <c r="G74" i="341" s="1"/>
  <c r="H74" i="341" a="1"/>
  <c r="H74" i="341" s="1"/>
  <c r="E74" i="341" a="1"/>
  <c r="E74" i="341" s="1"/>
  <c r="D74" i="341" a="1"/>
  <c r="D74" i="341" s="1"/>
  <c r="F74" i="341" a="1"/>
  <c r="F74" i="341" s="1"/>
  <c r="E40" i="315" a="1"/>
  <c r="E40" i="315" s="1"/>
  <c r="D33" i="315" a="1"/>
  <c r="D33" i="315" s="1"/>
  <c r="H29" i="330" a="1"/>
  <c r="H29" i="330" s="1"/>
  <c r="G29" i="330" a="1"/>
  <c r="G29" i="330" s="1"/>
  <c r="F44" i="330" a="1"/>
  <c r="F44" i="330" s="1"/>
  <c r="E44" i="330" a="1"/>
  <c r="E44" i="330" s="1"/>
  <c r="H50" i="340" a="1"/>
  <c r="H50" i="340" s="1"/>
  <c r="G50" i="340" a="1"/>
  <c r="G50" i="340" s="1"/>
  <c r="E50" i="340" a="1"/>
  <c r="E50" i="340" s="1"/>
  <c r="D50" i="340" a="1"/>
  <c r="D50" i="340" s="1"/>
  <c r="H75" i="341" a="1"/>
  <c r="H75" i="341" s="1"/>
  <c r="G75" i="341" a="1"/>
  <c r="G75" i="341" s="1"/>
  <c r="E75" i="341" a="1"/>
  <c r="E75" i="341" s="1"/>
  <c r="D75" i="341" a="1"/>
  <c r="D75" i="341" s="1"/>
  <c r="F75" i="341" a="1"/>
  <c r="F75" i="341" s="1"/>
  <c r="E54" i="315" a="1"/>
  <c r="E54" i="315" s="1"/>
  <c r="G50" i="316" a="1"/>
  <c r="G50" i="316" s="1"/>
  <c r="D55" i="315" a="1"/>
  <c r="D55" i="315" s="1"/>
  <c r="D45" i="315" a="1"/>
  <c r="D45" i="315" s="1"/>
  <c r="F40" i="315" a="1"/>
  <c r="F40" i="315" s="1"/>
  <c r="E50" i="315" a="1"/>
  <c r="E50" i="315" s="1"/>
  <c r="E39" i="315" a="1"/>
  <c r="E39" i="315" s="1"/>
  <c r="D47" i="315" a="1"/>
  <c r="D47" i="315" s="1"/>
  <c r="D35" i="332" a="1"/>
  <c r="D35" i="332" s="1"/>
  <c r="E35" i="332" a="1"/>
  <c r="E35" i="332" s="1"/>
  <c r="E42" i="341" a="1"/>
  <c r="E42" i="341" s="1"/>
  <c r="H42" i="341" a="1"/>
  <c r="H42" i="341" s="1"/>
  <c r="D42" i="341" a="1"/>
  <c r="D42" i="341" s="1"/>
  <c r="G42" i="341" a="1"/>
  <c r="G42" i="341" s="1"/>
  <c r="F42" i="341" a="1"/>
  <c r="F42" i="341" s="1"/>
  <c r="F54" i="341" a="1"/>
  <c r="F54" i="341" s="1"/>
  <c r="G54" i="341" a="1"/>
  <c r="G54" i="341" s="1"/>
  <c r="E54" i="341" a="1"/>
  <c r="E54" i="341" s="1"/>
  <c r="H54" i="341" a="1"/>
  <c r="H54" i="341" s="1"/>
  <c r="D54" i="341" a="1"/>
  <c r="D54" i="341" s="1"/>
  <c r="G69" i="341" a="1"/>
  <c r="G69" i="341" s="1"/>
  <c r="E69" i="341" a="1"/>
  <c r="E69" i="341" s="1"/>
  <c r="D69" i="341" a="1"/>
  <c r="D69" i="341" s="1"/>
  <c r="H69" i="341" a="1"/>
  <c r="H69" i="341" s="1"/>
  <c r="F69" i="341" a="1"/>
  <c r="F69" i="341" s="1"/>
  <c r="F50" i="315" a="1"/>
  <c r="F50" i="315" s="1"/>
  <c r="H50" i="316" a="1"/>
  <c r="H50" i="316" s="1"/>
  <c r="H31" i="316" a="1"/>
  <c r="H31" i="316" s="1"/>
  <c r="H53" i="315" a="1"/>
  <c r="H53" i="315" s="1"/>
  <c r="E47" i="315" a="1"/>
  <c r="E47" i="315" s="1"/>
  <c r="F65" i="340" a="1"/>
  <c r="F65" i="340" s="1"/>
  <c r="G65" i="340" a="1"/>
  <c r="G65" i="340" s="1"/>
  <c r="E65" i="340" a="1"/>
  <c r="E65" i="340" s="1"/>
  <c r="D65" i="340" a="1"/>
  <c r="D65" i="340" s="1"/>
  <c r="H65" i="340" a="1"/>
  <c r="H65" i="340" s="1"/>
  <c r="H35" i="341" a="1"/>
  <c r="H35" i="341" s="1"/>
  <c r="F35" i="341" a="1"/>
  <c r="F35" i="341" s="1"/>
  <c r="E35" i="341" a="1"/>
  <c r="E35" i="341" s="1"/>
  <c r="H70" i="341" a="1"/>
  <c r="H70" i="341" s="1"/>
  <c r="G70" i="341" a="1"/>
  <c r="G70" i="341" s="1"/>
  <c r="D70" i="341" a="1"/>
  <c r="D70" i="341" s="1"/>
  <c r="E70" i="341" a="1"/>
  <c r="E70" i="341" s="1"/>
  <c r="F70" i="341" a="1"/>
  <c r="F70" i="341" s="1"/>
  <c r="D74" i="340" a="1"/>
  <c r="D74" i="340" s="1"/>
  <c r="E74" i="340" a="1"/>
  <c r="E74" i="340" s="1"/>
  <c r="F74" i="340" a="1"/>
  <c r="F74" i="340" s="1"/>
  <c r="H74" i="340" a="1"/>
  <c r="H74" i="340" s="1"/>
  <c r="G74" i="340" a="1"/>
  <c r="G74" i="340" s="1"/>
  <c r="G82" i="340" a="1"/>
  <c r="G82" i="340" s="1"/>
  <c r="F82" i="340" a="1"/>
  <c r="F82" i="340" s="1"/>
  <c r="E82" i="340" a="1"/>
  <c r="E82" i="340" s="1"/>
  <c r="H82" i="340" a="1"/>
  <c r="H82" i="340" s="1"/>
  <c r="D82" i="340" a="1"/>
  <c r="D82" i="340" s="1"/>
  <c r="G64" i="341" a="1"/>
  <c r="G64" i="341" s="1"/>
  <c r="E64" i="341" a="1"/>
  <c r="E64" i="341" s="1"/>
  <c r="F64" i="341" a="1"/>
  <c r="F64" i="341" s="1"/>
  <c r="H64" i="341" a="1"/>
  <c r="H64" i="341" s="1"/>
  <c r="D64" i="341" a="1"/>
  <c r="D64" i="341" s="1"/>
  <c r="D52" i="340" a="1"/>
  <c r="D52" i="340" s="1"/>
  <c r="D45" i="340" a="1"/>
  <c r="D45" i="340" s="1"/>
  <c r="E21" i="101" a="1"/>
  <c r="E21" i="101" s="1"/>
  <c r="H63" i="340" a="1"/>
  <c r="H63" i="340" s="1"/>
  <c r="E45" i="340" a="1"/>
  <c r="E45" i="340" s="1"/>
  <c r="E20" i="101" a="1"/>
  <c r="E20" i="101" s="1"/>
  <c r="E27" i="315" a="1"/>
  <c r="E27" i="315" s="1"/>
  <c r="H27" i="315" a="1"/>
  <c r="H27" i="315" s="1"/>
  <c r="H10" i="326" a="1"/>
  <c r="H10" i="326" s="1"/>
  <c r="H10" i="319" a="1"/>
  <c r="H10" i="319" s="1"/>
  <c r="H29" i="315" a="1"/>
  <c r="H29" i="315" s="1"/>
  <c r="E29" i="315" a="1"/>
  <c r="E29" i="315" s="1"/>
  <c r="F29" i="315" a="1"/>
  <c r="F29" i="315" s="1"/>
  <c r="D29" i="315" a="1"/>
  <c r="D29" i="315" s="1"/>
  <c r="H10" i="329" a="1"/>
  <c r="H10" i="329" s="1"/>
  <c r="H10" i="325" a="1"/>
  <c r="H10" i="325" s="1"/>
  <c r="H10" i="318" a="1"/>
  <c r="H10" i="318" s="1"/>
  <c r="G32" i="315" a="1"/>
  <c r="G32" i="315" s="1"/>
  <c r="H32" i="315" a="1"/>
  <c r="H32" i="315" s="1"/>
  <c r="D32" i="315" a="1"/>
  <c r="D32" i="315" s="1"/>
  <c r="E32" i="315" a="1"/>
  <c r="E32" i="315" s="1"/>
  <c r="E26" i="315" a="1"/>
  <c r="E26" i="315" s="1"/>
  <c r="F26" i="315" a="1"/>
  <c r="F26" i="315" s="1"/>
  <c r="H26" i="315" a="1"/>
  <c r="H26" i="315" s="1"/>
  <c r="G33" i="315" a="1"/>
  <c r="G33" i="315" s="1"/>
  <c r="H33" i="315" a="1"/>
  <c r="H33" i="315" s="1"/>
  <c r="F33" i="315" a="1"/>
  <c r="F33" i="315" s="1"/>
  <c r="D28" i="315" a="1"/>
  <c r="D28" i="315" s="1"/>
  <c r="E28" i="315" a="1"/>
  <c r="E28" i="315" s="1"/>
  <c r="G28" i="315" a="1"/>
  <c r="G28" i="315" s="1"/>
  <c r="D43" i="315" a="1"/>
  <c r="D43" i="315" s="1"/>
  <c r="H43" i="315" a="1"/>
  <c r="H43" i="315" s="1"/>
  <c r="F36" i="315" a="1"/>
  <c r="F36" i="315" s="1"/>
  <c r="H36" i="315" a="1"/>
  <c r="H36" i="315" s="1"/>
  <c r="F28" i="315" a="1"/>
  <c r="F28" i="315" s="1"/>
  <c r="G48" i="315" a="1"/>
  <c r="G48" i="315" s="1"/>
  <c r="F48" i="315" a="1"/>
  <c r="F48" i="315" s="1"/>
  <c r="H48" i="315" a="1"/>
  <c r="H48" i="315" s="1"/>
  <c r="E48" i="315" a="1"/>
  <c r="E48" i="315" s="1"/>
  <c r="H10" i="324" a="1"/>
  <c r="H10" i="324" s="1"/>
  <c r="H10" i="323" a="1"/>
  <c r="H10" i="323" s="1"/>
  <c r="D35" i="315" a="1"/>
  <c r="D35" i="315" s="1"/>
  <c r="G34" i="316" a="1"/>
  <c r="G34" i="316" s="1"/>
  <c r="D34" i="316" a="1"/>
  <c r="D34" i="316" s="1"/>
  <c r="E34" i="316" a="1"/>
  <c r="E34" i="316" s="1"/>
  <c r="E53" i="316" a="1"/>
  <c r="E53" i="316" s="1"/>
  <c r="G53" i="316" a="1"/>
  <c r="G53" i="316" s="1"/>
  <c r="H10" i="331" a="1"/>
  <c r="H10" i="331" s="1"/>
  <c r="D44" i="316" a="1"/>
  <c r="D44" i="316" s="1"/>
  <c r="G48" i="332" a="1"/>
  <c r="G48" i="332" s="1"/>
  <c r="E48" i="332" a="1"/>
  <c r="E48" i="332" s="1"/>
  <c r="G38" i="332" a="1"/>
  <c r="G38" i="332" s="1"/>
  <c r="D38" i="332" a="1"/>
  <c r="D38" i="332" s="1"/>
  <c r="H45" i="330" a="1"/>
  <c r="H45" i="330" s="1"/>
  <c r="E45" i="330" a="1"/>
  <c r="E45" i="330" s="1"/>
  <c r="H10" i="232" a="1"/>
  <c r="H10" i="232" s="1"/>
  <c r="H10" i="214" a="1"/>
  <c r="H10" i="214" s="1"/>
  <c r="H10" i="262" a="1"/>
  <c r="H10" i="262" s="1"/>
  <c r="H10" i="212" a="1"/>
  <c r="H10" i="212" s="1"/>
  <c r="H10" i="218" a="1"/>
  <c r="H10" i="218" s="1"/>
  <c r="H10" i="243" a="1"/>
  <c r="H10" i="243" s="1"/>
  <c r="H10" i="228" a="1"/>
  <c r="H10" i="228" s="1"/>
  <c r="H10" i="249" a="1"/>
  <c r="H10" i="249" s="1"/>
  <c r="H10" i="237" a="1"/>
  <c r="H10" i="237" s="1"/>
  <c r="H10" i="252" a="1"/>
  <c r="H10" i="252" s="1"/>
  <c r="H10" i="263" a="1"/>
  <c r="H10" i="263" s="1"/>
  <c r="H10" i="246" a="1"/>
  <c r="H10" i="246" s="1"/>
  <c r="H10" i="242" a="1"/>
  <c r="H10" i="242" s="1"/>
  <c r="H10" i="240" a="1"/>
  <c r="H10" i="240" s="1"/>
  <c r="H10" i="253" a="1"/>
  <c r="H10" i="253" s="1"/>
  <c r="H10" i="129" a="1"/>
  <c r="H10" i="129" s="1"/>
  <c r="H10" i="270" a="1"/>
  <c r="H10" i="270" s="1"/>
  <c r="H10" i="236" a="1"/>
  <c r="H10" i="236" s="1"/>
  <c r="H10" i="241" a="1"/>
  <c r="H10" i="241" s="1"/>
  <c r="H10" i="227" a="1"/>
  <c r="H10" i="227" s="1"/>
  <c r="H10" i="272" a="1"/>
  <c r="H10" i="272" s="1"/>
  <c r="H10" i="160" a="1"/>
  <c r="H10" i="160" s="1"/>
  <c r="H10" i="229" a="1"/>
  <c r="H10" i="229" s="1"/>
  <c r="H10" i="305" a="1"/>
  <c r="H10" i="305" s="1"/>
  <c r="H10" i="221" a="1"/>
  <c r="H10" i="221" s="1"/>
  <c r="D90" i="212" a="1"/>
  <c r="D90" i="212" s="1"/>
  <c r="H90" i="212" a="1"/>
  <c r="H90" i="212" s="1"/>
  <c r="G90" i="212" a="1"/>
  <c r="G90" i="212" s="1"/>
  <c r="H86" i="236" a="1"/>
  <c r="H86" i="236" s="1"/>
  <c r="E86" i="236" a="1"/>
  <c r="E86" i="236" s="1"/>
  <c r="H76" i="237" a="1"/>
  <c r="H76" i="237" s="1"/>
  <c r="F76" i="237" a="1"/>
  <c r="F76" i="237" s="1"/>
  <c r="D76" i="237" a="1"/>
  <c r="D76" i="237" s="1"/>
  <c r="F51" i="216" a="1"/>
  <c r="F51" i="216" s="1"/>
  <c r="E51" i="216" a="1"/>
  <c r="E51" i="216" s="1"/>
  <c r="H10" i="216" s="1" a="1"/>
  <c r="H10" i="216" s="1"/>
  <c r="E101" i="215" a="1"/>
  <c r="E101" i="215" s="1"/>
  <c r="G101" i="215" a="1"/>
  <c r="G101" i="215" s="1"/>
  <c r="H35" i="309" a="1"/>
  <c r="H35" i="309" s="1"/>
  <c r="E35" i="309" a="1"/>
  <c r="E35" i="309" s="1"/>
  <c r="F35" i="309" a="1"/>
  <c r="F35" i="309" s="1"/>
  <c r="E67" i="309" a="1"/>
  <c r="E67" i="309" s="1"/>
  <c r="D67" i="309" a="1"/>
  <c r="D67" i="309" s="1"/>
  <c r="G67" i="309" a="1"/>
  <c r="G67" i="309" s="1"/>
  <c r="F85" i="340" a="1"/>
  <c r="F85" i="340" s="1"/>
  <c r="D85" i="340" a="1"/>
  <c r="D85" i="340" s="1"/>
  <c r="E85" i="340" a="1"/>
  <c r="E85" i="340" s="1"/>
  <c r="G85" i="340" a="1"/>
  <c r="G85" i="340" s="1"/>
  <c r="H85" i="340" a="1"/>
  <c r="H85" i="340" s="1"/>
  <c r="D38" i="341" a="1"/>
  <c r="D38" i="341" s="1"/>
  <c r="G38" i="341" a="1"/>
  <c r="G38" i="341" s="1"/>
  <c r="F38" i="341" a="1"/>
  <c r="F38" i="341" s="1"/>
  <c r="D56" i="341" a="1"/>
  <c r="D56" i="341" s="1"/>
  <c r="E56" i="341" a="1"/>
  <c r="E56" i="341" s="1"/>
  <c r="F56" i="341" a="1"/>
  <c r="F56" i="341" s="1"/>
  <c r="G56" i="341" a="1"/>
  <c r="G56" i="341" s="1"/>
  <c r="H56" i="341" a="1"/>
  <c r="H56" i="341" s="1"/>
  <c r="G43" i="342" a="1"/>
  <c r="G43" i="342" s="1"/>
  <c r="H43" i="342" a="1"/>
  <c r="H43" i="342" s="1"/>
  <c r="D43" i="342" a="1"/>
  <c r="D43" i="342" s="1"/>
  <c r="E43" i="342" a="1"/>
  <c r="E43" i="342" s="1"/>
  <c r="F43" i="342" a="1"/>
  <c r="F43" i="342" s="1"/>
  <c r="E29" i="309" a="1"/>
  <c r="E29" i="309" s="1"/>
  <c r="F29" i="309" a="1"/>
  <c r="F29" i="309" s="1"/>
  <c r="H36" i="309" a="1"/>
  <c r="H36" i="309" s="1"/>
  <c r="G36" i="309" a="1"/>
  <c r="G36" i="309" s="1"/>
  <c r="H86" i="340" a="1"/>
  <c r="H86" i="340" s="1"/>
  <c r="D86" i="340" a="1"/>
  <c r="D86" i="340" s="1"/>
  <c r="G86" i="340" a="1"/>
  <c r="G86" i="340" s="1"/>
  <c r="E86" i="340" a="1"/>
  <c r="E86" i="340" s="1"/>
  <c r="F86" i="340" a="1"/>
  <c r="F86" i="340" s="1"/>
  <c r="F39" i="341" a="1"/>
  <c r="F39" i="341" s="1"/>
  <c r="H39" i="341" a="1"/>
  <c r="H39" i="341" s="1"/>
  <c r="G39" i="341" a="1"/>
  <c r="G39" i="341" s="1"/>
  <c r="E39" i="341" a="1"/>
  <c r="E39" i="341" s="1"/>
  <c r="D39" i="341" a="1"/>
  <c r="D39" i="341" s="1"/>
  <c r="H57" i="341" a="1"/>
  <c r="H57" i="341" s="1"/>
  <c r="E57" i="341" a="1"/>
  <c r="E57" i="341" s="1"/>
  <c r="F57" i="341" a="1"/>
  <c r="F57" i="341" s="1"/>
  <c r="G57" i="341" a="1"/>
  <c r="G57" i="341" s="1"/>
  <c r="D57" i="341" a="1"/>
  <c r="D57" i="341" s="1"/>
  <c r="F44" i="342" a="1"/>
  <c r="F44" i="342" s="1"/>
  <c r="E44" i="342" a="1"/>
  <c r="E44" i="342" s="1"/>
  <c r="G44" i="342" a="1"/>
  <c r="G44" i="342" s="1"/>
  <c r="H44" i="342" a="1"/>
  <c r="H44" i="342" s="1"/>
  <c r="D44" i="342" a="1"/>
  <c r="D44" i="342" s="1"/>
  <c r="E49" i="340" a="1"/>
  <c r="E49" i="340" s="1"/>
  <c r="D49" i="340" a="1"/>
  <c r="D49" i="340" s="1"/>
  <c r="H49" i="340" a="1"/>
  <c r="H49" i="340" s="1"/>
  <c r="G49" i="340" a="1"/>
  <c r="G49" i="340" s="1"/>
  <c r="F49" i="340" a="1"/>
  <c r="F49" i="340" s="1"/>
  <c r="G67" i="340" a="1"/>
  <c r="G67" i="340" s="1"/>
  <c r="F67" i="340" a="1"/>
  <c r="F67" i="340" s="1"/>
  <c r="H67" i="340" a="1"/>
  <c r="H67" i="340" s="1"/>
  <c r="E67" i="340" a="1"/>
  <c r="E67" i="340" s="1"/>
  <c r="D67" i="340" a="1"/>
  <c r="D67" i="340" s="1"/>
  <c r="G81" i="340" a="1"/>
  <c r="G81" i="340" s="1"/>
  <c r="E81" i="340" a="1"/>
  <c r="E81" i="340" s="1"/>
  <c r="D81" i="340" a="1"/>
  <c r="D81" i="340" s="1"/>
  <c r="H81" i="340" a="1"/>
  <c r="H81" i="340" s="1"/>
  <c r="F81" i="340" a="1"/>
  <c r="F81" i="340" s="1"/>
  <c r="D87" i="340" a="1"/>
  <c r="D87" i="340" s="1"/>
  <c r="G87" i="340" a="1"/>
  <c r="G87" i="340" s="1"/>
  <c r="F87" i="340" a="1"/>
  <c r="F87" i="340" s="1"/>
  <c r="E87" i="340" a="1"/>
  <c r="E87" i="340" s="1"/>
  <c r="H87" i="340" a="1"/>
  <c r="H87" i="340" s="1"/>
  <c r="G40" i="341" a="1"/>
  <c r="G40" i="341" s="1"/>
  <c r="E40" i="341" a="1"/>
  <c r="E40" i="341" s="1"/>
  <c r="D40" i="341" a="1"/>
  <c r="D40" i="341" s="1"/>
  <c r="H40" i="341" a="1"/>
  <c r="H40" i="341" s="1"/>
  <c r="F40" i="341" a="1"/>
  <c r="F40" i="341" s="1"/>
  <c r="F51" i="341" a="1"/>
  <c r="F51" i="341" s="1"/>
  <c r="H51" i="341" a="1"/>
  <c r="H51" i="341" s="1"/>
  <c r="E51" i="341" a="1"/>
  <c r="E51" i="341" s="1"/>
  <c r="G51" i="341" a="1"/>
  <c r="G51" i="341" s="1"/>
  <c r="D51" i="341" a="1"/>
  <c r="D51" i="341" s="1"/>
  <c r="E58" i="341" a="1"/>
  <c r="E58" i="341" s="1"/>
  <c r="G58" i="341" a="1"/>
  <c r="G58" i="341" s="1"/>
  <c r="H58" i="341" a="1"/>
  <c r="H58" i="341" s="1"/>
  <c r="F58" i="341" a="1"/>
  <c r="F58" i="341" s="1"/>
  <c r="D58" i="341" a="1"/>
  <c r="D58" i="341" s="1"/>
  <c r="G37" i="342" a="1"/>
  <c r="G37" i="342" s="1"/>
  <c r="H37" i="342" a="1"/>
  <c r="H37" i="342" s="1"/>
  <c r="D37" i="342" a="1"/>
  <c r="D37" i="342" s="1"/>
  <c r="F37" i="342" a="1"/>
  <c r="F37" i="342" s="1"/>
  <c r="E37" i="342" a="1"/>
  <c r="E37" i="342" s="1"/>
  <c r="D47" i="306" a="1"/>
  <c r="D47" i="306" s="1"/>
  <c r="F47" i="306" a="1"/>
  <c r="F47" i="306" s="1"/>
  <c r="E47" i="306" a="1"/>
  <c r="E47" i="306" s="1"/>
  <c r="E51" i="309" a="1"/>
  <c r="E51" i="309" s="1"/>
  <c r="H51" i="309" a="1"/>
  <c r="H51" i="309" s="1"/>
  <c r="F51" i="309" a="1"/>
  <c r="F51" i="309" s="1"/>
  <c r="H69" i="309" a="1"/>
  <c r="H69" i="309" s="1"/>
  <c r="G69" i="309" a="1"/>
  <c r="G69" i="309" s="1"/>
  <c r="G75" i="340" a="1"/>
  <c r="G75" i="340" s="1"/>
  <c r="H75" i="340" a="1"/>
  <c r="H75" i="340" s="1"/>
  <c r="E75" i="340" a="1"/>
  <c r="E75" i="340" s="1"/>
  <c r="D75" i="340" a="1"/>
  <c r="D75" i="340" s="1"/>
  <c r="F75" i="340" a="1"/>
  <c r="F75" i="340" s="1"/>
  <c r="G41" i="341" a="1"/>
  <c r="G41" i="341" s="1"/>
  <c r="H41" i="341" a="1"/>
  <c r="H41" i="341" s="1"/>
  <c r="E41" i="341" a="1"/>
  <c r="E41" i="341" s="1"/>
  <c r="F41" i="341" a="1"/>
  <c r="F41" i="341" s="1"/>
  <c r="D41" i="341" a="1"/>
  <c r="D41" i="341" s="1"/>
  <c r="G52" i="341" a="1"/>
  <c r="G52" i="341" s="1"/>
  <c r="E52" i="341" a="1"/>
  <c r="E52" i="341" s="1"/>
  <c r="F52" i="341" a="1"/>
  <c r="F52" i="341" s="1"/>
  <c r="H52" i="341" a="1"/>
  <c r="H52" i="341" s="1"/>
  <c r="D52" i="341" a="1"/>
  <c r="D52" i="341" s="1"/>
  <c r="G32" i="309" a="1"/>
  <c r="G32" i="309" s="1"/>
  <c r="D32" i="309" a="1"/>
  <c r="D32" i="309" s="1"/>
  <c r="H46" i="309" a="1"/>
  <c r="H46" i="309" s="1"/>
  <c r="E46" i="309" a="1"/>
  <c r="E46" i="309" s="1"/>
  <c r="D46" i="309" a="1"/>
  <c r="D46" i="309" s="1"/>
  <c r="E64" i="309" a="1"/>
  <c r="E64" i="309" s="1"/>
  <c r="F64" i="309" a="1"/>
  <c r="F64" i="309" s="1"/>
  <c r="H64" i="309" a="1"/>
  <c r="H64" i="309" s="1"/>
  <c r="G55" i="340" a="1"/>
  <c r="G55" i="340" s="1"/>
  <c r="E55" i="340" a="1"/>
  <c r="E55" i="340" s="1"/>
  <c r="F55" i="340" a="1"/>
  <c r="F55" i="340" s="1"/>
  <c r="D55" i="340" a="1"/>
  <c r="D55" i="340" s="1"/>
  <c r="H55" i="340" a="1"/>
  <c r="H55" i="340" s="1"/>
  <c r="G53" i="341" a="1"/>
  <c r="G53" i="341" s="1"/>
  <c r="E53" i="341" a="1"/>
  <c r="E53" i="341" s="1"/>
  <c r="D53" i="341" a="1"/>
  <c r="D53" i="341" s="1"/>
  <c r="H53" i="341" a="1"/>
  <c r="H53" i="341" s="1"/>
  <c r="F53" i="341" a="1"/>
  <c r="F53" i="341" s="1"/>
  <c r="F46" i="309" a="1"/>
  <c r="F46" i="309" s="1"/>
  <c r="D40" i="309" a="1"/>
  <c r="D40" i="309" s="1"/>
  <c r="H40" i="309" a="1"/>
  <c r="H40" i="309" s="1"/>
  <c r="E40" i="309" a="1"/>
  <c r="E40" i="309" s="1"/>
  <c r="H47" i="309" a="1"/>
  <c r="H47" i="309" s="1"/>
  <c r="E47" i="309" a="1"/>
  <c r="E47" i="309" s="1"/>
  <c r="F59" i="309" a="1"/>
  <c r="F59" i="309" s="1"/>
  <c r="H59" i="309" a="1"/>
  <c r="H59" i="309" s="1"/>
  <c r="G59" i="309" a="1"/>
  <c r="G59" i="309" s="1"/>
  <c r="D59" i="309" a="1"/>
  <c r="D59" i="309" s="1"/>
  <c r="H38" i="340" a="1"/>
  <c r="H38" i="340" s="1"/>
  <c r="F38" i="340" a="1"/>
  <c r="F38" i="340" s="1"/>
  <c r="E38" i="340" a="1"/>
  <c r="E38" i="340" s="1"/>
  <c r="G64" i="340" a="1"/>
  <c r="G64" i="340" s="1"/>
  <c r="F64" i="340" a="1"/>
  <c r="F64" i="340" s="1"/>
  <c r="D64" i="340" a="1"/>
  <c r="D64" i="340" s="1"/>
  <c r="E64" i="340" a="1"/>
  <c r="E64" i="340" s="1"/>
  <c r="H64" i="340" a="1"/>
  <c r="H64" i="340" s="1"/>
  <c r="H36" i="341" a="1"/>
  <c r="H36" i="341" s="1"/>
  <c r="F36" i="341" a="1"/>
  <c r="F36" i="341" s="1"/>
  <c r="E36" i="341" a="1"/>
  <c r="E36" i="341" s="1"/>
  <c r="D36" i="341" a="1"/>
  <c r="D36" i="341" s="1"/>
  <c r="G36" i="341" a="1"/>
  <c r="G36" i="341" s="1"/>
  <c r="H71" i="341" a="1"/>
  <c r="H71" i="341" s="1"/>
  <c r="G71" i="341" a="1"/>
  <c r="G71" i="341" s="1"/>
  <c r="E71" i="341" a="1"/>
  <c r="E71" i="341" s="1"/>
  <c r="D71" i="341" a="1"/>
  <c r="D71" i="341" s="1"/>
  <c r="F71" i="341" a="1"/>
  <c r="F71" i="341" s="1"/>
  <c r="G72" i="340" a="1"/>
  <c r="G72" i="340" s="1"/>
  <c r="F72" i="340" a="1"/>
  <c r="F72" i="340" s="1"/>
  <c r="H72" i="340" a="1"/>
  <c r="H72" i="340" s="1"/>
  <c r="H55" i="341" a="1"/>
  <c r="H55" i="341" s="1"/>
  <c r="F55" i="341" a="1"/>
  <c r="F55" i="341" s="1"/>
  <c r="G55" i="341" a="1"/>
  <c r="G55" i="341" s="1"/>
  <c r="E55" i="341" a="1"/>
  <c r="E55" i="341" s="1"/>
  <c r="D55" i="341" a="1"/>
  <c r="D55" i="341" s="1"/>
  <c r="H67" i="341" a="1"/>
  <c r="H67" i="341" s="1"/>
  <c r="G67" i="341" a="1"/>
  <c r="G67" i="341" s="1"/>
  <c r="E67" i="341" a="1"/>
  <c r="E67" i="341" s="1"/>
  <c r="D67" i="341" a="1"/>
  <c r="D67" i="341" s="1"/>
  <c r="F67" i="341" a="1"/>
  <c r="F67" i="341" s="1"/>
  <c r="G42" i="342" a="1"/>
  <c r="G42" i="342" s="1"/>
  <c r="D42" i="342" a="1"/>
  <c r="D42" i="342" s="1"/>
  <c r="E42" i="342" a="1"/>
  <c r="E42" i="342" s="1"/>
  <c r="F42" i="342" a="1"/>
  <c r="F42" i="342" s="1"/>
  <c r="H42" i="342" a="1"/>
  <c r="H42" i="342" s="1"/>
  <c r="H42" i="340" a="1"/>
  <c r="H42" i="340" s="1"/>
  <c r="F45" i="340" a="1"/>
  <c r="F45" i="340" s="1"/>
  <c r="F60" i="340" a="1"/>
  <c r="F60" i="340" s="1"/>
  <c r="D79" i="340" a="1"/>
  <c r="D79" i="340" s="1"/>
  <c r="E53" i="340" a="1"/>
  <c r="E53" i="340" s="1"/>
  <c r="G54" i="340" a="1"/>
  <c r="G54" i="340" s="1"/>
  <c r="E60" i="340" a="1"/>
  <c r="E60" i="340" s="1"/>
  <c r="F54" i="340" a="1"/>
  <c r="F54" i="340" s="1"/>
  <c r="D53" i="340" a="1"/>
  <c r="D53" i="340" s="1"/>
  <c r="H52" i="340" a="1"/>
  <c r="H52" i="340" s="1"/>
  <c r="G79" i="340" a="1"/>
  <c r="G79" i="340" s="1"/>
  <c r="F53" i="340" a="1"/>
  <c r="F53" i="340" s="1"/>
  <c r="D60" i="340" a="1"/>
  <c r="D60" i="340" s="1"/>
  <c r="H49" i="306" a="1"/>
  <c r="H49" i="306" s="1"/>
  <c r="G70" i="340" a="1"/>
  <c r="G70" i="340" s="1"/>
  <c r="F56" i="340" a="1"/>
  <c r="F56" i="340" s="1"/>
  <c r="F42" i="340" a="1"/>
  <c r="F42" i="340" s="1"/>
  <c r="E56" i="340" a="1"/>
  <c r="E56" i="340" s="1"/>
  <c r="H61" i="340" a="1"/>
  <c r="H61" i="340" s="1"/>
  <c r="E54" i="340" a="1"/>
  <c r="E54" i="340" s="1"/>
  <c r="G52" i="340" a="1"/>
  <c r="G52" i="340" s="1"/>
  <c r="H60" i="340" a="1"/>
  <c r="H60" i="340" s="1"/>
  <c r="F52" i="340" a="1"/>
  <c r="F52" i="340" s="1"/>
  <c r="H49" i="101" a="1"/>
  <c r="H49" i="101" s="1"/>
  <c r="D49" i="101" a="1"/>
  <c r="D49" i="101" s="1"/>
  <c r="E49" i="101" a="1"/>
  <c r="E49" i="101" s="1"/>
  <c r="F49" i="101" a="1"/>
  <c r="F49" i="101" s="1"/>
  <c r="G49" i="101" a="1"/>
  <c r="G49" i="101" s="1"/>
  <c r="E42" i="101" a="1"/>
  <c r="E42" i="101" s="1"/>
  <c r="D42" i="101" a="1"/>
  <c r="D42" i="101" s="1"/>
  <c r="G42" i="101" a="1"/>
  <c r="G42" i="101" s="1"/>
  <c r="F42" i="101" a="1"/>
  <c r="F42" i="101" s="1"/>
  <c r="H42" i="101" a="1"/>
  <c r="H42" i="101" s="1"/>
  <c r="F34" i="101" a="1"/>
  <c r="F34" i="101" s="1"/>
  <c r="E34" i="101" a="1"/>
  <c r="E34" i="101" s="1"/>
  <c r="G34" i="101" a="1"/>
  <c r="G34" i="101" s="1"/>
  <c r="D34" i="101" a="1"/>
  <c r="D34" i="101" s="1"/>
  <c r="H34" i="101" a="1"/>
  <c r="H34" i="101" s="1"/>
  <c r="E41" i="101" a="1"/>
  <c r="E41" i="101" s="1"/>
  <c r="H41" i="101" a="1"/>
  <c r="H41" i="101" s="1"/>
  <c r="D41" i="101" a="1"/>
  <c r="D41" i="101" s="1"/>
  <c r="G41" i="101" a="1"/>
  <c r="G41" i="101" s="1"/>
  <c r="F41" i="101" a="1"/>
  <c r="F41" i="101" s="1"/>
  <c r="G26" i="101" a="1"/>
  <c r="G26" i="101" s="1"/>
  <c r="H26" i="101" a="1"/>
  <c r="H26" i="101" s="1"/>
  <c r="D26" i="101" a="1"/>
  <c r="D26" i="101" s="1"/>
  <c r="F26" i="101" a="1"/>
  <c r="F26" i="101" s="1"/>
  <c r="E26" i="101" a="1"/>
  <c r="E26" i="101" s="1"/>
  <c r="G45" i="101" a="1"/>
  <c r="G45" i="101" s="1"/>
  <c r="E45" i="101" a="1"/>
  <c r="E45" i="101" s="1"/>
  <c r="H45" i="101" a="1"/>
  <c r="H45" i="101" s="1"/>
  <c r="D45" i="101" a="1"/>
  <c r="D45" i="101" s="1"/>
  <c r="F45" i="101" a="1"/>
  <c r="F45" i="101" s="1"/>
  <c r="E30" i="101" a="1"/>
  <c r="E30" i="101" s="1"/>
  <c r="D30" i="101" a="1"/>
  <c r="D30" i="101" s="1"/>
  <c r="G30" i="101" a="1"/>
  <c r="G30" i="101" s="1"/>
  <c r="H30" i="101" a="1"/>
  <c r="H30" i="101" s="1"/>
  <c r="F30" i="101" a="1"/>
  <c r="F30" i="101" s="1"/>
  <c r="E22" i="101" a="1"/>
  <c r="E22" i="101" s="1"/>
  <c r="D22" i="101" a="1"/>
  <c r="D22" i="101" s="1"/>
  <c r="G22" i="101" a="1"/>
  <c r="G22" i="101" s="1"/>
  <c r="H22" i="101" a="1"/>
  <c r="H22" i="101" s="1"/>
  <c r="F22" i="101" a="1"/>
  <c r="F22" i="101" s="1"/>
  <c r="E29" i="101" a="1"/>
  <c r="E29" i="101" s="1"/>
  <c r="F29" i="101" a="1"/>
  <c r="F29" i="101" s="1"/>
  <c r="G29" i="101" a="1"/>
  <c r="G29" i="101" s="1"/>
  <c r="H29" i="101" a="1"/>
  <c r="H29" i="101" s="1"/>
  <c r="D29" i="101" a="1"/>
  <c r="D29" i="101" s="1"/>
  <c r="E47" i="101" a="1"/>
  <c r="E47" i="101" s="1"/>
  <c r="G33" i="101" a="1"/>
  <c r="G33" i="101" s="1"/>
  <c r="G37" i="101" a="1"/>
  <c r="G37" i="101" s="1"/>
  <c r="H44" i="101" a="1"/>
  <c r="H44" i="101" s="1"/>
  <c r="H39" i="101" a="1"/>
  <c r="H39" i="101" s="1"/>
  <c r="E43" i="101" a="1"/>
  <c r="E43" i="101" s="1"/>
  <c r="G48" i="101" a="1"/>
  <c r="G48" i="101" s="1"/>
  <c r="D43" i="101" a="1"/>
  <c r="D43" i="101" s="1"/>
  <c r="G43" i="101" a="1"/>
  <c r="G43" i="101" s="1"/>
  <c r="D40" i="101" a="1"/>
  <c r="D40" i="101" s="1"/>
  <c r="D48" i="101" a="1"/>
  <c r="D48" i="101" s="1"/>
  <c r="F40" i="101" a="1"/>
  <c r="F40" i="101" s="1"/>
  <c r="H37" i="101" a="1"/>
  <c r="H37" i="101" s="1"/>
  <c r="F43" i="101" a="1"/>
  <c r="F43" i="101" s="1"/>
  <c r="E37" i="101" a="1"/>
  <c r="E37" i="101" s="1"/>
  <c r="F47" i="101" a="1"/>
  <c r="F47" i="101" s="1"/>
  <c r="G40" i="101" a="1"/>
  <c r="G40" i="101" s="1"/>
  <c r="G39" i="101" a="1"/>
  <c r="G39" i="101" s="1"/>
  <c r="H47" i="101" a="1"/>
  <c r="H47" i="101" s="1"/>
  <c r="E40" i="101" a="1"/>
  <c r="E40" i="101" s="1"/>
  <c r="H28" i="101" a="1"/>
  <c r="H28" i="101" s="1"/>
  <c r="H35" i="101" a="1"/>
  <c r="H35" i="101" s="1"/>
  <c r="G47" i="101" a="1"/>
  <c r="G47" i="101" s="1"/>
  <c r="D35" i="101" a="1"/>
  <c r="D35" i="101" s="1"/>
  <c r="F28" i="101" a="1"/>
  <c r="F28" i="101" s="1"/>
  <c r="H10" i="220" a="1"/>
  <c r="H10" i="220" s="1"/>
  <c r="H10" i="276" a="1"/>
  <c r="H10" i="276" s="1"/>
  <c r="H10" i="219" a="1"/>
  <c r="H10" i="219" s="1"/>
  <c r="H10" i="230" a="1"/>
  <c r="H10" i="230" s="1"/>
  <c r="H10" i="233" a="1"/>
  <c r="H10" i="233" s="1"/>
  <c r="H10" i="231" a="1"/>
  <c r="H10" i="231" s="1"/>
  <c r="H10" i="275" a="1"/>
  <c r="H10" i="275" s="1"/>
  <c r="H10" i="217" a="1"/>
  <c r="H10" i="217" s="1"/>
  <c r="H34" i="306" a="1"/>
  <c r="H34" i="306" s="1"/>
  <c r="F34" i="306" a="1"/>
  <c r="F34" i="306" s="1"/>
  <c r="E34" i="306" a="1"/>
  <c r="E34" i="306" s="1"/>
  <c r="H37" i="309" a="1"/>
  <c r="H37" i="309" s="1"/>
  <c r="G37" i="309" a="1"/>
  <c r="G37" i="309" s="1"/>
  <c r="E37" i="309" a="1"/>
  <c r="E37" i="309" s="1"/>
  <c r="D37" i="309" a="1"/>
  <c r="D37" i="309" s="1"/>
  <c r="F37" i="309" a="1"/>
  <c r="F37" i="309" s="1"/>
  <c r="G43" i="309" a="1"/>
  <c r="G43" i="309" s="1"/>
  <c r="F43" i="309" a="1"/>
  <c r="F43" i="309" s="1"/>
  <c r="H43" i="309" a="1"/>
  <c r="H43" i="309" s="1"/>
  <c r="D52" i="309" a="1"/>
  <c r="D52" i="309" s="1"/>
  <c r="E52" i="309" a="1"/>
  <c r="E52" i="309" s="1"/>
  <c r="G52" i="309" a="1"/>
  <c r="G52" i="309" s="1"/>
  <c r="F52" i="309" a="1"/>
  <c r="F52" i="309" s="1"/>
  <c r="H52" i="309" a="1"/>
  <c r="H52" i="309" s="1"/>
  <c r="D73" i="309" a="1"/>
  <c r="D73" i="309" s="1"/>
  <c r="G73" i="309" a="1"/>
  <c r="G73" i="309" s="1"/>
  <c r="F73" i="309" a="1"/>
  <c r="F73" i="309" s="1"/>
  <c r="E73" i="309" a="1"/>
  <c r="E73" i="309" s="1"/>
  <c r="H73" i="309" a="1"/>
  <c r="H73" i="309" s="1"/>
  <c r="E63" i="310" a="1"/>
  <c r="E63" i="310" s="1"/>
  <c r="D63" i="310" a="1"/>
  <c r="D63" i="310" s="1"/>
  <c r="H63" i="310" a="1"/>
  <c r="H63" i="310" s="1"/>
  <c r="H35" i="306" a="1"/>
  <c r="H35" i="306" s="1"/>
  <c r="D35" i="306" a="1"/>
  <c r="D35" i="306" s="1"/>
  <c r="F35" i="306" a="1"/>
  <c r="F35" i="306" s="1"/>
  <c r="E35" i="306" a="1"/>
  <c r="E35" i="306" s="1"/>
  <c r="H38" i="309" a="1"/>
  <c r="H38" i="309" s="1"/>
  <c r="E38" i="309" a="1"/>
  <c r="E38" i="309" s="1"/>
  <c r="F38" i="309" a="1"/>
  <c r="F38" i="309" s="1"/>
  <c r="D38" i="309" a="1"/>
  <c r="D38" i="309" s="1"/>
  <c r="G38" i="309" a="1"/>
  <c r="G38" i="309" s="1"/>
  <c r="E53" i="309" a="1"/>
  <c r="E53" i="309" s="1"/>
  <c r="F53" i="309" a="1"/>
  <c r="F53" i="309" s="1"/>
  <c r="H53" i="309" a="1"/>
  <c r="H53" i="309" s="1"/>
  <c r="D71" i="310" a="1"/>
  <c r="D71" i="310" s="1"/>
  <c r="H71" i="310" a="1"/>
  <c r="H71" i="310" s="1"/>
  <c r="G71" i="310" a="1"/>
  <c r="G71" i="310" s="1"/>
  <c r="G54" i="309" a="1"/>
  <c r="G54" i="309" s="1"/>
  <c r="E54" i="309" a="1"/>
  <c r="E54" i="309" s="1"/>
  <c r="D54" i="309" a="1"/>
  <c r="D54" i="309" s="1"/>
  <c r="D30" i="309" a="1"/>
  <c r="D30" i="309" s="1"/>
  <c r="E30" i="309" a="1"/>
  <c r="E30" i="309" s="1"/>
  <c r="G30" i="309" a="1"/>
  <c r="G30" i="309" s="1"/>
  <c r="H38" i="306" a="1"/>
  <c r="H38" i="306" s="1"/>
  <c r="E38" i="306" a="1"/>
  <c r="E38" i="306" s="1"/>
  <c r="F44" i="306" a="1"/>
  <c r="F44" i="306" s="1"/>
  <c r="H44" i="306" a="1"/>
  <c r="H44" i="306" s="1"/>
  <c r="D44" i="306" a="1"/>
  <c r="D44" i="306" s="1"/>
  <c r="G44" i="306" a="1"/>
  <c r="G44" i="306" s="1"/>
  <c r="D39" i="306" a="1"/>
  <c r="D39" i="306" s="1"/>
  <c r="F39" i="306" a="1"/>
  <c r="F39" i="306" s="1"/>
  <c r="H39" i="306" a="1"/>
  <c r="H39" i="306" s="1"/>
  <c r="F61" i="309" a="1"/>
  <c r="F61" i="309" s="1"/>
  <c r="G61" i="309" a="1"/>
  <c r="G61" i="309" s="1"/>
  <c r="E61" i="309" a="1"/>
  <c r="E61" i="309" s="1"/>
  <c r="H61" i="309" a="1"/>
  <c r="H61" i="309" s="1"/>
  <c r="D61" i="309" a="1"/>
  <c r="D61" i="309" s="1"/>
  <c r="F66" i="309" a="1"/>
  <c r="F66" i="309" s="1"/>
  <c r="D66" i="309" a="1"/>
  <c r="D66" i="309" s="1"/>
  <c r="H66" i="309" a="1"/>
  <c r="H66" i="309" s="1"/>
  <c r="E66" i="309" a="1"/>
  <c r="E66" i="309" s="1"/>
  <c r="G66" i="309" a="1"/>
  <c r="G66" i="309" s="1"/>
  <c r="H71" i="309" a="1"/>
  <c r="H71" i="309" s="1"/>
  <c r="D71" i="309" a="1"/>
  <c r="D71" i="309" s="1"/>
  <c r="G71" i="309" a="1"/>
  <c r="G71" i="309" s="1"/>
  <c r="F71" i="309" a="1"/>
  <c r="F71" i="309" s="1"/>
  <c r="E71" i="309" a="1"/>
  <c r="E71" i="309" s="1"/>
  <c r="E41" i="306" a="1"/>
  <c r="E41" i="306" s="1"/>
  <c r="F41" i="306" a="1"/>
  <c r="F41" i="306" s="1"/>
  <c r="E42" i="309" a="1"/>
  <c r="E42" i="309" s="1"/>
  <c r="H42" i="309" a="1"/>
  <c r="H42" i="309" s="1"/>
  <c r="E57" i="309" a="1"/>
  <c r="E57" i="309" s="1"/>
  <c r="H57" i="309" a="1"/>
  <c r="H57" i="309" s="1"/>
  <c r="F57" i="309" a="1"/>
  <c r="F57" i="309" s="1"/>
  <c r="G57" i="309" a="1"/>
  <c r="G57" i="309" s="1"/>
  <c r="D57" i="309" a="1"/>
  <c r="D57" i="309" s="1"/>
  <c r="G31" i="306" a="1"/>
  <c r="G31" i="306" s="1"/>
  <c r="G47" i="309" a="1"/>
  <c r="G47" i="309" s="1"/>
  <c r="H29" i="309" a="1"/>
  <c r="H29" i="309" s="1"/>
  <c r="E45" i="309" a="1"/>
  <c r="E45" i="309" s="1"/>
  <c r="H31" i="309" a="1"/>
  <c r="H31" i="309" s="1"/>
  <c r="G35" i="309" a="1"/>
  <c r="G35" i="309" s="1"/>
  <c r="H39" i="309" a="1"/>
  <c r="H39" i="309" s="1"/>
  <c r="E39" i="309" a="1"/>
  <c r="E39" i="309" s="1"/>
  <c r="H63" i="309" a="1"/>
  <c r="H63" i="309" s="1"/>
  <c r="D43" i="306" a="1"/>
  <c r="D43" i="306" s="1"/>
  <c r="E43" i="306" a="1"/>
  <c r="E43" i="306" s="1"/>
  <c r="F45" i="309" a="1"/>
  <c r="F45" i="309" s="1"/>
  <c r="D47" i="309" a="1"/>
  <c r="D47" i="309" s="1"/>
  <c r="G29" i="309" a="1"/>
  <c r="G29" i="309" s="1"/>
  <c r="D35" i="309" a="1"/>
  <c r="D35" i="309" s="1"/>
  <c r="F31" i="309" a="1"/>
  <c r="F31" i="309" s="1"/>
  <c r="G31" i="309" a="1"/>
  <c r="G31" i="309" s="1"/>
  <c r="F40" i="309" a="1"/>
  <c r="F40" i="309" s="1"/>
  <c r="H70" i="310" a="1"/>
  <c r="H70" i="310" s="1"/>
  <c r="G70" i="310" a="1"/>
  <c r="G70" i="310" s="1"/>
  <c r="G63" i="309" a="1"/>
  <c r="G63" i="309" s="1"/>
  <c r="E49" i="309" a="1"/>
  <c r="E49" i="309" s="1"/>
  <c r="F39" i="309" a="1"/>
  <c r="F39" i="309" s="1"/>
  <c r="F70" i="310" a="1"/>
  <c r="F70" i="310" s="1"/>
  <c r="D39" i="309" a="1"/>
  <c r="D39" i="309" s="1"/>
  <c r="H70" i="319" a="1"/>
  <c r="H70" i="319" s="1"/>
  <c r="D70" i="319" a="1"/>
  <c r="D70" i="319" s="1"/>
  <c r="G48" i="340" a="1"/>
  <c r="G48" i="340" s="1"/>
  <c r="H48" i="340" a="1"/>
  <c r="H48" i="340" s="1"/>
  <c r="D48" i="340" a="1"/>
  <c r="D48" i="340" s="1"/>
  <c r="F48" i="340" a="1"/>
  <c r="F48" i="340" s="1"/>
  <c r="E48" i="340" a="1"/>
  <c r="E48" i="340" s="1"/>
  <c r="G66" i="340" a="1"/>
  <c r="G66" i="340" s="1"/>
  <c r="E66" i="340" a="1"/>
  <c r="E66" i="340" s="1"/>
  <c r="H66" i="340" a="1"/>
  <c r="H66" i="340" s="1"/>
  <c r="D66" i="340" a="1"/>
  <c r="D66" i="340" s="1"/>
  <c r="F66" i="340" a="1"/>
  <c r="F66" i="340" s="1"/>
  <c r="G41" i="340" a="1"/>
  <c r="G41" i="340" s="1"/>
  <c r="F41" i="340" a="1"/>
  <c r="F41" i="340" s="1"/>
  <c r="E41" i="340" a="1"/>
  <c r="E41" i="340" s="1"/>
  <c r="D41" i="340" a="1"/>
  <c r="D41" i="340" s="1"/>
  <c r="H41" i="340" a="1"/>
  <c r="H41" i="340" s="1"/>
  <c r="F46" i="340" a="1"/>
  <c r="F46" i="340" s="1"/>
  <c r="H46" i="340" a="1"/>
  <c r="H46" i="340" s="1"/>
  <c r="G46" i="340" a="1"/>
  <c r="G46" i="340" s="1"/>
  <c r="D46" i="340" a="1"/>
  <c r="D46" i="340" s="1"/>
  <c r="H51" i="340" a="1"/>
  <c r="H51" i="340" s="1"/>
  <c r="E51" i="340" a="1"/>
  <c r="E51" i="340" s="1"/>
  <c r="G51" i="340" a="1"/>
  <c r="G51" i="340" s="1"/>
  <c r="G80" i="340" a="1"/>
  <c r="G80" i="340" s="1"/>
  <c r="D80" i="340" a="1"/>
  <c r="D80" i="340" s="1"/>
  <c r="F80" i="340" a="1"/>
  <c r="F80" i="340" s="1"/>
  <c r="F61" i="340" a="1"/>
  <c r="F61" i="340" s="1"/>
  <c r="E46" i="340" a="1"/>
  <c r="E46" i="340" s="1"/>
  <c r="E47" i="340" a="1"/>
  <c r="E47" i="340" s="1"/>
  <c r="H47" i="340" a="1"/>
  <c r="H47" i="340" s="1"/>
  <c r="D51" i="340" a="1"/>
  <c r="D51" i="340" s="1"/>
  <c r="F47" i="340" a="1"/>
  <c r="F47" i="340" s="1"/>
  <c r="D71" i="340" a="1"/>
  <c r="D71" i="340" s="1"/>
  <c r="H44" i="340" a="1"/>
  <c r="H44" i="340" s="1"/>
  <c r="E42" i="340" a="1"/>
  <c r="E42" i="340" s="1"/>
  <c r="D42" i="340" a="1"/>
  <c r="D42" i="340" s="1"/>
  <c r="E43" i="340" a="1"/>
  <c r="E43" i="340" s="1"/>
  <c r="F43" i="340" a="1"/>
  <c r="F43" i="340" s="1"/>
  <c r="H37" i="341" a="1"/>
  <c r="H37" i="341" s="1"/>
  <c r="G37" i="341" a="1"/>
  <c r="G37" i="341" s="1"/>
  <c r="D43" i="340" a="1"/>
  <c r="D43" i="340" s="1"/>
  <c r="F58" i="340" a="1"/>
  <c r="F58" i="340" s="1"/>
  <c r="H71" i="340" a="1"/>
  <c r="H71" i="340" s="1"/>
  <c r="E44" i="340" a="1"/>
  <c r="E44" i="340" s="1"/>
  <c r="H39" i="340" a="1"/>
  <c r="H39" i="340" s="1"/>
  <c r="E39" i="340" a="1"/>
  <c r="E39" i="340" s="1"/>
  <c r="F44" i="340" a="1"/>
  <c r="F44" i="340" s="1"/>
  <c r="E77" i="340" a="1"/>
  <c r="E77" i="340" s="1"/>
  <c r="H77" i="340" a="1"/>
  <c r="H77" i="340" s="1"/>
  <c r="D40" i="340" a="1"/>
  <c r="D40" i="340" s="1"/>
  <c r="G40" i="340" a="1"/>
  <c r="G40" i="340" s="1"/>
  <c r="F40" i="340" a="1"/>
  <c r="F40" i="340" s="1"/>
  <c r="H40" i="340" a="1"/>
  <c r="H40" i="340" s="1"/>
  <c r="F57" i="340" a="1"/>
  <c r="F57" i="340" s="1"/>
  <c r="E57" i="340" a="1"/>
  <c r="E57" i="340" s="1"/>
  <c r="H62" i="340" a="1"/>
  <c r="H62" i="340" s="1"/>
  <c r="G62" i="340" a="1"/>
  <c r="G62" i="340" s="1"/>
  <c r="F62" i="340" a="1"/>
  <c r="F62" i="340" s="1"/>
  <c r="E73" i="340" a="1"/>
  <c r="E73" i="340" s="1"/>
  <c r="H73" i="340" a="1"/>
  <c r="H73" i="340" s="1"/>
  <c r="E34" i="341" a="1"/>
  <c r="E34" i="341" s="1"/>
  <c r="F34" i="341" a="1"/>
  <c r="F34" i="341" s="1"/>
  <c r="H80" i="340" a="1"/>
  <c r="H80" i="340" s="1"/>
  <c r="G43" i="340" a="1"/>
  <c r="G43" i="340" s="1"/>
  <c r="E61" i="340" a="1"/>
  <c r="E61" i="340" s="1"/>
  <c r="E84" i="340" a="1"/>
  <c r="E84" i="340" s="1"/>
  <c r="F84" i="340" a="1"/>
  <c r="F84" i="340" s="1"/>
  <c r="G38" i="342" a="1"/>
  <c r="G38" i="342" s="1"/>
  <c r="H38" i="342" a="1"/>
  <c r="H38" i="342" s="1"/>
  <c r="E72" i="340" a="1"/>
  <c r="E72" i="340" s="1"/>
  <c r="D54" i="340" a="1"/>
  <c r="D54" i="340" s="1"/>
  <c r="F39" i="342" a="1"/>
  <c r="F39" i="342" s="1"/>
  <c r="G39" i="342" a="1"/>
  <c r="G39" i="342" s="1"/>
  <c r="E33" i="342" a="1"/>
  <c r="E33" i="342" s="1"/>
  <c r="F33" i="342" a="1"/>
  <c r="F33" i="342" s="1"/>
  <c r="F50" i="340" a="1"/>
  <c r="F50" i="340" s="1"/>
  <c r="H56" i="340" a="1"/>
  <c r="H56" i="340" s="1"/>
  <c r="E34" i="342" a="1"/>
  <c r="E34" i="342" s="1"/>
  <c r="H34" i="342" a="1"/>
  <c r="H34" i="342" s="1"/>
  <c r="E46" i="342" a="1"/>
  <c r="E46" i="342" s="1"/>
  <c r="H46" i="342" a="1"/>
  <c r="H46" i="342" s="1"/>
  <c r="D72" i="340" a="1"/>
  <c r="D72" i="340" s="1"/>
  <c r="H38" i="341" a="1"/>
  <c r="H38" i="341" s="1"/>
  <c r="E38" i="341" a="1"/>
  <c r="E38" i="341" s="1"/>
  <c r="F21" i="101" a="1"/>
  <c r="F21" i="101" s="1"/>
  <c r="H10" i="210" l="1" a="1"/>
  <c r="H10" i="210" s="1"/>
  <c r="H10" i="310" a="1"/>
  <c r="H10" i="310" s="1"/>
  <c r="H10" i="215" a="1"/>
  <c r="H10" i="215" s="1"/>
  <c r="H10" i="234" a="1"/>
  <c r="H10" i="234" s="1"/>
  <c r="H10" i="330" a="1"/>
  <c r="H10" i="330" s="1"/>
  <c r="H10" i="341" a="1"/>
  <c r="H10" i="341" s="1"/>
  <c r="H10" i="101" a="1"/>
  <c r="H10" i="101" s="1"/>
  <c r="H10" i="211" a="1"/>
  <c r="H10" i="211" s="1"/>
  <c r="H10" i="316" a="1"/>
  <c r="H10" i="316" s="1"/>
  <c r="H10" i="332" a="1"/>
  <c r="H10" i="332" s="1"/>
  <c r="H10" i="315" a="1"/>
  <c r="H10" i="315" s="1"/>
  <c r="H10" i="340" a="1"/>
  <c r="H10" i="340" s="1"/>
  <c r="H10" i="309" a="1"/>
  <c r="H10" i="309" s="1"/>
  <c r="H10" i="306" a="1"/>
  <c r="H10" i="306" s="1"/>
  <c r="H10" i="342" a="1"/>
  <c r="H10" i="342" s="1"/>
  <c r="G166" i="19" a="1"/>
  <c r="G80" i="19" a="1"/>
  <c r="D26" i="273" a="1"/>
  <c r="D25" i="230" a="1"/>
  <c r="D34" i="229" a="1"/>
  <c r="G89" i="19" a="1"/>
  <c r="G248" i="19" a="1"/>
  <c r="G190" i="19" a="1"/>
  <c r="D24" i="272" a="1"/>
  <c r="D37" i="212" a="1"/>
  <c r="G302" i="19" a="1"/>
  <c r="D25" i="217" a="1"/>
  <c r="D30" i="227" a="1"/>
  <c r="D30" i="228" a="1"/>
  <c r="G214" i="19" a="1"/>
  <c r="D26" i="238" a="1"/>
  <c r="D34" i="219" a="1"/>
  <c r="G376" i="19" a="1"/>
  <c r="D32" i="320" a="1"/>
  <c r="D34" i="254" a="1"/>
  <c r="D30" i="272" a="1"/>
  <c r="G88" i="19" a="1"/>
  <c r="G241" i="19" a="1"/>
  <c r="D35" i="229" a="1"/>
  <c r="D33" i="272" a="1"/>
  <c r="D26" i="164" a="1"/>
  <c r="G186" i="19" a="1"/>
  <c r="G164" i="19" a="1"/>
  <c r="D23" i="129" a="1"/>
  <c r="G313" i="19" a="1"/>
  <c r="D28" i="252" a="1"/>
  <c r="D24" i="216" a="1"/>
  <c r="G307" i="19" a="1"/>
  <c r="G83" i="19" a="1"/>
  <c r="D27" i="131" a="1"/>
  <c r="G154" i="19" a="1"/>
  <c r="G106" i="19" a="1"/>
  <c r="G211" i="19" a="1"/>
  <c r="D27" i="238" a="1"/>
  <c r="G126" i="19" a="1"/>
  <c r="G300" i="19" a="1"/>
  <c r="G261" i="19" a="1"/>
  <c r="G312" i="19" a="1"/>
  <c r="D28" i="235" a="1"/>
  <c r="D35" i="263" a="1"/>
  <c r="G128" i="19" a="1"/>
  <c r="G377" i="19" a="1"/>
  <c r="G368" i="19" a="1"/>
  <c r="D34" i="262" a="1"/>
  <c r="D29" i="229" a="1"/>
  <c r="D24" i="230" a="1"/>
  <c r="D26" i="239" a="1"/>
  <c r="G131" i="19" a="1"/>
  <c r="G210" i="19" a="1"/>
  <c r="D33" i="248" a="1"/>
  <c r="G148" i="19" a="1"/>
  <c r="G331" i="19" a="1"/>
  <c r="D27" i="217" a="1"/>
  <c r="G163" i="19" a="1"/>
  <c r="D30" i="246" a="1"/>
  <c r="G357" i="19" a="1"/>
  <c r="D27" i="316" a="1"/>
  <c r="D37" i="215" a="1"/>
  <c r="D28" i="325" a="1"/>
  <c r="G2" i="19" a="1"/>
  <c r="D31" i="219" a="1"/>
  <c r="D29" i="221" a="1"/>
  <c r="G363" i="19" a="1"/>
  <c r="G117" i="19" a="1"/>
  <c r="G208" i="19" a="1"/>
  <c r="D29" i="234" a="1"/>
  <c r="G269" i="19" a="1"/>
  <c r="G146" i="19" a="1"/>
  <c r="G310" i="19" a="1"/>
  <c r="D35" i="212" a="1"/>
  <c r="G77" i="19" a="1"/>
  <c r="D23" i="259" a="1"/>
  <c r="G34" i="19" a="1"/>
  <c r="D32" i="219" a="1"/>
  <c r="G272" i="19" a="1"/>
  <c r="G76" i="19" a="1"/>
  <c r="D27" i="318" a="1"/>
  <c r="G170" i="19" a="1"/>
  <c r="G325" i="19" a="1"/>
  <c r="G84" i="19" a="1"/>
  <c r="G135" i="19" a="1"/>
  <c r="D23" i="233" a="1"/>
  <c r="D37" i="240" a="1"/>
  <c r="D41" i="236" a="1"/>
  <c r="G365" i="19" a="1"/>
  <c r="G282" i="19" a="1"/>
  <c r="D27" i="233" a="1"/>
  <c r="G9" i="19" a="1"/>
  <c r="G142" i="19" a="1"/>
  <c r="G104" i="19" a="1"/>
  <c r="G238" i="19" a="1"/>
  <c r="D42" i="214" a="1"/>
  <c r="G237" i="19" a="1"/>
  <c r="D33" i="319" a="1"/>
  <c r="D29" i="218" a="1"/>
  <c r="D41" i="214" a="1"/>
  <c r="G43" i="19" a="1"/>
  <c r="D35" i="220" a="1"/>
  <c r="D28" i="269" a="1"/>
  <c r="D33" i="220" a="1"/>
  <c r="D27" i="317" a="1"/>
  <c r="G179" i="19" a="1"/>
  <c r="D29" i="235" a="1"/>
  <c r="D27" i="270" a="1"/>
  <c r="G350" i="19" a="1"/>
  <c r="D31" i="247" a="1"/>
  <c r="D28" i="134" a="1"/>
  <c r="G42" i="19" a="1"/>
  <c r="G38" i="19" a="1"/>
  <c r="D29" i="325" a="1"/>
  <c r="G70" i="19" a="1"/>
  <c r="G192" i="19" a="1"/>
  <c r="D28" i="135" a="1"/>
  <c r="D33" i="233" a="1"/>
  <c r="G181" i="19" a="1"/>
  <c r="G233" i="19" a="1"/>
  <c r="G268" i="19" a="1"/>
  <c r="G48" i="19" a="1"/>
  <c r="G59" i="19" a="1"/>
  <c r="D35" i="221" a="1"/>
  <c r="D37" i="241" a="1"/>
  <c r="G60" i="19" a="1"/>
  <c r="D24" i="136" a="1"/>
  <c r="D28" i="318" a="1"/>
  <c r="G305" i="19" a="1"/>
  <c r="G127" i="19" a="1"/>
  <c r="G207" i="19" a="1"/>
  <c r="D35" i="342" a="1"/>
  <c r="D32" i="229" a="1"/>
  <c r="G280" i="19" a="1"/>
  <c r="G161" i="19" a="1"/>
  <c r="D25" i="128" a="1"/>
  <c r="G224" i="19" a="1"/>
  <c r="D23" i="258" a="1"/>
  <c r="D35" i="272" a="1"/>
  <c r="D33" i="228" a="1"/>
  <c r="G315" i="19" a="1"/>
  <c r="D34" i="212" a="1"/>
  <c r="G271" i="19" a="1"/>
  <c r="D38" i="221" a="1"/>
  <c r="G103" i="19" a="1"/>
  <c r="D24" i="217" a="1"/>
  <c r="D36" i="213" a="1"/>
  <c r="D27" i="232" a="1"/>
  <c r="G97" i="19" a="1"/>
  <c r="G297" i="19" a="1"/>
  <c r="D29" i="228" a="1"/>
  <c r="D39" i="221" a="1"/>
  <c r="G78" i="19" a="1"/>
  <c r="G144" i="19" a="1"/>
  <c r="D30" i="219" a="1"/>
  <c r="D29" i="247" a="1"/>
  <c r="G25" i="19" a="1"/>
  <c r="D29" i="242" a="1"/>
  <c r="D22" i="258" a="1"/>
  <c r="D25" i="309" a="1"/>
  <c r="D29" i="244" a="1"/>
  <c r="D27" i="226" a="1"/>
  <c r="D29" i="273" a="1"/>
  <c r="G92" i="19" a="1"/>
  <c r="D33" i="342" a="1"/>
  <c r="G101" i="19" a="1"/>
  <c r="D28" i="326" a="1"/>
  <c r="G380" i="19" a="1"/>
  <c r="D31" i="220" a="1"/>
  <c r="G11" i="19" a="1"/>
  <c r="D27" i="229" a="1"/>
  <c r="G285" i="19" a="1"/>
  <c r="G244" i="19" a="1"/>
  <c r="D34" i="213" a="1"/>
  <c r="G174" i="19" a="1"/>
  <c r="D29" i="269" a="1"/>
  <c r="D24" i="328" a="1"/>
  <c r="G291" i="19" a="1"/>
  <c r="G24" i="19" a="1"/>
  <c r="D20" i="305" a="1"/>
  <c r="D37" i="221" a="1"/>
  <c r="D35" i="228" a="1"/>
  <c r="G159" i="19" a="1"/>
  <c r="D22" i="233" a="1"/>
  <c r="G347" i="19" a="1"/>
  <c r="G286" i="19" a="1"/>
  <c r="D32" i="249" a="1"/>
  <c r="D29" i="231" a="1"/>
  <c r="G13" i="19" a="1"/>
  <c r="D21" i="227" a="1"/>
  <c r="G151" i="19" a="1"/>
  <c r="D32" i="275" a="1"/>
  <c r="D28" i="229" a="1"/>
  <c r="G339" i="19" a="1"/>
  <c r="G31" i="19" a="1"/>
  <c r="G68" i="19" a="1"/>
  <c r="D21" i="258" a="1"/>
  <c r="D24" i="128" a="1"/>
  <c r="D37" i="220" a="1"/>
  <c r="D33" i="219" a="1"/>
  <c r="G74" i="19" a="1"/>
  <c r="G107" i="19" a="1"/>
  <c r="D27" i="273" a="1"/>
  <c r="D36" i="221" a="1"/>
  <c r="G53" i="19" a="1"/>
  <c r="D32" i="233" a="1"/>
  <c r="G155" i="19" a="1"/>
  <c r="G266" i="19" a="1"/>
  <c r="D26" i="272" a="1"/>
  <c r="G125" i="19" a="1"/>
  <c r="D39" i="340" a="1"/>
  <c r="D39" i="237" a="1"/>
  <c r="D33" i="273" a="1"/>
  <c r="G222" i="19" a="1"/>
  <c r="G351" i="19" a="1"/>
  <c r="D24" i="331" a="1"/>
  <c r="D27" i="315" a="1"/>
  <c r="G276" i="19" a="1"/>
  <c r="G287" i="19" a="1"/>
  <c r="G240" i="19" a="1"/>
  <c r="G120" i="19" a="1"/>
  <c r="G196" i="19" a="1"/>
  <c r="G257" i="19" a="1"/>
  <c r="G19" i="19" a="1"/>
  <c r="G304" i="19" a="1"/>
  <c r="D31" i="273" a="1"/>
  <c r="G294" i="19" a="1"/>
  <c r="D20" i="306" a="1"/>
  <c r="D22" i="124" a="1"/>
  <c r="D24" i="132" a="1"/>
  <c r="D36" i="220" a="1"/>
  <c r="G270" i="19" a="1"/>
  <c r="G219" i="19" a="1"/>
  <c r="G64" i="19" a="1"/>
  <c r="G50" i="19" a="1"/>
  <c r="G259" i="19" a="1"/>
  <c r="G139" i="19" a="1"/>
  <c r="G102" i="19" a="1"/>
  <c r="D29" i="227" a="1"/>
  <c r="G216" i="19" a="1"/>
  <c r="G147" i="19" a="1"/>
  <c r="G175" i="19" a="1"/>
  <c r="D31" i="276" a="1"/>
  <c r="D30" i="220" a="1"/>
  <c r="G157" i="19" a="1"/>
  <c r="G110" i="19" a="1"/>
  <c r="D28" i="244" a="1"/>
  <c r="D34" i="215" a="1"/>
  <c r="D41" i="237" a="1"/>
  <c r="D28" i="131" a="1"/>
  <c r="D24" i="129" a="1"/>
  <c r="G278" i="19" a="1"/>
  <c r="D28" i="276" a="1"/>
  <c r="D31" i="269" a="1"/>
  <c r="G235" i="19" a="1"/>
  <c r="G14" i="19" a="1"/>
  <c r="D21" i="101" a="1"/>
  <c r="D27" i="165" a="1"/>
  <c r="D32" i="270" a="1"/>
  <c r="G359" i="19" a="1"/>
  <c r="D27" i="242" a="1"/>
  <c r="G273" i="19" a="1"/>
  <c r="D28" i="253" a="1"/>
  <c r="G375" i="19" a="1"/>
  <c r="G46" i="19" a="1"/>
  <c r="D23" i="227" a="1"/>
  <c r="G303" i="19" a="1"/>
  <c r="G113" i="19" a="1"/>
  <c r="D26" i="233" a="1"/>
  <c r="G124" i="19" a="1"/>
  <c r="G317" i="19" a="1"/>
  <c r="D29" i="233" a="1"/>
  <c r="G108" i="19" a="1"/>
  <c r="G289" i="19" a="1"/>
  <c r="D24" i="130" a="1"/>
  <c r="D28" i="243" a="1"/>
  <c r="D33" i="275" a="1"/>
  <c r="G176" i="19" a="1"/>
  <c r="G318" i="19" a="1"/>
  <c r="D22" i="227" a="1"/>
  <c r="G321" i="19" a="1"/>
  <c r="G361" i="19" a="1"/>
  <c r="G228" i="19" a="1"/>
  <c r="D34" i="220" a="1"/>
  <c r="G121" i="19" a="1"/>
  <c r="D25" i="132" a="1"/>
  <c r="G293" i="19" a="1"/>
  <c r="D27" i="227" a="1"/>
  <c r="D40" i="236" a="1"/>
  <c r="D30" i="273" a="1"/>
  <c r="G94" i="19" a="1"/>
  <c r="G316" i="19" a="1"/>
  <c r="G8" i="19" a="1"/>
  <c r="G327" i="19" a="1"/>
  <c r="G93" i="19" a="1"/>
  <c r="D29" i="326" a="1"/>
  <c r="D29" i="270" a="1"/>
  <c r="D28" i="250" a="1"/>
  <c r="G298" i="19" a="1"/>
  <c r="D26" i="232" a="1"/>
  <c r="G149" i="19" a="1"/>
  <c r="G232" i="19" a="1"/>
  <c r="D22" i="130" a="1"/>
  <c r="G63" i="19" a="1"/>
  <c r="G29" i="19" a="1"/>
  <c r="G295" i="19" a="1"/>
  <c r="D22" i="259" a="1"/>
  <c r="G284" i="19" a="1"/>
  <c r="D28" i="227" a="1"/>
  <c r="G258" i="19" a="1"/>
  <c r="G66" i="19" a="1"/>
  <c r="D27" i="228" a="1"/>
  <c r="G37" i="19" a="1"/>
  <c r="D26" i="315" a="1"/>
  <c r="D26" i="231" a="1"/>
  <c r="G201" i="19" a="1"/>
  <c r="G141" i="19" a="1"/>
  <c r="G189" i="19" a="1"/>
  <c r="G71" i="19" a="1"/>
  <c r="D21" i="226" a="1"/>
  <c r="G82" i="19" a="1"/>
  <c r="D37" i="229" a="1"/>
  <c r="G134" i="19" a="1"/>
  <c r="D27" i="269" a="1"/>
  <c r="G229" i="19" a="1"/>
  <c r="G30" i="19" a="1"/>
  <c r="D26" i="217" a="1"/>
  <c r="G116" i="19" a="1"/>
  <c r="D28" i="226" a="1"/>
  <c r="D23" i="130" a="1"/>
  <c r="D32" i="276" a="1"/>
  <c r="D33" i="221" a="1"/>
  <c r="D30" i="269" a="1"/>
  <c r="D38" i="340" a="1"/>
  <c r="G99" i="19" a="1"/>
  <c r="G17" i="19" a="1"/>
  <c r="G230" i="19" a="1"/>
  <c r="D30" i="231" a="1"/>
  <c r="G218" i="19" a="1"/>
  <c r="D24" i="227" a="1"/>
  <c r="G379" i="19" a="1"/>
  <c r="G356" i="19" a="1"/>
  <c r="G362" i="19" a="1"/>
  <c r="D27" i="239" a="1"/>
  <c r="D31" i="252" a="1"/>
  <c r="D29" i="134" a="1"/>
  <c r="D27" i="134" a="1"/>
  <c r="D31" i="231" a="1"/>
  <c r="D29" i="251" a="1"/>
  <c r="G263" i="19" a="1"/>
  <c r="G47" i="19" a="1"/>
  <c r="G236" i="19" a="1"/>
  <c r="D26" i="226" a="1"/>
  <c r="G32" i="19" a="1"/>
  <c r="G314" i="19" a="1"/>
  <c r="G372" i="19" a="1"/>
  <c r="G328" i="19" a="1"/>
  <c r="G171" i="19" a="1"/>
  <c r="G122" i="19" a="1"/>
  <c r="G267" i="19" a="1"/>
  <c r="D29" i="250" a="1"/>
  <c r="G202" i="19" a="1"/>
  <c r="G16" i="19" a="1"/>
  <c r="G322" i="19" a="1"/>
  <c r="D20" i="258" a="1"/>
  <c r="D22" i="232" a="1"/>
  <c r="D26" i="128" a="1"/>
  <c r="G335" i="19" a="1"/>
  <c r="G15" i="19" a="1"/>
  <c r="G370" i="19" a="1"/>
  <c r="D30" i="276" a="1"/>
  <c r="D25" i="227" a="1"/>
  <c r="G112" i="19" a="1"/>
  <c r="D38" i="229" a="1"/>
  <c r="G22" i="19" a="1"/>
  <c r="G299" i="19" a="1"/>
  <c r="G281" i="19" a="1"/>
  <c r="G243" i="19" a="1"/>
  <c r="G308" i="19" a="1"/>
  <c r="G168" i="19" a="1"/>
  <c r="D26" i="230" a="1"/>
  <c r="D34" i="228" a="1"/>
  <c r="D31" i="233" a="1"/>
  <c r="G231" i="19" a="1"/>
  <c r="D33" i="229" a="1"/>
  <c r="G265" i="19" a="1"/>
  <c r="G130" i="19" a="1"/>
  <c r="D32" i="248" a="1"/>
  <c r="D30" i="247" a="1"/>
  <c r="G369" i="19" a="1"/>
  <c r="D34" i="341" a="1"/>
  <c r="D36" i="241" a="1"/>
  <c r="G336" i="19" a="1"/>
  <c r="D29" i="253" a="1"/>
  <c r="D28" i="273" a="1"/>
  <c r="D33" i="262" a="1"/>
  <c r="G217" i="19" a="1"/>
  <c r="D39" i="214" a="1"/>
  <c r="G98" i="19" a="1"/>
  <c r="D31" i="253" a="1"/>
  <c r="G72" i="19" a="1"/>
  <c r="G56" i="19" a="1"/>
  <c r="G292" i="19" a="1"/>
  <c r="G203" i="19" a="1"/>
  <c r="G183" i="19" a="1"/>
  <c r="G283" i="19" a="1"/>
  <c r="D29" i="220" a="1"/>
  <c r="D25" i="328" a="1"/>
  <c r="D31" i="229" a="1"/>
  <c r="D35" i="219" a="1"/>
  <c r="D36" i="214" a="1"/>
  <c r="G324" i="19" a="1"/>
  <c r="G91" i="19" a="1"/>
  <c r="D28" i="270" a="1"/>
  <c r="D43" i="215" a="1"/>
  <c r="D26" i="134" a="1"/>
  <c r="G105" i="19" a="1"/>
  <c r="D28" i="242" a="1"/>
  <c r="G323" i="19" a="1"/>
  <c r="D25" i="231" a="1"/>
  <c r="D29" i="245" a="1"/>
  <c r="D30" i="270" a="1"/>
  <c r="G54" i="19" a="1"/>
  <c r="G197" i="19" a="1"/>
  <c r="D29" i="219" a="1"/>
  <c r="D23" i="133" a="1"/>
  <c r="G319" i="19" a="1"/>
  <c r="D38" i="215" a="1"/>
  <c r="D38" i="213" a="1"/>
  <c r="D24" i="226" a="1"/>
  <c r="G260" i="19" a="1"/>
  <c r="D26" i="216" a="1"/>
  <c r="D35" i="215" a="1"/>
  <c r="G52" i="19" a="1"/>
  <c r="D32" i="342" a="1"/>
  <c r="G75" i="19" a="1"/>
  <c r="D21" i="259" a="1"/>
  <c r="G62" i="19" a="1"/>
  <c r="G255" i="19" a="1"/>
  <c r="G123" i="19" a="1"/>
  <c r="D35" i="241" a="1"/>
  <c r="G200" i="19" a="1"/>
  <c r="D34" i="214" a="1"/>
  <c r="D22" i="327" a="1"/>
  <c r="D25" i="259" a="1"/>
  <c r="D24" i="330" a="1"/>
  <c r="D36" i="263" a="1"/>
  <c r="G3" i="19" a="1"/>
  <c r="D27" i="230" a="1"/>
  <c r="D32" i="228" a="1"/>
  <c r="D34" i="221" a="1"/>
  <c r="D24" i="310" a="1"/>
  <c r="G7" i="19" a="1"/>
  <c r="G334" i="19" a="1"/>
  <c r="G246" i="19" a="1"/>
  <c r="D30" i="275" a="1"/>
  <c r="D29" i="252" a="1"/>
  <c r="D29" i="272" a="1"/>
  <c r="G198" i="19" a="1"/>
  <c r="G28" i="19" a="1"/>
  <c r="D33" i="320" a="1"/>
  <c r="G191" i="19" a="1"/>
  <c r="G184" i="19" a="1"/>
  <c r="G360" i="19" a="1"/>
  <c r="D23" i="226" a="1"/>
  <c r="D24" i="232" a="1"/>
  <c r="D35" i="240" a="1"/>
  <c r="D22" i="226" a="1"/>
  <c r="D26" i="211" a="1"/>
  <c r="D32" i="319" a="1"/>
  <c r="D24" i="231" a="1"/>
  <c r="G366" i="19" a="1"/>
  <c r="G364" i="19" a="1"/>
  <c r="G167" i="19" a="1"/>
  <c r="D39" i="213" a="1"/>
  <c r="G6" i="19" a="1"/>
  <c r="D32" i="273" a="1"/>
  <c r="D32" i="218" a="1"/>
  <c r="G221" i="19" a="1"/>
  <c r="D29" i="276" a="1"/>
  <c r="G209" i="19" a="1"/>
  <c r="G136" i="19" a="1"/>
  <c r="G343" i="19" a="1"/>
  <c r="D23" i="124" a="1"/>
  <c r="G173" i="19" a="1"/>
  <c r="G382" i="19" a="1"/>
  <c r="G195" i="19" a="1"/>
  <c r="D24" i="273" a="1"/>
  <c r="G193" i="19" a="1"/>
  <c r="D32" i="220" a="1"/>
  <c r="G5" i="19" a="1"/>
  <c r="G374" i="19" a="1"/>
  <c r="D35" i="214" a="1"/>
  <c r="G86" i="19" a="1"/>
  <c r="D37" i="214" a="1"/>
  <c r="G85" i="19" a="1"/>
  <c r="D28" i="245" a="1"/>
  <c r="D31" i="218" a="1"/>
  <c r="G41" i="19" a="1"/>
  <c r="D30" i="229" a="1"/>
  <c r="D27" i="135" a="1"/>
  <c r="D33" i="276" a="1"/>
  <c r="D25" i="258" a="1"/>
  <c r="D28" i="275" a="1"/>
  <c r="G254" i="19" a="1"/>
  <c r="D31" i="272" a="1"/>
  <c r="G57" i="19" a="1"/>
  <c r="D41" i="215" a="1"/>
  <c r="D24" i="133" a="1"/>
  <c r="D30" i="218" a="1"/>
  <c r="D23" i="160" a="1"/>
  <c r="G205" i="19" a="1"/>
  <c r="G23" i="19" a="1"/>
  <c r="D33" i="255" a="1"/>
  <c r="D25" i="233" a="1"/>
  <c r="G352" i="19" a="1"/>
  <c r="D20" i="259" a="1"/>
  <c r="G212" i="19" a="1"/>
  <c r="G353" i="19" a="1"/>
  <c r="G288" i="19" a="1"/>
  <c r="G220" i="19" a="1"/>
  <c r="D34" i="273" a="1"/>
  <c r="G338" i="19" a="1"/>
  <c r="D25" i="273" a="1"/>
  <c r="G44" i="19" a="1"/>
  <c r="D27" i="211" a="1"/>
  <c r="D28" i="228" a="1"/>
  <c r="G18" i="19" a="1"/>
  <c r="G109" i="19" a="1"/>
  <c r="D36" i="215" a="1"/>
  <c r="D28" i="234" a="1"/>
  <c r="G119" i="19" a="1"/>
  <c r="D24" i="233" a="1"/>
  <c r="G234" i="19" a="1"/>
  <c r="G79" i="19" a="1"/>
  <c r="D28" i="218" a="1"/>
  <c r="D39" i="212" a="1"/>
  <c r="D33" i="218" a="1"/>
  <c r="D24" i="258" a="1"/>
  <c r="G264" i="19" a="1"/>
  <c r="G373" i="19" a="1"/>
  <c r="G87" i="19" a="1"/>
  <c r="G49" i="19" a="1"/>
  <c r="D27" i="243" a="1"/>
  <c r="G162" i="19" a="1"/>
  <c r="G95" i="19" a="1"/>
  <c r="G33" i="19" a="1"/>
  <c r="G185" i="19" a="1"/>
  <c r="G306" i="19" a="1"/>
  <c r="D30" i="221" a="1"/>
  <c r="D31" i="228" a="1"/>
  <c r="D28" i="221" a="1"/>
  <c r="D26" i="227" a="1"/>
  <c r="G180" i="19" a="1"/>
  <c r="G333" i="19" a="1"/>
  <c r="G35" i="19" a="1"/>
  <c r="G223" i="19" a="1"/>
  <c r="G55" i="19" a="1"/>
  <c r="D34" i="255" a="1"/>
  <c r="D43" i="214" a="1"/>
  <c r="D40" i="237" a="1"/>
  <c r="G348" i="19" a="1"/>
  <c r="D28" i="219" a="1"/>
  <c r="G45" i="19" a="1"/>
  <c r="D24" i="137" a="1"/>
  <c r="D42" i="215" a="1"/>
  <c r="G140" i="19" a="1"/>
  <c r="G227" i="19" a="1"/>
  <c r="D35" i="213" a="1"/>
  <c r="D32" i="269" a="1"/>
  <c r="D39" i="236" a="1"/>
  <c r="D25" i="272" a="1"/>
  <c r="G309" i="19" a="1"/>
  <c r="D38" i="214" a="1"/>
  <c r="D33" i="254" a="1"/>
  <c r="G165" i="19" a="1"/>
  <c r="G256" i="19" a="1"/>
  <c r="D25" i="238" a="1"/>
  <c r="G39" i="19" a="1"/>
  <c r="D23" i="232" a="1"/>
  <c r="D30" i="252" a="1"/>
  <c r="D24" i="323" a="1"/>
  <c r="G277" i="19" a="1"/>
  <c r="G40" i="19" a="1"/>
  <c r="D34" i="342" a="1"/>
  <c r="G73" i="19" a="1"/>
  <c r="D27" i="231" a="1"/>
  <c r="G138" i="19" a="1"/>
  <c r="D31" i="246" a="1"/>
  <c r="D40" i="214" a="1"/>
  <c r="D28" i="251" a="1"/>
  <c r="G199" i="19" a="1"/>
  <c r="D37" i="213" a="1"/>
  <c r="G150" i="19" a="1"/>
  <c r="D24" i="309" a="1"/>
  <c r="D34" i="272" a="1"/>
  <c r="D28" i="247" a="1"/>
  <c r="G296" i="19" a="1"/>
  <c r="G275" i="19" a="1"/>
  <c r="G51" i="19" a="1"/>
  <c r="G20" i="19" a="1"/>
  <c r="G172" i="19" a="1"/>
  <c r="G153" i="19" a="1"/>
  <c r="D25" i="232" a="1"/>
  <c r="G26" i="19" a="1"/>
  <c r="D23" i="125" a="1"/>
  <c r="D40" i="215" a="1"/>
  <c r="G90" i="19" a="1"/>
  <c r="D36" i="228" a="1"/>
  <c r="D28" i="233" a="1"/>
  <c r="D29" i="246" a="1"/>
  <c r="D25" i="129" a="1"/>
  <c r="D39" i="215" a="1"/>
  <c r="G383" i="19" a="1"/>
  <c r="D36" i="212" a="1"/>
  <c r="G137" i="19" a="1"/>
  <c r="G177" i="19" a="1"/>
  <c r="D20" i="101" a="1"/>
  <c r="G160" i="19" a="1"/>
  <c r="G145" i="19" a="1"/>
  <c r="G61" i="19" a="1"/>
  <c r="G4" i="19" a="1"/>
  <c r="G326" i="19" a="1"/>
  <c r="G81" i="19" a="1"/>
  <c r="G111" i="19" a="1"/>
  <c r="G100" i="19" a="1"/>
  <c r="D28" i="317" a="1"/>
  <c r="G349" i="19" a="1"/>
  <c r="D27" i="272" a="1"/>
  <c r="D36" i="240" a="1"/>
  <c r="D28" i="220" a="1"/>
  <c r="D26" i="316" a="1"/>
  <c r="D28" i="272" a="1"/>
  <c r="G250" i="19" a="1"/>
  <c r="G156" i="19" a="1"/>
  <c r="G12" i="19" a="1"/>
  <c r="G252" i="19" a="1"/>
  <c r="D26" i="210" a="1"/>
  <c r="D38" i="212" a="1"/>
  <c r="G215" i="19" a="1"/>
  <c r="D31" i="270" a="1"/>
  <c r="D22" i="125" a="1"/>
  <c r="D31" i="221" a="1"/>
  <c r="D32" i="272" a="1"/>
  <c r="D25" i="216" a="1"/>
  <c r="G330" i="19" a="1"/>
  <c r="G182" i="19" a="1"/>
  <c r="G367" i="19" a="1"/>
  <c r="G65" i="19" a="1"/>
  <c r="D28" i="246" a="1"/>
  <c r="G133" i="19" a="1"/>
  <c r="G225" i="19" a="1"/>
  <c r="D32" i="221" a="1"/>
  <c r="G345" i="19" a="1"/>
  <c r="G194" i="19" a="1"/>
  <c r="D35" i="341" a="1"/>
  <c r="D27" i="210" a="1"/>
  <c r="D29" i="243" a="1"/>
  <c r="D36" i="229" a="1"/>
  <c r="D24" i="329" a="1"/>
  <c r="G67" i="19" a="1"/>
  <c r="D31" i="275" a="1"/>
  <c r="D30" i="233" a="1"/>
  <c r="G58" i="19" a="1"/>
  <c r="G96" i="19" a="1"/>
  <c r="G301" i="19" a="1"/>
  <c r="G21" i="19" a="1"/>
  <c r="D27" i="216" a="1"/>
  <c r="D35" i="273" a="1"/>
  <c r="G188" i="19" a="1"/>
  <c r="D33" i="249" a="1"/>
  <c r="G354" i="19" a="1"/>
  <c r="D24" i="324" a="1"/>
  <c r="G274" i="19" a="1"/>
  <c r="G129" i="19" a="1"/>
  <c r="G132" i="19" a="1"/>
  <c r="D29" i="275" a="1"/>
  <c r="D24" i="259" a="1"/>
  <c r="D28" i="231" a="1"/>
  <c r="G114" i="19" a="1"/>
  <c r="D25" i="239" a="1"/>
  <c r="D25" i="226" a="1"/>
  <c r="G158" i="19" a="1"/>
  <c r="D30" i="253" a="1"/>
  <c r="D26" i="332" a="1"/>
  <c r="G206" i="19" a="1"/>
  <c r="G341" i="19" a="1"/>
  <c r="G115" i="19" a="1"/>
  <c r="D24" i="160" a="1"/>
  <c r="D23" i="233" l="1"/>
  <c r="D24" i="160"/>
  <c r="D28" i="317"/>
  <c r="D24" i="233"/>
  <c r="D24" i="330"/>
  <c r="G202" i="19"/>
  <c r="G35" i="273" s="1" a="1"/>
  <c r="G35" i="273" s="1"/>
  <c r="D37" i="221"/>
  <c r="G104" i="19"/>
  <c r="G30" i="221" s="1" a="1"/>
  <c r="G30" i="221" s="1"/>
  <c r="G135" i="19"/>
  <c r="G40" i="237" s="1" a="1"/>
  <c r="G40" i="237" s="1"/>
  <c r="G115" i="19"/>
  <c r="G32" i="229" s="1" a="1"/>
  <c r="G32" i="229" s="1"/>
  <c r="G162" i="19"/>
  <c r="G28" i="247" s="1" a="1"/>
  <c r="G28" i="247" s="1"/>
  <c r="G119" i="19"/>
  <c r="G39" i="236" s="1" a="1"/>
  <c r="G39" i="236" s="1"/>
  <c r="D35" i="228"/>
  <c r="D29" i="250"/>
  <c r="G237" i="19"/>
  <c r="G28" i="135" s="1" a="1"/>
  <c r="G28" i="135" s="1"/>
  <c r="D20" i="305"/>
  <c r="G84" i="19"/>
  <c r="G31" i="220" s="1" a="1"/>
  <c r="G31" i="220" s="1"/>
  <c r="D28" i="243"/>
  <c r="G100" i="19"/>
  <c r="G29" i="221" s="1" a="1"/>
  <c r="G29" i="221" s="1"/>
  <c r="D28" i="234"/>
  <c r="D30" i="276"/>
  <c r="G267" i="19"/>
  <c r="G41" i="215" s="1" a="1"/>
  <c r="G41" i="215" s="1"/>
  <c r="D26" i="233"/>
  <c r="G142" i="19"/>
  <c r="G29" i="243" s="1" a="1"/>
  <c r="G29" i="243" s="1"/>
  <c r="G325" i="19"/>
  <c r="G36" i="263" s="1" a="1"/>
  <c r="G36" i="263" s="1"/>
  <c r="G341" i="19"/>
  <c r="G24" i="310" s="1" a="1"/>
  <c r="G24" i="310" s="1"/>
  <c r="G111" i="19"/>
  <c r="G31" i="229" s="1" a="1"/>
  <c r="G31" i="229" s="1"/>
  <c r="D36" i="215"/>
  <c r="G370" i="19"/>
  <c r="G29" i="326" s="1" a="1"/>
  <c r="G29" i="326" s="1"/>
  <c r="G122" i="19"/>
  <c r="G27" i="242" s="1" a="1"/>
  <c r="G27" i="242" s="1"/>
  <c r="G113" i="19"/>
  <c r="G26" i="233" s="1" a="1"/>
  <c r="G26" i="233" s="1"/>
  <c r="G24" i="19"/>
  <c r="G26" i="216" s="1" a="1"/>
  <c r="G26" i="216" s="1"/>
  <c r="G170" i="19"/>
  <c r="G30" i="275" s="1" a="1"/>
  <c r="G30" i="275" s="1"/>
  <c r="D28" i="220"/>
  <c r="G81" i="19"/>
  <c r="G24" i="232" s="1" a="1"/>
  <c r="G24" i="232" s="1"/>
  <c r="G109" i="19"/>
  <c r="G25" i="233" s="1" a="1"/>
  <c r="G25" i="233" s="1"/>
  <c r="G15" i="19"/>
  <c r="G26" i="272" s="1" a="1"/>
  <c r="G26" i="272" s="1"/>
  <c r="G171" i="19"/>
  <c r="G32" i="248" s="1" a="1"/>
  <c r="G32" i="248" s="1"/>
  <c r="G303" i="19"/>
  <c r="G36" i="221" s="1" a="1"/>
  <c r="G36" i="221" s="1"/>
  <c r="G9" i="19"/>
  <c r="G27" i="210" s="1" a="1"/>
  <c r="G27" i="210" s="1"/>
  <c r="D27" i="318"/>
  <c r="G206" i="19"/>
  <c r="G33" i="254" s="1" a="1"/>
  <c r="G33" i="254" s="1"/>
  <c r="G326" i="19"/>
  <c r="G28" i="227" s="1" a="1"/>
  <c r="G28" i="227" s="1"/>
  <c r="G18" i="19"/>
  <c r="G27" i="217" s="1" a="1"/>
  <c r="G27" i="217" s="1"/>
  <c r="D29" i="233"/>
  <c r="G328" i="19"/>
  <c r="G31" i="231" s="1" a="1"/>
  <c r="G31" i="231" s="1"/>
  <c r="D23" i="227"/>
  <c r="G291" i="19"/>
  <c r="G40" i="214" s="1" a="1"/>
  <c r="G40" i="214" s="1"/>
  <c r="G76" i="19"/>
  <c r="G29" i="220" s="1" a="1"/>
  <c r="G29" i="220" s="1"/>
  <c r="D32" i="249"/>
  <c r="G4" i="19"/>
  <c r="G28" i="269" s="1" a="1"/>
  <c r="G28" i="269" s="1"/>
  <c r="D28" i="228"/>
  <c r="G335" i="19"/>
  <c r="G34" i="342" s="1" a="1"/>
  <c r="G34" i="342" s="1"/>
  <c r="G372" i="19"/>
  <c r="G22" i="327" s="1" a="1"/>
  <c r="G22" i="327" s="1"/>
  <c r="G46" i="19"/>
  <c r="G23" i="226" s="1" a="1"/>
  <c r="G23" i="226" s="1"/>
  <c r="D27" i="233"/>
  <c r="G272" i="19"/>
  <c r="G35" i="228" s="1" a="1"/>
  <c r="G35" i="228" s="1"/>
  <c r="G286" i="19"/>
  <c r="G26" i="227" s="1" a="1"/>
  <c r="G26" i="227" s="1"/>
  <c r="G61" i="19"/>
  <c r="G36" i="213" s="1" a="1"/>
  <c r="G36" i="213" s="1"/>
  <c r="D27" i="211"/>
  <c r="G317" i="19"/>
  <c r="G38" i="229" s="1" a="1"/>
  <c r="G38" i="229" s="1"/>
  <c r="G314" i="19"/>
  <c r="G38" i="221" s="1" a="1"/>
  <c r="G38" i="221" s="1"/>
  <c r="G375" i="19"/>
  <c r="G24" i="329" s="1" a="1"/>
  <c r="G24" i="329" s="1"/>
  <c r="G282" i="19"/>
  <c r="G32" i="219" s="1" a="1"/>
  <c r="G32" i="219" s="1"/>
  <c r="D32" i="219"/>
  <c r="D35" i="220"/>
  <c r="G145" i="19"/>
  <c r="G28" i="244" s="1" a="1"/>
  <c r="G28" i="244" s="1"/>
  <c r="G44" i="19"/>
  <c r="G25" i="230" s="1" a="1"/>
  <c r="G25" i="230" s="1"/>
  <c r="G124" i="19"/>
  <c r="G26" i="238" s="1" a="1"/>
  <c r="G26" i="238" s="1"/>
  <c r="G32" i="19"/>
  <c r="G28" i="276" s="1" a="1"/>
  <c r="G28" i="276" s="1"/>
  <c r="D42" i="214"/>
  <c r="G365" i="19"/>
  <c r="G32" i="320" s="1" a="1"/>
  <c r="G32" i="320" s="1"/>
  <c r="G34" i="19"/>
  <c r="G29" i="276" s="1" a="1"/>
  <c r="G29" i="276" s="1"/>
  <c r="D26" i="227"/>
  <c r="G160" i="19"/>
  <c r="G31" i="246" s="1" a="1"/>
  <c r="G31" i="246" s="1"/>
  <c r="D25" i="273"/>
  <c r="D25" i="259"/>
  <c r="D26" i="226"/>
  <c r="G238" i="19"/>
  <c r="G24" i="160" s="1" a="1"/>
  <c r="G24" i="160" s="1"/>
  <c r="D41" i="236"/>
  <c r="D23" i="259"/>
  <c r="G347" i="19"/>
  <c r="G27" i="317" s="1" a="1"/>
  <c r="G27" i="317" s="1"/>
  <c r="D27" i="243"/>
  <c r="G338" i="19"/>
  <c r="G38" i="340" s="1" a="1"/>
  <c r="G38" i="340" s="1"/>
  <c r="D33" i="319"/>
  <c r="G236" i="19"/>
  <c r="G24" i="133" s="1" a="1"/>
  <c r="G24" i="133" s="1"/>
  <c r="D28" i="253"/>
  <c r="D24" i="328"/>
  <c r="G77" i="19"/>
  <c r="G23" i="232" s="1" a="1"/>
  <c r="G23" i="232" s="1"/>
  <c r="D36" i="263"/>
  <c r="G49" i="19"/>
  <c r="G37" i="212" s="1" a="1"/>
  <c r="G37" i="212" s="1"/>
  <c r="D34" i="273"/>
  <c r="D26" i="128"/>
  <c r="G47" i="19"/>
  <c r="G30" i="218" s="1" a="1"/>
  <c r="G30" i="218" s="1"/>
  <c r="G273" i="19"/>
  <c r="G36" i="220" s="1" a="1"/>
  <c r="G36" i="220" s="1"/>
  <c r="D37" i="240"/>
  <c r="D35" i="212"/>
  <c r="G43" i="19"/>
  <c r="G29" i="218" s="1" a="1"/>
  <c r="G29" i="218" s="1"/>
  <c r="G87" i="19"/>
  <c r="G31" i="228" s="1" a="1"/>
  <c r="G31" i="228" s="1"/>
  <c r="G220" i="19"/>
  <c r="G23" i="124" s="1" a="1"/>
  <c r="G23" i="124" s="1"/>
  <c r="D22" i="232"/>
  <c r="G263" i="19"/>
  <c r="G40" i="215" s="1" a="1"/>
  <c r="G40" i="215" s="1"/>
  <c r="D27" i="242"/>
  <c r="D29" i="269"/>
  <c r="G310" i="19"/>
  <c r="G25" i="258" s="1" a="1"/>
  <c r="G25" i="258" s="1"/>
  <c r="D38" i="229"/>
  <c r="G373" i="19"/>
  <c r="G24" i="328" s="1" a="1"/>
  <c r="G24" i="328" s="1"/>
  <c r="G288" i="19"/>
  <c r="G29" i="231" s="1" a="1"/>
  <c r="G29" i="231" s="1"/>
  <c r="D22" i="327"/>
  <c r="D29" i="251"/>
  <c r="G359" i="19"/>
  <c r="G32" i="319" s="1" a="1"/>
  <c r="G32" i="319" s="1"/>
  <c r="G174" i="19"/>
  <c r="G30" i="276" s="1" a="1"/>
  <c r="G30" i="276" s="1"/>
  <c r="G146" i="19"/>
  <c r="G30" i="269" s="1" a="1"/>
  <c r="G30" i="269" s="1"/>
  <c r="G112" i="19"/>
  <c r="G32" i="221" s="1" a="1"/>
  <c r="G32" i="221" s="1"/>
  <c r="G264" i="19"/>
  <c r="G33" i="228" s="1" a="1"/>
  <c r="G33" i="228" s="1"/>
  <c r="G353" i="19"/>
  <c r="G28" i="318" s="1" a="1"/>
  <c r="G28" i="318" s="1"/>
  <c r="D34" i="214"/>
  <c r="D31" i="231"/>
  <c r="D32" i="270"/>
  <c r="D34" i="213"/>
  <c r="G269" i="19"/>
  <c r="G35" i="220" s="1" a="1"/>
  <c r="G35" i="220" s="1"/>
  <c r="D36" i="240"/>
  <c r="D24" i="258"/>
  <c r="G212" i="19"/>
  <c r="G34" i="255" s="1" a="1"/>
  <c r="G34" i="255" s="1"/>
  <c r="G200" i="19"/>
  <c r="G34" i="273" s="1" a="1"/>
  <c r="G34" i="273" s="1"/>
  <c r="D27" i="134"/>
  <c r="D27" i="165"/>
  <c r="G244" i="19"/>
  <c r="G24" i="137" s="1" a="1"/>
  <c r="G24" i="137" s="1"/>
  <c r="D29" i="234"/>
  <c r="D22" i="233"/>
  <c r="D20" i="101"/>
  <c r="D20" i="259"/>
  <c r="D20" i="258"/>
  <c r="D29" i="134"/>
  <c r="D21" i="101"/>
  <c r="G285" i="19"/>
  <c r="G39" i="213" s="1" a="1"/>
  <c r="G39" i="213" s="1"/>
  <c r="G208" i="19"/>
  <c r="G34" i="254" s="1" a="1"/>
  <c r="G34" i="254" s="1"/>
  <c r="D28" i="221"/>
  <c r="G177" i="19"/>
  <c r="G33" i="249" s="1" a="1"/>
  <c r="G33" i="249" s="1"/>
  <c r="G352" i="19"/>
  <c r="G26" i="316" s="1" a="1"/>
  <c r="G26" i="316" s="1"/>
  <c r="G322" i="19"/>
  <c r="G27" i="227" s="1" a="1"/>
  <c r="G27" i="227" s="1"/>
  <c r="D31" i="252"/>
  <c r="G14" i="19"/>
  <c r="G25" i="217" s="1" a="1"/>
  <c r="G25" i="217" s="1"/>
  <c r="D27" i="229"/>
  <c r="G117" i="19"/>
  <c r="G27" i="233" s="1" a="1"/>
  <c r="G27" i="233" s="1"/>
  <c r="G159" i="19"/>
  <c r="G31" i="272" s="1" a="1"/>
  <c r="G31" i="272" s="1"/>
  <c r="G137" i="19"/>
  <c r="G36" i="241" s="1" a="1"/>
  <c r="G36" i="241" s="1"/>
  <c r="D25" i="233"/>
  <c r="G16" i="19"/>
  <c r="G26" i="217" s="1" a="1"/>
  <c r="G26" i="217" s="1"/>
  <c r="D27" i="239"/>
  <c r="G235" i="19"/>
  <c r="G28" i="131" s="1" a="1"/>
  <c r="G28" i="131" s="1"/>
  <c r="G11" i="19"/>
  <c r="G24" i="272" s="1" a="1"/>
  <c r="G24" i="272" s="1"/>
  <c r="G363" i="19"/>
  <c r="G28" i="226" s="1" a="1"/>
  <c r="G28" i="226" s="1"/>
  <c r="D27" i="272"/>
  <c r="D36" i="212"/>
  <c r="D33" i="255"/>
  <c r="D35" i="241"/>
  <c r="G362" i="19"/>
  <c r="G33" i="319" s="1" a="1"/>
  <c r="G33" i="319" s="1"/>
  <c r="D31" i="269"/>
  <c r="D31" i="220"/>
  <c r="D29" i="221"/>
  <c r="D24" i="130"/>
  <c r="G383" i="19"/>
  <c r="G26" i="332" s="1" a="1"/>
  <c r="G26" i="332" s="1"/>
  <c r="G23" i="19"/>
  <c r="G26" i="273" s="1" a="1"/>
  <c r="G26" i="273" s="1"/>
  <c r="G123" i="19"/>
  <c r="G40" i="236" s="1" a="1"/>
  <c r="G40" i="236" s="1"/>
  <c r="G356" i="19"/>
  <c r="G24" i="323" s="1" a="1"/>
  <c r="G24" i="323" s="1"/>
  <c r="D28" i="276"/>
  <c r="G380" i="19"/>
  <c r="G24" i="331" s="1" a="1"/>
  <c r="G24" i="331" s="1"/>
  <c r="D31" i="219"/>
  <c r="G349" i="19"/>
  <c r="G28" i="317" s="1" a="1"/>
  <c r="G28" i="317" s="1"/>
  <c r="D33" i="218"/>
  <c r="G205" i="19"/>
  <c r="G32" i="275" s="1" a="1"/>
  <c r="G32" i="275" s="1"/>
  <c r="G255" i="19"/>
  <c r="G25" i="226" s="1" a="1"/>
  <c r="G25" i="226" s="1"/>
  <c r="G379" i="19"/>
  <c r="G25" i="328" s="1" a="1"/>
  <c r="G25" i="328" s="1"/>
  <c r="G278" i="19"/>
  <c r="G25" i="259" s="1" a="1"/>
  <c r="G25" i="259" s="1"/>
  <c r="D28" i="326"/>
  <c r="G2" i="19"/>
  <c r="G27" i="269" s="1" a="1"/>
  <c r="G27" i="269" s="1"/>
  <c r="G289" i="19"/>
  <c r="G21" i="258" s="1" a="1"/>
  <c r="G21" i="258" s="1"/>
  <c r="D39" i="215"/>
  <c r="D23" i="160"/>
  <c r="G62" i="19"/>
  <c r="G23" i="227" s="1" a="1"/>
  <c r="G23" i="227" s="1"/>
  <c r="D24" i="227"/>
  <c r="D24" i="129"/>
  <c r="G101" i="19"/>
  <c r="G23" i="233" s="1" a="1"/>
  <c r="G23" i="233" s="1"/>
  <c r="D28" i="325"/>
  <c r="D41" i="214"/>
  <c r="D39" i="212"/>
  <c r="D30" i="218"/>
  <c r="D21" i="259"/>
  <c r="G218" i="19"/>
  <c r="G26" i="134" s="1" a="1"/>
  <c r="G26" i="134" s="1"/>
  <c r="D28" i="131"/>
  <c r="D33" i="342"/>
  <c r="D37" i="215"/>
  <c r="D31" i="228"/>
  <c r="D28" i="218"/>
  <c r="D24" i="133"/>
  <c r="G75" i="19"/>
  <c r="G28" i="228" s="1" a="1"/>
  <c r="G28" i="228" s="1"/>
  <c r="D30" i="231"/>
  <c r="D41" i="237"/>
  <c r="G92" i="19"/>
  <c r="G33" i="220" s="1" a="1"/>
  <c r="G33" i="220" s="1"/>
  <c r="D27" i="316"/>
  <c r="G108" i="19"/>
  <c r="G31" i="221" s="1" a="1"/>
  <c r="G31" i="221" s="1"/>
  <c r="G79" i="19"/>
  <c r="G29" i="228" s="1" a="1"/>
  <c r="G29" i="228" s="1"/>
  <c r="D41" i="215"/>
  <c r="D32" i="342"/>
  <c r="G230" i="19"/>
  <c r="G23" i="133" s="1" a="1"/>
  <c r="G23" i="133" s="1"/>
  <c r="D34" i="215"/>
  <c r="D29" i="273"/>
  <c r="G357" i="19"/>
  <c r="G24" i="324" s="1" a="1"/>
  <c r="G24" i="324" s="1"/>
  <c r="D25" i="227"/>
  <c r="G234" i="19"/>
  <c r="G24" i="129" s="1" a="1"/>
  <c r="G24" i="129" s="1"/>
  <c r="G57" i="19"/>
  <c r="G35" i="213" s="1" a="1"/>
  <c r="G35" i="213" s="1"/>
  <c r="G52" i="19"/>
  <c r="G27" i="230" s="1" a="1"/>
  <c r="G27" i="230" s="1"/>
  <c r="G17" i="19"/>
  <c r="G27" i="272" s="1" a="1"/>
  <c r="G27" i="272" s="1"/>
  <c r="D28" i="244"/>
  <c r="D27" i="226"/>
  <c r="D30" i="246"/>
  <c r="D29" i="218"/>
  <c r="D25" i="129"/>
  <c r="D31" i="272"/>
  <c r="D35" i="215"/>
  <c r="G99" i="19"/>
  <c r="G28" i="229" s="1" a="1"/>
  <c r="G28" i="229" s="1"/>
  <c r="G110" i="19"/>
  <c r="G38" i="214" s="1" a="1"/>
  <c r="G38" i="214" s="1"/>
  <c r="D29" i="244"/>
  <c r="G163" i="19"/>
  <c r="G29" i="273" s="1" a="1"/>
  <c r="G29" i="273" s="1"/>
  <c r="D26" i="332"/>
  <c r="D29" i="246"/>
  <c r="G254" i="19"/>
  <c r="G38" i="212" s="1" a="1"/>
  <c r="G38" i="212" s="1"/>
  <c r="D26" i="216"/>
  <c r="D38" i="340"/>
  <c r="G157" i="19"/>
  <c r="G30" i="272" s="1" a="1"/>
  <c r="G30" i="272" s="1"/>
  <c r="D25" i="309"/>
  <c r="D27" i="217"/>
  <c r="D30" i="221"/>
  <c r="D28" i="233"/>
  <c r="D28" i="275"/>
  <c r="G260" i="19"/>
  <c r="G33" i="218" s="1" a="1"/>
  <c r="G33" i="218" s="1"/>
  <c r="D30" i="269"/>
  <c r="D30" i="220"/>
  <c r="D22" i="258"/>
  <c r="G331" i="19"/>
  <c r="G35" i="341" s="1" a="1"/>
  <c r="G35" i="341" s="1"/>
  <c r="G306" i="19"/>
  <c r="G43" i="214" s="1" a="1"/>
  <c r="G43" i="214" s="1"/>
  <c r="D36" i="228"/>
  <c r="D25" i="258"/>
  <c r="D24" i="226"/>
  <c r="D33" i="221"/>
  <c r="D31" i="276"/>
  <c r="D29" i="242"/>
  <c r="G148" i="19"/>
  <c r="G29" i="270" s="1" a="1"/>
  <c r="G29" i="270" s="1"/>
  <c r="G185" i="19"/>
  <c r="G32" i="270" s="1" a="1"/>
  <c r="G32" i="270" s="1"/>
  <c r="G90" i="19"/>
  <c r="G39" i="215" s="1" a="1"/>
  <c r="G39" i="215" s="1"/>
  <c r="D33" i="276"/>
  <c r="D38" i="213"/>
  <c r="D32" i="276"/>
  <c r="G175" i="19"/>
  <c r="G32" i="249" s="1" a="1"/>
  <c r="G32" i="249" s="1"/>
  <c r="G25" i="19"/>
  <c r="G27" i="273" s="1" a="1"/>
  <c r="G27" i="273" s="1"/>
  <c r="D33" i="248"/>
  <c r="G33" i="19"/>
  <c r="G28" i="235" s="1" a="1"/>
  <c r="G28" i="235" s="1"/>
  <c r="D40" i="215"/>
  <c r="D27" i="135"/>
  <c r="D38" i="215"/>
  <c r="D23" i="130"/>
  <c r="G147" i="19"/>
  <c r="G29" i="244" s="1" a="1"/>
  <c r="G29" i="244" s="1"/>
  <c r="D29" i="247"/>
  <c r="G210" i="19"/>
  <c r="G33" i="255" s="1" a="1"/>
  <c r="G33" i="255" s="1"/>
  <c r="G95" i="19"/>
  <c r="G27" i="229" s="1" a="1"/>
  <c r="G27" i="229" s="1"/>
  <c r="D23" i="125"/>
  <c r="D30" i="229"/>
  <c r="G319" i="19"/>
  <c r="G33" i="233" s="1" a="1"/>
  <c r="G33" i="233" s="1"/>
  <c r="D28" i="226"/>
  <c r="G216" i="19"/>
  <c r="G22" i="130" s="1" a="1"/>
  <c r="G22" i="130" s="1"/>
  <c r="D30" i="219"/>
  <c r="G131" i="19"/>
  <c r="G39" i="237" s="1" a="1"/>
  <c r="G39" i="237" s="1"/>
  <c r="D30" i="253"/>
  <c r="G26" i="19"/>
  <c r="G27" i="216" s="1" a="1"/>
  <c r="G27" i="216" s="1"/>
  <c r="G41" i="19"/>
  <c r="G35" i="212" s="1" a="1"/>
  <c r="G35" i="212" s="1"/>
  <c r="D23" i="133"/>
  <c r="G116" i="19"/>
  <c r="G33" i="221" s="1" a="1"/>
  <c r="G33" i="221" s="1"/>
  <c r="D29" i="227"/>
  <c r="G144" i="19"/>
  <c r="G29" i="269" s="1" a="1"/>
  <c r="G29" i="269" s="1"/>
  <c r="D26" i="239"/>
  <c r="G158" i="19"/>
  <c r="G30" i="246" s="1" a="1"/>
  <c r="G30" i="246" s="1"/>
  <c r="D25" i="232"/>
  <c r="D31" i="218"/>
  <c r="D29" i="219"/>
  <c r="D26" i="217"/>
  <c r="G102" i="19"/>
  <c r="G36" i="214" s="1" a="1"/>
  <c r="G36" i="214" s="1"/>
  <c r="G78" i="19"/>
  <c r="G36" i="215" s="1" a="1"/>
  <c r="G36" i="215" s="1"/>
  <c r="D24" i="230"/>
  <c r="D25" i="226"/>
  <c r="G153" i="19"/>
  <c r="G28" i="272" s="1" a="1"/>
  <c r="G28" i="272" s="1"/>
  <c r="D28" i="245"/>
  <c r="G197" i="19"/>
  <c r="G28" i="253" s="1" a="1"/>
  <c r="G28" i="253" s="1"/>
  <c r="G30" i="19"/>
  <c r="G29" i="275" s="1" a="1"/>
  <c r="G29" i="275" s="1"/>
  <c r="G139" i="19"/>
  <c r="G41" i="237" s="1" a="1"/>
  <c r="G41" i="237" s="1"/>
  <c r="D39" i="221"/>
  <c r="D29" i="229"/>
  <c r="D25" i="239"/>
  <c r="G172" i="19"/>
  <c r="G31" i="275" s="1" a="1"/>
  <c r="G31" i="275" s="1"/>
  <c r="G85" i="19"/>
  <c r="G25" i="232" s="1" a="1"/>
  <c r="G25" i="232" s="1"/>
  <c r="G54" i="19"/>
  <c r="G21" i="227" s="1" a="1"/>
  <c r="G21" i="227" s="1"/>
  <c r="G229" i="19"/>
  <c r="G27" i="131" s="1" a="1"/>
  <c r="G27" i="131" s="1"/>
  <c r="G259" i="19"/>
  <c r="G26" i="226" s="1" a="1"/>
  <c r="G26" i="226" s="1"/>
  <c r="D29" i="228"/>
  <c r="D34" i="262"/>
  <c r="G114" i="19"/>
  <c r="G39" i="214" s="1" a="1"/>
  <c r="G39" i="214" s="1"/>
  <c r="G20" i="19"/>
  <c r="G24" i="216" s="1" a="1"/>
  <c r="G24" i="216" s="1"/>
  <c r="D37" i="214"/>
  <c r="D30" i="270"/>
  <c r="D27" i="269"/>
  <c r="G50" i="19"/>
  <c r="G24" i="226" s="1" a="1"/>
  <c r="G24" i="226" s="1"/>
  <c r="G297" i="19"/>
  <c r="G34" i="229" s="1" a="1"/>
  <c r="G34" i="229" s="1"/>
  <c r="G368" i="19"/>
  <c r="G33" i="320" s="1" a="1"/>
  <c r="G33" i="320" s="1"/>
  <c r="D28" i="231"/>
  <c r="G51" i="19"/>
  <c r="G31" i="218" s="1" a="1"/>
  <c r="G31" i="218" s="1"/>
  <c r="G86" i="19"/>
  <c r="G38" i="215" s="1" a="1"/>
  <c r="G38" i="215" s="1"/>
  <c r="D29" i="245"/>
  <c r="G134" i="19"/>
  <c r="G27" i="243" s="1" a="1"/>
  <c r="G27" i="243" s="1"/>
  <c r="G64" i="19"/>
  <c r="G26" i="231" s="1" a="1"/>
  <c r="G26" i="231" s="1"/>
  <c r="G97" i="19"/>
  <c r="G22" i="233" s="1" a="1"/>
  <c r="G22" i="233" s="1"/>
  <c r="G377" i="19"/>
  <c r="G24" i="330" s="1" a="1"/>
  <c r="G24" i="330" s="1"/>
  <c r="D24" i="259"/>
  <c r="G275" i="19"/>
  <c r="G43" i="215" s="1" a="1"/>
  <c r="G43" i="215" s="1"/>
  <c r="D35" i="214"/>
  <c r="D25" i="231"/>
  <c r="D37" i="229"/>
  <c r="G219" i="19"/>
  <c r="G24" i="309" s="1" a="1"/>
  <c r="G24" i="309" s="1"/>
  <c r="D27" i="232"/>
  <c r="G128" i="19"/>
  <c r="G27" i="238" s="1" a="1"/>
  <c r="G27" i="238" s="1"/>
  <c r="D29" i="275"/>
  <c r="G296" i="19"/>
  <c r="G41" i="214" s="1" a="1"/>
  <c r="G41" i="214" s="1"/>
  <c r="G374" i="19"/>
  <c r="G24" i="130" s="1" a="1"/>
  <c r="G24" i="130" s="1"/>
  <c r="G323" i="19"/>
  <c r="G34" i="219" s="1" a="1"/>
  <c r="G34" i="219" s="1"/>
  <c r="G82" i="19"/>
  <c r="G37" i="215" s="1" a="1"/>
  <c r="G37" i="215" s="1"/>
  <c r="G270" i="19"/>
  <c r="G23" i="259" s="1" a="1"/>
  <c r="G23" i="259" s="1"/>
  <c r="D36" i="213"/>
  <c r="D35" i="263"/>
  <c r="G132" i="19"/>
  <c r="G25" i="239" s="1" a="1"/>
  <c r="G25" i="239" s="1"/>
  <c r="D28" i="247"/>
  <c r="G5" i="19"/>
  <c r="G27" i="211" s="1" a="1"/>
  <c r="G27" i="211" s="1"/>
  <c r="D28" i="242"/>
  <c r="D21" i="226"/>
  <c r="D36" i="220"/>
  <c r="D24" i="217"/>
  <c r="D28" i="235"/>
  <c r="G129" i="19"/>
  <c r="G37" i="240" s="1" a="1"/>
  <c r="G37" i="240" s="1"/>
  <c r="D34" i="272"/>
  <c r="D32" i="220"/>
  <c r="G105" i="19"/>
  <c r="G24" i="233" s="1" a="1"/>
  <c r="G24" i="233" s="1"/>
  <c r="G71" i="19"/>
  <c r="G27" i="228" s="1" a="1"/>
  <c r="G27" i="228" s="1"/>
  <c r="D24" i="132"/>
  <c r="G103" i="19"/>
  <c r="G29" i="229" s="1" a="1"/>
  <c r="G29" i="229" s="1"/>
  <c r="G312" i="19"/>
  <c r="G33" i="262" s="1" a="1"/>
  <c r="G33" i="262" s="1"/>
  <c r="G274" i="19"/>
  <c r="G24" i="259" s="1" a="1"/>
  <c r="G24" i="259" s="1"/>
  <c r="D24" i="309"/>
  <c r="G193" i="19"/>
  <c r="G30" i="252" s="1" a="1"/>
  <c r="G30" i="252" s="1"/>
  <c r="D26" i="134"/>
  <c r="G189" i="19"/>
  <c r="G28" i="252" s="1" a="1"/>
  <c r="G28" i="252" s="1"/>
  <c r="D22" i="124"/>
  <c r="D38" i="221"/>
  <c r="G261" i="19"/>
  <c r="G21" i="259" s="1" a="1"/>
  <c r="G21" i="259" s="1"/>
  <c r="D24" i="324"/>
  <c r="G150" i="19"/>
  <c r="G30" i="270" s="1" a="1"/>
  <c r="G30" i="270" s="1"/>
  <c r="D24" i="273"/>
  <c r="D43" i="215"/>
  <c r="G141" i="19"/>
  <c r="G37" i="241" s="1" a="1"/>
  <c r="G37" i="241" s="1"/>
  <c r="D20" i="306"/>
  <c r="G271" i="19"/>
  <c r="G42" i="215" s="1" a="1"/>
  <c r="G42" i="215" s="1"/>
  <c r="G300" i="19"/>
  <c r="G23" i="258" s="1" a="1"/>
  <c r="G23" i="258" s="1"/>
  <c r="G354" i="19"/>
  <c r="G27" i="316" s="1" a="1"/>
  <c r="G27" i="316" s="1"/>
  <c r="D37" i="213"/>
  <c r="G195" i="19"/>
  <c r="G31" i="252" s="1" a="1"/>
  <c r="G31" i="252" s="1"/>
  <c r="D28" i="270"/>
  <c r="G201" i="19"/>
  <c r="G30" i="253" s="1" a="1"/>
  <c r="G30" i="253" s="1"/>
  <c r="G294" i="19"/>
  <c r="G28" i="233" s="1" a="1"/>
  <c r="G28" i="233" s="1"/>
  <c r="D34" i="212"/>
  <c r="G126" i="19"/>
  <c r="G28" i="242" s="1" a="1"/>
  <c r="G28" i="242" s="1"/>
  <c r="D33" i="249"/>
  <c r="G199" i="19"/>
  <c r="G29" i="253" s="1" a="1"/>
  <c r="G29" i="253" s="1"/>
  <c r="G382" i="19"/>
  <c r="G29" i="134" s="1" a="1"/>
  <c r="G29" i="134" s="1"/>
  <c r="G91" i="19"/>
  <c r="G32" i="228" s="1" a="1"/>
  <c r="G32" i="228" s="1"/>
  <c r="D26" i="231"/>
  <c r="D31" i="273"/>
  <c r="G315" i="19"/>
  <c r="G32" i="233" s="1" a="1"/>
  <c r="G32" i="233" s="1"/>
  <c r="D27" i="238"/>
  <c r="G188" i="19"/>
  <c r="G32" i="272" s="1" a="1"/>
  <c r="G32" i="272" s="1"/>
  <c r="D28" i="251"/>
  <c r="G173" i="19"/>
  <c r="G33" i="248" s="1" a="1"/>
  <c r="G33" i="248" s="1"/>
  <c r="G324" i="19"/>
  <c r="G30" i="231" s="1" a="1"/>
  <c r="G30" i="231" s="1"/>
  <c r="D26" i="315"/>
  <c r="G304" i="19"/>
  <c r="G30" i="233" s="1" a="1"/>
  <c r="G30" i="233" s="1"/>
  <c r="D33" i="228"/>
  <c r="G211" i="19"/>
  <c r="G33" i="276" s="1" a="1"/>
  <c r="G33" i="276" s="1"/>
  <c r="D35" i="273"/>
  <c r="D40" i="214"/>
  <c r="D23" i="124"/>
  <c r="D36" i="214"/>
  <c r="G37" i="19"/>
  <c r="G34" i="212" s="1" a="1"/>
  <c r="G34" i="212" s="1"/>
  <c r="G19" i="19"/>
  <c r="G24" i="273" s="1" a="1"/>
  <c r="G24" i="273" s="1"/>
  <c r="D35" i="272"/>
  <c r="G106" i="19"/>
  <c r="G37" i="214" s="1" a="1"/>
  <c r="G37" i="214" s="1"/>
  <c r="D27" i="216"/>
  <c r="D31" i="246"/>
  <c r="G343" i="19"/>
  <c r="G20" i="101" s="1" a="1"/>
  <c r="G20" i="101" s="1"/>
  <c r="D35" i="219"/>
  <c r="D27" i="228"/>
  <c r="G257" i="19"/>
  <c r="G20" i="259" s="1" a="1"/>
  <c r="G20" i="259" s="1"/>
  <c r="D23" i="258"/>
  <c r="G154" i="19"/>
  <c r="G28" i="246" s="1" a="1"/>
  <c r="G28" i="246" s="1"/>
  <c r="G21" i="19"/>
  <c r="G25" i="273" s="1" a="1"/>
  <c r="G25" i="273" s="1"/>
  <c r="G138" i="19"/>
  <c r="G28" i="243" s="1" a="1"/>
  <c r="G28" i="243" s="1"/>
  <c r="G136" i="19"/>
  <c r="G26" i="239" s="1" a="1"/>
  <c r="G26" i="239" s="1"/>
  <c r="D31" i="229"/>
  <c r="G66" i="19"/>
  <c r="G24" i="227" s="1" a="1"/>
  <c r="G24" i="227" s="1"/>
  <c r="G196" i="19"/>
  <c r="G32" i="273" s="1" a="1"/>
  <c r="G32" i="273" s="1"/>
  <c r="G224" i="19"/>
  <c r="G27" i="134" s="1" a="1"/>
  <c r="G27" i="134" s="1"/>
  <c r="D27" i="131"/>
  <c r="G301" i="19"/>
  <c r="G42" i="214" s="1" a="1"/>
  <c r="G42" i="214" s="1"/>
  <c r="D27" i="231"/>
  <c r="G209" i="19"/>
  <c r="G32" i="276" s="1" a="1"/>
  <c r="G32" i="276" s="1"/>
  <c r="D25" i="328"/>
  <c r="G258" i="19"/>
  <c r="G39" i="212" s="1" a="1"/>
  <c r="G39" i="212" s="1"/>
  <c r="G120" i="19"/>
  <c r="G25" i="238" s="1" a="1"/>
  <c r="G25" i="238" s="1"/>
  <c r="D25" i="128"/>
  <c r="G83" i="19"/>
  <c r="G30" i="228" s="1" a="1"/>
  <c r="G30" i="228" s="1"/>
  <c r="G96" i="19"/>
  <c r="G28" i="221" s="1" a="1"/>
  <c r="G28" i="221" s="1"/>
  <c r="G73" i="19"/>
  <c r="G22" i="232" s="1" a="1"/>
  <c r="G22" i="232" s="1"/>
  <c r="D29" i="276"/>
  <c r="D29" i="220"/>
  <c r="D28" i="227"/>
  <c r="G240" i="19"/>
  <c r="G26" i="128" s="1" a="1"/>
  <c r="G26" i="128" s="1"/>
  <c r="G161" i="19"/>
  <c r="G28" i="273" s="1" a="1"/>
  <c r="G28" i="273" s="1"/>
  <c r="G307" i="19"/>
  <c r="G36" i="229" s="1" a="1"/>
  <c r="G36" i="229" s="1"/>
  <c r="G58" i="19"/>
  <c r="G22" i="227" s="1" a="1"/>
  <c r="G22" i="227" s="1"/>
  <c r="D34" i="342"/>
  <c r="G221" i="19"/>
  <c r="G25" i="128" s="1" a="1"/>
  <c r="G25" i="128" s="1"/>
  <c r="G283" i="19"/>
  <c r="G28" i="231" s="1" a="1"/>
  <c r="G28" i="231" s="1"/>
  <c r="G284" i="19"/>
  <c r="G20" i="258" s="1" a="1"/>
  <c r="G20" i="258" s="1"/>
  <c r="G287" i="19"/>
  <c r="G33" i="219" s="1" a="1"/>
  <c r="G33" i="219" s="1"/>
  <c r="G280" i="19"/>
  <c r="G38" i="213" s="1" a="1"/>
  <c r="G38" i="213" s="1"/>
  <c r="D24" i="216"/>
  <c r="D30" i="233"/>
  <c r="G40" i="19"/>
  <c r="G24" i="230" s="1" a="1"/>
  <c r="G24" i="230" s="1"/>
  <c r="D32" i="218"/>
  <c r="G183" i="19"/>
  <c r="G31" i="270" s="1" a="1"/>
  <c r="G31" i="270" s="1"/>
  <c r="D22" i="259"/>
  <c r="G276" i="19"/>
  <c r="G36" i="228" s="1" a="1"/>
  <c r="G36" i="228" s="1"/>
  <c r="D32" i="229"/>
  <c r="D28" i="252"/>
  <c r="D31" i="275"/>
  <c r="G277" i="19"/>
  <c r="G37" i="220" s="1" a="1"/>
  <c r="G37" i="220" s="1"/>
  <c r="D32" i="273"/>
  <c r="G203" i="19"/>
  <c r="G31" i="253" s="1" a="1"/>
  <c r="G31" i="253" s="1"/>
  <c r="G295" i="19"/>
  <c r="G22" i="258" s="1" a="1"/>
  <c r="G22" i="258" s="1"/>
  <c r="D27" i="315"/>
  <c r="D35" i="342"/>
  <c r="G313" i="19"/>
  <c r="G37" i="229" s="1" a="1"/>
  <c r="G37" i="229" s="1"/>
  <c r="G67" i="19"/>
  <c r="G31" i="219" s="1" a="1"/>
  <c r="G31" i="219" s="1"/>
  <c r="D24" i="323"/>
  <c r="G6" i="19"/>
  <c r="G27" i="270" s="1" a="1"/>
  <c r="G27" i="270" s="1"/>
  <c r="G292" i="19"/>
  <c r="G33" i="229" s="1" a="1"/>
  <c r="G33" i="229" s="1"/>
  <c r="G29" i="19"/>
  <c r="G28" i="234" s="1" a="1"/>
  <c r="G28" i="234" s="1"/>
  <c r="D24" i="331"/>
  <c r="G207" i="19"/>
  <c r="G33" i="275" s="1" a="1"/>
  <c r="G33" i="275" s="1"/>
  <c r="D23" i="129"/>
  <c r="D24" i="329"/>
  <c r="D30" i="252"/>
  <c r="D39" i="213"/>
  <c r="G56" i="19"/>
  <c r="G24" i="231" s="1" a="1"/>
  <c r="G24" i="231" s="1"/>
  <c r="G63" i="19"/>
  <c r="G30" i="219" s="1" a="1"/>
  <c r="G30" i="219" s="1"/>
  <c r="G351" i="19"/>
  <c r="G27" i="318" s="1" a="1"/>
  <c r="G27" i="318" s="1"/>
  <c r="G127" i="19"/>
  <c r="G41" i="236" s="1" a="1"/>
  <c r="G41" i="236" s="1"/>
  <c r="G164" i="19"/>
  <c r="G29" i="247" s="1" a="1"/>
  <c r="G29" i="247" s="1"/>
  <c r="D36" i="229"/>
  <c r="D23" i="232"/>
  <c r="G167" i="19"/>
  <c r="G31" i="273" s="1" a="1"/>
  <c r="G31" i="273" s="1"/>
  <c r="G72" i="19"/>
  <c r="G28" i="220" s="1" a="1"/>
  <c r="G28" i="220" s="1"/>
  <c r="D22" i="130"/>
  <c r="G222" i="19"/>
  <c r="G23" i="130" s="1" a="1"/>
  <c r="G23" i="130" s="1"/>
  <c r="G305" i="19"/>
  <c r="G24" i="258" s="1" a="1"/>
  <c r="G24" i="258" s="1"/>
  <c r="G186" i="19"/>
  <c r="G29" i="251" s="1" a="1"/>
  <c r="G29" i="251" s="1"/>
  <c r="D29" i="243"/>
  <c r="G39" i="19"/>
  <c r="G28" i="218" s="1" a="1"/>
  <c r="G28" i="218" s="1"/>
  <c r="G364" i="19"/>
  <c r="G29" i="325" s="1" a="1"/>
  <c r="G29" i="325" s="1"/>
  <c r="D31" i="253"/>
  <c r="G232" i="19"/>
  <c r="G23" i="160" s="1" a="1"/>
  <c r="G23" i="160" s="1"/>
  <c r="D33" i="273"/>
  <c r="D28" i="318"/>
  <c r="D26" i="164"/>
  <c r="D27" i="210"/>
  <c r="D25" i="238"/>
  <c r="G366" i="19"/>
  <c r="G29" i="227" s="1" a="1"/>
  <c r="G29" i="227" s="1"/>
  <c r="G98" i="19"/>
  <c r="G35" i="214" s="1" a="1"/>
  <c r="G35" i="214" s="1"/>
  <c r="G149" i="19"/>
  <c r="G28" i="245" s="1" a="1"/>
  <c r="G28" i="245" s="1"/>
  <c r="D39" i="237"/>
  <c r="D24" i="136"/>
  <c r="D33" i="272"/>
  <c r="D35" i="341"/>
  <c r="G256" i="19"/>
  <c r="G32" i="218" s="1" a="1"/>
  <c r="G32" i="218" s="1"/>
  <c r="D24" i="231"/>
  <c r="D39" i="214"/>
  <c r="D26" i="232"/>
  <c r="D39" i="340"/>
  <c r="G60" i="19"/>
  <c r="G25" i="231" s="1" a="1"/>
  <c r="G25" i="231" s="1"/>
  <c r="D35" i="229"/>
  <c r="G194" i="19"/>
  <c r="G35" i="272" s="1" a="1"/>
  <c r="G35" i="272" s="1"/>
  <c r="G165" i="19"/>
  <c r="G30" i="273" s="1" a="1"/>
  <c r="G30" i="273" s="1"/>
  <c r="D32" i="319"/>
  <c r="G217" i="19"/>
  <c r="G24" i="132" s="1" a="1"/>
  <c r="G24" i="132" s="1"/>
  <c r="G298" i="19"/>
  <c r="G35" i="221" s="1" a="1"/>
  <c r="G35" i="221" s="1"/>
  <c r="G125" i="19"/>
  <c r="G36" i="240" s="1" a="1"/>
  <c r="G36" i="240" s="1"/>
  <c r="D37" i="241"/>
  <c r="G241" i="19"/>
  <c r="G24" i="136" s="1" a="1"/>
  <c r="G24" i="136" s="1"/>
  <c r="G345" i="19"/>
  <c r="G21" i="101" s="1" a="1"/>
  <c r="G21" i="101" s="1"/>
  <c r="D33" i="254"/>
  <c r="D26" i="211"/>
  <c r="D33" i="262"/>
  <c r="D28" i="250"/>
  <c r="D26" i="272"/>
  <c r="D35" i="221"/>
  <c r="G88" i="19"/>
  <c r="G32" i="220" s="1" a="1"/>
  <c r="G32" i="220" s="1"/>
  <c r="D32" i="221"/>
  <c r="D38" i="214"/>
  <c r="D22" i="226"/>
  <c r="D28" i="273"/>
  <c r="D29" i="270"/>
  <c r="G266" i="19"/>
  <c r="G22" i="259" s="1" a="1"/>
  <c r="G22" i="259" s="1"/>
  <c r="G59" i="19"/>
  <c r="G29" i="219" s="1" a="1"/>
  <c r="G29" i="219" s="1"/>
  <c r="D30" i="272"/>
  <c r="G225" i="19"/>
  <c r="G25" i="309" s="1" a="1"/>
  <c r="G25" i="309" s="1"/>
  <c r="G309" i="19"/>
  <c r="G31" i="233" s="1" a="1"/>
  <c r="G31" i="233" s="1"/>
  <c r="D35" i="240"/>
  <c r="D29" i="253"/>
  <c r="D29" i="326"/>
  <c r="G155" i="19"/>
  <c r="G29" i="272" s="1" a="1"/>
  <c r="G29" i="272" s="1"/>
  <c r="G48" i="19"/>
  <c r="G26" i="230" s="1" a="1"/>
  <c r="G26" i="230" s="1"/>
  <c r="D34" i="254"/>
  <c r="G133" i="19"/>
  <c r="G35" i="241" s="1" a="1"/>
  <c r="G35" i="241" s="1"/>
  <c r="D25" i="272"/>
  <c r="D24" i="232"/>
  <c r="G336" i="19"/>
  <c r="G35" i="342" s="1" a="1"/>
  <c r="G35" i="342" s="1"/>
  <c r="G93" i="19"/>
  <c r="G27" i="232" s="1" a="1"/>
  <c r="G27" i="232" s="1"/>
  <c r="D32" i="233"/>
  <c r="G268" i="19"/>
  <c r="G34" i="228" s="1" a="1"/>
  <c r="G34" i="228" s="1"/>
  <c r="D32" i="320"/>
  <c r="D28" i="246"/>
  <c r="D39" i="236"/>
  <c r="D23" i="226"/>
  <c r="D36" i="241"/>
  <c r="G327" i="19"/>
  <c r="G35" i="219" s="1" a="1"/>
  <c r="G35" i="219" s="1"/>
  <c r="G53" i="19"/>
  <c r="G34" i="213" s="1" a="1"/>
  <c r="G34" i="213" s="1"/>
  <c r="G233" i="19"/>
  <c r="G23" i="125" s="1" a="1"/>
  <c r="G23" i="125" s="1"/>
  <c r="G376" i="19"/>
  <c r="G28" i="134" s="1" a="1"/>
  <c r="G28" i="134" s="1"/>
  <c r="G65" i="19"/>
  <c r="G37" i="213" s="1" a="1"/>
  <c r="G37" i="213" s="1"/>
  <c r="D32" i="269"/>
  <c r="G360" i="19"/>
  <c r="G27" i="226" s="1" a="1"/>
  <c r="G27" i="226" s="1"/>
  <c r="D34" i="341"/>
  <c r="G8" i="19"/>
  <c r="G28" i="270" s="1" a="1"/>
  <c r="G28" i="270" s="1"/>
  <c r="D36" i="221"/>
  <c r="G181" i="19"/>
  <c r="G32" i="269" s="1" a="1"/>
  <c r="G32" i="269" s="1"/>
  <c r="D34" i="219"/>
  <c r="G367" i="19"/>
  <c r="G28" i="326" s="1" a="1"/>
  <c r="G28" i="326" s="1"/>
  <c r="D35" i="213"/>
  <c r="G184" i="19"/>
  <c r="G28" i="251" s="1" a="1"/>
  <c r="G28" i="251" s="1"/>
  <c r="G369" i="19"/>
  <c r="G30" i="227" s="1" a="1"/>
  <c r="G30" i="227" s="1"/>
  <c r="G316" i="19"/>
  <c r="G34" i="262" s="1" a="1"/>
  <c r="G34" i="262" s="1"/>
  <c r="D27" i="273"/>
  <c r="D33" i="233"/>
  <c r="D26" i="238"/>
  <c r="G182" i="19"/>
  <c r="G29" i="250" s="1" a="1"/>
  <c r="G29" i="250" s="1"/>
  <c r="G227" i="19"/>
  <c r="G22" i="125" s="1" a="1"/>
  <c r="G22" i="125" s="1"/>
  <c r="G191" i="19"/>
  <c r="G29" i="252" s="1" a="1"/>
  <c r="G29" i="252" s="1"/>
  <c r="D30" i="247"/>
  <c r="G94" i="19"/>
  <c r="G34" i="214" s="1" a="1"/>
  <c r="G34" i="214" s="1"/>
  <c r="G107" i="19"/>
  <c r="G30" i="229" s="1" a="1"/>
  <c r="G30" i="229" s="1"/>
  <c r="D28" i="135"/>
  <c r="G214" i="19"/>
  <c r="G22" i="124" s="1" a="1"/>
  <c r="G22" i="124" s="1"/>
  <c r="G330" i="19"/>
  <c r="G34" i="341" s="1" a="1"/>
  <c r="G34" i="341" s="1"/>
  <c r="G140" i="19"/>
  <c r="G27" i="239" s="1" a="1"/>
  <c r="G27" i="239" s="1"/>
  <c r="D33" i="320"/>
  <c r="D32" i="248"/>
  <c r="D30" i="273"/>
  <c r="G74" i="19"/>
  <c r="G35" i="215" s="1" a="1"/>
  <c r="G35" i="215" s="1"/>
  <c r="G192" i="19"/>
  <c r="G34" i="272" s="1" a="1"/>
  <c r="G34" i="272" s="1"/>
  <c r="D30" i="228"/>
  <c r="D25" i="216"/>
  <c r="D42" i="215"/>
  <c r="G28" i="19"/>
  <c r="G28" i="275" s="1" a="1"/>
  <c r="G28" i="275" s="1"/>
  <c r="G130" i="19"/>
  <c r="G29" i="242" s="1" a="1"/>
  <c r="G29" i="242" s="1"/>
  <c r="D40" i="236"/>
  <c r="D33" i="219"/>
  <c r="G70" i="19"/>
  <c r="G34" i="215" s="1" a="1"/>
  <c r="G34" i="215" s="1"/>
  <c r="D30" i="227"/>
  <c r="D32" i="272"/>
  <c r="D24" i="137"/>
  <c r="G198" i="19"/>
  <c r="G33" i="273" s="1" a="1"/>
  <c r="G33" i="273" s="1"/>
  <c r="G265" i="19"/>
  <c r="G34" i="220" s="1" a="1"/>
  <c r="G34" i="220" s="1"/>
  <c r="D27" i="227"/>
  <c r="D37" i="220"/>
  <c r="D29" i="325"/>
  <c r="D25" i="217"/>
  <c r="D31" i="221"/>
  <c r="G45" i="19"/>
  <c r="G36" i="212" s="1" a="1"/>
  <c r="G36" i="212" s="1"/>
  <c r="D29" i="272"/>
  <c r="D33" i="229"/>
  <c r="G293" i="19"/>
  <c r="G34" i="221" s="1" a="1"/>
  <c r="G34" i="221" s="1"/>
  <c r="D24" i="128"/>
  <c r="G38" i="19"/>
  <c r="G21" i="226" s="1" a="1"/>
  <c r="G21" i="226" s="1"/>
  <c r="G302" i="19"/>
  <c r="G35" i="229" s="1" a="1"/>
  <c r="G35" i="229" s="1"/>
  <c r="D22" i="125"/>
  <c r="D28" i="219"/>
  <c r="D29" i="252"/>
  <c r="G231" i="19"/>
  <c r="G27" i="135" s="1" a="1"/>
  <c r="G27" i="135" s="1"/>
  <c r="D25" i="132"/>
  <c r="D21" i="258"/>
  <c r="G42" i="19"/>
  <c r="G22" i="226" s="1" a="1"/>
  <c r="G22" i="226" s="1"/>
  <c r="D37" i="212"/>
  <c r="D31" i="270"/>
  <c r="G348" i="19"/>
  <c r="G26" i="315" s="1" a="1"/>
  <c r="G26" i="315" s="1"/>
  <c r="D30" i="275"/>
  <c r="D31" i="233"/>
  <c r="G121" i="19"/>
  <c r="G35" i="240" s="1" a="1"/>
  <c r="G35" i="240" s="1"/>
  <c r="G68" i="19"/>
  <c r="G27" i="231" s="1" a="1"/>
  <c r="G27" i="231" s="1"/>
  <c r="D28" i="134"/>
  <c r="D24" i="272"/>
  <c r="G215" i="19"/>
  <c r="G24" i="128" s="1" a="1"/>
  <c r="G24" i="128" s="1"/>
  <c r="D40" i="237"/>
  <c r="G246" i="19"/>
  <c r="G20" i="305" s="1" a="1"/>
  <c r="G20" i="305" s="1"/>
  <c r="D34" i="228"/>
  <c r="D34" i="220"/>
  <c r="G31" i="19"/>
  <c r="G29" i="234" s="1" a="1"/>
  <c r="G29" i="234" s="1"/>
  <c r="D31" i="247"/>
  <c r="G190" i="19"/>
  <c r="G33" i="272" s="1" a="1"/>
  <c r="G33" i="272" s="1"/>
  <c r="D38" i="212"/>
  <c r="D43" i="214"/>
  <c r="G334" i="19"/>
  <c r="G33" i="342" s="1" a="1"/>
  <c r="G33" i="342" s="1"/>
  <c r="D26" i="230"/>
  <c r="G228" i="19"/>
  <c r="G23" i="129" s="1" a="1"/>
  <c r="G23" i="129" s="1"/>
  <c r="G339" i="19"/>
  <c r="G39" i="340" s="1" a="1"/>
  <c r="G39" i="340" s="1"/>
  <c r="G350" i="19"/>
  <c r="G27" i="315" s="1" a="1"/>
  <c r="G27" i="315" s="1"/>
  <c r="G248" i="19"/>
  <c r="G20" i="306" s="1" a="1"/>
  <c r="G20" i="306" s="1"/>
  <c r="D26" i="210"/>
  <c r="D34" i="255"/>
  <c r="G7" i="19"/>
  <c r="G26" i="210" s="1" a="1"/>
  <c r="G26" i="210" s="1"/>
  <c r="G168" i="19"/>
  <c r="G31" i="247" s="1" a="1"/>
  <c r="G31" i="247" s="1"/>
  <c r="G361" i="19"/>
  <c r="G28" i="325" s="1" a="1"/>
  <c r="G28" i="325" s="1"/>
  <c r="D28" i="229"/>
  <c r="D27" i="270"/>
  <c r="G89" i="19"/>
  <c r="G26" i="232" s="1" a="1"/>
  <c r="G26" i="232" s="1"/>
  <c r="G252" i="19"/>
  <c r="G27" i="165" s="1" a="1"/>
  <c r="G27" i="165" s="1"/>
  <c r="G55" i="19"/>
  <c r="G28" i="219" s="1" a="1"/>
  <c r="G28" i="219" s="1"/>
  <c r="D24" i="310"/>
  <c r="G308" i="19"/>
  <c r="G37" i="221" s="1" a="1"/>
  <c r="G37" i="221" s="1"/>
  <c r="G321" i="19"/>
  <c r="G35" i="263" s="1" a="1"/>
  <c r="G35" i="263" s="1"/>
  <c r="D32" i="275"/>
  <c r="D29" i="235"/>
  <c r="D34" i="229"/>
  <c r="G12" i="19"/>
  <c r="G24" i="217" s="1" a="1"/>
  <c r="G24" i="217" s="1"/>
  <c r="G223" i="19"/>
  <c r="G25" i="132" s="1" a="1"/>
  <c r="G25" i="132" s="1"/>
  <c r="D34" i="221"/>
  <c r="G243" i="19"/>
  <c r="G25" i="129" s="1" a="1"/>
  <c r="G25" i="129" s="1"/>
  <c r="D22" i="227"/>
  <c r="G151" i="19"/>
  <c r="G29" i="245" s="1" a="1"/>
  <c r="G29" i="245" s="1"/>
  <c r="G179" i="19"/>
  <c r="G31" i="269" s="1" a="1"/>
  <c r="G31" i="269" s="1"/>
  <c r="D25" i="230"/>
  <c r="G156" i="19"/>
  <c r="G29" i="246" s="1" a="1"/>
  <c r="G29" i="246" s="1"/>
  <c r="G35" i="19"/>
  <c r="G29" i="235" s="1" a="1"/>
  <c r="G29" i="235" s="1"/>
  <c r="D32" i="228"/>
  <c r="G281" i="19"/>
  <c r="G25" i="227" s="1" a="1"/>
  <c r="G25" i="227" s="1"/>
  <c r="G318" i="19"/>
  <c r="G39" i="221" s="1" a="1"/>
  <c r="G39" i="221" s="1"/>
  <c r="D21" i="227"/>
  <c r="D27" i="317"/>
  <c r="D26" i="273"/>
  <c r="G250" i="19"/>
  <c r="G26" i="164" s="1" a="1"/>
  <c r="G26" i="164" s="1"/>
  <c r="G333" i="19"/>
  <c r="G32" i="342" s="1" a="1"/>
  <c r="G32" i="342" s="1"/>
  <c r="D27" i="230"/>
  <c r="G299" i="19"/>
  <c r="G29" i="233" s="1" a="1"/>
  <c r="G29" i="233" s="1"/>
  <c r="G176" i="19"/>
  <c r="G31" i="276" s="1" a="1"/>
  <c r="G31" i="276" s="1"/>
  <c r="G13" i="19"/>
  <c r="G25" i="272" s="1" a="1"/>
  <c r="G25" i="272" s="1"/>
  <c r="D33" i="220"/>
  <c r="G80" i="19"/>
  <c r="G30" i="220" s="1" a="1"/>
  <c r="G30" i="220" s="1"/>
  <c r="D28" i="272"/>
  <c r="G180" i="19"/>
  <c r="G28" i="250" s="1" a="1"/>
  <c r="G28" i="250" s="1"/>
  <c r="G3" i="19"/>
  <c r="G26" i="211" s="1" a="1"/>
  <c r="G26" i="211" s="1"/>
  <c r="G22" i="19"/>
  <c r="G25" i="216" s="1" a="1"/>
  <c r="G25" i="216" s="1"/>
  <c r="D33" i="275"/>
  <c r="D29" i="231"/>
  <c r="D28" i="269"/>
  <c r="G166" i="19"/>
  <c r="G30" i="247" s="1" a="1"/>
  <c r="G30" i="247" s="1"/>
  <c r="D26" i="3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Farley, Nicola (DCC)</author>
    <author>Alan Matthews</author>
    <author>tc={17DA1945-7E97-4AD4-AE0D-8132F09ECA25}</author>
  </authors>
  <commentList>
    <comment ref="B1" authorId="0" shapeId="0" xr:uid="{08BBFDE1-20E7-4117-B7E1-8CA5671B93EB}">
      <text>
        <r>
          <rPr>
            <sz val="9"/>
            <color indexed="81"/>
            <rFont val="Tahoma"/>
            <family val="2"/>
          </rPr>
          <t xml:space="preserve">
Blue: Gas, Yellow: Electricity and Green: Dual Fuel</t>
        </r>
      </text>
    </comment>
    <comment ref="D1" authorId="1" shapeId="0" xr:uid="{11DCDF61-E8A5-4C12-B6BE-B067B1C205BA}">
      <text>
        <r>
          <rPr>
            <sz val="9"/>
            <color indexed="81"/>
            <rFont val="Tahoma"/>
            <family val="2"/>
          </rPr>
          <t xml:space="preserve">
Column to be completed and returned to Switching Operator. Please enter date in format dd-mm-yyyy or N/A if not in scope</t>
        </r>
      </text>
    </comment>
    <comment ref="E1" authorId="0" shapeId="0" xr:uid="{A2CC6C3A-1132-4645-BFE3-E733DB15465B}">
      <text>
        <r>
          <rPr>
            <sz val="9"/>
            <color indexed="81"/>
            <rFont val="Tahoma"/>
            <family val="2"/>
          </rPr>
          <t xml:space="preserve">
Click to go to the first Test Case for this Test Scenario in the List of Test Cases Worksheet</t>
        </r>
      </text>
    </comment>
    <comment ref="G1" authorId="0" shapeId="0" xr:uid="{FB121D51-11AC-4D92-91FF-B1595710CDEA}">
      <text>
        <r>
          <rPr>
            <sz val="9"/>
            <color indexed="81"/>
            <rFont val="Tahoma"/>
            <family val="2"/>
          </rPr>
          <t xml:space="preserve">
Grey indicates that the Test Case does not form part of External Testing, but has been included to give context. See 'How To Use' for details</t>
        </r>
      </text>
    </comment>
    <comment ref="H1" authorId="0" shapeId="0" xr:uid="{5A2C4AF8-12D6-4216-B6F9-7F610244BE18}">
      <text>
        <r>
          <rPr>
            <sz val="9"/>
            <color indexed="81"/>
            <rFont val="Tahoma"/>
            <family val="2"/>
          </rPr>
          <t xml:space="preserve">
Click to go to the Test details</t>
        </r>
      </text>
    </comment>
    <comment ref="M1" authorId="2" shapeId="0" xr:uid="{17DA1945-7E97-4AD4-AE0D-8132F09ECA25}">
      <text>
        <t>[Threaded comment]
Your version of Excel allows you to read this threaded comment; however, any edits to it will get removed if the file is opened in a newer version of Excel. Learn more: https://go.microsoft.com/fwlink/?linkid=870924
Comment:
    Grey indicates that the Test Case will impact the system, but this interaction does not form part of UEPT. It has been included to give context. See 'How To Use' for details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Farley, Nicola (DCC)</author>
  </authors>
  <commentList>
    <comment ref="C1" authorId="0" shapeId="0" xr:uid="{1D0FAE41-2BA4-4ADE-A0C3-5DD5DFFFF13A}">
      <text>
        <r>
          <rPr>
            <sz val="9"/>
            <color indexed="81"/>
            <rFont val="Tahoma"/>
            <family val="2"/>
          </rPr>
          <t xml:space="preserve">
This column contains a Unique ID per Test Case</t>
        </r>
      </text>
    </comment>
    <comment ref="F1" authorId="0" shapeId="0" xr:uid="{08C3EDD9-01F2-42FF-B93E-032D24F461DA}">
      <text>
        <r>
          <rPr>
            <sz val="9"/>
            <color indexed="81"/>
            <rFont val="Tahoma"/>
            <family val="2"/>
          </rPr>
          <t xml:space="preserve">
Click to go to the Test Details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00000000-0015-0000-FFFF-FFFF01000000}"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NCT-0059 UEPT Test Scenarios v0.7.xlsx!ListTestCases" type="102" refreshedVersion="7" minRefreshableVersion="5">
    <extLst>
      <ext xmlns:x15="http://schemas.microsoft.com/office/spreadsheetml/2010/11/main" uri="{DE250136-89BD-433C-8126-D09CA5730AF9}">
        <x15:connection id="ListTestCases">
          <x15:rangePr sourceName="_xlcn.WorksheetConnection_NCT0059UEPTTestScenariosv0.7.xlsxListTestCases"/>
        </x15:connection>
      </ext>
    </extLst>
  </connection>
  <connection id="4" xr16:uid="{00000000-0015-0000-FFFF-FFFF03000000}" name="WorksheetConnection_NCT-0059 UEPT Test Scenarios v0.7.xlsx!Table_ExternalData_1" type="102" refreshedVersion="6" minRefreshableVersion="5" saveData="1">
    <extLst>
      <ext xmlns:x15="http://schemas.microsoft.com/office/spreadsheetml/2010/11/main" uri="{DE250136-89BD-433C-8126-D09CA5730AF9}">
        <x15:connection id="Table_ExternalData_1" excludeFromRefreshAll="1" autoDelete="1">
          <x15:rangePr sourceName="_xlcn.WorksheetConnection_NCT0059UEPTTestScenariosv0.7.xlsxTable_ExternalData_1"/>
        </x15:connection>
      </ext>
    </extLst>
  </connection>
  <connection id="5" xr16:uid="{00000000-0015-0000-FFFF-FFFF04000000}" name="WorksheetConnection_NCT-0059 UEPT Test Scenarios v0.7.xlsx!TestScenarioMapping" type="102" refreshedVersion="7" minRefreshableVersion="5">
    <extLst>
      <ext xmlns:x15="http://schemas.microsoft.com/office/spreadsheetml/2010/11/main" uri="{DE250136-89BD-433C-8126-D09CA5730AF9}">
        <x15:connection id="TestScenarioMapping">
          <x15:rangePr sourceName="_xlcn.WorksheetConnection_NCT0059UEPTTestScenariosv0.7.xlsxTestScenarioMapping"/>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<sst xmlns="http://schemas.openxmlformats.org/spreadsheetml/2006/main" count="24543" uniqueCount="2740">
  <si>
    <t>CSS External Testing Test Scenarios</t>
  </si>
  <si>
    <t>Document History</t>
  </si>
  <si>
    <t>Issue No.</t>
  </si>
  <si>
    <t>Issue Date</t>
  </si>
  <si>
    <t>Issued by</t>
  </si>
  <si>
    <t>Change Description</t>
  </si>
  <si>
    <t xml:space="preserve">Switching Operator </t>
  </si>
  <si>
    <t>First Draft &amp; QA Checked</t>
  </si>
  <si>
    <t>Updates post internal review</t>
  </si>
  <si>
    <t>Updates post Code Manager review</t>
  </si>
  <si>
    <t>Published on the REC Portal</t>
  </si>
  <si>
    <t>Row Labels</t>
  </si>
  <si>
    <t>De-activate Registration Successful</t>
  </si>
  <si>
    <t>Initial Registration Withdrawal</t>
  </si>
  <si>
    <t>Service Management Scenarios</t>
  </si>
  <si>
    <t>Switch Request Annulment Rejection</t>
  </si>
  <si>
    <t>Switch Request Objection</t>
  </si>
  <si>
    <t>Switch Request Rejection</t>
  </si>
  <si>
    <t>Switch Request Successful</t>
  </si>
  <si>
    <t>Switch Request Withdrawal - Pending</t>
  </si>
  <si>
    <t>Switch Request Withdrawal - Confirmed</t>
  </si>
  <si>
    <t>Switch Request Annulment - Pending</t>
  </si>
  <si>
    <t>Switch Request Annulment - Confirmed</t>
  </si>
  <si>
    <t>Initial Registration Successful - Gas Transporter</t>
  </si>
  <si>
    <t>Initial Registration &amp; Update Successful - Supplier</t>
  </si>
  <si>
    <t>Initial Registration &amp; Update Successful</t>
  </si>
  <si>
    <t>Initial Registration Rejection</t>
  </si>
  <si>
    <t>Switch Request Withdrawal Rejection</t>
  </si>
  <si>
    <t>Standstill Period - Rejected</t>
  </si>
  <si>
    <t>Objection Request - Failure</t>
  </si>
  <si>
    <t>Maximum Switch Duration</t>
  </si>
  <si>
    <t>Switch Request for RMP Terminated</t>
  </si>
  <si>
    <t>(blank)</t>
  </si>
  <si>
    <t>Standstill Period - Accepted (Erroneous Switch)</t>
  </si>
  <si>
    <t>Standstill Period - Accepted (Effective After Standstill)</t>
  </si>
  <si>
    <t>Update Shipper &amp; Switch</t>
  </si>
  <si>
    <t>Shipper - Switch Request Pending Cancelled</t>
  </si>
  <si>
    <t>Shipper - Switch Request Confirmed Cancelled</t>
  </si>
  <si>
    <t>Shipper - Update Shipper</t>
  </si>
  <si>
    <t>Shipper - Switch Request Successful</t>
  </si>
  <si>
    <t>Shipper - Initial Registration &amp; Update Successful</t>
  </si>
  <si>
    <t>Shipper - Initial Registration Withdrawal</t>
  </si>
  <si>
    <t>Shipper - De-activate Registration Successful</t>
  </si>
  <si>
    <t>Grand Total</t>
  </si>
  <si>
    <t>Data returned for Distinct Count of Profile, 1 - Dual (First 1000 rows).</t>
  </si>
  <si>
    <t>ListTestCases[Test Case Category]</t>
  </si>
  <si>
    <t>ListTestCases[UEPT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</si>
  <si>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</si>
  <si>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</si>
  <si>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</si>
  <si>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</si>
  <si>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</si>
  <si>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</si>
  <si>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</si>
  <si>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</si>
  <si>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</si>
  <si>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</si>
  <si>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</si>
  <si>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UEPT-D001</t>
  </si>
  <si>
    <t>UEPT-007-01</t>
  </si>
  <si>
    <t>Gaining Supplier - Switch Request for Dual Fuel (Domestic, Traditional meters, Primary MPAN) is Confirmed in CSS after no objection received from Losing Supplier</t>
  </si>
  <si>
    <t>X</t>
  </si>
  <si>
    <t>UEPT-007-G001</t>
  </si>
  <si>
    <t>NA</t>
  </si>
  <si>
    <t>Domestic Traditional Meter</t>
  </si>
  <si>
    <t>UEPT-D001-SRO_G1</t>
  </si>
  <si>
    <t>UEPT-010-01</t>
  </si>
  <si>
    <t>Gaining Supplier - MPAS and UK Link process on receipt of Pending Synchronisation for Dual Fuel switch (Domestic Traditional Meter with Primary MPAN)</t>
  </si>
  <si>
    <t>UEPT-010-G001</t>
  </si>
  <si>
    <t>UEPT-004-01</t>
  </si>
  <si>
    <t>Gaining Supplier - Switch Request for Dual Fuel (Domestic, Traditional Meters) is Objected</t>
  </si>
  <si>
    <t>UEPT-004-G001</t>
  </si>
  <si>
    <t>UEPT-007-02</t>
  </si>
  <si>
    <t>Gaining Supplier - Switch Request for Dual Fuel (Non-Domestic, Smart Meters with Primary MPAN) is Confirmed in CSS after no objection received from Losing Supplier</t>
  </si>
  <si>
    <t>Non Domestic Smart Meter</t>
  </si>
  <si>
    <t>UEPT-D001-SRO_G2</t>
  </si>
  <si>
    <t>UEPT-010-02</t>
  </si>
  <si>
    <t>Gaining Supplier - MPAS and UK Link process on receipt of Pending Synchronisation for Dual Fuel switch (Non-Domestic, Smart Meters with Primary MPAN)</t>
  </si>
  <si>
    <t>UEPT-004-02</t>
  </si>
  <si>
    <t>Gaining Supplier - Switch Request for Dual Fuel (Non-Domestic, Smart Meters with Primary MPAN) is Objected</t>
  </si>
  <si>
    <t>UEPT-007-03</t>
  </si>
  <si>
    <t>Gaining Supplier - Switch Request for Dual Fuel (Traditional - Gas, Smart Meter - Electricity)) is Confirmed in CSS after no objection received from Losing Supplier</t>
  </si>
  <si>
    <t>Domestic Smart Traditional Meter</t>
  </si>
  <si>
    <t>UEPT-D001-SRO_G3</t>
  </si>
  <si>
    <t>UEPT-010-03</t>
  </si>
  <si>
    <t>UEPT-004-03</t>
  </si>
  <si>
    <t>Gaining Supplier - Switch Request for Dual Fuel Domestic (Traditional - Gas, Smart Meter - Electricity) is Objected</t>
  </si>
  <si>
    <t>UEPT-007-04</t>
  </si>
  <si>
    <t>Losing Supplier - Switch Request for Dual Fuel (Domestic, Traditional Meters) is Confirmed in CSS after no objection received from Losing Supplier</t>
  </si>
  <si>
    <t>UEPT-007-L001</t>
  </si>
  <si>
    <t>UEPT-D001-SRO_L1</t>
  </si>
  <si>
    <t>UEPT-010-04</t>
  </si>
  <si>
    <t>Losing Supplier - MPAS and UK Link process on receipt of Pending Synchronisation for Dual Fuel switch (Domestic Traditional Meter with Primary MPAN)</t>
  </si>
  <si>
    <t>UEPT-010-L001</t>
  </si>
  <si>
    <t>UEPT-004-04</t>
  </si>
  <si>
    <t>Losing Supplier - Switch Request for Dual Fuel (Domestic, Traditional Meters) is Objected</t>
  </si>
  <si>
    <t>UEPT-004-L001</t>
  </si>
  <si>
    <t>UEPT-007-05</t>
  </si>
  <si>
    <t>Losing Supplier - Switch Request for Dual Fuel (Non-Domestic, Smart Meters with Primary MPAN) is Confirmed in CSS after no objection received from Losing Supplier</t>
  </si>
  <si>
    <t>UEPT-D001-SRO_L2</t>
  </si>
  <si>
    <t>UEPT-010-05</t>
  </si>
  <si>
    <t>Losing Supplier - MPAS and UK Link process on receipt of Pending Synchronisation for Dual Fuel switch (Non-Domestic, Smart Meters with Primary MPAN)</t>
  </si>
  <si>
    <t>UEPT-004-05</t>
  </si>
  <si>
    <t>Losing Supplier - Switch Request for Dual Fuel (Non-Domestic, Smart Meters with Primary MPAN) is Objected</t>
  </si>
  <si>
    <t>UEPT-007-06</t>
  </si>
  <si>
    <t>Losing Supplier - Switch Request for Dual Fuel (Traditional - Gas, Smart Meter - Electricity) is Confirmed in CSS after no objection received from Losing Supplier</t>
  </si>
  <si>
    <t>UEPT-D001-SRO_L3</t>
  </si>
  <si>
    <t>UEPT-010-06</t>
  </si>
  <si>
    <t>Losing Supplier - MPAS and UK Link process on receipt of Pending Synchronisation for Dual Fuel switch (Traditional - Gas, Smart Meter - Electricity)</t>
  </si>
  <si>
    <t>UEPT-004-06</t>
  </si>
  <si>
    <t>Losing Supplier - Switch Request for Dual Fuel Domestic (Traditional - Gas, Smart Meter - Electricity) is Objected</t>
  </si>
  <si>
    <t>UEPT-D002</t>
  </si>
  <si>
    <t>UEPT-D002-SRS-G1</t>
  </si>
  <si>
    <t>UEPT-013-01</t>
  </si>
  <si>
    <t>Gaining Supplier - Switch Request Secured Active - Dual Fuel - Traditional Domestic Meters with Primary MPAN</t>
  </si>
  <si>
    <t>UEPT-013-G001</t>
  </si>
  <si>
    <t>UEPT-016-01</t>
  </si>
  <si>
    <t>Gaining Supplier - Post Switch Execution for Dual Fuel - Traditional Domestic Meters with Primary MPAN</t>
  </si>
  <si>
    <t>UEPT-016-G001</t>
  </si>
  <si>
    <t>Gaining Supplier - Switch Request for Dual Fuel (Non-Domestic, Smart Meters) is Confirmed in CSS and objection received from Losing Supplier outside objection window</t>
  </si>
  <si>
    <t>UEPT-D002-SRS-G2</t>
  </si>
  <si>
    <t>Gaining Supplier - MPAS and UK Link process on receipt of Pending Synchronisation for Dual Fuel switch (Non-Domestic, Smart Meters)</t>
  </si>
  <si>
    <t>UEPT-013-02</t>
  </si>
  <si>
    <t>Gaining Supplier - Switch Request Secured Active - Dual Fuel - Non-Domestic Smart Meters</t>
  </si>
  <si>
    <t>UEPT-016-02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</si>
  <si>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</si>
  <si>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</si>
  <si>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</si>
  <si>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UEPT-D002-SRS-G3</t>
  </si>
  <si>
    <t>Gaining Supplier - MPAS and UK Link process on receipt of Pending Synchronisation for Dual Fuel switch (Non-Domestic Traditional Meters)</t>
  </si>
  <si>
    <t>UEPT-013-03</t>
  </si>
  <si>
    <t>Gaining Supplier - Switch Request Secured Active -  Dual Fuel - Non-Domestic Traditional Meters</t>
  </si>
  <si>
    <t>UEPT-016-03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</si>
  <si>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</si>
  <si>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</si>
  <si>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</si>
  <si>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UEPT-D002-SRS-G4</t>
  </si>
  <si>
    <t>Gaining Supplier - MPAS and UK Link process on receipt of Pending Synchronisation for Dual Fuel switch (Domestic Smart Meters)</t>
  </si>
  <si>
    <t>UEPT-013-04</t>
  </si>
  <si>
    <t>Gaining Supplier - Switch Request Secured Active -  Dual Fuel - (Domestic Smart Meters)</t>
  </si>
  <si>
    <t>UEPT-016-04</t>
  </si>
  <si>
    <t>Gaining Supplier - Post Switch Execution for Dual Fuel - (Domestic Smart Meters)</t>
  </si>
  <si>
    <t>Losing Supplier - Switch Request for Dual Fuel (Domestic, Traditional meters, Primary MPAN) is Confirmed in CSS after no objection received from Losing Supplier</t>
  </si>
  <si>
    <t>UEPT-D002-SRS-L1</t>
  </si>
  <si>
    <t>UEPT-013-05</t>
  </si>
  <si>
    <t>Losing Supplier  - Switch Request Secured Active - Dual Fuel - Traditional Domestic Meters with Primary MPAN</t>
  </si>
  <si>
    <t>UEPT-013-L001</t>
  </si>
  <si>
    <t>UEPT-016-05</t>
  </si>
  <si>
    <t>Losing Supplier  - Post Switch Execution for Dual Fuel - Traditional Domestic Meters with Primary MPAN</t>
  </si>
  <si>
    <t>UEPT-016-L001</t>
  </si>
  <si>
    <t>Losing Supplier - Switch Request for Dual Fuel (Non-Domestic, Smart Meters) is Confirmed in CSS and objection received from Losing Supplier outside objection window</t>
  </si>
  <si>
    <t>UEPT-D002-SRS-L2</t>
  </si>
  <si>
    <t>Losing Supplier  - MPAS and UK Link process on receipt of Pending Synchronisation for Dual Fuel switch (Non-Domestic, Smart Meters)</t>
  </si>
  <si>
    <t>UEPT-013-06</t>
  </si>
  <si>
    <t>Losing Supplier  - Switch Request Secured Active - Dual Fuel - Non-Domestic Smart Meters</t>
  </si>
  <si>
    <t>UEPT-016-06</t>
  </si>
  <si>
    <t>Losing Supplier  - Post Switch Execution for Dual Fuel - Non-Domestic Smart Meters</t>
  </si>
  <si>
    <t>UEPT-007-07</t>
  </si>
  <si>
    <t>Losing Supplier  - Switch Request for Dual Fuel (Non-Domestic Traditional meters) is Confirmed in CSS after no objection received from Losing Supplier</t>
  </si>
  <si>
    <t>UEPT-D002-SRS-L3</t>
  </si>
  <si>
    <t>UEPT-010-07</t>
  </si>
  <si>
    <t>Losing Supplier  - MPAS and UK Link process on receipt of Pending Synchronisation for Dual Fuel switch (Non-Domestic Traditional Meters)</t>
  </si>
  <si>
    <t>UEPT-013-07</t>
  </si>
  <si>
    <t>Losing Supplier  - Switch Request Secured Active -  Dual Fuel - Non-Domestic Traditional Meters</t>
  </si>
  <si>
    <t>UEPT-016-07</t>
  </si>
  <si>
    <t>Losing Supplier  - Post Switch Execution for Dual Fuel - Non-Domestic Traditional Meters</t>
  </si>
  <si>
    <t>UEPT-007-08</t>
  </si>
  <si>
    <t>Losing Supplier - Switch Request for Dual Fuel (Domestic Smart meters) is Confirmed in CSS after no objection received from Losing Supplier</t>
  </si>
  <si>
    <t>UEPT-D002-SRS-L4</t>
  </si>
  <si>
    <t>UEPT-010-08</t>
  </si>
  <si>
    <t>Losing Supplier - MPAS and UK Link process on receipt of Pending Synchronisation for Dual Fuel switch (Domestic Smart Meters)</t>
  </si>
  <si>
    <t>UEPT-013-08</t>
  </si>
  <si>
    <t>Losing Supplier - Switch Request Secured Active -  Dual Fuel - (Domestic Smart Meters)</t>
  </si>
  <si>
    <t>UEPT-016-08</t>
  </si>
  <si>
    <t>Losing Supplier - Post Switch Execution for Dual Fuel - (Domestic Smart Meters)</t>
  </si>
  <si>
    <t>Switch Request Withdrawal</t>
  </si>
  <si>
    <t>UEPT-D003</t>
  </si>
  <si>
    <t>UEPT-D003-SRW-G1</t>
  </si>
  <si>
    <t>UEPT-019-01</t>
  </si>
  <si>
    <t>Gaining Supplier - Switch Request Withdrawal - Dual Fuel (Domestic Traditional Meters with Primary MPAN) when status is "Pending" in CSS</t>
  </si>
  <si>
    <t>UEPT-019-G001</t>
  </si>
  <si>
    <t>UEPT-10-01</t>
  </si>
  <si>
    <t>UEPT-D003-SRW-G2</t>
  </si>
  <si>
    <t>UEPT-019-02</t>
  </si>
  <si>
    <t>Gaining Supplier - Switch Request Withdrawal - Dual Fuel (Non-Domestic Smart Meters) when status is "Confirmed" in CSS</t>
  </si>
  <si>
    <t>UEPT-D003-SRW-G3</t>
  </si>
  <si>
    <t>UEPT-019-03</t>
  </si>
  <si>
    <t>Gaining Supplier - Switch Request Withdrawal - Dual Fuel (Non-Domestic Traditional) when status is "Confirmed" in CSS</t>
  </si>
  <si>
    <t>UEPT-D003-SRW-G4</t>
  </si>
  <si>
    <t>UEPT-019-04</t>
  </si>
  <si>
    <t>Gaining Supplier - Switch Request Withdrawal - Dual Fuel (Domestic Smart Meters) when status is "Confirmed" in CSS</t>
  </si>
  <si>
    <t>UEPT-D003-SRW-L1</t>
  </si>
  <si>
    <t>UEPT-019-05</t>
  </si>
  <si>
    <t>Losing Supplier - Switch Request Withdrawal - Dual Fuel (Domestic Traditional Meters with Primary MPAN) when status is "Pending" in CSS</t>
  </si>
  <si>
    <t>UEPT-019-L001</t>
  </si>
  <si>
    <t>UEPT-D003-SRW-L2</t>
  </si>
  <si>
    <t>LosingSupplier - MPAS and UK Link process on receipt of Pending Synchronisation for Dual Fuel switch (Non-Domestic, Smart Meters)</t>
  </si>
  <si>
    <t>UEPT-019-06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</si>
  <si>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</si>
  <si>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</si>
  <si>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UEPT-D003-SRW-L3</t>
  </si>
  <si>
    <t>Losing Supplier - MPAS and UK Link process on receipt of Pending Synchronisation for Dual Fuel switch (Non-Domestic Traditional Meters)</t>
  </si>
  <si>
    <t>UEPT-019-07</t>
  </si>
  <si>
    <t>Losing Supplier - Switch Request Withdrawal - Dual Fuel (Non-Domestic Traditional) when status is "Confirmed" in CSS</t>
  </si>
  <si>
    <t>UEPT-D003-SRW-L4</t>
  </si>
  <si>
    <t>UEPT-019-08</t>
  </si>
  <si>
    <t>Losing Supplier - Switch Request Withdrawal - Dual Fuel (Domestic Smart Meters) when status is "Confirmed" in CSS</t>
  </si>
  <si>
    <t>Switch Request Annulment</t>
  </si>
  <si>
    <t>UEPT-D004</t>
  </si>
  <si>
    <t>Gaining Supplier- Switch Request for Dual Fuel (Domestic, Traditional meters, Primary MPAN) is Confirmed in CSS after no objection received from Losing Supplier</t>
  </si>
  <si>
    <t>UEPT-D004-SRA-G1</t>
  </si>
  <si>
    <t>Gaining Supplier- MPAS and UK Link process on receipt of Pending Synchronisation for Dual Fuel switch (Domestic Traditional Meter with Primary MPAN)</t>
  </si>
  <si>
    <t>UEPT-022-01</t>
  </si>
  <si>
    <t>Gaining Supplier- Switch Request Annulment - Dual Fuel (Domestic Traditional Meters with Primary MPAN) when status is "Pending" in CSS</t>
  </si>
  <si>
    <t>UEPT-022-G001</t>
  </si>
  <si>
    <t>Gaining Supplier- Switch Request for Dual Fuel (Non-Domestic, Smart Meters) is Confirmed in CSS and objection received from Losing Supplier outside objection window</t>
  </si>
  <si>
    <t>UEPT-D004-SRA-G2</t>
  </si>
  <si>
    <t>Gaining Supplier- MPAS and UK Link process on receipt of Pending Synchronisation for Dual Fuel switch (Non-Domestic, Smart Meters)</t>
  </si>
  <si>
    <t>UEPT-022-02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</si>
  <si>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</si>
  <si>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</si>
  <si>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UEPT-D004-SRA-G3</t>
  </si>
  <si>
    <t>Gaining Supplier- MPAS and UK Link process on receipt of Pending Synchronisation for Dual Fuel switch (Domestic Smart Meter with Primary MPAN)</t>
  </si>
  <si>
    <t>UEPT-022-03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</si>
  <si>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</si>
  <si>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</si>
  <si>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</si>
  <si>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UEPT-D004-SRA-G4</t>
  </si>
  <si>
    <t>Gaining Supplier- MPAS and UK Link process on receipt of Pending Synchronisation for Dual Fuel switch (Non-Domestic,Traditional Meters)</t>
  </si>
  <si>
    <t>UEPT-022-04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</si>
  <si>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</si>
  <si>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</si>
  <si>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UEPT-D004-SRA-L1</t>
  </si>
  <si>
    <t>Losing Supplier- MPAS and UK Link process on receipt of Pending Synchronisation for Dual Fuel switch (Domestic Traditional Meter with Primary MPAN)</t>
  </si>
  <si>
    <t>UEPT-022-05</t>
  </si>
  <si>
    <t>Losing Supplier- Switch Request Annulment - Dual Fuel (Domestic Traditional Meters with Primary MPAN) when status is "Pending" in CSS</t>
  </si>
  <si>
    <t>UEPT-022-L001</t>
  </si>
  <si>
    <t>Losing Supplier- Switch Request for Dual Fuel (Non-Domestic, Smart Meters) is Confirmed in CSS and objection received from Losing Supplier outside objection window</t>
  </si>
  <si>
    <t>UEPT-D004-SRA-L2</t>
  </si>
  <si>
    <t>Losing Supplier- MPAS and UK Link process on receipt of Pending Synchronisation for Dual Fuel switch (Non-Domestic, Smart Meters)</t>
  </si>
  <si>
    <t>UEPT-022-06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</si>
  <si>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</si>
  <si>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</si>
  <si>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UEPT-D004-SRA-L3</t>
  </si>
  <si>
    <t>Losing Supplier- MPAS and UK Link process on receipt of Pending Synchronisation for Dual Fuel switch (Domestic smart Meter with Primary MPAN)</t>
  </si>
  <si>
    <t>UEPT-022-07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</si>
  <si>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</si>
  <si>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</si>
  <si>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UEPT-D004-SRA-L4</t>
  </si>
  <si>
    <t>Losing Supplier- MPAS and UK Link process on receipt of Pending Synchronisation for Dual Fuel switch (Non-Domestic, Traditional Meters)</t>
  </si>
  <si>
    <t>UEPT-022-08</t>
  </si>
  <si>
    <t>Losing Supplier- Switch Request Annulment - Dual Fuel (Non-Domestic Traditional Meters) when status is "Confirmed" in CSS</t>
  </si>
  <si>
    <t>How To Use</t>
  </si>
  <si>
    <t>Summary</t>
  </si>
  <si>
    <t>This workbook contains the Test Scenarios, and associated Test Cases that will be performed during External Testing. The Test Scenerios are derived from the REC BSC Joint Storyboards document, where applicable.</t>
  </si>
  <si>
    <t>The Test Cases included in the document provide the full flow, with areas excluded from ET highlighted in grey. This is to ensure the full context of the elements that are included in ET is clear when reviewing this document.</t>
  </si>
  <si>
    <t>Testing participants will be able to add further steps and extend the boundaries of each test to include their own systems within Test Management Tool once the baselined tests are loaded.</t>
  </si>
  <si>
    <t>Each row within the Test Case worksheets calls out whether a step is in or out of scope for ET, and whether the Testing Participant is required to evidence a step or not. For more details see:</t>
  </si>
  <si>
    <t>3. Overview of the 'List of Test Cases' Worksheet</t>
  </si>
  <si>
    <t>There are a set of Scenarios for a Shipper (starting 'Shipper -') - Where the Testing Participant is a Shipper then only these will need to be executed</t>
  </si>
  <si>
    <t>There are a set of Scenarios for a Meter Asset Provider (starting 'MAP -') - Where the Testing Participant is a MAP then only these will need to be executed</t>
  </si>
  <si>
    <t>There are a set of Scenarios for a Meter Equipement  Provider (starting 'MEM -') - Where the Testing Participant is a MEM then only these will need to be executed</t>
  </si>
  <si>
    <t>There are a set of Scenarios for a Data Collector (starting 'DC -') - Where the Testing Participant is a DC then only these will need to be executed</t>
  </si>
  <si>
    <t>There are a set of Scenarios for a Data Aggregator (starting 'DA -') - Where the Testing Participant is a DA then only these will need to be executed</t>
  </si>
  <si>
    <t>The Supplier Scenarios exclude Shipper steps within the ET scope. Where a Supplier is also a Shipper, then they will need to execute both the supplier and shipper tests.</t>
  </si>
  <si>
    <t>When loaded to Test Management Tool each Testing Participant will only perform tests relevant to their Profile (i.e. Fuel Types: Gas/Electricity/Dual, Customer Type: Domestic/Non-Domestic).</t>
  </si>
  <si>
    <t>When reviewing the document it is recommended to filter the List of Test Scenarios based on the Fuel Types relevant to your profile, and to filter the List of Test Cases based on your Fuel Types and Customer Types</t>
  </si>
  <si>
    <t>Further details regarding the content of each section and how to navigate around the document are expanded in the below sections</t>
  </si>
  <si>
    <t>Contents</t>
  </si>
  <si>
    <t>1. How to Navigate this document</t>
  </si>
  <si>
    <t>2. Overview of the 'List of Test Scenarios' Worksheet</t>
  </si>
  <si>
    <t>4. Overview of the Test Case Worksheets</t>
  </si>
  <si>
    <t>This section aims to provide an overview on how to navigate through this workbook.</t>
  </si>
  <si>
    <t>The workbook consists of a number of worksheets arranged in a hierarchy working from left to right.</t>
  </si>
  <si>
    <t>The 'List of Test Scenarios' is broken down into a 'List of Test Cases', which consist of individual Tests (e.g. ET-002, ET-003)</t>
  </si>
  <si>
    <t>The 'List of Test Scenarios' Worksheet provides the Full list of In Scope ET Test Scenarios.</t>
  </si>
  <si>
    <t xml:space="preserve">This includes the ET Test Scenario under test (Column B - ET Scenario &amp; Column C - ET Scenario Title) and the processing through the Core Systems each Test Scenario will undertake (Column E - Test Case Id and Column G - Test Case Title) </t>
  </si>
  <si>
    <t>The ET Scenario column &amp; Fuel Type columns in the 'List of Test Scenarios' Worksheet and the Fuel Type column within the 'List of Test Cases' Worksheet have been coloured coded to make identification easier when looking for Gas, Electricity, Dual Fuel types.</t>
  </si>
  <si>
    <t>The key is given below:</t>
  </si>
  <si>
    <t>Gas</t>
  </si>
  <si>
    <t>Electricity</t>
  </si>
  <si>
    <t>Dual Fuel</t>
  </si>
  <si>
    <t xml:space="preserve">Within the 'List of Test Scenarios' Worksheet each of the ET Scenarios has a hyperlink ('Click to See Test Cases') which when selected takes the user to the Test Cases associated to the selected Scenario on the 'List of Test Cases' Worksheet. </t>
  </si>
  <si>
    <t>As highlighted in the example above, selecting ET-G001 would result in the user being directed to the 'List of Test Cases' Worksheet, and the cursor would be positioned in Row B (ET Scenario) of the first row of the ET-G001 Test Case entries.</t>
  </si>
  <si>
    <t>.</t>
  </si>
  <si>
    <t>All the variants identified for ET Test Scenario ET-G001 are listed. Each variant (Test Case) has a list of Test Cases with the variants to be used and each Test Case item has a hyperlink ('Click to view Script') that will take the user to the detailed Test Case Worksheet.</t>
  </si>
  <si>
    <t>Selecting ET-101-GAIN ('Click to view Script') would result in the user being directed to the detailed Test Case on Worksheet 'ET-101-GAIN'.</t>
  </si>
  <si>
    <t>Detailed Test Case Worksheet displayed for the selected Test Case</t>
  </si>
  <si>
    <t>To return to the 'List of Test Scenarios' Worksheet the user would select 'Back to list of Test Scenarios', which will return the user to the top of the List of Test Scenarios Worksheet.</t>
  </si>
  <si>
    <t>Or, the user can go to the list of test cases that call this Test at the bottom of each Worksheet and click on 'View Test Case' alongside the appropriate Unique Test ID to return to the specific Test Case in the 'List of Test Cases' Worksheet</t>
  </si>
  <si>
    <t>This results in the User being taken back to the specific ET-G001 Test Case on the 'List of Test cases' Worksheet (the cursor will be on the matching Test Case Id)</t>
  </si>
  <si>
    <t>From the 'List of Test Scenarios' Worksheet selecting the 'Click to view Script' link would result in the user being directed to the detailed Test Case for the associated Test Scenario Id (For example ET-101-GAIN).</t>
  </si>
  <si>
    <t>N.B. Where both a Gaining and Losing Test Case exist, the link from the 'List of Test Scenarios' will always default to the Gaining Worksheet (e.g. ET-101-GAIN, rather than ET-101-LOSE)</t>
  </si>
  <si>
    <t>Detailed Test Case displayed</t>
  </si>
  <si>
    <t>This section aims to provide an overview of the information contained in the List of Test Scenarios Worksheet</t>
  </si>
  <si>
    <t>The List of Test Scenarios details each Test Scenario that will be part of the ET, and provides links to the Test Cases &amp; the steps that make up the basic scenario, plus a link to the variations (List of Test Cases) that may be executed for each Test Scenario depending on the Licensed Parties profile.</t>
  </si>
  <si>
    <t>(see '1. How to Navigate this document' for details on how to navigate to &amp; from the List of Test Scenarios Worksheet)</t>
  </si>
  <si>
    <t>Click here to view the '1. How to Navigate this document' section</t>
  </si>
  <si>
    <t>The ET Scenarios have been coloured coded to make identification easier when looking for Fuel types and Service Management Tests. The key is given below:</t>
  </si>
  <si>
    <t>The following are the populated Fields on the List of Test Scenarios Worksheet and a brief description of each:</t>
  </si>
  <si>
    <t>Example  (Split into three screenshots):</t>
  </si>
  <si>
    <t>Field</t>
  </si>
  <si>
    <t>Details</t>
  </si>
  <si>
    <t>Test Scenario Category</t>
  </si>
  <si>
    <t>A short title of the Scenario being defined</t>
  </si>
  <si>
    <t>ET Scenario</t>
  </si>
  <si>
    <t>A Unique reference for each Scenario (e.g. ET-G001 is the first Gas Scenario)</t>
  </si>
  <si>
    <t>ET Scenario Title</t>
  </si>
  <si>
    <t>A Unique Title for each Test Scenario consisting of the ET Scenario &amp; Test Scenario Category</t>
  </si>
  <si>
    <t>Link</t>
  </si>
  <si>
    <t>A link to the List of Test Cases appropriate to the Test Scenario</t>
  </si>
  <si>
    <t>Test ID</t>
  </si>
  <si>
    <t>A scenario will require one or more Test Cases to deliver the Test Scenario. The same Test might be used in multiple scenarios &amp; Test Cases. Each Test that delivers a particular set of scenario steps will be listed in the order they would be executed. Where a Test ID is highlighted in grey, this means that none of the steps are part of ET and the Test has just been included within the document to give context to the scenario.</t>
  </si>
  <si>
    <t>A link to each Test and Steps that will be used within the scenario</t>
  </si>
  <si>
    <t>Test Title</t>
  </si>
  <si>
    <t>The title of the Test ID. This is defined on the individual Test Worksheets.</t>
  </si>
  <si>
    <t>Fuel Type</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</si>
  <si>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</si>
  <si>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</si>
  <si>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</si>
  <si>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</si>
  <si>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 As with the Test ID, if the Pre-requisite Test will not form part of ET then it has been highlighted in grey, and this has just been included for context.</t>
  </si>
  <si>
    <t>Comments</t>
  </si>
  <si>
    <t>Any additional information regarding the Test Scenario will be provided here</t>
  </si>
  <si>
    <t>CSS</t>
  </si>
  <si>
    <t>Indicator as to whether the Test defined has steps that interact with CSS</t>
  </si>
  <si>
    <t>GRDA</t>
  </si>
  <si>
    <t>Indicator as to whether the Test defined has steps that interact with GRDA. These will be marked in Grey as they are for information to show the full flow and will not form part of the final Test Management Tool loaded ET test</t>
  </si>
  <si>
    <t>GES</t>
  </si>
  <si>
    <t>Indicator as to whether the Test defined has steps that interact with GES</t>
  </si>
  <si>
    <t>ERDA</t>
  </si>
  <si>
    <t>Indicator as to whether the Test defined has steps that interact with ERDA. These will be marked in Grey as they are for information to show the full flow and will not form part of the final Test Management Tool loaded ET Test</t>
  </si>
  <si>
    <t>EES</t>
  </si>
  <si>
    <t>Indicator as to whether the Test defined has steps that interact with EES</t>
  </si>
  <si>
    <t xml:space="preserve">Smart Metering (DSP) </t>
  </si>
  <si>
    <t>Indicator as to whether the Test defined has steps that interact with Smart Metering (DSP). These will be marked in Grey as they are for information to show the full flow and will not form part of the final Test Management Tool loaded ET test</t>
  </si>
  <si>
    <t>Gaining Shipper</t>
  </si>
  <si>
    <t>Indicator as to whether the Test defined has steps that interact with a Gaining Shipper where the Test Scenario involves a two parties. Where there is only a Single Shipper involved this will be marked as a Gaining Shipper.</t>
  </si>
  <si>
    <t>Losing Shipper</t>
  </si>
  <si>
    <t>Indicator as to whether the Test defined has steps that interact with a Losing Shipper where the Test Scenario involves a two parties</t>
  </si>
  <si>
    <t>Gas Transporter</t>
  </si>
  <si>
    <t>Indicator as to whether the Test defined has steps that interact with a GT or iGT. These will be marked in Grey as they are for information to show the full flow and will not form part of the final Test Management Tool loaded ET test</t>
  </si>
  <si>
    <t>Data Collector</t>
  </si>
  <si>
    <t xml:space="preserve">Indicator as to whether the Test defined has steps that interact with a DC. </t>
  </si>
  <si>
    <t>Data Aggregator</t>
  </si>
  <si>
    <t xml:space="preserve">Indicator as to whether the Test defined has steps that interact with a DA. </t>
  </si>
  <si>
    <t>MEM</t>
  </si>
  <si>
    <t>Indicator as to whether the Test defined has steps that interact with a MEM</t>
  </si>
  <si>
    <t>MAP</t>
  </si>
  <si>
    <t>Indicator as to whether the Test defined has steps that interact with a MAP</t>
  </si>
  <si>
    <t xml:space="preserve">Gaining Supplier </t>
  </si>
  <si>
    <t>Indicator as to whether the Test defined has steps that interact with a Gaining Supplier where the Test Scenario involves two parties. Where only one Supplier is involved this will be marked as a Gaining Supplier.</t>
  </si>
  <si>
    <t>Losing Supplier</t>
  </si>
  <si>
    <t>Indicator as to whether the Test defined has steps that interact with a Losing Supplier where the Test Scenario involves two parties</t>
  </si>
  <si>
    <t>CSS Interface Provider</t>
  </si>
  <si>
    <t>Where a test could potentially be executed by a CSS Interface Provider during ET</t>
  </si>
  <si>
    <t>This section aims to provide an overview of the information contained in the List of Test Cases Worksheet</t>
  </si>
  <si>
    <t>(see '1. How to Navigate this document' for details on how to navigate to &amp; from the List of Test Cases Worksheet)</t>
  </si>
  <si>
    <t>The List of Test Cases details each variation of the Test Scenarios as Test Cases that will form part of the ET, and provides links to the Test Case &amp; the steps that make up the each scenario. Which Test Cases a ET participant needs to execute will depend on the Licensed Parties profile</t>
  </si>
  <si>
    <t>Example (Split into two screenshots):</t>
  </si>
  <si>
    <t>Test Case Category</t>
  </si>
  <si>
    <t>The short title of the Scenario that the Test Case variations cover</t>
  </si>
  <si>
    <t>The Test Scenario ID of the Scenario that the Test Case variations cover</t>
  </si>
  <si>
    <t>Test Case Id</t>
  </si>
  <si>
    <t>The Test Case ID is a combination of the Test, the Test Scenario ID and a two digit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</si>
  <si>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</si>
  <si>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</si>
  <si>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</si>
  <si>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</si>
  <si>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</si>
  <si>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Details if the Test Scenario is specific to Gas, Electricity or Dual Fuel. The colour coding defined in the earlier sections have been used here as well.</t>
  </si>
  <si>
    <t>Day(s)</t>
  </si>
  <si>
    <t>Details the number of Days each Switch Test will be assigned. This will be blank where the number of days is not relevant to the Test Case</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</si>
  <si>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</si>
  <si>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</si>
  <si>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</si>
  <si>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t>
  </si>
  <si>
    <t>Variance</t>
  </si>
  <si>
    <t>This will contain any additional data variances to be included in the test.</t>
  </si>
  <si>
    <t>Pre-Requisite Test Case</t>
  </si>
  <si>
    <t>Details the Test ID that must have been executed prior to this Test Case</t>
  </si>
  <si>
    <t>Profile</t>
  </si>
  <si>
    <t>The profile describes the options selected for each Test Case (i.e. where X's have been placed in the previous fields)</t>
  </si>
  <si>
    <t>This section aims to provide an overview of the information contained in each of the Test Case Worksheets. For example Worksheet ET-101-GAIN.</t>
  </si>
  <si>
    <t>Each Test Case Worksheet gives an overview of the test and the agreed steps that need to be executed.  These will be loaded to Test Management Tool to form each Test Case per LP and the LP will then be able to expand on the Test Steps within Test Management Tool to make them more pertinent to the specific LP's systems and processes.</t>
  </si>
  <si>
    <t>(see '1. How to Navigate this document' for details on how to navigate to &amp; from each Test Case Worksheet)</t>
  </si>
  <si>
    <t>The following are the Test overview Fields on each of the Test Case Worksheets and a brief description of each field:</t>
  </si>
  <si>
    <t>Example:</t>
  </si>
  <si>
    <t>Scenario ID</t>
  </si>
  <si>
    <t>The Test Case ID (as per the Worksheet Name) that is used in the 'List of Test Scenarios' and 'List of Test Cases' Worksheets to link Tests to Scenarios and Test Cases</t>
  </si>
  <si>
    <t>Title</t>
  </si>
  <si>
    <t>The Short Title of the Test Case</t>
  </si>
  <si>
    <t>Description</t>
  </si>
  <si>
    <t>An overview of the objectives of the Test Case</t>
  </si>
  <si>
    <t>Pre-Requisites</t>
  </si>
  <si>
    <t>Any Pre-Requisites that need to be in place prior to this Test Case being executed</t>
  </si>
  <si>
    <t>Test Case Variable</t>
  </si>
  <si>
    <t>A list of the Test Case variables that this particular Test should cater for.</t>
  </si>
  <si>
    <t xml:space="preserve">Exception Codes </t>
  </si>
  <si>
    <t>Exception Codes will not be applicable during ET Testing</t>
  </si>
  <si>
    <t>The following are the Test Step Fields on each of the Test Case Worksheets and a brief description of each field:</t>
  </si>
  <si>
    <t>N.B. Where a step has been included to show the flow, but will not form part of the ET Test requirement it has been highlighted in grey.</t>
  </si>
  <si>
    <t>Step Title</t>
  </si>
  <si>
    <t>A short title outlining the purpose of the step</t>
  </si>
  <si>
    <t>Evidence Required</t>
  </si>
  <si>
    <t>A Y or N indicator to highlight whether the Testing Participant would be expected to provide evidence for the step</t>
  </si>
  <si>
    <t>ET</t>
  </si>
  <si>
    <t>Whether the Step is in scope for ET testing (Y or O if optional) or is purely for information (N) regarding the overall process the Test is documenting. Where the step(s) will not form part of the final ET Test in Test Management Tool the rows have been highlighted in grey.
Steps evidencing that updates have occured in GES and EES have been marked as Optional. 
Agent steps have also been marked as Optional - an it is expected agent will go through ET in their own right if they wish to use CSS.</t>
  </si>
  <si>
    <t>Gaining / Losing</t>
  </si>
  <si>
    <t>Whether the Step is associated to the Gaining or Losing Party (i.e. Supplier, Shipper, DC etc)</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</si>
  <si>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</si>
  <si>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</si>
  <si>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</si>
  <si>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</si>
  <si>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</si>
  <si>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</si>
  <si>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</si>
  <si>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</si>
  <si>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</si>
  <si>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 xml:space="preserve">API details </t>
  </si>
  <si>
    <t>Route</t>
  </si>
  <si>
    <t>Route details</t>
  </si>
  <si>
    <t>Webhook context (Outbound from CSS)</t>
  </si>
  <si>
    <t xml:space="preserve">Webhook context details </t>
  </si>
  <si>
    <t>Event Type</t>
  </si>
  <si>
    <t>Event Type details</t>
  </si>
  <si>
    <t>Acknowledgement  Messages</t>
  </si>
  <si>
    <t>Acknowledgement Message details</t>
  </si>
  <si>
    <t>Any additional information / comments regarding the step</t>
  </si>
  <si>
    <t>At the bottom of each Test Case Worksheet are the list of Test Cases where this Test is called.</t>
  </si>
  <si>
    <t>The following is a brief description of each field in this section:</t>
  </si>
  <si>
    <t>No.</t>
  </si>
  <si>
    <t>Incremental number for each linked Test Case</t>
  </si>
  <si>
    <t>Unique Test Id</t>
  </si>
  <si>
    <t>The Unique Test ID from the 'List of Test Cases' Worksheet for each Test Case where this Test is called</t>
  </si>
  <si>
    <t>Return to Test Case</t>
  </si>
  <si>
    <t>A Hyperlink to return directly to the current Test within the Test Case in the 'List of Test Cases' Worksheet</t>
  </si>
  <si>
    <t>Test Case ID</t>
  </si>
  <si>
    <t>The Test Case ID from the 'List of Test Cases' Worksheet of the Test Case</t>
  </si>
  <si>
    <t>The Test Case Title from the 'List of Test Cases' Worksheet of the Unique Test ID Test Case</t>
  </si>
  <si>
    <t>The Test Case Category from the 'List of Test Cases' Worksheet of the Test Case</t>
  </si>
  <si>
    <t>Test Scenario Id</t>
  </si>
  <si>
    <t>Test Scenario Title</t>
  </si>
  <si>
    <t>Test Scenario Description</t>
  </si>
  <si>
    <t>Participating Systems</t>
  </si>
  <si>
    <t>Mapped Requirements</t>
  </si>
  <si>
    <t>Pre-requisites</t>
  </si>
  <si>
    <t>Switch Requests</t>
  </si>
  <si>
    <t>UEPT-001</t>
  </si>
  <si>
    <t xml:space="preserve">Switch Request Rejected </t>
  </si>
  <si>
    <t>This scenario covers the flow for an switch request which is rejected. The Energy Supplier initiates a Switch request. CSS validates and rejects the request failing validation</t>
  </si>
  <si>
    <t>CSS
Energy Supplier</t>
  </si>
  <si>
    <t>Epic – Supplier Switching
Story – Request Switch / 2.3.1, 2.3.3, 2.3.4,2.3.5,2.3.6
ISD - Switch Request - Switch Rejected Validation</t>
  </si>
  <si>
    <t>1) Fuel  Type
- Gas
- Electricity
- Dual Fuel
2) Domestic Indicator
- Domestic
- Non-Domestic
3) Validation Rules
- Switch Request with Status "Pending" in CSS
- Switch Request with Status "Confirmed" in CSS
- Switch Request with Status "Secured Active" in CSS
- Submitter not valid
- Registration Start Date not valid
- Invalid OFAF group 
- RMP status invalid
- Invalid Energy Role 
- Invalid Energy Relationship
- Switch Request is received for Secondary MPxN</t>
  </si>
  <si>
    <t xml:space="preserve">Existing Registration status is "Active" for the MPxN
</t>
  </si>
  <si>
    <t>UEPT-002</t>
  </si>
  <si>
    <t>Switch Request Objection - Gas</t>
  </si>
  <si>
    <t xml:space="preserve">This scenario covers the flow for Gas switch request that is objected.  The Energy Supplier initiates a switch request with CSS. The request is validated and CSS sends Pending notifications to Gaining  Suppliers, Gaining and Losing Shippers and Pending synchronisation messages to UK Link/DES and Smart Metering. CSS send Invitation to intervene to the Losing Supplier. The losing supplier sends objection raised notification to CSS, which is processed by CSS and Switch Request is Cancelled.  CSS sends Cancelled notifications to Gaining and Losing Suppliers, Gaining and Losing Shippers and Cancelled synchronisation messages to UK Link/DES, Smart Metering. </t>
  </si>
  <si>
    <t xml:space="preserve">CSS
UK Link/DES
Smart Metering
Energy Supplier
Shippers
</t>
  </si>
  <si>
    <t>Epic – Supplier Switching
Story – Request Switch / 2.3.1, 2.3.3, 2.3.7, 2.3.10, 2.3.14, 2.3.25
ISD - Switch Request - Rejected due to Objection (gas)</t>
  </si>
  <si>
    <t xml:space="preserve"> 1) Meter Type
 - Traditional Meter
 - Smart Meters
 2) Domestic Indicator
- Domestic
- Non-Domestic
 3) Reasons for Objection
 - Customer in Debt
 - Customer in Breach of Contract</t>
  </si>
  <si>
    <t>UEPT-003</t>
  </si>
  <si>
    <t>Switch Request Objection - Electricity</t>
  </si>
  <si>
    <t xml:space="preserve">This scenario covers the flow for Electricity switch request that is objected.  The Energy Supplier initiates a switch request with CSS. The request is validated and CSS sends Pending notifications to Gaining  Suppliers and Pending synchronisation messages to MPAS, ECOES and Smart Metering. CSS send Invitation to intervene to the Losing Supplier. The losing supplier sends objection raised notification to CSS, which is processed by CSS and Switch Request is Cancelled.  CSS sends Cancelled notifications to Gaining &amp; Losing Suppliers and Cancelled synchronisation messages to MPAS, ECOES and Smart Metering. </t>
  </si>
  <si>
    <t>CSS
MPAS/MPRS
ECOES
Smart Metering
Energy Supplier</t>
  </si>
  <si>
    <t>Epic – Supplier Switching
Story – Request Switch / 2.3.1, 2.3.3, 2.3.7, 2.3.10, 2.3.14, 2.3.25
ISD - Switch Request - Rejected due to Objection (electricity)</t>
  </si>
  <si>
    <t>1) Meter Type
 - Traditional Meter
 - Smart Meters
 2) Domestic Indicator
- Domestic
- Non-Domestic
3) Primary MPAN
4) Reasons for Objection
 - Customer in Debt
 - Customer in Breach of Contract</t>
  </si>
  <si>
    <t>UEPT-004</t>
  </si>
  <si>
    <t>Switch Request Objection - Dual Fuel</t>
  </si>
  <si>
    <t xml:space="preserve">This scenario covers the flow for Dual Fuel (with OFAF Reference)  switch request that is objected.  The Energy Supplier initiates a switch request with CSS. The request is validated and CSS sends Pending notifications to Gaining Suppliers, Gaining &amp; Losing Shippers(Gas) and Pending synchronisation messages to UK Link/DES(for Gas), MPAS, ECOES (for Electricity) and Smart Metering. CSS send Invitation to intervene to the Losing Supplier. The losing supplier sends objection raised notification to CSS, which is processed by CSS and Switch Request is Cancelled. CSS sends Cancelled notifications to Gaining &amp; Losing Suppliers, Gaining &amp; Losing Shippers(Gas) and cancelled synchronisation messages to UK Link/DES (for Gas), MPAS, ECOES (for Electricity) and Smart Metering. </t>
  </si>
  <si>
    <t>CSS
MPAS/MPRS
UK Link/DES
ECOES
Smart Metering
Energy Supplier
Shipper</t>
  </si>
  <si>
    <t>Epic – Supplier Switching
Story – Request Switch / 2.3.1, 2.3.3, 2.3.7, 2.3.10, 2.3.14, 2.3.25
ISD - Switch Request - Rejected due to Objection (gas)
ISD - Switch Request - Rejected due to Objection (electricity)</t>
  </si>
  <si>
    <t xml:space="preserve"> 1) Meter Type
 - Traditional Meter
 - Smart Meters
 2) Domestic Indicator
- Domestic
- Non-Domestic
3) Primary MPAN
4) Reasons for Objection
 - Customer in Debt
 - Customer in Breach of Contract</t>
  </si>
  <si>
    <t>UEPT-005</t>
  </si>
  <si>
    <t>Switch Request Confirmed in CSS  - Gas</t>
  </si>
  <si>
    <t>This scenario covers the flow for Gas switch request which is confirmed in CSS The Energy Supplier initiates a switch request with CSS. The request is validated and CSS sends Switch Pending notifications to Gaining Suppliers and Gaining &amp; Losing Shippers. Pending synchronisation messages to UK Link/DES and Smart Metering. CSS send Invitation to intervene to the Losing Supplier. The Switch request is Confirmed and CSS sends switch request confirmed notifications to Gaining Supplier, Gaining Shippers and MEM services.</t>
  </si>
  <si>
    <t>CSS
UK Link/DES
Smart Metering
Energy Supplier
Shippers (Gaining &amp; Losing)
MEM services</t>
  </si>
  <si>
    <t xml:space="preserve">Epic – Supplier Switching
Story – Request Switch / 2.3.1, 2.3.3, 2.3.7, 2.3.10, 2.3.14, 2.3.20
ISD - Switch Request (gas)- Switch Confirmed </t>
  </si>
  <si>
    <t xml:space="preserve"> 1) Meter Type
 - Traditional Meter
 - Smart Meters
 2) Domestic Indicator
 - Domestic
 - Non-Domestic
 3) OFAF group 
 - Yes
 - No
 4) Confirmation types
 - No Objection message received from Losing Supplier
 - Objection window duration reached</t>
  </si>
  <si>
    <t>UEPT-006</t>
  </si>
  <si>
    <t>Switch Request Confirmed in CSS - Electricity</t>
  </si>
  <si>
    <t>This scenario covers the flow for Electricity switch request which is confirmed. The Energy Supplier initiates a switch request with CSS. The request is validated and CSS sends Switch pending notifications to Gaining Supplier and Pending Synchronisation messages to MPAS, ECOES &amp; Smart Metering. CSS send Invitation to intervene to the Losing Supplier. The Switch Request  is Confirmed and CSS sends switch request confirmed notifications to Gaining Supplier, MEM Service, DA, DC.</t>
  </si>
  <si>
    <t>CSS
MPAS/MPRS
ECOES
Smart Metering
Energy Supplier (Gaining &amp; Losing)
DA
DC</t>
  </si>
  <si>
    <t xml:space="preserve">Epic – Supplier Switching
Story – Request Switch / 2.3.1, 2.3.3, 2.3.7, 2.3.10, 2.3.14, 2.3.20
ISD - Switch Request (electricity)- Switch Confirmed </t>
  </si>
  <si>
    <t>1) Meter Type
 - Traditional Meter
 - Smart Meters
 2) Domestic Indicator
 - Domestic
 - Non-Domestic
 3) Relationships
 - Parent MPxN
 - No Relationship
 4) OFAF group 
 - Yes
 - No
 5) Confirmation Reason
 - NoObjection message received from Losing Supplier
 - Objection window duration reached</t>
  </si>
  <si>
    <t>UEPT-007</t>
  </si>
  <si>
    <t>Switch Request Confirmed in CSS - Dual Fuel</t>
  </si>
  <si>
    <t>This scenario covers the flow for Dual Fuel (with OFAF Reference) switch request which is confirmed. The Energy Supplier initiates a switch request with CSS. The request is validated and CSS sends notifications to Gaining Suppliers, Gaining &amp; Losing Shippers (Gas) and Pending Synchronisation messages to UK Link/DES (Gas), MPAS &amp; ECOES (Electricity) and Smart Metering. CSS send Invitation to intervene to the Losing Supplier.  The Switch Request is Confirmed and CSS sends switch request confirmed notifications to Gaining Supplier, Gaining Shipper (Gas), MEM service, DA/DC (electricity)</t>
  </si>
  <si>
    <t>CSS
MPAS/MPRS
UK Link/DES
ECOES
Smart Metering
Energy Supplier (Gaining &amp; Losing)
Shipper (Gaining &amp; Losing)
DA/DC</t>
  </si>
  <si>
    <t xml:space="preserve">Epic – Supplier Switching
Story – Request Switch / 2.3.1, 2.3.3, 2.3.7, 2.3.10, 2.3.14, 2.3.20
ISD - Switch Request (gas)- Switch Confirmed 
ISD - Switch Request (electricity)- Switch Confirmed </t>
  </si>
  <si>
    <t>1) Meter Type
 - Traditional Meter
 - Smart Meters
 2) Domestic Indicator
 - Domestic
 - Non-Domestic
 3) Relationships
 - Parent MPxN
 - No Relationship
4) Confirmation Reason
 - NoObjection message received from Losing Supplier
 - Objection window duration reached</t>
  </si>
  <si>
    <t>UEPT-008</t>
  </si>
  <si>
    <t>UK Link process on receipt of Pending Synchronisation</t>
  </si>
  <si>
    <t>This scenario covers the functionality of the GRDA (UK Link)  sending messages to the Gaining and Losing Shipper on receiving the Pending Synchronisation Switch request from CSS.  UK Link sends  responsibility and settlement details to Gaining and Losing Shipper. UK Link receives Supplier Arranged Appointment details from Gaining Shipper. UK Link sends Supplier arranged appointment details to CSS.</t>
  </si>
  <si>
    <t>UK Link/DES
Shipper (Gaining &amp; Losing)
Energy Supplier (Gaining &amp; Losing)
CSS</t>
  </si>
  <si>
    <t>Epic – Supplier Switching
Story – Post Confirmed Switch Admin
ISD - Post Switch Confirmation (gas)</t>
  </si>
  <si>
    <t xml:space="preserve">1)Traditional Meter
2) Smart Meters
3) Domestic
4) Non-Domestic
5) OFAF group </t>
  </si>
  <si>
    <t>Existing Registration status is "Active" for the MPRN
Switch Request with "Pending " status is received for MPRN</t>
  </si>
  <si>
    <t>UEPT-009</t>
  </si>
  <si>
    <t>MPAS process on receipt of Pending Synchronisation</t>
  </si>
  <si>
    <t>This scenario covers the functionality of the ERDA (MPAS) sending messages to the Gaining Supplier on receiving the Pending Synchronisation Switch request from CSS.  MPAS sends responsibility and settlements details to the Gaining Supplier.  MPAS receives Supplier Arranged Appointment details from Gaining Supplier. MPAS sends Supplier arranged appointment details to CSS..</t>
  </si>
  <si>
    <t>MPAS/MPRS
ECOES
Energy Supplier 
CSS</t>
  </si>
  <si>
    <t>Epic – Supplier Switching
Story – Post Confirmed Switch Admin
ISD - Post Switch Confirmation (Electricity)</t>
  </si>
  <si>
    <t xml:space="preserve">1)Traditional Meter
2) Smart Meters
3) Domestic
4) Non-Domestic
5) Primary MPxN - OFAF group </t>
  </si>
  <si>
    <t>Existing Registration status is "Active" for the MPAN
Switch Request with "Pending " status is received for MPAN</t>
  </si>
  <si>
    <t>UEPT-010</t>
  </si>
  <si>
    <t>MPAS and UK Link process on receipt of Pending Synchronisation</t>
  </si>
  <si>
    <t>This scenario covers the functionality of 
- the ERDA (MPAS) sending messages to the Gaining Supplier 
- the GRDA system sending messages to the Gaining and Losing Shippers 
on receiving the Pending Synchronisation Switch request from CSS. The Supplier Arranged Appointments are received by ERDA and GRDA and are forwarded to CSS.</t>
  </si>
  <si>
    <t>MPAS/MPRS
UK Link/DES
Shipper
ECOES
Smart Metering
Energy Supplier</t>
  </si>
  <si>
    <t>Epic – Supplier Switching
Story – Post Confirmed Switch Admin
ISD - Post Switch Confirmation (Gas)
ISD - Post Switch Confirmation (Electricity)</t>
  </si>
  <si>
    <t>1)Traditional Meter
2) Smart Meters
3) Domestic
4) Non-Domestic
5) Primary MPxN</t>
  </si>
  <si>
    <t>Existing Registration status is "Active" for the MPxN
Switch Request with "Pending " status is received for MPxN</t>
  </si>
  <si>
    <t>UEPT-011</t>
  </si>
  <si>
    <t>Execute Switch - Gas</t>
  </si>
  <si>
    <t>This scenario covers the flow of activities for execution of Gas switch request. At Gate Closure, CSS sends
- SecuredActive notifications to Gaining Supplier, Gaining Shippers, MAP Data Service 
- SecuredInactive notifications to Losing Shipper, Losing Suppliers, Losing MEM, MAP Data Service 
- SecuredActive &amp; SecuredInactive synchronisation messages are sent to UK Link/DES and Smart Metering</t>
  </si>
  <si>
    <t>CSS
UK Link/DES
Smart Metering
Shipper
MEM/MAP
Energy Supplier</t>
  </si>
  <si>
    <t>Epic – Supplier Switching
Story – Execute Switch / 2.5.1, 2.5.2, 2.5.3
ISD - Execute Switch (gas)</t>
  </si>
  <si>
    <t>1) Traditional
2) Smart Meters
3) Domestic / Non-Domestic
4) OFAF Group</t>
  </si>
  <si>
    <t>Gate Closure window for this registration (5pm on the day before the supply start date)
Existing Registration status is "Active" for the MPRN
Switch Request with "Pending" status in UK Link
Switch Request with "Confirmed" status in CSS</t>
  </si>
  <si>
    <t>UEPT-012</t>
  </si>
  <si>
    <t>Execute Switch - Electricity</t>
  </si>
  <si>
    <t>This scenario covers the flow of activities for execution of Electricity switch request.CSS sends 
- Secured Active notifications to Gaining Supplier, MAP Data Service
- Secured Inactive Notifications to Losing Suppliers,, Losing MEM, DA, DC. 
- Secured Active &amp; Inactive synchronisation messages to MPAS, Smart metering and ECOES</t>
  </si>
  <si>
    <t>CSS
MPAS/MPRS
DA/DC
MEM/MAP
ECOES
Smart Metering
Energy Supplier</t>
  </si>
  <si>
    <t>Epic – Supplier Switching
Story – Execute Switch / 2.5.1, 2.5.2, 2.5.3
ISD - Execute Switch (electricity)</t>
  </si>
  <si>
    <t>1) Traditional
2) Smart Meters
3) Domestic / Non-Domestic
4) Primary MPAN 
5) OFAF Group</t>
  </si>
  <si>
    <t>Gate Closure window for this registration (5pm on the day before the supply start date)
Existing Registration status is "Active" for the MPxN
Switch Request with "Pending" Status in MPAS, ECOES, UK Link, Smart Metering
Switch Request with "Confirmed" Status in CSS</t>
  </si>
  <si>
    <t>UEPT-013</t>
  </si>
  <si>
    <t>Execute Switch - Dual Fuel</t>
  </si>
  <si>
    <t>This scenario covers the flow of activities for execution of Dual Fuel (with OFAF Reference) Switch request. At Gate Closure, CSS sends 
- Secured Active notifications to Gaining Supplier, Gaining Shipper, MAP Data Service
- Secured Inactive Notifications to Losing Suppliers, Losing Shipper, Losing MEM, DA, DC. 
-  Secured Active &amp; SecuredInactive synchronisation messages to UK Link, DES, MPAS, Smart metering and ECOES</t>
  </si>
  <si>
    <t>CSS
MPAS/MPRS
UK Link/DES
Shipper
DA/DC
MEM/MAP
ECOES
Smart Metering
Energy Supplier</t>
  </si>
  <si>
    <t>Epic – Supplier Switching
Story – Execute Switch / 2.5.1, 2.5.2, 2.5.3
ISD - Execute Switch (Gas)
ISD - Execute Switch (Electricity)</t>
  </si>
  <si>
    <t>1) Traditional
2) Smart Meters
3) Domestic / Non-Domestic
4) Primary MPAN</t>
  </si>
  <si>
    <t xml:space="preserve">Gate Closure window for this registration (5pm on the day before the supplier start date)
Existing Registration status is "Active" for the MPxN
Switch Request with ""Pending"" Status in MPAS
Switch Request with ""Confirmed"" Status in CSS"	
									</t>
  </si>
  <si>
    <t>UEPT-014</t>
  </si>
  <si>
    <t>Post Switch Execution - Gas</t>
  </si>
  <si>
    <t>This scenario covers the flow of activities post execution of Gas switch request. After the Switch request is Active, (midnight of Switch Effective Date), the Gaining and Losing Suppliers will initiate Initial and Final meter reads respectively for Settlements. For Smart Meter, additionally, during the Losing Supplier Switch execution window, Losing Supplier will reconfigure commands in Smart Metering. Post  Losing Supplier Switch execution window, the Gaining Supplier will  sends credential change details to Smart Metering. This flow also checks that registration effective time, CSS updates the current registration to 'Inactive' and switch request to 'Active'. UK Link, DES and Smart Meter updates the existing registration with end date.</t>
  </si>
  <si>
    <t>UK Link/DES
Energy Supplier(Gaining &amp; Losing)
Smart Metering
CSS</t>
  </si>
  <si>
    <t>Epic – Supplier Switching
Story – Post Confirmed Execution Admin
ISD - Post Switch Execution (gas trad)
ISD - Post Switch Execution (gas SMETS2)</t>
  </si>
  <si>
    <t>1) Traditional
2) Smart Meter
3) Domestic / Non-Domestic
4) OFAF Group</t>
  </si>
  <si>
    <t>Registration status "Active" for the switch request</t>
  </si>
  <si>
    <t>UEPT-015</t>
  </si>
  <si>
    <t>Post Switch Execution - Electricity</t>
  </si>
  <si>
    <t>This scenario covers the flow of activities post execution of Electricity switch request. After the Switch request is Active, (midnight of Switch Effective Date), the Gaining and Losing Suppliers will initiate Initial and Final meter reads respectively for Settlements. For SMETS2, additionally, during the Losing Supplier Switch execution window, Losing Supplier will reconfigure commands in Smart Metering. Post  Losing Supplier Switch execution window, the Gaining Supplier will  sends credential change details to Smart Metering. This flow also checks that registration effective time, CSS updates the current registration to 'Inactive' and switch request to 'Active'. MPAS and Smart Meter updates the existing registration with end date. ECOES display the existing registration end date which is received from MPAS.</t>
  </si>
  <si>
    <t>CSS
Energy Suppliers (Gaining &amp; Losing)
MPAS
ECOES
Smart Metering</t>
  </si>
  <si>
    <t>Epic – Supplier Switching
Story – Post Confirmed Execution Admin
ISD - Post Switch Execution (electricity trad)
ISD - Post Switch Execution (electricity SMETS2)</t>
  </si>
  <si>
    <t>1) Traditional
2) Smart Meter
3) Domestic / Non-Domestic
4) Primary MPAN
5) OFAF Group</t>
  </si>
  <si>
    <t>UEPT-016</t>
  </si>
  <si>
    <t>Post Switch Execution - Dual Fuel</t>
  </si>
  <si>
    <t>This scenario covers the flow of activities post execution of Dual Fuel (with OFAF Reference) switch request. After the Switch request is Active, (midnight of Switch Effective Date), the Gaining and Losing Suppliers will initiate Initial and Final meter reads respectively for Settlements. For Smart Meter, additionally, during the Losing Supplier Switch execution window, Losing Supplier will reconfigure commands in Smart Metering. Post  Losing Supplier Switch execution window, the Gaining Supplier will  sends credential change details to Smart Metering. This flow also checks that registration effective time, CSS updates the current registration to 'Inactive' and switch request to 'Active'. UK Link, MPAS &amp; Smart Meter updates the existing registration with end date. ECOES display the existing registration end date which is received from MPAS.</t>
  </si>
  <si>
    <t>CSS
UK Link
DES
MPAS
ECOES
Smart Metering
Energy Supplier</t>
  </si>
  <si>
    <t>Epic – Supplier Switching
Story – Post Confirmed Execution Admin / 2.6.13, 2.6.14
ISD - Post Switch Execution (electricity trad)
ISD - Post Switch Execution (electricity SMETS2)
ISD - Post Switch Execution (gas trad)
ISD - Post Switch Execution (gas SMETS2)</t>
  </si>
  <si>
    <t>1) Traditional
2) SMETS2
3) Domestic / Non-Domestic</t>
  </si>
  <si>
    <t>UEPT-017</t>
  </si>
  <si>
    <t>Switch Request Withdrawal - Gas</t>
  </si>
  <si>
    <t xml:space="preserve">This scenario covers the flow of withdrawal of Gas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UK Link /DES and Smart Metering.  
When the registration status is "Confirmed" in CSS,  following are sent
 - Cancelled notifications to Gaining &amp; Losing Shippers, Gaining &amp; Losing Suppliers, MEM 
- Cancelled synchronisations messages to UK Link /DES and Smart Metering.  </t>
  </si>
  <si>
    <t>CSS
Energy Supplier (Losing &amp; Gaining)
UK Link / DES
Shipper (Gaining &amp; Losing)
Smart Metering
MEM</t>
  </si>
  <si>
    <t>Epic – Supplier Switching
Story – Switch Withdrawal /2.7.1, 2.7.3, 2.7.6, 2.7.10, 2.7.11, 2.3.15
ISD - Switch Withdrawal (gas - pre confirmed)
ISD - Switch Withdrawal (gas - post confirmed)</t>
  </si>
  <si>
    <t>1) Traditional
2) Smart Meter
3) Domestic / Non-Domestic
4)  OFAF group
5) Switch Request with "Pending" status in CSS
6) Switch Request with "Confirmed" status in CSS</t>
  </si>
  <si>
    <t>Existing Registration status is "Active" for the MPRN 
Switch Request with "Pending" status for MPRN in UK Link</t>
  </si>
  <si>
    <t>UEPT-018</t>
  </si>
  <si>
    <t>Switch Request Withdrawal - Electricity</t>
  </si>
  <si>
    <t xml:space="preserve">This scenario covers the flow of withdrawal of Electricity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synchronisations messages to MPAS, ECOES and Smart Metering.  
When the registration status is "Confirmed" in CSS,  following are sent
 - Cancelled notifications to  Gaining &amp; Losing Suppliers, Losing MEM, Losing DA, Losing DC
- Cancelled synchronisations messages to MPAS, ECOES and Smart Metering.  </t>
  </si>
  <si>
    <t>CSS
Energy Supplier (Gaining &amp; Losing)
MPAS 
ECOES
DA
DC
Smart Metering
MEM</t>
  </si>
  <si>
    <t>Epic – Supplier Switching
Story – Switch Withdrawal /2.7.1, 2.7.6, 2.7.8, 2.7.10, 2.7.11, 2.3.15
ISD - Switch Withdrawal (electricity - pre confirmed)
ISD - Switch Withdrawal (electricity - post confirmed)</t>
  </si>
  <si>
    <t>1)Traditional
2) Smart Meter
3) Domestic / Non-Domestic
4) Primary MPAN
5) OFAFgroup
6) Switch Request with "Pending" Status in CSS
7) Switch Request with "Confirmed" Status in CSS</t>
  </si>
  <si>
    <t>Existing Registration status is "Active" for the MPAN
Switch Request with "Pending " status for MPAN in MPAS</t>
  </si>
  <si>
    <t>UEPT-019</t>
  </si>
  <si>
    <t>Switch Request Withdrawal - Dual Fuel</t>
  </si>
  <si>
    <t xml:space="preserve">This scenario covers the flow of withdrawal of Dual Fuel (with OFAF Reference) switch request before Gate Closure. The Gaining Energy Supplier sends a switch withdrawal request to CSS. The registration status in CSS can be "Pending" or "Confirmed". CSS validates the withdrawal request and cancels the Switch Request.  This scenario covers the flow of withdrawal of Electricity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notifications to Gaining &amp; Losing Shippers (for Gas) 
-  Cancelled synchronisations messages to MPAS, ECOES, UK Link, DES and Smart Metering.  
When the registration status is "Confirmed" in CSS,  following are sent
 - Cancelled notifications to  Gaining &amp; Losing Suppliers, Losing MEM, Losing DA, Losing DC
 - Cancelled notifications to Gaining &amp; Losing Suppliers (for Gas)
- Cancelled notifications to Losing DA, Losing DC (for Electricity)
- Cancelled synchronisations messages to MPAS, ECOES and Smart Metering.
   </t>
  </si>
  <si>
    <t>CSS
Energy Supplier (Gaining &amp; Losing)
UK Link / DES
Shipper (Gaining &amp; Losing)
MPAS 
ECOES
DA
DC
Smart Metering
MEM</t>
  </si>
  <si>
    <t>Epic – Supplier Switching
Story – Switch Withdrawal /2.7.1, 2.7.6, 2.7.8, 2.7.10, 2.7.11, 2.3.15
ISD - Switch Withdrawal (gas - pre confirmed)
ISD - Switch Withdrawal (electricity - pre confirmed)</t>
  </si>
  <si>
    <t>1) Traditional
2) Smart Meters
3) Domestic / Non-Domestic
4) Primary MPAN
5) Switch Request with "Pending" Status in CSS
6) Switch Request with "Confirmed" Status in CSS</t>
  </si>
  <si>
    <t>Existing Registration status is "Active" for the MPxN's
Switch Request with "Pending " status for MPAN in MPAS
Switch Request with "Pending " status for MPRN in UK Link</t>
  </si>
  <si>
    <t>UEPT-020</t>
  </si>
  <si>
    <t>Switch Annulment - Gas</t>
  </si>
  <si>
    <t xml:space="preserve">This scenario covers the flow of annulment of Gas switch request before Gate Closure. The Losing Energy Supplier sends a switch annulment request to CSS. The registration status in CSS can be "Pending" or "Confirmed". CSS validates the annulment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UK Link /DES and Smart Metering.  
When the registration status is "Confirmed" in CSS,  following are sent
 - Cancelled notifications to Gaining &amp; Losing Shippers, Gaining &amp; Losing Suppliers, MEM 
- Cancelled synchronisations messages to UK Link /DES and Smart Metering.  </t>
  </si>
  <si>
    <t>CSS
Energy Supplier (Gaining &amp; Losing)
UK Link / DES
Shipper (Gaining &amp; Losing)
Smart Metering
MEM</t>
  </si>
  <si>
    <t>Epic – Supplier Switching
Story – Switch Annulment
ISD - Switch Annulment (gas - pre confirmed)
ISD - Switch Annulment (gas - post confirmed)</t>
  </si>
  <si>
    <t>1) Traditional
2) Smart Meter
3) Domestic / Non-Domestic
4) OFAF group
5) Switch Request with "Pending" status in CSS
6) Switch Request with "Confirmed" status in CSS</t>
  </si>
  <si>
    <t>Existing Registration status is "Active" for the MPRN
Switch Request with "Pending " status for MPRN in UK Link</t>
  </si>
  <si>
    <t>UEPT-021</t>
  </si>
  <si>
    <t>Switch Annulment - Electricity</t>
  </si>
  <si>
    <t xml:space="preserve">This scenario covers the flow of annulment of Electricity switch request before Gate Closure. The Losing Energy Supplier sends a switch annulment request to CSS. The registration status in CSS can be "Pending" or "Confirmed". CSS validates the annulment request and cancels the Switch Request.  
When the registration status is "Pending" in CSS, following are sent
-  Cancelled notifications to Gaining &amp; Losing Suppliers 
-  Cancelled synchronisations messages to MPAS, ECOES and Smart Metering.  
When the registration status is "Confirmed" in CSS,  following are sent
 - Cancelled notifications to  Gaining &amp; Losing Suppliers, Losing MEM, Losing DA, Losing DC
- Cancelled synchronisations messages to MPAS, ECOES and Smart Metering.  </t>
  </si>
  <si>
    <t>CSS
Energy Supplier(Gaining &amp; Losing)
MPAS 
ECOES
Smart Metering
MEM
DA/DC</t>
  </si>
  <si>
    <t>Epic – Supplier Switching
Story – Switch Annulment
ISD - Switch Annulment (electricity - pre confirmed)
ISD - Switch Annulment (electricity - post confirmed)</t>
  </si>
  <si>
    <t>1) Traditional
2) Smart Meter
3) Domestic / Non-Domestic
4) Primary MPAN
5) OFAF group 
6) Switch Request with "Pending" Status in MPAS
7) Switch Request with "Confirmed" Status in CSS</t>
  </si>
  <si>
    <t>UEPT-022</t>
  </si>
  <si>
    <t>Switch Annulment - Dual Fuel</t>
  </si>
  <si>
    <t xml:space="preserve">This scenario covers the flow of annulment of Dual Fuel (with OFAF Reference)  switch request before Gate Closure. The Losing Energy Supplier sends a switch annulment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notifications to Gaining &amp; Losing Shippers (for Gas) 
- Cancelled synchronisations messages to MPAS, ECOES, UK Link, DES and Smart Metering.  
When the registration status is "Confirmed" in CSS,  following are sent
- Cancelled notifications to  Gaining &amp; Losing Suppliers, Losing MEM 
- Cancelled notifications to Gaining &amp; Losing Suppliers (for Gas)
- Cancelled notifications to Losing DA, Losing DC (for Electricity)
- Cancelled synchronisations messages to MPAS, ECOES, UK Link, DES and Smart Metering.
</t>
  </si>
  <si>
    <t>CSS
Energy Supplier (Gaining &amp; Losing)
UK Link / DES
Shipper (Gaining &amp; Losing)
MPAS 
ECOES
Smart Metering
MEM
DA
DC</t>
  </si>
  <si>
    <t>Epic – Supplier Switching
Story – Switch Annulment
ISD - Switch Annulment (electricity - pre confirmed)
ISD - Switch Annulment (gas - pre confirmed)</t>
  </si>
  <si>
    <t>Initial Registration</t>
  </si>
  <si>
    <t>UEPT-023</t>
  </si>
  <si>
    <t>Switch Annulment Request - Rejected</t>
  </si>
  <si>
    <t>This scenario covers the flow of Rejection of Switch Annulment Request. The Losing Energy Supplier sends a Switch Annulment request to CSS. CSS validates the Annulment request and sends validation failed notification to Losing Energy Supplier.</t>
  </si>
  <si>
    <t>Energy Suppliers (Losing)
CSS</t>
  </si>
  <si>
    <t>Epic – Supplier Switching
Story – Switch Annulment / 2.8.1, 2.8.3, 2.8.4
ISD - No ISD</t>
  </si>
  <si>
    <t>1) Traditional
2) Smart Meters
3) Non Domestic / Domestic
4) Invalid Registration Request Id
5) Registration status is Secured Active in CSS</t>
  </si>
  <si>
    <t>Na</t>
  </si>
  <si>
    <t>UEPT-024</t>
  </si>
  <si>
    <t>Create RMP - Gas</t>
  </si>
  <si>
    <t xml:space="preserve">This scenario covers the flow when RMP is created for Gas. UK Link receives details of creation of RMP from Shippers (as per current existing process) and sends details to CSS and DES. CSS sends the RMP details to Smart Metering. </t>
  </si>
  <si>
    <t>CSS
UK Link / DES
Smart Metering
Shippers</t>
  </si>
  <si>
    <t>Epic - Initial Registration
Story - Create RMP
ISD - Create RMP - Gas</t>
  </si>
  <si>
    <t>1) Traditional
2) Smart Meters
3) Domestic / Non-Domestic</t>
  </si>
  <si>
    <t>New GB address available</t>
  </si>
  <si>
    <t>UEPT-025</t>
  </si>
  <si>
    <t>Create RMP - Electricity</t>
  </si>
  <si>
    <t>This scenario covers the flow when RMP is created for Electricity. MPAS receives details of creation of RMP from DNO and sends details to CSS and ECOES. CSS sends RMP details to Smart Metering.</t>
  </si>
  <si>
    <t>CSS
DNO
MPAS/MPRS
ECOES
Smart Metering</t>
  </si>
  <si>
    <t>Epic - Initial Registration
Story - Create RMP
ISD - Create RMP - Electricity</t>
  </si>
  <si>
    <t>SIT-F-027</t>
  </si>
  <si>
    <t>Initial Gas Registration from Gas Transporter - Pending</t>
  </si>
  <si>
    <t>This scenario covers the flow of Initial Registration for Gas from UK Link/ GRDA. The Initial Registration message will be sent by UK Link to CSS. The CSS validates the Initial Registration Request and sends Registration Pending notifications to Energy Supplier, Shipper. CSS send the Registration Pending synchronisation messages to UK Link/DES and Smart Metering. CSS sends REL data synchronisation messages to UK Link/ DES.</t>
  </si>
  <si>
    <t>CSS
Energy Supplier
Gas Transporter
UK Link / DES
Shipper
Smart Metering</t>
  </si>
  <si>
    <t>Epic - Initial Registration
Story - Initial Registration / 1.4.2, 1.4.4, 1.4.6, 1.4.11, 1.4.12, 1.4.8, 2.22
ISD - Initial Registration Request (GT) - Pending</t>
  </si>
  <si>
    <t>1) Smart Meters
2) Traditional
3) Domestic / Non-Domestic
4) Search GB address / Manual Address entry</t>
  </si>
  <si>
    <t>Registration Request does not exist for the MPRN
RMP status is Created</t>
  </si>
  <si>
    <t>UEPT-028</t>
  </si>
  <si>
    <t>Initial Gas Registration from Energy Supplier - Pending</t>
  </si>
  <si>
    <t>This scenario covers the flow of Initial Registration for Gas from Energy Supplier. The CSS validates the Initial Registration Request and sends Registration Pending notifications to Energy Supplier, Shipper. CSS send Registration Pending synchronisation messages to UK Link/DES and Smart Metering. CSS sends REL synchronisation to UK Link/ DES.</t>
  </si>
  <si>
    <t>CSS
Energy Supplier
UK Link / DES
Shipper
Smart Metering</t>
  </si>
  <si>
    <t>Epic - Initial Registration
Story - Initial Registration / 1.4.2, 1.4.6, 1.4.11, 1.4.12, 1.4.8, 2.22
ISD - Initial Registration Request (Gas) - Pending</t>
  </si>
  <si>
    <t>1) Traditional
2) Smart Meters
3) Domestic / Non-Domestic
4) Search GB address / Manual Address entry</t>
  </si>
  <si>
    <t xml:space="preserve">Registration Request does not exist for the MPRN
RMP status is Created </t>
  </si>
  <si>
    <t>UEPT-029</t>
  </si>
  <si>
    <t>Initial Electricity Registration from Energy Supplier - Pending</t>
  </si>
  <si>
    <t>This scenario covers the flow of Initial Registration for Electricity from Energy Supplier. The CSS validates the Initial Registration Request and sends Registration Pending notifications to  Energy Supplier. CSS sends registration pending Synchronisation messages to  MPAS, ECOES and Smart Metering.  CSS sends REL synchronisation to ERDA and ECOES</t>
  </si>
  <si>
    <t>CSS
Energy Supplier
MPAS/MPRS / ERDA
ECOES
Smart Metering</t>
  </si>
  <si>
    <t>Epic - Initial Registration
Story - Initial Registration / 1.4.2, 1.4.6, 1.4.12, 2.22, 1.4.8
ISD - Initial Registration Request (Electricity) - Pending</t>
  </si>
  <si>
    <t>1) Traditional
2) Smart Meters
3) Domestic / Non-Domestic
4) Search GB address / Manual Address entry
5) MPAN exist in ECOES system
6) MPAN doesn’t exist in ECOES System</t>
  </si>
  <si>
    <t>Registration does not exist for the RMP
RMP status is Created</t>
  </si>
  <si>
    <t>UEPT-030</t>
  </si>
  <si>
    <t>Post Initial Registration status Pending - Gas</t>
  </si>
  <si>
    <t>This scenario covers the flow of Initial Registration for Gas when the status is Pending. This involves process of UK Link sending messages to Shippers regarding Responsibility and Settlement. This further triggers messages from Energy Supplier to MEM services for appointments. UK Link will send Supplier Arranged Appointment and Supply Meterpoint Synchronisation details to CSS. CSS sends Supply Meterpoint Synchronisation message to Smart Metering</t>
  </si>
  <si>
    <t>UK Link
Shipper
Energy Supplier
MEM</t>
  </si>
  <si>
    <t>Epic - Initial Registration
Story - Post Initial Registration
ISD - Initial Registration Post Pending (gas)</t>
  </si>
  <si>
    <t>1)Traditional Meter
2) Smart Meters
3) Domestic / Non-Domestic</t>
  </si>
  <si>
    <t>Initial Registration Request for MPAN with Status "Pending" 
RMP status is Created</t>
  </si>
  <si>
    <t>UEPT-031</t>
  </si>
  <si>
    <t>Post Initial Registration status Pending - Electricity</t>
  </si>
  <si>
    <t>This scenario covers the flow of Initial Registration for Electricity when the status is Pending. This involves process of MPAS sending messages to Energy Supplier regarding Responsibility and Settlement;  and appointments to Data Aggregators. The RMP Status is updated to Operational by MPRS. This further triggers messages from Energy Supplier to Data Collectors and MEM services for appointments. MPAS will send Supplier Arranged Appointment and Meter Point Synchronisation message details to CSS. CSS sends Meter Point Synchronisation messages to Smart Metering</t>
  </si>
  <si>
    <t>MPAS
DA/DC
MEM
Energy Supplier</t>
  </si>
  <si>
    <t>Epic - Initial Registration
Story - Post Initial Registration
ISD - Initial Registration Post Pending (Electricity)</t>
  </si>
  <si>
    <t>UEPT-032</t>
  </si>
  <si>
    <t>Execute Initial Registration - Gas - Secured Active</t>
  </si>
  <si>
    <t>This scenario covers the flow of activities for execution of Initial Registration for GAS. 
CSS sends
- Secured Active notifications to Supplier, Shippers, MAP Data Service 
- Secured Active synchronisation messages to UK Link, DES and Smart Metering</t>
  </si>
  <si>
    <t>CSS
UK Link
DES
Shipper
Smart Metering
Energy Supplier
MAP</t>
  </si>
  <si>
    <t>Epic - Initial Registration
Story - Execute Initial Registration
ISD - Execute Initial Registration (gas)</t>
  </si>
  <si>
    <t>1) Traditional
2) Smart Meters
4) Domestic / Non-Domestic</t>
  </si>
  <si>
    <t>Gate Closure window for this registration (5pm on the day before the supplier start date)
Initial Registration request status "Pending" in CSS
Registration status is 'UK Link pending Equivalent' in UK Link
RMP status is Created</t>
  </si>
  <si>
    <t>UEPT-033</t>
  </si>
  <si>
    <t>Execute Initial Registration - Electricity - Secured Active</t>
  </si>
  <si>
    <t>This scenario covers the flow of activities for execution of Initial Registration for Electricity. On Gate Closure, CSS sends
- Secured Active notifications to Supplier and MAP Data Service 
- Secured Active synchronisation messages are sent to MPAS, ECOES and Smart Metering</t>
  </si>
  <si>
    <t>CSS
MPAS
ECOES
Smart Metering
Energy Supplier
MAP</t>
  </si>
  <si>
    <t>Epic - Initial Registration
Story - Execute Initial Registration / 1.6.1, 1.6.2, 1.6.3, 1.4.8.5, 1.4.8.6
ISD - Execute Initial Registration (Electricity)</t>
  </si>
  <si>
    <t>Gate Closure window for this registration (5pm on the day before the supplier start date)
Initial Registration request status "Pending" in CSS
Registration status is 'Pending' in MPAS
RMP status is Created</t>
  </si>
  <si>
    <t>UEPT-034</t>
  </si>
  <si>
    <t>Post Execution of Initial Registration - Gas</t>
  </si>
  <si>
    <t>This scenario covers the activities post execution of Initial Registration for Gas. This involves CSS setting the registration request as "Active ".  This process also involves messages sent between Energy Supplier, MAP, MEM, MPAS and Smart Metering. For Smart Meters, Energy Supplier will send credential request to Smart Metering. Smart Metering updates the credential details at midnight of supply start date</t>
  </si>
  <si>
    <t>CSS
Energy Supplier
UK Link
Shipper
MAP/ MEM
Smart Metering</t>
  </si>
  <si>
    <t>Epic - Initial Registration
Story - Post Execute Initial Registration
ISD - Post Initial Registration Execution (gas SMETS2)
ISD - Post Initial Registration Execution (gas trad)</t>
  </si>
  <si>
    <t>Registration status is "Active"
RMP status is Operational</t>
  </si>
  <si>
    <t>UEPT-035</t>
  </si>
  <si>
    <t>Post Execution of Initial Registration - Electricity</t>
  </si>
  <si>
    <t>This scenario covers the activities post execution of Initial Registration for Electricity. This involves CSS setting the registration request as Active. This process also involves messages sent between Energy Supplier, MAP, MEM, MPAS and Smart Metering. For Smart Meters, Energy Supplier will send credential request to Smart Metering. Smart Metering updates the credential details at midnight of supply start date</t>
  </si>
  <si>
    <t>CSS
Energy Supplier
MPAS
MAP/ MEM
Smart Metering</t>
  </si>
  <si>
    <t>Epic - Initial Registration
Story - Post Execute Initial Registration
ISD - Post Initial Registration Execution (electricity SMETS2)
ISD - Post Initial Registration Execution (elec trad)</t>
  </si>
  <si>
    <t>1) Traditional
2) Smart Meter
3) Domestic / Non-Domestic</t>
  </si>
  <si>
    <t>UEPT-036</t>
  </si>
  <si>
    <t>Withdrawal of Initial Registration - Gas</t>
  </si>
  <si>
    <t>This scenario covers the functionality where the Initial Registration Request for Gas is withdrawn before Gate Closure. The Energy Supplier sends an withdrawal request for Initial Registration to CSS. CSS validates the request and cancels the request. CSS sends Cancelled notifications to Shippers, Suppliers, MEM and synchronisations messages to UK Link /DES and Smart Metering</t>
  </si>
  <si>
    <t>CSS
Energy Supplier
UK Link / DES
Shipper
Smart Metering
MEM</t>
  </si>
  <si>
    <t>Epic - Initial Registration
Story - Initial Registration 
ISD - Initial Registration Withdrawal (gas) - Pending</t>
  </si>
  <si>
    <t xml:space="preserve">1) Traditional
2) Smart Meters
3) Domestic / Non-Domestic
</t>
  </si>
  <si>
    <t>MPRN is with the UK Link with internal registration status as 'Pending equivalent'
Registration status with 'Pending' status in CSS
RMP status is Created</t>
  </si>
  <si>
    <t>UEPT-037</t>
  </si>
  <si>
    <t>Withdrawal of Initial Registration - Electricity</t>
  </si>
  <si>
    <t>This scenario covers the functionality where the Initial Registration Request for Electricity is withdrawn before Gate Closure. The Energy Supplier sends an withdrawal request for Initial Registration to CSS.  CSS sends Cancelled notifications to Suppliers and synchronisations messages to MPAS, ECOES and Smart Metering. MPAS sends Meter Point Synchronisation message to CSS when RMP status is revert to 'Created'. CSS forwards Meter Point Synchronisation message to Smart Metering.</t>
  </si>
  <si>
    <t>CSS
Energy Supplier
MPAS 
ECOES
Smart Metering
MEM</t>
  </si>
  <si>
    <t>Epic - Initial Registration
Story - Initial Registration 
ISD - Initial Registration Withdrawal (elec) - Pending
1.8 Initial Registration Withdrawal</t>
  </si>
  <si>
    <t>1) Traditional
2) Smart Meters
3) Domestic / Non-Domestic
4) RMP Status is 'Created' in MPAS
5) RMP Status is 'Operational' in MPAS
6) Registration status is in 'Pending' status in CSS
7) Registration Status is in 'Confirmed' status in CSS</t>
  </si>
  <si>
    <t>Initial Registration Request for MPAN with status Pending in MPAS</t>
  </si>
  <si>
    <t>RMP Lifecycle</t>
  </si>
  <si>
    <t>UEPT-056</t>
  </si>
  <si>
    <t>Switch Withdrawal Request - Rejected</t>
  </si>
  <si>
    <t>This scenario covers the flow of Rejection of  Switch Request Withdrawal. The Gaining Energy Supplier sends a switch withdrawal request to CSS. CSS validates the withdrawal request and sends validation failed notification to Gaining Energy Supplier.</t>
  </si>
  <si>
    <t xml:space="preserve">Epic – Supplier Switching
Story – Switch Withdrawal /2.7.1, 2.7.3, 2.7.4
ISD - No ISD </t>
  </si>
  <si>
    <t>1) Traditional
2) Smart Meters
3) Domestic / Non-Domestic
4) Invalid Registration Request Id
5) Registration status is Secured Active in CSS</t>
  </si>
  <si>
    <t>Switch Request for MPxN with status "Pending" in CSS
Switch Request for MPxN with status "Confirmed" in CSS</t>
  </si>
  <si>
    <t>Terminate RMP</t>
  </si>
  <si>
    <t>UEPT-064</t>
  </si>
  <si>
    <t>Registration Deactivation - Gas</t>
  </si>
  <si>
    <t>This scenario covers the flow for deactivation of Gas Registration. The Energy Supplier submits request to deactivate a Registration. CSS will validate the request and update the Registration's status to Secured Inactive (A Registration Deactivation request received before Gate Closure at 17:00 will be processed on the same day and make the Registration Inactive at 23:59; if the request is received after Gate Closure, the Registration will be made Inactive on the following calendar day at 23:59). CSS will send deactivation notification to Energy Suppliers, Shipper, MEM &amp; MAP. CSS sends synchronisation messages to UK Link, DES &amp; Smart Metering.</t>
  </si>
  <si>
    <t>CSS
Energy Supplier
UK Link/DES
MEM
MAP
Smart Metering</t>
  </si>
  <si>
    <t>Epic - TerminateRMPAndCloseOutRetailArrangements
Story -  Deactivate registration / 3.3.1, 3.3.2, 3.3.4, 3.3.5
ISD - Registration Deactivation (gas)</t>
  </si>
  <si>
    <t xml:space="preserve">1) Traditional Meter
2) Smart Meters
3) Domestic 
4) Non-Domestic
5) RMP status is Terminated
6) RMP Status is Dormant </t>
  </si>
  <si>
    <t xml:space="preserve">RMP Status is Terminated or Dormant  
Registration for RMP is Active
</t>
  </si>
  <si>
    <t>UEPT-065</t>
  </si>
  <si>
    <t>Registration Deactivation - Electricity</t>
  </si>
  <si>
    <t>This scenario covers the flow for deactivation of Electricity Registration. The Energy Supplier submits request to deactivate a Registration. CSS will validate the request and update the Registration's status to Secured Inactive (A Registration Deactivation request received before Gate Closure at 17:00 will be processed on the same day and make the Registration Inactive at 23:59; if the request is received after Gate Closure, the Registration will be made Inactive on the following calendar day at 23:59). CSS will send deactivation notification to Energy Supplier, DA,DC, MAP and MEM. CSS sends synchronisation messages to MPAS, ECOES and Smart Metering.</t>
  </si>
  <si>
    <t>CSS
MPAS
ECOES
Smart Metering
Energy Supplier
DA/DC
MEM
MAP</t>
  </si>
  <si>
    <t>Epic - TerminateRMPAndCloseOutRetailArrangements
Story -  Deactivate registration / 3.3.1, 3.3.2, 3.3.4, 3.3.5
ISD - Registration Deactivation (electricity)</t>
  </si>
  <si>
    <t>1) Traditional Meter
2) Smart Meters
3) Domestic  /  Non-Domestic
4) Primary MPAN</t>
  </si>
  <si>
    <t>RMP Status is Terminated
Registration for RMP is Active</t>
  </si>
  <si>
    <t>UEPT-066</t>
  </si>
  <si>
    <t>Inflight Registration for Terminated RMP- Gas</t>
  </si>
  <si>
    <t>This scenario covers the flow where CSS will check for registration requests against the terminated RMP and cancel the inflight registrations. CSS will sends cancelled notifications to Gaining &amp; Losing Suppliers, Gaining &amp; Losing Shippers, MEM. CSS sends synchronisation messages to  UK Link, DES &amp; Smart Metering.</t>
  </si>
  <si>
    <t>Epic - TerminateRMPAndCloseOutRetailArrangements
Story - Post RMP-termination Administration / 3.2.1, 3.2.2,, 3.2.3, 3.2.4, 1.4.8.1, 2.3.15, 2.7.11
ISD - RMP Termination (Gas - pre confirmed)
         RMP Termination (Gas - post confirmed)</t>
  </si>
  <si>
    <t>1) Traditional
2) Smart Meters
3) Domestic / Non-Domestic
4) Inflight Registration Pending in CSS
5) Inflight Registration Confirmed in CSS
6) OFAF group
7) RMP Status as Terminated
8) RMP Status as Dormant</t>
  </si>
  <si>
    <r>
      <t xml:space="preserve">RMP status is Terminated or </t>
    </r>
    <r>
      <rPr>
        <sz val="9"/>
        <rFont val="Calibri"/>
        <family val="2"/>
      </rPr>
      <t>Dormant</t>
    </r>
    <r>
      <rPr>
        <sz val="9"/>
        <color rgb="FFFF0000"/>
        <rFont val="Calibri"/>
        <family val="2"/>
      </rPr>
      <t xml:space="preserve"> </t>
    </r>
    <r>
      <rPr>
        <sz val="9"/>
        <color theme="1"/>
        <rFont val="Calibri"/>
        <family val="2"/>
      </rPr>
      <t xml:space="preserve">
Inflight Registration Request exists for RMP
</t>
    </r>
  </si>
  <si>
    <t>UEPT-067</t>
  </si>
  <si>
    <t>Inflight Registration for Terminated RMP- Electricity</t>
  </si>
  <si>
    <t>This scenario covers the flow  where CSS will check for registration requests against the terminated RMP and cancel the inflight registrations. CSS will sends cancelled notifications to Gaining &amp; Losing Suppliers, DA, DC and MEM. CSS sends synchronisation messages to  MPAS, ECOES and  Smart Metering.</t>
  </si>
  <si>
    <t>Epic - TerminateRMPAndCloseOutRetailArrangements
Story - Post RMP-termination Administration / 3.2.1, 3.2.2,, 3.2.3, 3.2.4, 1.4.8.1, 2.3.15, 2.7.11
ISD - RMP Termination (electricity - pre confirmed)
         RMP Termination (electricity - post confirmed)</t>
  </si>
  <si>
    <t>1) Traditional
2) Smart Meters
3) Domestic / Non-Domestic
4) Inflight Registration Pending in CSS
5) Inflight Registration Confirmed in CSS
6) OFAF group = Yes
7) OFAF group = No</t>
  </si>
  <si>
    <t>RMP status is Terminated
Inflight Registration Request exists for RMP</t>
  </si>
  <si>
    <t>Asset Management</t>
  </si>
  <si>
    <t>UEPT-069</t>
  </si>
  <si>
    <t>Maintain Related MPAN Relationships - Electricity</t>
  </si>
  <si>
    <t xml:space="preserve">This scenario covers the flow where relationships for Related MPAN's are created, updated and deleted. MPAS receives request for relationship updates to related MPAN  from Energy Supplier. MPAS updates the relationships to Related MPANS. </t>
  </si>
  <si>
    <t>CSS
MPAS
Energy Supplier
MEM
MAP</t>
  </si>
  <si>
    <t>Epic - Supplier Switching
Story - NA
ISD - NA</t>
  </si>
  <si>
    <t>1) Traditional
2) Smart Meters
3) Domestic / Non-Domestic
4) Related MPANs relationship Created
5) Related MPANs relationship Updated
6) Related MPANs relationship Deleted</t>
  </si>
  <si>
    <t>Registration is Active for Related MPANs</t>
  </si>
  <si>
    <t>UEPT-070</t>
  </si>
  <si>
    <t>Switch Request Objection Failure - Electricity</t>
  </si>
  <si>
    <t>This scenario covers the flow for Electricity switch request where an objection request is sent, but this is outside the Objection window. The Energy Supplier initiates a switch request with CSS. The request is validated and CSS sends Switch pending notifications to Gaining Supplier and Pending Synchronisation messages to MPAS, ECOES &amp; Smart Metering. CSS send Invitation to intervene to the Losing Supplier. The Switch Request  is Confirmed and CSS sends switch request confirmed notifications to Gaining Supplier, MEM Service, DA, DC. Objection request is then sent outsode the Ojection window and fails</t>
  </si>
  <si>
    <t>Gaining Supplier
CSS
MPAS
ECOES
Smart Metering
Losing Supplier
Losing DA
Losing DC
Losing MEM</t>
  </si>
  <si>
    <t xml:space="preserve">Epic – Supplier Switching_x000D_
Story – Request Switch / 2.3.1, 2.3.3, 2.3.7, 2.3.10, 2.3.14, 2.3.20_x000D_
ISD - Switch Request (electricity)- Switch Confirmed </t>
  </si>
  <si>
    <t>1) Meter Type_x000D_
 - Traditional Meter_x000D_
 - Smart Meters_x000D_
 2) Domestic Indicator_x000D_
 - Domestic_x000D_
 - Non-Domestic_x000D_
 3) Relationships_x000D_
 - Parent MPxN_x000D_
 - No Relationship_x000D_
 4) OFAF group _x000D_
 - Yes_x000D_
 - No_x000D_
 5) Confirmation Reason_x000D_
 - NoObjection message received from Losing Supplier_x000D_
 - Objection window duration reached</t>
  </si>
  <si>
    <t>Existing Registration status is "Active" for the MPxN</t>
  </si>
  <si>
    <t>UEPT-071</t>
  </si>
  <si>
    <t>Switch Request Objection Failure in CSS - Gas</t>
  </si>
  <si>
    <t>Gaining Supplier
CSS
Gaining Shipper
Losing Shipper
UK LINK
DES
Losing Supplier
Smart Metering
Gaining Shipper
Losing MEM</t>
  </si>
  <si>
    <t xml:space="preserve">Epic – Supplier Switching_x000D_
Story – Request Switch / 2.3.1, 2.3.3, 2.3.7, 2.3.10, 2.3.14, 2.3.20_x000D_
ISD - Switch Request (gas)- Switch Confirmed </t>
  </si>
  <si>
    <t xml:space="preserve"> 1) Meter Type_x000D_
 - Traditional Meter_x000D_
 - Smart Meters_x000D_
 2) Domestic Indicator_x000D_
 - Domestic_x000D_
 - Non-Domestic_x000D_
 3) OFAF group _x000D_
 - Yes_x000D_
 - No_x000D_
 4) Confirmation types_x000D_
 - No Objection message received from Losing Supplier_x000D_
 - Objection window duration reached</t>
  </si>
  <si>
    <t>Existing Registration status is "Active" for the MPRN</t>
  </si>
  <si>
    <t>Standstill Period</t>
  </si>
  <si>
    <t>UEPT-097</t>
  </si>
  <si>
    <t>Switch Request sent during Standstill period is rejected for Traditional Gas Meter</t>
  </si>
  <si>
    <t>This test is to verify that a switch request received for a traditional gas meter during standstill period is rejected by CSS. CSS is configured with values for DCC Serviced Meter Standstill Duration and non-DCC Serviced Meter Standstill Duration. Switch request is received for Gas meter where active registration has registration effective from date that falls in standstill period</t>
  </si>
  <si>
    <t>Gaining Supplier
CSS</t>
  </si>
  <si>
    <t>ABACUS Decision Service Rules - Standstill period rule</t>
  </si>
  <si>
    <t>Active Registration for MPRN with registration effective from date that falls in standstill period</t>
  </si>
  <si>
    <t>UEPT-098</t>
  </si>
  <si>
    <t>Switch Request sent during Standstill period is rejected for Electricity Smart Meter</t>
  </si>
  <si>
    <t>This test is to verify that a switch request received for electricity smart meter during standstill period is rejected by CSS. CSS is configured with values for DCC Serviced Meter Standstill Duration and non-DCC Serviced Meter Standstill Duration. Switch request is received for Electricity meter where active registration has registration effective from date that falls in standstill period.</t>
  </si>
  <si>
    <t>Active Registration for MPAN with registration effective from date that falls in standstill period</t>
  </si>
  <si>
    <t>UEPT-101</t>
  </si>
  <si>
    <t>UEPT-102</t>
  </si>
  <si>
    <t>UEPT-103</t>
  </si>
  <si>
    <t>UEPT Scenario</t>
  </si>
  <si>
    <t>Dual</t>
  </si>
  <si>
    <t>UEPT-D005</t>
  </si>
  <si>
    <t>UEPT-E001</t>
  </si>
  <si>
    <t>UEPT-E002</t>
  </si>
  <si>
    <t>UEPT-E003</t>
  </si>
  <si>
    <t>UEPT-E004</t>
  </si>
  <si>
    <t>UEPT-E005</t>
  </si>
  <si>
    <t>UEPT-E006</t>
  </si>
  <si>
    <t>UEPT-E007</t>
  </si>
  <si>
    <t>UEPT-E008</t>
  </si>
  <si>
    <t>UEPT-E009</t>
  </si>
  <si>
    <t>UEPT-E010</t>
  </si>
  <si>
    <t>UEPT-E012</t>
  </si>
  <si>
    <t>UEPT-E013</t>
  </si>
  <si>
    <t>UEPT-E015</t>
  </si>
  <si>
    <t>UEPT-G001</t>
  </si>
  <si>
    <t>UEPT-G002</t>
  </si>
  <si>
    <t>UEPT-G003</t>
  </si>
  <si>
    <t>UEPT-G004</t>
  </si>
  <si>
    <t>UEPT-G006</t>
  </si>
  <si>
    <t>UEPT-G007</t>
  </si>
  <si>
    <t>UEPT-G008</t>
  </si>
  <si>
    <t>UEPT-G009</t>
  </si>
  <si>
    <t>UEPT-G010</t>
  </si>
  <si>
    <t>UEPT-G011</t>
  </si>
  <si>
    <t>UEPT-G013</t>
  </si>
  <si>
    <t>UEPT-G014</t>
  </si>
  <si>
    <t>UEPT-G016</t>
  </si>
  <si>
    <t>UEPT-G017</t>
  </si>
  <si>
    <t>UEPT-GS001</t>
  </si>
  <si>
    <t>UEPT-GS003</t>
  </si>
  <si>
    <t>UEPT-GS004</t>
  </si>
  <si>
    <t>UEPT-GS005</t>
  </si>
  <si>
    <t>UEPT-GS006</t>
  </si>
  <si>
    <t>UEPT-GS007</t>
  </si>
  <si>
    <t>UEPT-SMS001</t>
  </si>
  <si>
    <t>SMS</t>
  </si>
  <si>
    <t>UEPT-SMS002</t>
  </si>
  <si>
    <t>UEPT-SMS003</t>
  </si>
  <si>
    <t>UEPT-SMS004</t>
  </si>
  <si>
    <t>UEPT-SMS005</t>
  </si>
  <si>
    <t>UEPT-SMS006</t>
  </si>
  <si>
    <t>UEPT-SMS007</t>
  </si>
  <si>
    <t>REC BSC Joint Storyboard</t>
  </si>
  <si>
    <t>Test Id</t>
  </si>
  <si>
    <t>Smart Metering (DSP)</t>
  </si>
  <si>
    <t>DNO</t>
  </si>
  <si>
    <t>ET-G001</t>
  </si>
  <si>
    <t>MESS003
MESS004</t>
  </si>
  <si>
    <t>ET-101</t>
  </si>
  <si>
    <t>Gaining and Losing Tests</t>
  </si>
  <si>
    <t>Y</t>
  </si>
  <si>
    <t>N</t>
  </si>
  <si>
    <t>ET-002</t>
  </si>
  <si>
    <t>ET-E001</t>
  </si>
  <si>
    <t>ET-102</t>
  </si>
  <si>
    <t>ET-003</t>
  </si>
  <si>
    <t>ET-D001</t>
  </si>
  <si>
    <t>ET-103</t>
  </si>
  <si>
    <t>ET-004</t>
  </si>
  <si>
    <t>ET-G002</t>
  </si>
  <si>
    <t>MESS001
MESS002</t>
  </si>
  <si>
    <t>ET-005</t>
  </si>
  <si>
    <t>ET-008</t>
  </si>
  <si>
    <t>ET-011</t>
  </si>
  <si>
    <t>ET-014</t>
  </si>
  <si>
    <t>ET-E002</t>
  </si>
  <si>
    <t>ET-006</t>
  </si>
  <si>
    <t>ET-009</t>
  </si>
  <si>
    <t>ET-012</t>
  </si>
  <si>
    <t>ET-015</t>
  </si>
  <si>
    <t>ET-D002</t>
  </si>
  <si>
    <t>ET-007</t>
  </si>
  <si>
    <t>ET-010</t>
  </si>
  <si>
    <t>ET-013</t>
  </si>
  <si>
    <t>ET-016</t>
  </si>
  <si>
    <t>ET-G003</t>
  </si>
  <si>
    <t>ET-017</t>
  </si>
  <si>
    <t>ET-E003</t>
  </si>
  <si>
    <t>ET-018</t>
  </si>
  <si>
    <t>ET-D003</t>
  </si>
  <si>
    <t>ET-019</t>
  </si>
  <si>
    <t>ET-G004</t>
  </si>
  <si>
    <t>ET-020</t>
  </si>
  <si>
    <t>ET-E004</t>
  </si>
  <si>
    <t>ET-021</t>
  </si>
  <si>
    <t>ET-D004</t>
  </si>
  <si>
    <t>ET-022</t>
  </si>
  <si>
    <t>ET-G006</t>
  </si>
  <si>
    <t>MESS007</t>
  </si>
  <si>
    <t>ET-024</t>
  </si>
  <si>
    <t>Gaining Only</t>
  </si>
  <si>
    <t>ET-028</t>
  </si>
  <si>
    <t>ET-030</t>
  </si>
  <si>
    <t>ET-032</t>
  </si>
  <si>
    <t>ET-034</t>
  </si>
  <si>
    <t>ET-059</t>
  </si>
  <si>
    <t>ET-E005</t>
  </si>
  <si>
    <t>ET-025</t>
  </si>
  <si>
    <t>ET-029</t>
  </si>
  <si>
    <t>ET-031</t>
  </si>
  <si>
    <t>ET-033</t>
  </si>
  <si>
    <t>ET-035</t>
  </si>
  <si>
    <t>ET-060</t>
  </si>
  <si>
    <t>ET-G007</t>
  </si>
  <si>
    <t>ET-036</t>
  </si>
  <si>
    <t>ET-E006</t>
  </si>
  <si>
    <t>ET-037</t>
  </si>
  <si>
    <t>ET-G008</t>
  </si>
  <si>
    <t>ET-038</t>
  </si>
  <si>
    <t>ET-E007</t>
  </si>
  <si>
    <t>ET-039</t>
  </si>
  <si>
    <t>ET-G009</t>
  </si>
  <si>
    <t>ET-064</t>
  </si>
  <si>
    <t>ET-E008</t>
  </si>
  <si>
    <t>ET-065</t>
  </si>
  <si>
    <t>ET-G010</t>
  </si>
  <si>
    <t>ET-056</t>
  </si>
  <si>
    <t>ET-E009</t>
  </si>
  <si>
    <t>ET-G011</t>
  </si>
  <si>
    <t>Losing Only</t>
  </si>
  <si>
    <t>ET-023</t>
  </si>
  <si>
    <t>ET-E010</t>
  </si>
  <si>
    <t>ET-G013</t>
  </si>
  <si>
    <t>ET-071</t>
  </si>
  <si>
    <t>ET-E012</t>
  </si>
  <si>
    <t>ET-070</t>
  </si>
  <si>
    <t>ET-G014</t>
  </si>
  <si>
    <t>ET-099</t>
  </si>
  <si>
    <t>ET-E013</t>
  </si>
  <si>
    <t>ET-100</t>
  </si>
  <si>
    <t>ET-D005</t>
  </si>
  <si>
    <t>ET-094</t>
  </si>
  <si>
    <t>Update Shipper</t>
  </si>
  <si>
    <t>ET-G016</t>
  </si>
  <si>
    <t>MESS001</t>
  </si>
  <si>
    <t>ET-058</t>
  </si>
  <si>
    <t>ET-G017</t>
  </si>
  <si>
    <t>ET-001</t>
  </si>
  <si>
    <t>ET-E015</t>
  </si>
  <si>
    <t>ET-GS001</t>
  </si>
  <si>
    <t>ET-501</t>
  </si>
  <si>
    <t>ET-502</t>
  </si>
  <si>
    <t>ET-GS003</t>
  </si>
  <si>
    <t>ET-505</t>
  </si>
  <si>
    <t>ET-GS004</t>
  </si>
  <si>
    <t>ET-503</t>
  </si>
  <si>
    <t>ET-506</t>
  </si>
  <si>
    <t>ET-GS005</t>
  </si>
  <si>
    <t>ET-507</t>
  </si>
  <si>
    <t>ET-508</t>
  </si>
  <si>
    <t>ET-509</t>
  </si>
  <si>
    <t>ET-510</t>
  </si>
  <si>
    <t>ET-GS006</t>
  </si>
  <si>
    <t>ET-511</t>
  </si>
  <si>
    <t>ET-GS007</t>
  </si>
  <si>
    <t>ET-512</t>
  </si>
  <si>
    <t xml:space="preserve">MAP - Switch Request Secured Active </t>
  </si>
  <si>
    <t>ET-MAP001</t>
  </si>
  <si>
    <t>ET-513</t>
  </si>
  <si>
    <t>ET-514</t>
  </si>
  <si>
    <t>ET-MAP002</t>
  </si>
  <si>
    <t>ET-515</t>
  </si>
  <si>
    <t>ET-516</t>
  </si>
  <si>
    <t xml:space="preserve">MEM - Switch Request Confirmed in CSS </t>
  </si>
  <si>
    <t>ET-MEM001</t>
  </si>
  <si>
    <t>ET-517</t>
  </si>
  <si>
    <t xml:space="preserve">MEM - Switch Request Secured Active </t>
  </si>
  <si>
    <t>ET-MEM002</t>
  </si>
  <si>
    <t>ET-518</t>
  </si>
  <si>
    <t>ET-MEM003</t>
  </si>
  <si>
    <t>ET-519</t>
  </si>
  <si>
    <t>ET-MEM004</t>
  </si>
  <si>
    <t>ET-520</t>
  </si>
  <si>
    <t>DC - Switch Request Confirmed in CSS – Electricity</t>
  </si>
  <si>
    <t>ET-DC001</t>
  </si>
  <si>
    <t>ET-521</t>
  </si>
  <si>
    <t>DC - Switch Request Secured Active – Electricity</t>
  </si>
  <si>
    <t>ET-DC002</t>
  </si>
  <si>
    <t>ET-522</t>
  </si>
  <si>
    <t>DA - Switch Request Confirmed in CSS - Electricity</t>
  </si>
  <si>
    <t>ET-DA001</t>
  </si>
  <si>
    <t>ET-523</t>
  </si>
  <si>
    <t>DA - Switch Request Secured Active - Electricity</t>
  </si>
  <si>
    <t>ET-DA002</t>
  </si>
  <si>
    <t>ET-524</t>
  </si>
  <si>
    <t>Test Case Ref</t>
  </si>
  <si>
    <t>Regression Tests</t>
  </si>
  <si>
    <t>Unique ID2</t>
  </si>
  <si>
    <t>Unique ID &amp; Associated Test Case ID</t>
  </si>
  <si>
    <t>Criteria</t>
  </si>
  <si>
    <t>Switch Request Objection - GAIN</t>
  </si>
  <si>
    <t>ET-G001-SRO-G1</t>
  </si>
  <si>
    <t>ET-101-GAIN</t>
  </si>
  <si>
    <t>ET-002-GAIN</t>
  </si>
  <si>
    <t>ET-G001-SRO-G2</t>
  </si>
  <si>
    <t>Switch Request Objection - LOSE</t>
  </si>
  <si>
    <t>ET-G001-SRO-L1</t>
  </si>
  <si>
    <t>ET-101-LOSE</t>
  </si>
  <si>
    <t>ET-002-LOSE</t>
  </si>
  <si>
    <t>ET-G001-SRO-L2</t>
  </si>
  <si>
    <t>ET-E001-SRO-G1</t>
  </si>
  <si>
    <t>ET-102-GAIN</t>
  </si>
  <si>
    <t>ET-003-GAIN</t>
  </si>
  <si>
    <t>ET-E001-SRO-G2</t>
  </si>
  <si>
    <t>ET-E001-SRO-G3</t>
  </si>
  <si>
    <t>ET-E001-SRO-G4</t>
  </si>
  <si>
    <t>ET-E001-SRO-L1</t>
  </si>
  <si>
    <t>ET-102-LOSE</t>
  </si>
  <si>
    <t>ET-003-LOSE</t>
  </si>
  <si>
    <t>ET-E001-SRO-L2</t>
  </si>
  <si>
    <t>ET-E001-SRO-L3</t>
  </si>
  <si>
    <t>ET-E001-SRO-L4</t>
  </si>
  <si>
    <t>ET-D001-SRO-G1</t>
  </si>
  <si>
    <t>ET-103-GAIN</t>
  </si>
  <si>
    <t>ET-004-GAIN</t>
  </si>
  <si>
    <t>ET-D001-SRO-G2</t>
  </si>
  <si>
    <t>ET-D001-SRO-L1</t>
  </si>
  <si>
    <t>ET-103-LOSE</t>
  </si>
  <si>
    <t>ET-004-LOSE</t>
  </si>
  <si>
    <t>ET-D001-SRO-L2</t>
  </si>
  <si>
    <t>Switch Request Successful - GAIN</t>
  </si>
  <si>
    <t>ET-G002-SRS-G1</t>
  </si>
  <si>
    <t>ET-005-GAIN</t>
  </si>
  <si>
    <t>Domestic, Change of Occupancy</t>
  </si>
  <si>
    <t>ET-008-GAIN</t>
  </si>
  <si>
    <t>ET-011-GAIN</t>
  </si>
  <si>
    <t>ET-014-GAIN</t>
  </si>
  <si>
    <t>ET-G002-SRS-G2</t>
  </si>
  <si>
    <t>Non-Domestic, Change of Occupancy</t>
  </si>
  <si>
    <t>ET-G002-SRS-G3</t>
  </si>
  <si>
    <t>ET-G002-SRS-G4</t>
  </si>
  <si>
    <t>Switch Request Successful - LOSE</t>
  </si>
  <si>
    <t>ET-G002-SRS-L1</t>
  </si>
  <si>
    <t>ET-005-LOSE</t>
  </si>
  <si>
    <t>ET-008-LOSE</t>
  </si>
  <si>
    <t>ET-011-LOSE</t>
  </si>
  <si>
    <t>ET-014-LOSE</t>
  </si>
  <si>
    <t>ET-G002-SRS-L2</t>
  </si>
  <si>
    <t>ET-G002-SRS-L3</t>
  </si>
  <si>
    <t>ET-G002-SRS-L4</t>
  </si>
  <si>
    <t>ET-E002-SRS-G1</t>
  </si>
  <si>
    <t>ET-006-GAIN</t>
  </si>
  <si>
    <t>ET-009-GAIN</t>
  </si>
  <si>
    <t>ET-012-GAIN</t>
  </si>
  <si>
    <t>ET-015-GAIN</t>
  </si>
  <si>
    <t>ET-E002-SRS-G2</t>
  </si>
  <si>
    <t>ET-E002-SRS-G3</t>
  </si>
  <si>
    <t>ET-E002-SRS-G4</t>
  </si>
  <si>
    <t>ET-E002-SRS-G5</t>
  </si>
  <si>
    <t>ET-E002-SRS-G6</t>
  </si>
  <si>
    <t>ET-E002-SRS-L1</t>
  </si>
  <si>
    <t>ET-006-LOSE</t>
  </si>
  <si>
    <t>ET-009-LOSE</t>
  </si>
  <si>
    <t>ET-012-LOSE</t>
  </si>
  <si>
    <t>ET-015-LOSE</t>
  </si>
  <si>
    <t>ET-E002-SRS-L2</t>
  </si>
  <si>
    <t>ET-E002-SRS-L3</t>
  </si>
  <si>
    <t>ET-E002-SRS-L4</t>
  </si>
  <si>
    <t>ET-E002-SRS-L5</t>
  </si>
  <si>
    <t>ET-E002-SRS-L6</t>
  </si>
  <si>
    <t>ET-D002-SRS-G1</t>
  </si>
  <si>
    <t>ET-007-GAIN</t>
  </si>
  <si>
    <t>ET-010-GAIN</t>
  </si>
  <si>
    <t>ET-013-GAIN</t>
  </si>
  <si>
    <t>ET-016-GAIN</t>
  </si>
  <si>
    <t>ET-D002-SRS-G2</t>
  </si>
  <si>
    <t>ET-D002-SRS-G3</t>
  </si>
  <si>
    <t>ET-D002-SRS-L1</t>
  </si>
  <si>
    <t>ET-007-LOSE</t>
  </si>
  <si>
    <t>ET-010-LOSE</t>
  </si>
  <si>
    <t>ET-013-LOSE</t>
  </si>
  <si>
    <t>ET-016-LOSE</t>
  </si>
  <si>
    <t>ET-D002-SRS-L2</t>
  </si>
  <si>
    <t>ET-D002-SRS-L3</t>
  </si>
  <si>
    <t>Switch Request Withdrawal - Pending - GAIN</t>
  </si>
  <si>
    <t>ET-G003-SRWP-G1</t>
  </si>
  <si>
    <t>ET-017-GAIN</t>
  </si>
  <si>
    <t>ET-G003-SRWP-G2</t>
  </si>
  <si>
    <t>Switch Request Withdrawal - Pending - LOSE</t>
  </si>
  <si>
    <t>ET-G003-SRWP-L1</t>
  </si>
  <si>
    <t>ET-017-LOSE</t>
  </si>
  <si>
    <t>ET-G003-SRWP-L2</t>
  </si>
  <si>
    <t>ET-E003-SRWP-G1</t>
  </si>
  <si>
    <t>ET-018-GAIN</t>
  </si>
  <si>
    <t>ET-E003-SRWP-G2</t>
  </si>
  <si>
    <t>ET-E003-SRWP-G3</t>
  </si>
  <si>
    <t>ET-E003-SRWP-G4</t>
  </si>
  <si>
    <t>ET-E003-SRWP-L1</t>
  </si>
  <si>
    <t>ET-018-LOSE</t>
  </si>
  <si>
    <t>ET-E003-SRWP-L2</t>
  </si>
  <si>
    <t>ET-E003-SRWP-L3</t>
  </si>
  <si>
    <t>ET-E003-SRWP-L4</t>
  </si>
  <si>
    <t>ET-D003-SRWP-G1</t>
  </si>
  <si>
    <t>ET-019-GAIN</t>
  </si>
  <si>
    <t>ET-D003-SRWP-G2</t>
  </si>
  <si>
    <t>ET-D003-SRWP-L1</t>
  </si>
  <si>
    <t>ET-019-LOSE</t>
  </si>
  <si>
    <t>ET-D003-SRWP-L2</t>
  </si>
  <si>
    <t>Switch Request Annulment - Pending - GAIN</t>
  </si>
  <si>
    <t>ET-G004-SRAP-G1</t>
  </si>
  <si>
    <t>ET-020-GAIN</t>
  </si>
  <si>
    <t>ET-G004-SRAP-G2</t>
  </si>
  <si>
    <t>Switch Request Annulment - Pending - LOSE</t>
  </si>
  <si>
    <t>ET-G004-SRAP-L1</t>
  </si>
  <si>
    <t>ET-020-LOSE</t>
  </si>
  <si>
    <t>ET-G004-SRAP-L2</t>
  </si>
  <si>
    <t>ET-E004-SRAP-G1</t>
  </si>
  <si>
    <t>ET-021-GAIN</t>
  </si>
  <si>
    <t>ET-E004-SRAP-G2</t>
  </si>
  <si>
    <t>ET-E004-SRAP-G3</t>
  </si>
  <si>
    <t>ET-E004-SRAP-G4</t>
  </si>
  <si>
    <t>ET-E004-SRAP-L1</t>
  </si>
  <si>
    <t>ET-021-LOSE</t>
  </si>
  <si>
    <t>ET-E004-SRAP-L2</t>
  </si>
  <si>
    <t>ET-E004-SRAP-L3</t>
  </si>
  <si>
    <t>ET-E004-SRAP-L4</t>
  </si>
  <si>
    <t>ET-D004-SRAP-G1</t>
  </si>
  <si>
    <t>ET-022-GAIN</t>
  </si>
  <si>
    <t>ET-D004-SRAP-G2</t>
  </si>
  <si>
    <t>ET-D004-SRAP-L1</t>
  </si>
  <si>
    <t>ET-022-LOSE</t>
  </si>
  <si>
    <t>ET-D004-SRAP-L2</t>
  </si>
  <si>
    <t>ET-G006-IRS-01</t>
  </si>
  <si>
    <t>Domestic</t>
  </si>
  <si>
    <t>ET-G006-IRS-02</t>
  </si>
  <si>
    <t>Non-Domestic</t>
  </si>
  <si>
    <t>ET-E005-IRS-01</t>
  </si>
  <si>
    <t>ET-E005-IRS-02</t>
  </si>
  <si>
    <t>ET-G007-IRS-01</t>
  </si>
  <si>
    <t>ET-E006-IRS-01</t>
  </si>
  <si>
    <t>ET-G008-IRR-01</t>
  </si>
  <si>
    <t>ET-E007-IRR-01</t>
  </si>
  <si>
    <t>ET-G009-DRS-01</t>
  </si>
  <si>
    <t>ET-E008-DRS-01</t>
  </si>
  <si>
    <t>Switch Request Withdrawal Rejected - GAIN</t>
  </si>
  <si>
    <t>ET-G010-SRWR-G1</t>
  </si>
  <si>
    <t>ET-056-GAIN</t>
  </si>
  <si>
    <t>ET-G010-SRWR-G2</t>
  </si>
  <si>
    <t>ET-E009-SRWR-G1</t>
  </si>
  <si>
    <t>ET-E009-SRWR-G2</t>
  </si>
  <si>
    <t>ET-E009-SRWR-G3</t>
  </si>
  <si>
    <t>ET-E009-SRWR-G4</t>
  </si>
  <si>
    <t>Switch Request Annulment Rejection - LOSE</t>
  </si>
  <si>
    <t>ET-G011-SRAR-L1</t>
  </si>
  <si>
    <t>ET-G011-SRAR-L2</t>
  </si>
  <si>
    <t>ET-E010-SRAR-L1</t>
  </si>
  <si>
    <t>ET-E010-SRAR-L2</t>
  </si>
  <si>
    <t>ET-E010-SRAR-L3</t>
  </si>
  <si>
    <t>ET-E010-SRAR-L4</t>
  </si>
  <si>
    <t>Switch Request Objection Failure - LOSE</t>
  </si>
  <si>
    <t>ET-E012-SROF-L1</t>
  </si>
  <si>
    <t>ET-E012-SROF-L2</t>
  </si>
  <si>
    <t>ET-G013-SROF-L1</t>
  </si>
  <si>
    <t>ET-G013-SROF-L2</t>
  </si>
  <si>
    <t>ET-G014-SPA-01</t>
  </si>
  <si>
    <t>ET-099-GAIN</t>
  </si>
  <si>
    <t>ET-G014-SPA-02</t>
  </si>
  <si>
    <t>ET-E013-SPA-01</t>
  </si>
  <si>
    <t>ET-100-GAIN</t>
  </si>
  <si>
    <t>ET-E013-SPA-02</t>
  </si>
  <si>
    <t>ET-E013-SPA-03</t>
  </si>
  <si>
    <t>ET-E013-SPA-04</t>
  </si>
  <si>
    <t>ET-D005-SPA-01</t>
  </si>
  <si>
    <t>ET-094-GAIN</t>
  </si>
  <si>
    <t>ET-D005-SPA-02</t>
  </si>
  <si>
    <t>ET-G016-USH-01</t>
  </si>
  <si>
    <t>Switch Request Rejection - GAIN</t>
  </si>
  <si>
    <t>ET-G017-SRR-G1</t>
  </si>
  <si>
    <t>ET-E015-SRR-G1</t>
  </si>
  <si>
    <t>Shipper - Switch Request Pending Cancelled - GAIN</t>
  </si>
  <si>
    <t>ET-GS001-SRPC-G1</t>
  </si>
  <si>
    <t>ET-501-GAIN</t>
  </si>
  <si>
    <t>ET-502-GAIN</t>
  </si>
  <si>
    <t>ET-GS001-SRPC-G2</t>
  </si>
  <si>
    <t>Shipper - Switch Request Pending Cancelled - LOSE</t>
  </si>
  <si>
    <t>ET-GS001-SRPC-L1</t>
  </si>
  <si>
    <t>ET-501-LOSE</t>
  </si>
  <si>
    <t>ET-502-LOSE</t>
  </si>
  <si>
    <t>ET-GS001-SRPC-L5</t>
  </si>
  <si>
    <t>Shipper - Update Shipper - GAIN</t>
  </si>
  <si>
    <t>ET-GS003-SUSH-G1</t>
  </si>
  <si>
    <t>ET-505-GAIN</t>
  </si>
  <si>
    <t>Shipper - Update Shipper - LOSE</t>
  </si>
  <si>
    <t>ET-GS003-SUSH-L1</t>
  </si>
  <si>
    <t>ET-505-LOSE</t>
  </si>
  <si>
    <t>Shipper - Switch Request Successful - GAIN</t>
  </si>
  <si>
    <t>ET-GS004-SSRS-G1</t>
  </si>
  <si>
    <t>ET-503-GAIN</t>
  </si>
  <si>
    <t>ET-506-GAIN</t>
  </si>
  <si>
    <t>ET-GS004-SSRS-G2</t>
  </si>
  <si>
    <t>Shipper - Switch Request Successful - LOSE</t>
  </si>
  <si>
    <t>ET-GS004-SSRS-L1</t>
  </si>
  <si>
    <t>ET-503-LOSE</t>
  </si>
  <si>
    <t>ET-506-LOSE</t>
  </si>
  <si>
    <t>ET-GS004-SSRS-L2</t>
  </si>
  <si>
    <t>ET-GS005-IRS-01</t>
  </si>
  <si>
    <t>ET-GS006-SIRS-01</t>
  </si>
  <si>
    <t>ET-GS007-SDRS-01</t>
  </si>
  <si>
    <t>MAP - Switch Request Secured Active - GAIN</t>
  </si>
  <si>
    <t>ET-MAP001-SSRS-G1</t>
  </si>
  <si>
    <t>ET-513-GAIN</t>
  </si>
  <si>
    <t>MAP - Switch Request Secured Active - LOSE</t>
  </si>
  <si>
    <t>ET-MAP001-SSRS-L1</t>
  </si>
  <si>
    <t>ET-514-LOSE</t>
  </si>
  <si>
    <t>ET-MAP002-SSRS-G1</t>
  </si>
  <si>
    <t>ET-515-GAIN</t>
  </si>
  <si>
    <t>ET-MAP002-SSRS-L1</t>
  </si>
  <si>
    <t>ET-516-LOSE</t>
  </si>
  <si>
    <t>ET-MEM001-SSRS-01</t>
  </si>
  <si>
    <t>ET-MEM002-SSRS-01</t>
  </si>
  <si>
    <t>ET-MEM004-SSRS-01</t>
  </si>
  <si>
    <t>ET-MEM003-SSRS-02</t>
  </si>
  <si>
    <t>ET-DC001-DCRCAN-01</t>
  </si>
  <si>
    <t>Non Domestic</t>
  </si>
  <si>
    <t>ET-DC02-DCRSIN-01</t>
  </si>
  <si>
    <t>ET-DA001-DARCAN-01</t>
  </si>
  <si>
    <t>ET-DA001-DARSIN-01</t>
  </si>
  <si>
    <t>Switch Request Rejected during CSS Validation - Invalid Registration start Date  (e.g. greater than Max Switch period)</t>
  </si>
  <si>
    <t>This scenario covers the flow for a switch request which is rejected. The Energy Supplier initiates a Switch request. CSS validates and rejects the request failing validation.</t>
  </si>
  <si>
    <t xml:space="preserve">1) Fuel  Type
- Gas
- Electricity
2) Validation Rules
- Registration Start Date greater than max switch period
</t>
  </si>
  <si>
    <t>Epic – Supplier Switching
Story – Request Switch / 2.3.1, 2.3.3, 2.3.5
ISD - Switch Request - Switch Rejected Validation</t>
  </si>
  <si>
    <t>The following details the high level steps for the scenario identifying the functionality covered by the participating systems. Each step will be detailed in Test Management Tool as Test script.</t>
  </si>
  <si>
    <t>Evidence
Required</t>
  </si>
  <si>
    <t xml:space="preserve"> API (Inbound to CSS)</t>
  </si>
  <si>
    <t xml:space="preserve"> Event Type</t>
  </si>
  <si>
    <t>Acknowledgement Message</t>
  </si>
  <si>
    <t>2.3.1</t>
  </si>
  <si>
    <t>Switch Request initiated by Gaining Supplier</t>
  </si>
  <si>
    <t>G</t>
  </si>
  <si>
    <t>The step covers the functionality where the Gaining Supplier  initiates an invalid switch request</t>
  </si>
  <si>
    <t>Gaining Supplier</t>
  </si>
  <si>
    <t xml:space="preserve">MPxN (status operational)
Supplier </t>
  </si>
  <si>
    <t>Switch Request is generated by the Gaining Supplier and send to CSS</t>
  </si>
  <si>
    <t xml:space="preserve">Registration API Request </t>
  </si>
  <si>
    <t>Route: /registrations/switch
Method: POST</t>
  </si>
  <si>
    <t>2.3.2, 2.3.3, 2.3.4, 2.3.5</t>
  </si>
  <si>
    <t>CSS receives Switch Request
one validation message per Switch request will be sent.</t>
  </si>
  <si>
    <t>The step covers the flow where CSS process the switch Request received and sends the rejected notification message.</t>
  </si>
  <si>
    <t>Switch Request is received</t>
  </si>
  <si>
    <t>Switch Rejected notification is sent to the Gaining Supplier</t>
  </si>
  <si>
    <t>GainingSupplier</t>
  </si>
  <si>
    <t>RegistrationValidationNotification</t>
  </si>
  <si>
    <t>2.3.6</t>
  </si>
  <si>
    <t>Gaining Supplier receives Registration Validation notification 
one validation message per Switch request will be sent.</t>
  </si>
  <si>
    <t>This step covers the flow where Gaining Supplier receives the RegistrationValidationNotification from CSS</t>
  </si>
  <si>
    <t>Switch request submitted for MPxN</t>
  </si>
  <si>
    <t>Rejection notification is processed</t>
  </si>
  <si>
    <t>E2E Scenario</t>
  </si>
  <si>
    <t>Switch Request Objection - Gas (Gaining)</t>
  </si>
  <si>
    <t xml:space="preserve">This scenario covers the flow for Gas switch request that is objected.  The Energy Supplier initiates a switch request with CSS. The request is validated and CSS sends Pending notifications to Gaining  Suppliers, Gaining and Losing Shippers and Pending synchronisation messages to GRDA/GES and Smart Metering (DSP). CSS send Invitation to intervene to the Losing Supplier. The losing supplier sends objection raised notification to CSS, which is processed by CSS and Switch Request is Cancelled.  CSS sends Cancelled notifications to Gaining and Losing Suppliers, Gaining and Losing Shippers and Cancelled synchronisation messages to GRDA/GES, Smart Metering (DSP). </t>
  </si>
  <si>
    <t>1) OFAF
2) Reasons for Objection
 - Customer in Debt
 - Customer in Breach of Contract</t>
  </si>
  <si>
    <t>2.3.11</t>
  </si>
  <si>
    <t>Losing Supplier receives Invitation to Intervene message and objects to the switch request
If the Switch Request is an OFAF Group exist, one message per Primary MPAN will be sent</t>
  </si>
  <si>
    <t>L</t>
  </si>
  <si>
    <t>The test step covers the flow where Losing Supplier on receiving the invitation to Intervene message will process the details and object to the switch request
Objection message will be sent from the counter party simulator</t>
  </si>
  <si>
    <t xml:space="preserve">Switch Request exists for the MPRN </t>
  </si>
  <si>
    <t>System is updated with request details and an Objection notification is sent to CSS</t>
  </si>
  <si>
    <t>Route: /registrations/{pendingRegistrationId}/switch/intervention
Method: POST</t>
  </si>
  <si>
    <t>Objection message will be sent from the counter party simulator</t>
  </si>
  <si>
    <t>2.3.14, 2.3.25, 2.3.15, 1.4.8.1, 2.3.15.1, 2.3.23.3</t>
  </si>
  <si>
    <t>CSS Process Objection message and send a validation message,  Cancellation Notifications and Synchronisation messages
one validation message per Switch Withdrawal request will be sent.
Where the Switch Request is an OFAF Group exist, one message per Primary MPAN will be sent</t>
  </si>
  <si>
    <t>The step covers the flow where CSS process the Objection Request (Incl OFAF) and 
- validates the objection
- cancels the switch request
- sends Cancelled Notifications and Synchronisation messages
Where the Switch Request is an OFAF Group or Related MPANs exist, one message per Primary &amp; Secondary MPAN will be sent</t>
  </si>
  <si>
    <t>Invitation to Intervene message sent to Losing Supplier</t>
  </si>
  <si>
    <t>1) Validation &amp; Switch Request Cancelled  Notification Losing  Suppliers
2) Switch Request Cancelled  Notification sent to Gaining Supplier, and Losing &amp; Gaining Shippers
3) Switch Cancelled synchronisation messages to GRDA., GES  and  Smart Metering (DSP)
Where the Switch Request is an OFAF Group or Related MPANs exist, one message per Primary &amp; Secondary MPAN will be sent</t>
  </si>
  <si>
    <t>GainingSupplier
LosingSupplier
Gaining Shipper
Losing Shipper
GRDA 
GES
DCCSM</t>
  </si>
  <si>
    <r>
      <t xml:space="preserve">GainingRegistrationCancelledNotification
RegistrationCancelledNotification
RegistrationValidationNotification
</t>
    </r>
    <r>
      <rPr>
        <sz val="9"/>
        <rFont val="Calibri"/>
        <family val="2"/>
      </rPr>
      <t>RegistrationCancelledNotification</t>
    </r>
    <r>
      <rPr>
        <sz val="9"/>
        <color theme="1"/>
        <rFont val="Calibri"/>
        <family val="2"/>
      </rPr>
      <t xml:space="preserve">
RegistrationChangeAnticipatedNotification
RegistrationCancelledSynchronisation
RegistrationCancelledSynchronisation
RegistrationCancelledSynchronisation</t>
    </r>
  </si>
  <si>
    <t>2.3.16</t>
  </si>
  <si>
    <t>Losing Supplier receives Validation Message &amp; Switch Cancellation Notification
one validation message per Switch Withdrawal request will be sent.
Where the Switch Request is an OFAF Group exist, one message per Primary MPAN will be sent</t>
  </si>
  <si>
    <t>The test step is to verify that the Losing Supplier has received the following:
RegistrationValidationNotification
RegistrationCancelledNotification
In ET message will be sent to the Counter Party Simulator</t>
  </si>
  <si>
    <t>MPRN is with the supplier with registration status ACTIVE</t>
  </si>
  <si>
    <t>System is updated with request details</t>
  </si>
  <si>
    <t>Message will be sent to the Counter Party Simulator</t>
  </si>
  <si>
    <t>2.3.15.2</t>
  </si>
  <si>
    <t>Gaining Supplier receives Switch Cancellation Notification
Where the Switch Request is an OFAF Group exist, one message per Primary MPAN will be sent</t>
  </si>
  <si>
    <t>The test step is to verify that the Gaining Supplier has received the GainingRegistrationCancelledNotification</t>
  </si>
  <si>
    <t xml:space="preserve">System is updated with status </t>
  </si>
  <si>
    <t>Gaining Shipper receives Switch Cancellation Notification
Where the Switch Request is an OFAF Group exist, one message per Primary MPAN will be sent</t>
  </si>
  <si>
    <t xml:space="preserve">The test step is to verify that the Gaining Shipper has received the RegistrationCancelledNotification
</t>
  </si>
  <si>
    <t>Losing Shipper receives  Registration Change Anticipation Notification
Where the Switch Request is an OFAF Group exist, one message per Primary MPAN will be sent</t>
  </si>
  <si>
    <t>The test step is to verify that the Losing Shipper has received the RegistrationChangeAnticipatedNotification
In ET message will be sent to the Counter Party Simulator</t>
  </si>
  <si>
    <t>MPRN is with the Shipper with registration status ACTIVE</t>
  </si>
  <si>
    <t>2.7.12</t>
  </si>
  <si>
    <t>GRDA receives Switch Cancellation Synchronisation message</t>
  </si>
  <si>
    <t>The test step is to verify that the  GRDA has received the RegistrationCancelledSynchronisation message and updated the details in their system</t>
  </si>
  <si>
    <t>The switch request is updated in the system with status Cancelled</t>
  </si>
  <si>
    <t>CSS Data Service Provider Systems will not be checked in ET</t>
  </si>
  <si>
    <t>GES receives Switch Cancellation Synchronisation message
Where the Switch Request is an OFAF Group exist, one message per Primary &amp; Secondary MPAN will be sent</t>
  </si>
  <si>
    <t>This test step is to verify that Enquiry system receives the RegistrationCancelledSynchronisation message and details are available to the enquiry system</t>
  </si>
  <si>
    <t>Smart Metering (DSP) receives Switch Cancellation Synchronisation message</t>
  </si>
  <si>
    <t>This test step is to verify that Smart Metering (DSP) system receives the RegistrationCancelledSynchronisation message</t>
  </si>
  <si>
    <t>Registration with status "Pending" for the MPRN</t>
  </si>
  <si>
    <t>The Provisional Registration is deleted in the system</t>
  </si>
  <si>
    <t>Switch Request Objection - Gas (Losing)</t>
  </si>
  <si>
    <t>The test step covers the flow where Losing Supplier on receiving the invitation to Intervene message will process the details and object to the switch request</t>
  </si>
  <si>
    <t>The test step is to verify that the Losing Supplier has received the following:
RegistrationValidationNotification
RegistrationCancelledNotification</t>
  </si>
  <si>
    <t>The test step is to verify that the Gaining Supplier has received the GainingRegistrationCancelledNotification
In ET message will be sent to the Counter Party Simulator</t>
  </si>
  <si>
    <t>The test step is to verify that the Gaining Shipper has received the RegistrationCancelledNotification
In ET message will be sent to the Counter Party Simulator</t>
  </si>
  <si>
    <t xml:space="preserve">The test step is to verify that the Gaining Shipper has received the RegistrationChangeAnticipatedNotification
</t>
  </si>
  <si>
    <t xml:space="preserve">              </t>
  </si>
  <si>
    <t>Switch Request Objection - Electricity (Gaining)</t>
  </si>
  <si>
    <t xml:space="preserve">This scenario covers the flow for Electricity switch request that is objected.  The Energy Supplier initiates a switch request with CSS. The request is validated and CSS sends Pending notifications to Gaining  Suppliers and Pending synchronisation messages to ERDA, EES and Smart Metering (DSP). CSS send Invitation to intervene to the Losing Supplier. The losing supplier sends objection raised notification to CSS, which is processed by CSS and Switch Request is Cancelled.  CSS sends Cancelled notifications to Gaining &amp; Losing Suppliers and Cancelled synchronisation messages to ERDA, EES and Smart Metering (DSP). </t>
  </si>
  <si>
    <t>Existing Registration status is "Active" for the MPAN</t>
  </si>
  <si>
    <t>1) Primary MPAN
2) OFAF
3) Reasons for Objection
  - Customer in Debt
 - Customer in Breach of Contract</t>
  </si>
  <si>
    <t>Epic – Supplier Switching
Story – Request Switch / 2.3.1, 2.3.3, 2.3.7, 2.3.10, 2.3.14, 2.3.25
ISD - Switch Request - Rejected due to Objection (Electricity)</t>
  </si>
  <si>
    <t>Acknowledgement of Messages</t>
  </si>
  <si>
    <t>Losing Supplier receives Invitation to Intervene message and objects to the switch request
If the Switch Request is an OFAF Group or Related MPANs exist, one message per Primary MPAN will be sent</t>
  </si>
  <si>
    <t>The test step covers the flow where Losing Supplier on receiving the invitation to Intervene message will process the details and object to the switch request
In ET the message will be initiated by  the Counter Party Simulator</t>
  </si>
  <si>
    <t xml:space="preserve">Switch Request with status Pending is received for an MPAN </t>
  </si>
  <si>
    <t>Message will be initiated by the Counter Party Simulator</t>
  </si>
  <si>
    <t>CSS processes Objection message and sends Cancellation Notifications and Synchronisation messages
one validation message per Switch Withdrawal request will be sent.
Where the Switch Request is an OFAF Group or Related MPANs exist, one message per Primary &amp; Secondary MPAN will be sent</t>
  </si>
  <si>
    <t xml:space="preserve">G </t>
  </si>
  <si>
    <t>The step covers the flow where CSS process the Objection Request (Incl OFAF) and 
- validates the objection
- cancels the switch request
- sends Cancelled Notifications and Synchronisation messages</t>
  </si>
  <si>
    <t>1) Validation sent to Gaining Supplier
2) Switch Request Cancelled  Notification sent to Losing &amp; Gaining  Suppliers 
3) Switch Cancelled synchronisation messages to ERDA, EES, Smart Metering (DSP)</t>
  </si>
  <si>
    <t>GainingSupplier
LosingSupplier
ERDA 
EES
DCCSM</t>
  </si>
  <si>
    <r>
      <rPr>
        <sz val="9"/>
        <rFont val="Calibri"/>
        <family val="2"/>
      </rPr>
      <t>GainingRegistrationCancelledNotification</t>
    </r>
    <r>
      <rPr>
        <sz val="9"/>
        <color theme="1"/>
        <rFont val="Calibri"/>
        <family val="2"/>
      </rPr>
      <t xml:space="preserve">
RegistrationCancelledNotification
RegistrationValidationNotification
RegistrationCancelledSynchronisation
RegistrationCancelledSynchronisation
RegistrationCancelledSynchronisation
</t>
    </r>
  </si>
  <si>
    <t>Gaining Supplier receives Switch Cancellation Notification
Where the Switch Request is an OFAF Group or Related MPANs exist, one message per Primary &amp; Secondary MPAN will be sent</t>
  </si>
  <si>
    <t xml:space="preserve">Switch Request exists for the MPAN </t>
  </si>
  <si>
    <t>Losing Supplier receives Validation Message &amp; Switch Cancellation Notification
one validation message per Switch Withdrawal request will be sent.
Where the Switch Request is an OFAF Group or Related MPANs exist, one message per Primary &amp; Secondary MPAN will be sent</t>
  </si>
  <si>
    <t>The test step is to verify that the Losing Supplier has received the RegistrationValidationNotification &amp;  RegistrationCancelledNotification
In ET message will be sent to the Counter Party Simulator</t>
  </si>
  <si>
    <t>ERDA receives Switch Cancellation Synchronisation message</t>
  </si>
  <si>
    <t>This test step is to verify that the ERDA has received the RegistrationCancelledSynchronisation message and updated the details in their system</t>
  </si>
  <si>
    <t xml:space="preserve">ERDA </t>
  </si>
  <si>
    <t>MPAN is with the supplier with registration status PENDING</t>
  </si>
  <si>
    <t>The switch request is updated in the system with status Cancelled (once ERDA overnight batch sent over)
When the Meter is Primary MPAN, Registration Cancelled Synchronisation Messages are received for all Related MPAN's</t>
  </si>
  <si>
    <t>EES receives Switch Cancellation Synchronisation message
Where the Switch Request is an OFAF Group or Related MPANs exist, one message per Primary &amp; Secondary MPAN will be sent</t>
  </si>
  <si>
    <t>This test step is to verify that Enquiry system (EES) receives the RegistrationCancelledSynchronisation message and details are available to the enquiry system</t>
  </si>
  <si>
    <t>MPAN record exists in EES database</t>
  </si>
  <si>
    <t>The switch request is updated in the system with status Cancelled
When the Meter is Primary MPAN, Registration Cancelled Synchronisation Messages are received for all Related MPAN's</t>
  </si>
  <si>
    <t xml:space="preserve">This test step is to verify that Smart Metering (DSP) system receives the RegistrationCancelledSynchronisation message </t>
  </si>
  <si>
    <t>Registration with status "Pending" for the MPAN</t>
  </si>
  <si>
    <t>The Provisional Registration is deleted in the system
When the Meter is Primary MPAN, Registration Cancelled Synchronisation Messages are received for all Related MPAN's</t>
  </si>
  <si>
    <t>Switch Request Objection - Electricity (Losing)</t>
  </si>
  <si>
    <t>1) Validation sent to Gaining Supplier
2) Switch Request Cancelled  Notification sent to Losing &amp; Gaining  Suppliers 
3) Switch Cancelled synchronisation messages to ERDA/ERDA, EES, Smart Metering (DSP)</t>
  </si>
  <si>
    <t>The test step is to verify that the Losing Supplier has received the RegistrationValidationNotification &amp;  RegistrationCancelledNotification</t>
  </si>
  <si>
    <t>Switch Request Objection - Dual Fuel (Gaining)</t>
  </si>
  <si>
    <t xml:space="preserve">This scenario covers the flow for Dual Fuel (with OFAF Reference) switch request that is objected.  The Energy Supplier initiates a switch request with CSS. The request is validated and CSS sends Pending notifications to Gaining Suppliers, Gaining &amp; Losing Shippers(Gas) and Pending synchronisation messages to GRDA/GES(for Gas), ERDA, EES (for Electricity) and Smart Metering (DSP). CSS send Invitation to intervene to the Losing Supplier. The losing supplier sends objection raised notification to CSS, which is processed by CSS and Switch Request is Cancelled. CSS sends Cancelled notifications to Gaining &amp; Losing Suppliers, Gaining &amp; Losing Shippers(Gas) and cancelled synchronisation messages to GRDA/GES (for Gas), ERDA, EES (for Electricity) and Smart Metering (DSP). </t>
  </si>
  <si>
    <t xml:space="preserve">Existing Registration status is "Active" for the MPxN										</t>
  </si>
  <si>
    <t>1) Primary MPAN
2) OFAF
3) Reasons for Objection
 - Customer in Debt
 - Customer in Breach of Contract</t>
  </si>
  <si>
    <t>Losing Supplier(s) receives Invitation to Intervene messages and objects to the switch request
If the Switch Request is an OFAF Group or Related MPANs exist, one message per Primary MPAN will be sent</t>
  </si>
  <si>
    <t>System is updated with request details and an Objection notification is sent to CSS (for both GAS &amp; Electricity)</t>
  </si>
  <si>
    <t>In ET the message will be initiated by  the Counter Party Simulator</t>
  </si>
  <si>
    <t xml:space="preserve">The step covers the flow where CSS process the Objection Request (incl OFAF) and 
- validates the objection
- cancels the switch request
- sends Cancelled Notifications and Synchronisation messages
</t>
  </si>
  <si>
    <t>1) Switch Request Validated Notification sent to Losing Supplier(s) (for both GAS &amp;  Electricity)
2) Switch Request Cancelled  Notification sent to Losing &amp; Gaining  Suppliers (for both GAS &amp; Electricity)
Gaining and Losing Shippers (GAS)
3) Switch Cancelled synchronisation messages to 
Both (Gas &amp; Electricity)
Smart Metering (DSP) (DCCSM)
GAS
GRDA and GES
Electricity
ERDA and  EES</t>
  </si>
  <si>
    <t xml:space="preserve">GainingSupplier
LosingSupplier 
GainingShipper 
LosingShipper
ERDA
EES
GRDA
GES
DCCSM
</t>
  </si>
  <si>
    <r>
      <rPr>
        <sz val="9"/>
        <rFont val="Calibri"/>
        <family val="2"/>
      </rPr>
      <t>GainingRegistrationCancelledNotification</t>
    </r>
    <r>
      <rPr>
        <sz val="9"/>
        <color theme="1"/>
        <rFont val="Calibri"/>
        <family val="2"/>
      </rPr>
      <t xml:space="preserve">
RegistrationCancelledNotification
RegistrationValidationNotification
RegistrationCancelledNotification
RegistrationChangeAnticipatedNotification
RegistrationCancelledSynchronisation
RegistrationCancelledSynchronisation
RegistrationCancelledSynchronisation
RegistrationCancelledSynchronisation
RegistrationCancelledSynchronisation
</t>
    </r>
  </si>
  <si>
    <t>The test step is to verify that the Gaining Supplier has received the GainingRegistrationCancelledNotification for Gas and Electricity</t>
  </si>
  <si>
    <t xml:space="preserve">Switch Request exists for the MPxN </t>
  </si>
  <si>
    <t>System is updated with status  (for both GAS &amp; Electricity)</t>
  </si>
  <si>
    <t>Losing Supplier (Gas &amp; Electricity) receives  Validation Message &amp; Switch Cancellation Notification - validation message will go to the party that sent the objection
one validation message per Switch Withdrawal request will be sent.
Where the Switch Request is an OFAF Group or Related MPANs exist, one message per Primary &amp; Secondary MPAN will be sent</t>
  </si>
  <si>
    <t>The test step is to verify that the Losing Supplier have received the RegistrationValidationNotification &amp; RegistrationCancelledNotification for Gas and Electricity
In ET the message will be sent to the Counter Party Simulator</t>
  </si>
  <si>
    <t>MPxN is with the supplier with registration status ACTIVE</t>
  </si>
  <si>
    <t>System is updated with request details (for both GAS &amp; Electricity)</t>
  </si>
  <si>
    <t>Gaining Shipper receives  Switch Cancellation Notification
Where the Switch Request is an OFAF Group or Related MPANs exist, one message per Primary &amp; Secondary MPAN will be sent</t>
  </si>
  <si>
    <t>The test step is to verify that the Gaining Shipper has received the RegistrationCancelledNotification</t>
  </si>
  <si>
    <t>it is assumed that the Licensed Parties will verify this step</t>
  </si>
  <si>
    <t>Losing Shipper receives Registration Change Anticipation Notification
Where the Switch Request is an OFAF Group or Related MPANs exist, one message per Primary &amp; Secondary MPAN will be sent</t>
  </si>
  <si>
    <t>The test step is to verify that the Gaining Shipper has received the RegistrationChangeAnticipatedNotification
In ET the message will be sent to the Counter Party Simulator</t>
  </si>
  <si>
    <t>System is updated with status</t>
  </si>
  <si>
    <t xml:space="preserve"> GRDA receives Switch Cancellation Synchronisation message</t>
  </si>
  <si>
    <t>The test step is to verify that the GRDA has received the RegistrationCancelledSynchronisation message and updated the details in their system</t>
  </si>
  <si>
    <t xml:space="preserve">The switch request is updated in the system with status Cancelled </t>
  </si>
  <si>
    <t>GES receives Switch Cancellation Synchronisation message
Where the Switch Request is an OFAF Group or Related MPANs exist, one message per Primary &amp; Secondary MPAN will be sent</t>
  </si>
  <si>
    <t>The switch request is updated in the system with status Cancelled 
When the Meter is Primary MPAN, Registration Cancelled Synchronisation Messages are received for all Related MPAN's</t>
  </si>
  <si>
    <t xml:space="preserve">Smart Metering (DSP) receives Switch Cancellation Synchronisation message (Gas and Electricity) </t>
  </si>
  <si>
    <t>The Provisional Registration is deleted in the system (for both GAS &amp; Electricity)
When the Electricity Meter is Primary MPAN, Registration Cancelled Synchronisation Messages are received for all Related MPAN's</t>
  </si>
  <si>
    <t>Switch Request Objection - Dual Fuel (Losing)</t>
  </si>
  <si>
    <t>The test step is to verify that the Gaining Supplier has received the GainingRegistrationCancelledNotification for Gas and Electricity
In ET message will be sent to the Counter Party Simulator</t>
  </si>
  <si>
    <t>The test step is to verify that the Losing Supplier have received the RegistrationValidationNotification &amp; RegistrationCancelledNotification for Gas and Electricity</t>
  </si>
  <si>
    <t>The test step is to verify that the Gaining Shipper has received the RegistrationChangeAnticipatedNotification</t>
  </si>
  <si>
    <t>Switch Request Confirmed in CSS - Gas (Gaining)</t>
  </si>
  <si>
    <t>This scenario covers the flow for Gas switch request which is confirmed in CSS The Energy Supplier initiates a switch request with CSS. The request is validated and CSS sends Switch Pending notifications to Gaining Suppliers and Gaining &amp; Losing Shippers. Pending synchronisation messages to GRDA/GES and Smart Metering (DSP). CSS send Invitation to intervene to the Losing Supplier. The Switch request is Confirmed and CSS sends switch request confirmed notifications to Gaining Supplier, Gaining Shippers and MEM services.</t>
  </si>
  <si>
    <t xml:space="preserve"> 1) OFAF group 
 2) Confirmation types
 - No Objection message received from Losing Supplier
 - Objection window duration reached</t>
  </si>
  <si>
    <t>The step covers the functionality where the Gaining Supplier system initiates a switch request</t>
  </si>
  <si>
    <t xml:space="preserve">MPRN (status operational)
Supplier </t>
  </si>
  <si>
    <t>2.3.2, 2.3.3, 2.3.4, 2.3.7, 2.3.8, 1.4.8.1, 2.3.8.1, 2.3.8.3</t>
  </si>
  <si>
    <t>CSS receives &amp; processes a Switch Request
one validation message per Switch request will be sent.
Where the Switch Request is an OFAF Group, one Status &amp; synchronisation message per Primary  MPAN will be sent</t>
  </si>
  <si>
    <t>The step covers the flow where CSS process the switch Request as follows:
- validates Switch Request
- creates registration request
- sends Pending Notifications and Synchronisation messages</t>
  </si>
  <si>
    <t>1) Switch Request Validated Notification to Gaining Supplier 
2) Switch Request Pending  Notification to Gaining Suppliers, Gaining
3) Switch Change Anticipated Notification to Losing Shippers
4) Switch Pending synchronisation messages to GRDA, GES and  Smart Metering (DSP)</t>
  </si>
  <si>
    <t>GainingSupplier
GainingShipper
LosingShipper
GRDA
GES
DCCSM</t>
  </si>
  <si>
    <t>RegistrationValidationNotification
RegistrationPendingNotification
RegistrationPendingNotification
RegistrationChangeAnticipatedNotification 
RegistrationPendingSynchronisation
RegistrationPendingSynchronisation
RegistrationEventSynchronisation</t>
  </si>
  <si>
    <t>2.3.8.2</t>
  </si>
  <si>
    <t>Gaining Supplier receives Switch validation and Switch Pending Notifications
one validation message per Switch request will be sent.
Where the Switch Request is an OFAF Group exist, one Status message per Primary MPAN will be sent</t>
  </si>
  <si>
    <t>The test step is to verify that the Gaining Supplier has received the following messages for the submitted request
- RegistrationValidationNotification
- RegistrationPendingNotification</t>
  </si>
  <si>
    <t xml:space="preserve">Switch Request exist for the MPRN </t>
  </si>
  <si>
    <t>Gaining Shipper receives Switch Pending Notifications
Where the Switch Request is an OFAF Group exist, one Status message per Primary MPAN will be sent</t>
  </si>
  <si>
    <t>The test step is to verify that the Gaining Shipper has received the following messages - RegistrationPendingNotification</t>
  </si>
  <si>
    <t>Losing Shipper receives relevant change Notifications
Where the Switch Request is an OFAF Group exist, one Change Anticipation message per Primary MPAN will be sent</t>
  </si>
  <si>
    <t>The test step is to verify that the Losing Shipper has received the following messages - RegistrationChangeAnticipatedNotification
In ET message will be sent to the Counter Party Simulator</t>
  </si>
  <si>
    <t>2.3.8.4</t>
  </si>
  <si>
    <t>GRDA receives Switch Pending Synchronisation message</t>
  </si>
  <si>
    <t>The test step is to verify that the GRDA has received the RegistrationPendingSynchronisation message and updated the details in their system</t>
  </si>
  <si>
    <t>The switch request is updated in the system with status Pending</t>
  </si>
  <si>
    <t>Core systems will not be checked in ET</t>
  </si>
  <si>
    <t>GES receives Switch Pending Synchronisation message</t>
  </si>
  <si>
    <t>This test step is to verify that Enquiry system receives the RegistrationPendingSynchronisation message and details are available to the enquiry system</t>
  </si>
  <si>
    <t>Smart Metering (DSP) receives Switch Pending Synchronisation message</t>
  </si>
  <si>
    <t>This test step is to verify that Smart Metering (DSP) system receives the RegistrationEventSynchronisation message and details are available to the enquiry system</t>
  </si>
  <si>
    <t>A Provisional Registration record is created with a status of 'Pending'</t>
  </si>
  <si>
    <t>For Smart Meters, Gaining Supplier sends credential change request to Smart Metering (DSP) 
N.B. This step can be marked as N/A for a Traditional Meter Test</t>
  </si>
  <si>
    <t>This step covers the flow where Gaining supplier sends requests to Smart Metering (DSP) to 
- TCoS Credential Change
- re-configure commands</t>
  </si>
  <si>
    <t xml:space="preserve">Registration is active for the switch request
</t>
  </si>
  <si>
    <t>Credential request sent to Smart Metering (DSP)</t>
  </si>
  <si>
    <t>2.3.9, 2.3.9.1, 2.3.9.2, 2.3.9.3, 2.3.10</t>
  </si>
  <si>
    <t>CSS sends Invitation to Intervene
Where the Switch Request is an OFAF Group exist, one message per Primary MPAN will be sent</t>
  </si>
  <si>
    <t>This step covers the process where CSS initiates request to the Losing Supplier to intervene
Where the Switch Request is an OFAF Group exist, one message per Primary MPAN will be sent</t>
  </si>
  <si>
    <t>Registration Request Status is Validated
Registration Pending notifications and synchronisation messages sent to intended recipients</t>
  </si>
  <si>
    <t>LosingSupplier</t>
  </si>
  <si>
    <t xml:space="preserve">InvitationToIntervene </t>
  </si>
  <si>
    <t>Losing Supplier receives Invitation to Intervene message.
Where the Switch Request is an OFAF Group exist, one message per Primary MPAN will be sent</t>
  </si>
  <si>
    <t xml:space="preserve">The test step covers the flow where Losing Supplier on receiving the invitation to Intervene message will process the details.
- No Objection message is sent
In ET message will be initiated by the Counter Party Simulator
</t>
  </si>
  <si>
    <t>System is updated with request details and no Objection notification is sent to CSS</t>
  </si>
  <si>
    <t>Message will be sent to the Counter Party Simulator
Message will be initiated by the Counter Party Simulator</t>
  </si>
  <si>
    <t>CSS receives &amp; processes the NoObjection message
one validation message per NoObjection message will be sent.</t>
  </si>
  <si>
    <t>This step covers the process the NoObjection message and sends a  RegistrationValidationNotification</t>
  </si>
  <si>
    <t>NoObjection message received</t>
  </si>
  <si>
    <t>Verification message generated by CSS and sent to Gaining Supplier</t>
  </si>
  <si>
    <t xml:space="preserve"> RegistrationValidationNotification</t>
  </si>
  <si>
    <t>Losing Supplier receives validation message
one validation message per NoObjection message will be sent.</t>
  </si>
  <si>
    <t>The test step is to verify that the Losing Supplier has received the  RegistrationValidationNotification
In ET message will be sent to the Counter Party Simulator</t>
  </si>
  <si>
    <t>NoObjection message sent</t>
  </si>
  <si>
    <t>Validation message received</t>
  </si>
  <si>
    <t>2.3.20, 2.3.22, 2.3.23, 2.3.23.1</t>
  </si>
  <si>
    <t>CSS sends Confirmed Status Notification message sent
Where the Switch Request is an OFAF Group exist, one Status &amp; synchronisation message per Primary MPAN will be sent</t>
  </si>
  <si>
    <t>This step covers the process where CSS initiates the Confirmed Status Notification message to the Gaining Supplier and Gaining Shipper, and the Change Anticipation message to the Losing MEM
At this point CSS will also update the status of any related RMPs to Confirmed.
Where the Switch Request is an OFAF Group exist, one Status &amp; synchronisation message per Primary MPAN will be sent</t>
  </si>
  <si>
    <t>Intervention Period has ended</t>
  </si>
  <si>
    <t>Confirmed Status Notification message generated by CSS and sent to Gaining Supplier and Gaining Shipper, and Change Anticipation message sent to the Losing MEM</t>
  </si>
  <si>
    <t>GainingSupplier
GainingShipper
LosingMEM</t>
  </si>
  <si>
    <t>RegistrationConfirmedNotification
RegistrationConfirmedNotification
RegistrationChangeAnticipatedNotification</t>
  </si>
  <si>
    <t>2.3.23.2</t>
  </si>
  <si>
    <t>Gaining Supplier receives Switch Confirmed Notification
Where the Switch Request is an OFAF Group exist, one message per Primary MPAN will be sent</t>
  </si>
  <si>
    <t>The test step is to verify that the Gaining Supplier has received the RegistrationConfirmedNotification</t>
  </si>
  <si>
    <t>Gaining Shipper receives  Switch Confirmed Notification
Where the Switch Request is an OFAF Group exist, one message per Primary MPAN will be sent</t>
  </si>
  <si>
    <t>The test step is to verify that the Gaining Shipper has received the RegistrationConfirmedNotification</t>
  </si>
  <si>
    <t>2.3.23.3</t>
  </si>
  <si>
    <t>Losing MEM receives Switch Confirmed Notification
Where the Switch Request is an OFAF Group exist, one message per Primary MPAN will be sent</t>
  </si>
  <si>
    <t>O</t>
  </si>
  <si>
    <t>The test step is to verify that the Losing MEM has received the RegistrationChangeAnticipatedNotification
In ET message will be sent to the Counter Party Simulator</t>
  </si>
  <si>
    <t>Losing MEM</t>
  </si>
  <si>
    <t>MPRN is with the MEM with registration status ACTIVE</t>
  </si>
  <si>
    <t>G015</t>
  </si>
  <si>
    <t>Switch Request Confirmed in CSS - Gas (Losing)</t>
  </si>
  <si>
    <t>The step covers the functionality where the Gaining Supplier system initiates a switch request
IN ET message will be initiated by the Counter Party Simulator</t>
  </si>
  <si>
    <t>Message will be sent from the Counter Party Simulator</t>
  </si>
  <si>
    <t>The step covers the flow where CSS process the switch Request as follows:
- validates Switch Request
- creates registration request
- sends Pending Notifications and Synchronisation messages
Where the Switch Request is an OFAF Group exist, one validation message per Primary MPAN will be sent, and one Status &amp; synchronisation message per Primary &amp; Secondary MPAN will be sent</t>
  </si>
  <si>
    <t>The test step is to verify that the Gaining Supplier has received the following messages for the submitted request
- RegistrationValidationNotification
- RegistrationPendingNotification
In ET message will be sent to the Counter Party Simulator</t>
  </si>
  <si>
    <t>The test step is to verify that the Gaining Shipper has received the following messages - RegistrationPendingNotification
In ET message will be sent to the Counter Party Simulator</t>
  </si>
  <si>
    <t>Losing Shipper receives relevant change Notifications
Where the Switch Request is an OFAF Group exist, one Status message per Primary MPAN will be sent</t>
  </si>
  <si>
    <t>The test step is to verify that the Losing Shipper has received the following messages - RegistrationChangeAnticipatedNotification</t>
  </si>
  <si>
    <t xml:space="preserve">The test step covers the flow where Losing Supplier on receiving the invitation to Intervene message will process the details.
- No Objection message is sent
</t>
  </si>
  <si>
    <t>The test step is to verify that the Losing Supplier has received the  RegistrationValidationNotification</t>
  </si>
  <si>
    <t>This step covers the process where CSS initiates the Confirmed Status Notification message to the Gaining Supplier and Gaining Shipper, and the Change Anticipation message to the Losing MEM
At this point CSS will also update the status of any related RMPs to Confirmed.
Where the Switch Request is an OFAF Group exist, one Status &amp; synchronisation message per Primary &amp; Secondary MPAN will be sent</t>
  </si>
  <si>
    <t>The test step is to verify that the Gaining Supplier has received the RegistrationConfirmedNotification
In ET message will be sent to the Counter Party Simulator</t>
  </si>
  <si>
    <t>The test step is to verify that the Gaining Shipper has received the RegistrationConfirmedNotification
In ET message will be sent to the Counter Party Simulator</t>
  </si>
  <si>
    <t>The test step is to verify that the Losing MEM has received the RegistrationChangeAnticipatedNotification</t>
  </si>
  <si>
    <t>Switch Request Confirmed in CSS - Electricity (Gaining)</t>
  </si>
  <si>
    <t>This scenario covers the flow for Electricity switch request which is confirmed. The Energy Supplier initiates a switch request with CSS. The request is validated and CSS sends Switch pending notifications to Gaining Supplier and Pending Synchronisation messages to ERDA, EES &amp; Smart Metering (DSP). CSS send Invitation to intervene to the Losing Supplier. The Switch Request  is Confirmed and CSS sends switch request confirmed notifications to Gaining Supplier, MEM Service, DA, DC.</t>
  </si>
  <si>
    <t xml:space="preserve">1) Relationships
 - Parent MPxN
 - No Relationship
2) OFAF group </t>
  </si>
  <si>
    <t xml:space="preserve">The following details the high level steps for the full End to End scenario identifying the functionality covered by the participating systems. Not every step is required for ET a, column L indicated the steps that are in scope for ET. Each step will be detailed in Test Management Tool as Test script. </t>
  </si>
  <si>
    <t>The step covers the functionality where the Gaining Supplier initiates a switch request</t>
  </si>
  <si>
    <t xml:space="preserve">MPAN (status operational)
Supplier  </t>
  </si>
  <si>
    <t>2.3.2, 2.3.3, 2.3.4, 2.3.7, 2.3.29, 2.3.8, 1.4.8.1, 2.3.8.1, 2.3.8.3</t>
  </si>
  <si>
    <t>CSS receives Switch Request
one validation message per Switch request will be sent.
Where the Switch Request is an OFAF Group or Related MPANs exist, one Status &amp; synchronisation message per Primary &amp; Secondary MPAN will be sent</t>
  </si>
  <si>
    <t>The step covers the flow where CSS process the Switch Request received and perform following activities
 - Validates Switch Request and checks for related MPAN's
-  Creates Registration Request
-  Sends Pending Notifications and Synchronisation Messages
Where the Switch Request is an OFAF Group or Related MPANs exist, one validation message per Primary MPAN will be sent, and one Status &amp; synchronisation message per Primary &amp; Secondary MPAN will be sent</t>
  </si>
  <si>
    <t>1) Switch Request Validated Notification sent to Gaining Supplier
2 ) Switch Request is Pending and notifications sent to Gaining Supplier
3) Switch Request is Pending and Synchronisation messages are sent to ERDA, Smart Metering (DSP), EES
When the Meter is Primary MPAN, Registration Pending Synchronisation Messages are sent for all Related MPAN's</t>
  </si>
  <si>
    <t xml:space="preserve">Gaining Supplier
ERDA
EES
DCCSM
</t>
  </si>
  <si>
    <t>RegistrationValidationNotification
RegistrationPendingNotification
RegistrationPendingSynchronisation
RegistrationPendingSynchronisation
RegistrationEventSynchronisation</t>
  </si>
  <si>
    <t>Gaining Supplier receives Switch validation and Switch Pending Notifications
one validation message per Switch request will be sent.
Where the Switch Request is an OFAF Group or Related MPANs exist, one Status &amp; synchronisation message per Primary &amp; Secondary MPAN will be sent</t>
  </si>
  <si>
    <t>ERDA receives Switch Pending Synchronisation messages</t>
  </si>
  <si>
    <t>This steps is to verify that ERDA received the RegistrationPendingSynchronisation Message and updated into their systems and end date the current registration at SSD -1
When the Meter is Primary MPAN, Registration Pending Synchronisation messages are received for all Related MPAN's</t>
  </si>
  <si>
    <t>Existing registration is in ACTIVE status for MPAN</t>
  </si>
  <si>
    <t>The switch request is updated in the system with status Pending
When the Meter is Primary MPAN, Registration Pending Synchronisation messages are received for all Related MPAN's</t>
  </si>
  <si>
    <t xml:space="preserve">CSS Data Service Provider Systems will not be checked in ET
</t>
  </si>
  <si>
    <t>2.4, 2.11</t>
  </si>
  <si>
    <t>ERDA sends Default Supplier Arranged Appointments to CSS</t>
  </si>
  <si>
    <t>This step covers the flow where ERDA sends Default Supplier Arranged Appointments  to CSS</t>
  </si>
  <si>
    <t>Pending Status received</t>
  </si>
  <si>
    <t>ERDA sends Default Supplier Arranged appointment details to CSS</t>
  </si>
  <si>
    <t>/registrations/{registrationId}/supplierarrangedappointments
Method: PUT</t>
  </si>
  <si>
    <t xml:space="preserve">CSS Data Service Provider Systems will not be checked in ET
</t>
  </si>
  <si>
    <t>CSS receives Default Supplier Arranged Appointments</t>
  </si>
  <si>
    <t>This step covers the flow where CSS processes the Default Supplier Arranged Appointments received from ERDA</t>
  </si>
  <si>
    <t>Default Supplier Arranged Appointments are updated in CSS system</t>
  </si>
  <si>
    <t>EES receives the Pending Synchronisation Message from CSS</t>
  </si>
  <si>
    <t>This steps is to verify that EES received the RegistrationPendingSynchronisation Message and updated into their systems
When the Meter is Primary MPAN, Registration Pending Synchronisation messages are received for all Related MPAN's</t>
  </si>
  <si>
    <t>Smart Metering (DSP) receives Switch Pending Synchronisation messages</t>
  </si>
  <si>
    <t>This steps is to verify that Smart Metering (DSP) received the RegistrationEventSynchronisation Message and updated into their systems
When the Meter is Primary MPAN, Registration Pending Synchronisation messages are received for all Related MPAN's</t>
  </si>
  <si>
    <t>N/A</t>
  </si>
  <si>
    <t>A Provisional Registration record is created with a status of 'Pending'
When the Meter is Primary MPAN, Registration Pending Synchronisation messages are received for all Related MPAN's</t>
  </si>
  <si>
    <t>CSS sends Invitation to Intervene
Where the Switch Request is an OFAF Group or Related MPANs exist, one message per Primary MPAN will be sent</t>
  </si>
  <si>
    <t>This step covers the process where CSS initiates request to the Losing Supplier to intervene
Where the Switch Request is an OFAF Group or Related MPANs exist, one message per Primary MPAN will be sent</t>
  </si>
  <si>
    <t>Invitation to Intervene message sent to Losing Supplier
When the Meter is Primary MPAN, only one Invitation to Intervene message is sent for the primary MPAN</t>
  </si>
  <si>
    <r>
      <t>InvitationToIntervene</t>
    </r>
    <r>
      <rPr>
        <b/>
        <sz val="9"/>
        <color theme="1"/>
        <rFont val="Calibri"/>
        <family val="2"/>
      </rPr>
      <t xml:space="preserve"> </t>
    </r>
  </si>
  <si>
    <t>Losing Supplier receives Invitation to Intervene message.
Where the Switch Request is an OFAF Group or Related MPANs exist, one message per Primary MPAN will be sent</t>
  </si>
  <si>
    <t xml:space="preserve">The test step covers the flow where Losing Supplier on receiving the invitation to Intervene message will process the details.
- No Objection message is set
In ET message will be initiated by the Counter Party Simulator
</t>
  </si>
  <si>
    <t>CSS sends Confirmed Status Notification message sent
Where the Switch Request is an OFAF Group or Related MPANs exist, one Status &amp; synchronisation message per Primary &amp; Secondary MPAN will be sent</t>
  </si>
  <si>
    <t>This step covers the process where CSS initiates the Confirmed Status Notification message to the Gaining Supplier and Gaining Shipper, and the Change Anticipation message to the Losing MEM
At this point CSS will also update the status of any related RMPs to Confirmed.
Where the Switch Request is an OFAF Group or Related MPANs exist, one Status &amp; synchronisation message per Primary &amp; Secondary MPAN will be sent</t>
  </si>
  <si>
    <t>Confirmed Status notification messages generated by CSS and sent to Gaining Supplier and the Change Anticipation message sent to the Losing DC, Losing DA and Losing MEM</t>
  </si>
  <si>
    <t>GainingSupplier
LosingMEM
LosingDC
LosingDA</t>
  </si>
  <si>
    <t>RegistrationConfirmedNotification
RegistrationChangeAnticipatedNotification
RegistrationChangeAnticipatedNotification
RegistrationChangeAnticipatedNotification</t>
  </si>
  <si>
    <t>Gaining Supplier receives Switch Confirmed Notification
Where the Switch Request is an OFAF Group or Related MPANs exist, one message per Primary &amp; Secondary MPAN will be sent</t>
  </si>
  <si>
    <t xml:space="preserve">The test step is to verify that the Gaining Supplier has received the RegistrationConfirmedNotification
</t>
  </si>
  <si>
    <t>Losing Data Aggregator (DA) receives Switch Confirmed Notification
Where the Switch Request is an OFAF Group or Related MPANs exist, one message per Primary &amp; Secondary MPAN will be sent</t>
  </si>
  <si>
    <t>The test step is to verify that the Losing DA has received the RegistrationChangeAnticipatedNotification
In ET message will be sent to the Counter Party Simulator
When the Meter is Primary MPAN, Registration Confirmed Notifications are received for all Related MPAN's</t>
  </si>
  <si>
    <t>Losing DA</t>
  </si>
  <si>
    <t>MPAN is with the MEM with registration status ACTIVE</t>
  </si>
  <si>
    <t>System is updated with status 
When the Meter is Primary MPAN, Registration Confirmed Notifications are received for all Related MPAN's</t>
  </si>
  <si>
    <t>Message will be sent to the Counter party Simulator</t>
  </si>
  <si>
    <t>Losing Data Collector (DC) receives Switch Confirmed Notification
Where the Switch Request is an OFAF Group or Related MPANs exist, one message per Primary &amp; Secondary MPAN will be sent</t>
  </si>
  <si>
    <t xml:space="preserve">The test step is to verify that the Losing DC has received the RegistrationChangeAnticipatedNotification
In ET message will be sent to the Counter Party Simulator
When the Meter is Primary MPAN, Registration Confirmed Notifications are received for all Related MPAN's </t>
  </si>
  <si>
    <t>Losing DC</t>
  </si>
  <si>
    <t xml:space="preserve">System is updated with status
When the Meter is Primary MPAN, Registration Confirmed Notifications are received for all Related MPAN's </t>
  </si>
  <si>
    <t>Losing MEM receives Switch Confirmed Notification
Where the Switch Request is an OFAF Group or Related MPANs exist, one message per Primary &amp; Secondary MPAN will be sent</t>
  </si>
  <si>
    <t>The test step is to verify that the Losing MEM has received the RegistrationChangeAnticipatedNotification
In ET message will be sent to the Counter Party Simulator
When the Meter is Primary MPAN, Registration Confirmed Notifications are received for all Related MPAN's</t>
  </si>
  <si>
    <t>Switch Request Confirmed in CSS - Electricity (Losing)</t>
  </si>
  <si>
    <t>The step covers the functionality where the Gaining Supplier initiates a switch request
 In ET message will be initiated by the Counter Party Simulator</t>
  </si>
  <si>
    <t>Pending Status Received</t>
  </si>
  <si>
    <t xml:space="preserve">Invitation to Intervene message sent to Losing Supplier
When the Meter is Primary MPAN, only one Invitation to Intervene message is sent for the primary MPAN
</t>
  </si>
  <si>
    <t xml:space="preserve">The test step covers the flow where Losing Supplier on receiving the invitation to Intervene message will process the details.
- No Objection message is set
</t>
  </si>
  <si>
    <t>No Objection message Is sent</t>
  </si>
  <si>
    <t>The test step is to verify that the Losing DA has received the RegistrationChangeAnticipatedNotification
When the Meter is Primary MPAN, Registration Pending Synchronisation messages are received for all Related MPAN's</t>
  </si>
  <si>
    <t>The test step is to verify that the Losing DC has received the RegistrationChangeAnticipatedNotification
When the Meter is Primary MPAN, Registration Pending Synchronisation messages are received for all Related MPAN's</t>
  </si>
  <si>
    <t>The test step is to verify that the Losing MEM has received the RegistrationChangeAnticipatedNotification
When the Meter is Primary MPAN, Registration Pending Synchronisation messages are received for all Related MPAN's</t>
  </si>
  <si>
    <t>Switch Request Confirmed in CSS - Dual Fuel (Gaining)</t>
  </si>
  <si>
    <t>This scenario covers the flow for Dual Fuel (with OFAF Reference) switch request which is confirmed. The Energy Supplier initiates a switch request with CSS. The request is validated and CSS sends notifications to Gaining Suppliers, Gaining &amp; Losing Shippers (Gas) and Pending Synchronisation messages to GRDA/GES (Gas), ERDA &amp; EES (Electricity) and Smart Metering (DSP). CSS send Invitation to intervene to the Losing Supplier.  The Switch Request is Confirmed and CSS sends switch request confirmed notifications to Gaining Supplier, Gaining Shipper (Gas), MEM service, DA/DC (electricity)</t>
  </si>
  <si>
    <t>Existing Registration status is ""Active"" for the MPxN</t>
  </si>
  <si>
    <t>Switch Request initiated by Gaining Supplier for Dual Fuel (with OFAF Reference)</t>
  </si>
  <si>
    <t xml:space="preserve">The step covers the functionality where the Gaining Supplier system initiates a switch request for Dual Fuel (with OFAF Reference)
</t>
  </si>
  <si>
    <t>Gaining supplier</t>
  </si>
  <si>
    <t>Switch Request is generated by the Gaining Supplier system and send to CSS</t>
  </si>
  <si>
    <t xml:space="preserve">The step covers the flow where CSS process the Switch Request received and perform following activities
 - Validates Switch Request and checks for related MPAN's
-  Creates Registration Request
-  Sends Pending Notifications and Synchronisation Messages
</t>
  </si>
  <si>
    <t>CSS sends following -
- Registration Validated Notification and Pending Notification to Gaining Supplier 
- Registration Pending Notification to Gaining Shippers (Gas)
- Registration Change anticipation Notification to Losing Shippers for Gas)
- Switch Pending synchronisation messages to ERDA, EES, GRDA, Smart Metering (DSP)</t>
  </si>
  <si>
    <t xml:space="preserve">GainingSupplier 
ERDA 
EES
DCCSM
GRDA
GES
GainingShipper
LosingShipper
</t>
  </si>
  <si>
    <t>RegistrationValidationNotification
RegistrationPendingNotification
RegistrationPendingSynchronisation
RegistrationPendingSynchronisation
RegistrationEventSynchronisation 
RegistrationPendingSynchronisation
RegistrationPendingSynchronisation
RegistrationPendingNotification
RegistrationChangeAnticipatedNotification</t>
  </si>
  <si>
    <t>Gaining Supplier receives Switch validation and Switch Pending Notifications
one validation message per Switch request will be sent.
Where the Switch Request is an OFAF Group or Related MPANs exist, one Status message per Primary &amp; Secondary MPAN will be sent</t>
  </si>
  <si>
    <t>Switch Request exists for the MPxN</t>
  </si>
  <si>
    <t>System is updated with status (for both GAS &amp; Electricity)</t>
  </si>
  <si>
    <t>Gaining Shipper receives Switch Pending Notifications
Where the Switch Request is an OFAF Group or Related MPANs exist, one Status message per Primary &amp; Secondary MPAN will be sent</t>
  </si>
  <si>
    <t>The test step is to verify that the Gaining Shipper has received the following messages - Registration Pending Notification</t>
  </si>
  <si>
    <t>It is assumed that the Licensed Parties will verify this step</t>
  </si>
  <si>
    <t>Losing Shipper receives relevant change Notifications
Where the Switch Request is an OFAF Group or Related MPANs exist, one Status message per Primary &amp; Secondary MPAN will be sent</t>
  </si>
  <si>
    <t>Messages to the Losing Supplier / Shipper will be simulated by the Counter Party Simulator</t>
  </si>
  <si>
    <t>This steps is to verify that ERDA received the RegistrationPendingSynchronisation Message and updated into their systems and end date the current registration at SSD -1</t>
  </si>
  <si>
    <t>The switch request is updated in the system with status Pending 
When the Meter is Primary MPAN, Registration Pending Synchronisation Messages are received for all Related MPAN's</t>
  </si>
  <si>
    <t>EES receives the Switch Pending Synchronisation Message</t>
  </si>
  <si>
    <t>This steps is to verify that EES received the RegistrationPendingSynchronisation Message and updated into their systems</t>
  </si>
  <si>
    <t>The switch request is updated in the system with status Pending
When the Meter is Primary MPAN, Registration Pending Synchronisation Messages are received for all Related MPAN's</t>
  </si>
  <si>
    <t>This steps is to verify that Smart Metering (DSP) received the RegistrationEventSynchronisation Message and updated into their systems</t>
  </si>
  <si>
    <t>A Provisional Registration record is created with a status of 'Pending' (for both GAS &amp; Electricity)
When the Electricity Meter is Primary MPAN, Registration Pending Synchronisation Messages are received for all Related MPAN's</t>
  </si>
  <si>
    <t>The test step covers the flow where Losing Supplier on receiving the invitation to Intervene message will process the details.
(two cases based on Test case Variables)
- No Objection message is set
In ET message will be initiated by the Counter Party Simulator</t>
  </si>
  <si>
    <t>Message will be sent to the Counter Party Simulator
Message will be initiated by the Counter Party Simulator</t>
  </si>
  <si>
    <t>This step covers the process where CSS initiates the Confirmed Status Notification messages to Gaining Supplier and Gaining Shipper, and the Change Anticipation message to the Losing DC, Losing DA and Losing MEM
At this point CSS will also update the status of any related RMPs to Confirmed.
Where the Switch Request is an OFAF Group or Related MPANs exist, one Status &amp; synchronisation message per Primary &amp; Secondary MPAN will be sent</t>
  </si>
  <si>
    <t>Confirmed Status Notification messages generated by CSS and sent to Gaining Supplier and Gaining Shipper, and the Change Anticipation message sent to the Losing DC, Losing DA and Losing MEM</t>
  </si>
  <si>
    <t>GainingSupplier
GainingShipper
LosingMEM
LosingDC
LosingDA</t>
  </si>
  <si>
    <t>RegistrationConfirmedNotification
RegistrationConfirmedNotification
RegistrationChangeAnticipatedNotification
RegistrationChangeAnticipatedNotification
RegistrationChangeAnticipatedNotification</t>
  </si>
  <si>
    <t>System is updated with status as confirmed (for both GAS &amp; Electricity)</t>
  </si>
  <si>
    <t>Gaining Shipper receives  Switch Confirmed Notification
Where the Switch Request is an OFAF Group or Related MPANs exist, one message per Primary &amp; Secondary MPAN will be sent</t>
  </si>
  <si>
    <t>System is updated with status as confirmed</t>
  </si>
  <si>
    <t>System is updated with status as confirmed (for both GAS &amp; Electricity
When the Electricity Meter is Primary MPAN, Registration Confirmed Notifications are received for all Related MPAN's</t>
  </si>
  <si>
    <t>The test step is to verify that the Losing DA has received the RegistrationChangeAnticipatedNotification
In ET message will be sent to the Counter Party Simulator</t>
  </si>
  <si>
    <t>System is updated with status as confirmed
When the Meter is Primary MPAN, Registration Confirmed Notifications are received for all Related MPAN's</t>
  </si>
  <si>
    <t>The test step is to verify that the Losing DC has received the RegistrationChangeAnticipatedNotification
In ET message will be sent to the Counter Party Simulator</t>
  </si>
  <si>
    <t>Switch Request Confirmed in CSS - Dual Fuel (Losing)</t>
  </si>
  <si>
    <t>The step covers the functionality where the Gaining Supplier system initiates a switch request for Dual Fuel (with OFAF Reference)
 In ET message will be initiated by the Counter Party Simulator</t>
  </si>
  <si>
    <t>Message will be initiated by the counter party simulator</t>
  </si>
  <si>
    <t>The step covers the flow where CSS process the Switch Request received and perform following activities
 - Validates Switch Request and checks for related MPAN's
-  Creates Registration Request
-  Sends Pending Notifications and Synchronisation Messages</t>
  </si>
  <si>
    <t>Gaining Shipper receives Switch Pending Notifications
Where the Switch Request is an OFAF Group or Related MPANs exist, one Status &amp; synchronisation message per Primary &amp; Secondary MPAN will be sent</t>
  </si>
  <si>
    <t>The test step is to verify that the Gaining Shipper has received the following messages - Registration Pending Notification
In ET message will be sent to the Counter Party Simulator</t>
  </si>
  <si>
    <t>Losing Shipper receives relevant change Notifications
Where the Switch Request is an OFAF Group or Related MPANs exist, one Status &amp; synchronisation message per Primary &amp; Secondary MPAN will be sent</t>
  </si>
  <si>
    <t>It is assumed that the licensed party will verify this</t>
  </si>
  <si>
    <t xml:space="preserve">The test step covers the flow where Losing Supplier on receiving the invitation to Intervene message will process the details.
(two cases based on Test case Variables)
- No Objection message is set
</t>
  </si>
  <si>
    <t>The test step is to verify that the Losing DA has received the RegistrationChangeAnticipatedNotification</t>
  </si>
  <si>
    <t>The test step is to verify that the Losing DC has received the RegistrationChangeAnticipatedNotification</t>
  </si>
  <si>
    <t>GRDA process on receipt of Confirmed Synchronisation (Gaining)</t>
  </si>
  <si>
    <t>This scenario covers the functionality of the GRDA  sending messages to the Gaining and Losing Shipper on receiving the Pending Synchronisation Switch request from CSS.  GRDA  sends  responsibility and settlement details to Gaining and Losing Shipper. GRDA receives Supplier Arranged Appointment details from Gaining Shipper. GRDA sends Supplier arranged appointment details to CSS.</t>
  </si>
  <si>
    <t>Existing Registration status is "Active" for the MPRN
Switch Request with "Confirmed" status is received for MPRN</t>
  </si>
  <si>
    <t xml:space="preserve">1) OFAF group 
</t>
  </si>
  <si>
    <t>Epic – Supplier Switching
Story – Post Confirmed Switch Admin / 2.4.4
ISD - Post Switch Confirmation (Gas)</t>
  </si>
  <si>
    <t>2.4.4</t>
  </si>
  <si>
    <t>GRDA sends message to Shippers (Gaining and Losing)</t>
  </si>
  <si>
    <t>This step covers to flow where GRDA initiates messages with Shippers (Gaining and Losing) for Responsibility and Settlement details for the switch request</t>
  </si>
  <si>
    <t>Messages sent to Shippers (Gaining and Losing)</t>
  </si>
  <si>
    <t xml:space="preserve">GRDA receives Supplier Arranged Appointment Details from Gaining Shippers </t>
  </si>
  <si>
    <t>This step covers the flow where GRDA receive MAP and MEM appointments from Gaining Shippers</t>
  </si>
  <si>
    <t>MAP and MEM Appointment details are received and updated in GRDA</t>
  </si>
  <si>
    <t>GRDA sends Supplier Arranged appointments to CSS</t>
  </si>
  <si>
    <t>This step covers the flow where GRDA sends Supplier Arranged Appointments  to CSS</t>
  </si>
  <si>
    <t>GRDA sends Supplier Arranged appointment details to CSS</t>
  </si>
  <si>
    <t>CSS receives Supplier Arranged Appointments</t>
  </si>
  <si>
    <t>This step covers the flow where CSS processes the Supplier Arranged Appointments received from GRDA</t>
  </si>
  <si>
    <t>Supplier Arranged Appointments are updated in CSS system</t>
  </si>
  <si>
    <t>GRDA process on receipt of Confirmed Synchronisation (Losing)</t>
  </si>
  <si>
    <t>This scenario covers the functionality of the GRDA  sending messages to the Gaining and Losing Shipper on receiving the Pending Synchronisation Switch request from CSS.  GRDA sends  responsibility and settlement details to Gaining and Losing Shipper. GRDA receives Supplier Arranged Appointment details from Gaining Shipper. GRDA sends Supplier arranged appointment details to CSS.</t>
  </si>
  <si>
    <t xml:space="preserve">CSS Data Service Provider Systems will not be checked in ET.
Message from GRDA to Shipper, Shipper will be 'stubbed' as part of ET. 
</t>
  </si>
  <si>
    <t>ERDA process on receipt of Confirmed Synchronisation (Gaining)</t>
  </si>
  <si>
    <t>This scenario covers the functionality of the ERDA (ERDA) sending messages to the Gaining Supplier on receiving the Pending Synchronisation Switch request from CSS.  ERDA sends responsibility and settlements details to the Gaining Supplier.  ERDA receives Supplier Arranged Appointment details from Gaining Supplier. ERDA sends Supplier arranged appointment details to CSS..</t>
  </si>
  <si>
    <t>Existing Registration status is "Active" for the MPAN
Switch Request with "Confirmed" status is received for MPAN</t>
  </si>
  <si>
    <t xml:space="preserve">1) Primary MPxN
2) OFAF group 
</t>
  </si>
  <si>
    <t>Epic – Supplier Switching
Story – Post Confirmed Switch Admin / 2.4.1
ISD - Post Switch Confirmation (Electricity)</t>
  </si>
  <si>
    <t>2.4.1</t>
  </si>
  <si>
    <t>ERDA sends D0217 message to Gaining Supplier</t>
  </si>
  <si>
    <t>This step covers to flow where ERDA sends D0217 to The Gaining Supplier</t>
  </si>
  <si>
    <t>Switch pending Synchronisation message has received from CSS</t>
  </si>
  <si>
    <t>D0217 message sent successfully</t>
  </si>
  <si>
    <t>Energy Supplier sends Appointment Notification to ERDA &amp; MEM and DC</t>
  </si>
  <si>
    <t>This step covers the flow where Energy Supplier sends "D0148" to MEM &amp; DC and 'D0205' to ERDA</t>
  </si>
  <si>
    <t>Energy Supplier</t>
  </si>
  <si>
    <t>D0148 message is sent successfully to MEM &amp; DC
D0205 message is sent successfully to ERDA</t>
  </si>
  <si>
    <t>ERDA receive D0205 from Gaining Supplier</t>
  </si>
  <si>
    <t>This step covers the flow where ERDA receives D0205 message from the Gaining Supplier</t>
  </si>
  <si>
    <t>D0217 message is sent</t>
  </si>
  <si>
    <t xml:space="preserve">D0205 message is processed successfully 
</t>
  </si>
  <si>
    <t>ERDA sends Supplier Arranged Appointments to CSS</t>
  </si>
  <si>
    <t>This step covers the flow where ERDA sends Supplier Arranged Appointments  to CSS</t>
  </si>
  <si>
    <t>D0205 message is received</t>
  </si>
  <si>
    <t>ERDA sends Supplier Arranged appointment details to CSS</t>
  </si>
  <si>
    <t>This step covers the flow where CSS processes the Supplier Arranged Appointments received from ERDA</t>
  </si>
  <si>
    <t>ERDA sends Appointment Notification to DA</t>
  </si>
  <si>
    <t>This step covers the flow where ERDA sends "D0209" to DA</t>
  </si>
  <si>
    <t>D0209 message is sent successfully</t>
  </si>
  <si>
    <t>DA receives "D0209" from ERDA</t>
  </si>
  <si>
    <t>This step covers the flow where DA receives "D0209" from the ERDA</t>
  </si>
  <si>
    <t>DA</t>
  </si>
  <si>
    <t>D0209 message is processed successfully</t>
  </si>
  <si>
    <t>MEM receives "D0148" from Energy Supplier</t>
  </si>
  <si>
    <t>This step covers the flow where MEM receives "D0148" from the Energy Supplier</t>
  </si>
  <si>
    <t>D0148 message is processed successfully</t>
  </si>
  <si>
    <t>DC receives "D0148" from Energy Supplier</t>
  </si>
  <si>
    <t>This step covers the flow where DC receives "D0148" from the Energy Supplier</t>
  </si>
  <si>
    <t>DC</t>
  </si>
  <si>
    <t>Smart Metering (DSP) receives Meter Point Synchronisation message from CSS</t>
  </si>
  <si>
    <t>This test step is to verify that Smart Metering (DSP) system receives the RMPOperatioalSynchronisation message</t>
  </si>
  <si>
    <t>RMP is created</t>
  </si>
  <si>
    <t>Smart Metering (DSP) system is updated RMP as 'Operational'</t>
  </si>
  <si>
    <t>ERDA process on receipt of Confirmed Synchronisation (Losing)</t>
  </si>
  <si>
    <t>ERDA and GRDA process on receipt of Confirmed Synchronisation (Gaining)</t>
  </si>
  <si>
    <t>This scenario covers the functionality of 
- the ERDA (ERDA) sending messages to the Gaining Supplier 
- the GRDA system sending messages to the Gaining and Losing Shippers 
on receiving the Pending Synchronisation Switch request from CSS. The Supplier Arranged Appointments are received by ERDA and GRDA and are forwarded to CSS.</t>
  </si>
  <si>
    <t>Existing Registration status is "Active" for the MPxN
Switch Request with "Confirmed" status is received for MPxN</t>
  </si>
  <si>
    <t>Epic – Supplier Switching
Story – Post Confirmed Switch Admin / 2.4.1, 2.4.4
ISD - Post Switch Confirmation (Electricity)
ISD - Post Switch Confirmation (Gas)</t>
  </si>
  <si>
    <t>This step covers the flow where ERDA receives D0205 message from Gaining Supplier</t>
  </si>
  <si>
    <t>D0205 message is processed successfully</t>
  </si>
  <si>
    <t>GRDA send Supplier arranged appointments to CSS</t>
  </si>
  <si>
    <t>ERDA and GRDA process on receipt of Confirmed Synchronisation (losing)</t>
  </si>
  <si>
    <t>Existing Registration status is "Active" for the MPxN
Switch Request with "confirmed" status is received for MPxN</t>
  </si>
  <si>
    <t>Switch Request Secured Active - Gas (Gaining)</t>
  </si>
  <si>
    <t>This scenario covers the flow of activities for execution of Gas switch request. At Gate Closure, CSS sends
- SecuredActive notifications to Gaining Supplier, Gaining Shippers, MAP Data Service 
- SecuredInactive notifications to Losing Shipper, Losing Suppliers, Losing MEM, MAP Data Service 
- SecuredActive &amp; SecuredInactive synchronisation messages are sent to GRDA/GES and Smart Metering (DSP)</t>
  </si>
  <si>
    <t>Gate Closure window for this registration (5pm on the day before the supply start date)
Existing Registration status is "Active" for the MPRN
Switch Request with equivalent to "Pending" status in GRDA
Switch Request with "Confirmed" status in CSS</t>
  </si>
  <si>
    <t>1) OFAF Group</t>
  </si>
  <si>
    <t>Epic – Supplier Switching
Story – Execute Switch / 2.5.1, 2.5.2, 2.5.3, 2.5.4, 2.5.5
ISD - Execute Switch (gas)</t>
  </si>
  <si>
    <t>Evidence</t>
  </si>
  <si>
    <t>2.5.1, 1.4.8.1, 2.5.2, 2.5.4</t>
  </si>
  <si>
    <t>CSS initiates execution of Switch Request at Gate Closure
Where the Switch Request is an OFAF Group exist, one message per Primary MPAN will be sent</t>
  </si>
  <si>
    <t>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Where the Switch Request is an OFAF Group exist, one message per Primary MPAN will be sent</t>
  </si>
  <si>
    <t>Switch Request with "Confirmed" status</t>
  </si>
  <si>
    <t>1 ) Registration Secured Active notifications sent to Gaining Supplier, Gaining Shipper, MAP Data Service
2) Registration Secured InActive notifications sent to Losing Supplier, Losing Shipper, Losing MEM &amp;MAP Data services
3) Registration Secured Active &amp; SecuredInactive synchronisation messages sent to GRDA, Smart Metering (DSP) &amp; GES</t>
  </si>
  <si>
    <t>GainingSupplier 
GainingShipper
MAP (Gaining)
MAP (Losing)
LosingSupplier 
LosingShipper
MEM (Losing)
GRDA
GES
DCCSM</t>
  </si>
  <si>
    <t>RegistrationSecuredActiveNotification
RegistrationSecuredActiveNotification
RegistrationSecuredActiveNotification
RegistrationSecuredInactiveNotification
RegistrationSecuredInactiveNotification
RegistrationSecuredInactiveNotification
RegistrationSecuredInactiveNotification
RegistrationSecuredActiveSynchronisation
RegistrationSecuredInActiveSynchronisation
RegistrationSecuredActiveSynchronisation
RegistrationSecuredInActiveSynchronisation
RegistrationSecuredActiveSynchronisation
RegistrationSecuredInActiveSynchronisation</t>
  </si>
  <si>
    <t>2.5.3</t>
  </si>
  <si>
    <t>Gaining Supplier receives Secured Active Notification for switch request
Where the Switch Request is an OFAF Group exist, one message per Primary MPAN will be sent</t>
  </si>
  <si>
    <t>The test step is to verify that the Gaining Supplier has received the RegistrationSecuredActiveNotification</t>
  </si>
  <si>
    <t>System is updated</t>
  </si>
  <si>
    <t>Gaining Shipper receives Secured Active Notification for switch request
Where the Switch Request is an OFAF Group exist, one message per Primary MPAN will be sent</t>
  </si>
  <si>
    <t>The test step is to verify that the Gaining Shipper has received the RegistrationSecuredActiveNotification</t>
  </si>
  <si>
    <t>Gaining MAP Data service receives Secured Active Notification for switch request
Where the Switch Request is an OFAF Group exist, one message per Primary MPAN will be sent</t>
  </si>
  <si>
    <t>The test step is to verify that the Gaining MAP Data Service has received the RegistrationSecuredActiveNotification</t>
  </si>
  <si>
    <t>Gaining MAP</t>
  </si>
  <si>
    <t>Losing Supplier receives Secured Inactive Notification for existing Registration
Where the Switch Request is an OFAF Group exist, one message per Primary MPAN will be sent</t>
  </si>
  <si>
    <t>The test step is to verify that the Losing Supplier has received the RegistrationSecuredInactiveNotification
In ET message will be sent to the Counter Party Simulator</t>
  </si>
  <si>
    <t>Losing supplier</t>
  </si>
  <si>
    <t>In ET message will be sent to the Counter Party Simulator</t>
  </si>
  <si>
    <t>Losing MAP Data service receives Secured Inactive Notification for existing Registration
Where the Switch Request is an OFAF Group exist, one message per Primary MPAN will be sent</t>
  </si>
  <si>
    <t>The test step is to verify that the MAP Data services has received 
RegistrationSecuredInactiveNotification
In ET message will be sent to the Counter Party Simulator</t>
  </si>
  <si>
    <t>Losing MAP</t>
  </si>
  <si>
    <t>Losing Shipper receives Secured Inactive Notification for existing Registration
Where the Switch Request is an OFAF Group exist, one message per Primary MPAN will be sent</t>
  </si>
  <si>
    <t>The test step is to verify that the Losing Shippers has received the RegistrationSecuredInactiveNotification
In ET message will be sent to the Counter Party Simulator</t>
  </si>
  <si>
    <t>Losing MEM receives Secured Inactive Notification for existing Registration
Where the Switch Request is an OFAF Group exist, one message per Primary MPAN will be sent</t>
  </si>
  <si>
    <t>The test step is to verify that the Losing MEM has received the RegistrationSecuredInactiveNotification
In ET message will be sent to the Counter Party Simulator</t>
  </si>
  <si>
    <t>2.5.5</t>
  </si>
  <si>
    <t>GRDA receives Secured Active Synchronisation for switch request and Secured Inactive Synchronisation for existing Registration</t>
  </si>
  <si>
    <t>The test step is to verify that the GRDA has received following: RegistrationSecuredActiveSynchronisation
RegistrationSecuredInactiveSynchronisation</t>
  </si>
  <si>
    <t>System is updated as  equivalent to "Secured Active" for the new registration and equivalent to "Secured Inactive" for the existing registration</t>
  </si>
  <si>
    <t>GES receives Secured Active Synchronisation for switch request and Secured Inactive Synchronisation for existing Registration</t>
  </si>
  <si>
    <t>The test step is to verify that the GES has received following: 
RegistrationSecuredActiveSynchronisation
RegistrationSecuredInactiveSynchronisation</t>
  </si>
  <si>
    <t xml:space="preserve">The switch request is displayed as Secured Active for Switch Request and Secured Inactive for Existing Registrations </t>
  </si>
  <si>
    <t>Smart Metering (DSP) receives Secured Active Synchronisation for switch request and Secured Inactive Synchronisation for existing Registration</t>
  </si>
  <si>
    <t>This steps is to verify that Smart Metering (DSP) has received following: 
RegistrationSecuredActiveSynchronisation
RegistrationSecuredInactiveSynchronisation</t>
  </si>
  <si>
    <t>Provisional registration request exist</t>
  </si>
  <si>
    <t xml:space="preserve"> Smart Meter Inventory database: is updated:
- New definitive Meter Point Registration(s) are  created for the MPAN 
- Other Existing (and any future) Meter Point Registration(s) for the MPAN are deleted</t>
  </si>
  <si>
    <t>Switch Request Secured InActive - Gas (Losing)</t>
  </si>
  <si>
    <t>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Where the Switch Request is an OFAF Group exist, one message per Primary &amp; Secondary MPAN will be sent</t>
  </si>
  <si>
    <t>The test step is to verify that the Gaining Supplier has received the RegistrationSecuredActiveNotification
In ET message will be sent to the Counter Party Simulator</t>
  </si>
  <si>
    <t>The test step is to verify that the Gaining Shipper has received the RegistrationSecuredActiveNotification
In ET message will be sent to the Counter Party Simulator</t>
  </si>
  <si>
    <t>The test step is to verify that the Gaining MAP Data Service has received the RegistrationSecuredActiveNotification
In ET message will be sent to the Counter Party Simulator</t>
  </si>
  <si>
    <t>The test step is to verify that the Losing Supplier has received the RegistrationSecuredInactiveNotification</t>
  </si>
  <si>
    <t>The test step is to verify that the MAP Data services has received 
RegistrationSecuredInactiveNotification</t>
  </si>
  <si>
    <t>The test step is to verify that the Losing Shippers has received the RegistrationSecuredInactiveNotification</t>
  </si>
  <si>
    <t>The test step is to verify that the Losing MEM has received the RegistrationSecuredInactiveNotification</t>
  </si>
  <si>
    <t>Switch Request Secured Active - Electricity (Gaining)</t>
  </si>
  <si>
    <t>This scenario covers the flow of activities for execution of Electricity switch request.CSS sends 
- Secured Active notifications to Gaining Supplier, MAP Data Service
- Secured Inactive Notifications to Losing Suppliers, Losing MEM, DA, DC. 
- Secured Active &amp; Inactive synchronisation messages to ERDA, Smart Metering (DSP) and EES</t>
  </si>
  <si>
    <t>Gate Closure window for this registration 
Existing Registration status is "Active" for the MPAN
Switch Request with "Pending" Status in ERDA, EES, Smart Metering (DSP)
Switch Request with "Confirmed" Status in CSS</t>
  </si>
  <si>
    <t>1) Related MPAN 
2) OFAF Group</t>
  </si>
  <si>
    <t>Epic – Supplier Switching
Story – Execute Switch / 2.5.1, 2.5.2, 2.5.3, 2.5.4, 2.5.5
ISD - Execute Switch (electricity)</t>
  </si>
  <si>
    <t>CSS initiates execution of Switch Request at Gate Closure
Where the Switch Request is an OFAF Group or Related MPANs exist, one message per Primary &amp; Secondary MPAN will be sent</t>
  </si>
  <si>
    <t>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Where the Switch Request is an OFAF Group or Related MPANs exist, one message per Primary &amp; Secondary MPAN will be sent</t>
  </si>
  <si>
    <t>Registration status is "Confirmed" in CSS</t>
  </si>
  <si>
    <t>CSS sends
- "Secured Active" notifications  to Gaining Supplier, MAP Data Service for the Switch Request 
- "Secured InActive" notifications to Losing Supplier, Losing DA, Losing DC, Losing MEM &amp; MAP Data services for the Existing Registration
- "Secured Active" synchronisation messages to ERDA, Smart Metering (DSP) &amp; EES for the  Switch Request 
- "Secured InActive" synchronisation messages to ERDA, Smart Metering (DSP) &amp; EES for the Existing Registration
When the Meter is Primary MPAN, Registration Secured Active Synchronisation Messages are sent for all Related MPAN's for new registration
When the Meter is Primary MPAN, Registration Secured InActive Synchronisation Messages are sent for all Related MPAN's for existing registration</t>
  </si>
  <si>
    <t>GainingSupplier
MAP (Gaining)
LosingSupplier
HHDC/NHHDC(Losing)
HHDA/NHHDA(Losing)
MEM (Losing)
MAP (Losing)
ERDA
EES
DCCSM</t>
  </si>
  <si>
    <r>
      <t xml:space="preserve">RegistrationSecuredActiveNotification
RegistrationSecuredActiveNotification
RegistrationSecuredInactiveNotification
RegistrationSecuredInactiveNotification
RegistrationSecuredInactiveNotification
RegistrationSecuredInactiveNotification
</t>
    </r>
    <r>
      <rPr>
        <sz val="9"/>
        <rFont val="Calibri"/>
        <family val="2"/>
      </rPr>
      <t xml:space="preserve">
RegistrationSecuredInactiveNotification
</t>
    </r>
    <r>
      <rPr>
        <sz val="9"/>
        <color theme="1"/>
        <rFont val="Calibri"/>
        <family val="2"/>
      </rPr>
      <t xml:space="preserve">
RegistrationSecuredInactiveSynchronisation
RegistrationSecuredActiveSynchronisation
RegistrationSecuredInactiveSynchronisation
RegistrationSecuredActiveSynchronisation
RegistrationSecuredInactiveSynchronisation
RegistrationSecuredActiveSynchronisation</t>
    </r>
  </si>
  <si>
    <t>Gaining Supplier receives Secured Active Notification for switch request
Where the Switch Request is an OFAF Group or Related MPANs exist, one message per Primary &amp; Secondary MPAN will be sent</t>
  </si>
  <si>
    <t>Gaining MAP Data service receives Secured Active Notification for switch request
Where the Switch Request is an OFAF Group or Related MPANs exist, one message per Primary &amp; Secondary MPAN will be sent</t>
  </si>
  <si>
    <t>System is updated with status 
When the Meter is Primary MPAN, Registration Secured Active Notifications are received for all Related MPAN's for new registration</t>
  </si>
  <si>
    <t>Losing Supplier receives Secured Inactive Notification for existing Registration
Where the Switch Request is an OFAF Group or Related MPANs exist, one message per Primary &amp; Secondary MPAN will be sent</t>
  </si>
  <si>
    <t>MPAN with Registration status "Active"</t>
  </si>
  <si>
    <t>Losing MAP Data service receives Secured Inactive Notification for existing Registration
Where the Switch Request is an OFAF Group or Related MPANs exist, one message per Primary &amp; Secondary MPAN will be sent</t>
  </si>
  <si>
    <t>The test step is to verify that the Losing MAP Data Service has received the RegistrationSecuredInactiveNotification
In ET message will be sent to the Counter Party Simulator</t>
  </si>
  <si>
    <t>System is updated with status 
When the Meter is Primary MPAN, Registration Secured InActive Notifications are received for all Related MPAN's for existing registration</t>
  </si>
  <si>
    <t>Losing Data Aggregator (DA) receives Secured Inactive Notification
Where the Switch Request is an OFAF Group or Related MPANs exist, one message per Primary &amp; Secondary MPAN will be sent</t>
  </si>
  <si>
    <t>The test step is to verify that the Losing Data Aggregator (DA) has received the RegistrationSecuredInactiveNotification
In ET message will be sent to the Counter Party Simulator</t>
  </si>
  <si>
    <t>Losing Data Collector (DC) receives  Secured Inactive Notification
Where the Switch Request is an OFAF Group or Related MPANs exist, one message per Primary &amp; Secondary MPAN will be sent</t>
  </si>
  <si>
    <t>The test step is to verify that the Losing Data Collector (DC) has received the RegistrationSecuredInactiveNotification
In ET message will be sent to the Counter Party Simulator</t>
  </si>
  <si>
    <t>Losing MEM receives Secured Inactive Notification for existing Registration
Where the Switch Request is an OFAF Group or Related MPANs exist, one message per Primary &amp; Secondary MPAN will be sent</t>
  </si>
  <si>
    <t>ERDA receives Switch Secured Active &amp; Inactive Synchronisation messages</t>
  </si>
  <si>
    <t>The test step is to verify that the ERDA/ERDA receives and processes 
- RegistrationSecuredActiveSynchronisation for the Switch Request
- RegistrationSecuredInactiveSynchronisation for the existing registration</t>
  </si>
  <si>
    <t>MPAN with Registration status "Active"
Switch Request for MPAN with "Pending" status</t>
  </si>
  <si>
    <t>When the Meter is Primary MPAN, Registration Secured Active Synchronisation Messages are received for all Related MPAN's for new registration and Registration Secured InActive Synchronisation Messages are received for all Related MPAN's for existing registration
ERDA system is updated with
- Switch Registration Request set to "Secured Active"
- Existing Registration Request set to "Secured InActive"
When the request is for Primary MPAN, all related MPAN's are updated as above</t>
  </si>
  <si>
    <t>EES receives the Switch Secured Active &amp; Inactive Synchronisation messages</t>
  </si>
  <si>
    <t>The test step is to verify that the EES receives and processes 
- RegistrationSecuredActiveSynchronisation for the Switch Request
- RegistrationSecuredInactiveSynchronisation for the existing registration</t>
  </si>
  <si>
    <t>When the Meter is Primary MPAN, Registration Secured Active Synchronisation Messages are received for all Related MPAN's for new registration and Registration Secured InActive Synchronisation Messages are received for all Related MPAN's for existing registration
EES system is updated with 
- Switch Registration Request  set to "Secured Active"
- Existing Registration Request  set to "Secured InActive" in the CSS switching update tab
When the request is for Primary MPAN, all related MPAN's are updated as above</t>
  </si>
  <si>
    <t>Smart Metering (DSP) receives Switch Secured Active &amp; Inactive Synchronisation messages</t>
  </si>
  <si>
    <t>The test step is to verify that the Smart Metering (DSP) receives and processes 
- RegistrationSecuredActiveSynchronisation for the Switch Request
- RegistrationSecuredInactiveSynchronisation for the existing registration</t>
  </si>
  <si>
    <t>When the Meter is Primary MPAN, Registration Secured Active Synchronisation Messages are received for all Related MPAN's for new registration and Registration Secured InActive Synchronisation Messages are received for all Related MPAN's for existing registration
 Smart Meter Inventory database: is updated:
- New definitive Meter Point Registration(s) are  created for the MPAN 
- Other Existing (and any future) Meter Point Registration(s) for the MPAN are deleted
When the request is for Primary MPAN, all related MPAN's are updated as above</t>
  </si>
  <si>
    <t>Switch Request Secured InActive - Electricity (Losing)</t>
  </si>
  <si>
    <t>The test step is to verify that the Losing MAP Data Service has received the RegistrationSecuredInactiveNotification</t>
  </si>
  <si>
    <t>The test step is to verify that the Losing Data Aggregator (DA) has received the RegistrationSecuredInactiveNotification</t>
  </si>
  <si>
    <t>The test step is to verify that the Losing Data Collector (DC) has received the RegistrationSecuredInactiveNotification</t>
  </si>
  <si>
    <t>Switch Request Secured Active - Dual Fuel (Gaining)</t>
  </si>
  <si>
    <t>This scenario covers the flow of activities for execution of Dual Fuel Switch request. At Gate Closure, CSS sends 
- Secured Active notifications to Gaining Supplier, Gaining Shipper, MAP Data Service
- Secured Inactive Notifications to Losing Suppliers, Losing Shipper, Losing MEM, DA, DC. 
-  Secured Active &amp; SecuredInactive synchronisation messages to GRDA, GES, ERDA, Smart Metering (DSP) and EES</t>
  </si>
  <si>
    <t xml:space="preserve">Gate Closure window for this registration (5pm on the day before the supplier start date)
Existing Registration status is "Active" for the MPxN
Switch Request with "Pending" Status in ERDA
Switch Request equivalent to "Pending" status in GRDA
Switch Request with ""Confirmed"" Status in CSS"	
									</t>
  </si>
  <si>
    <t>Epic – Supplier Switching
Story – Execute Switch / 2.5.1, 2.5.2, 2.5.3, 2.5.4, 2.5.5
ISD - Execute Switch (gas)
ISD - Execute Switch (Electricity)</t>
  </si>
  <si>
    <t>Registration with status "Pending" for the MPxN</t>
  </si>
  <si>
    <t>1 ) Switch Request Secured Active notifications sent to 
Gaining Supplier, Gaining Shipper &amp;  MAP Data Service (GAS &amp; Electricity)
2) Switch Request Secured InActive notifications sent to
Losing Supplier (GAS &amp; Electricity)
Losing Shippers (GAS)
Losing DA and  DC (Electricity) 
Losing MEM (GAS &amp; Electricity)
Losing MAP (GAS &amp; Electricity)
3) Switch Request Secured Active &amp; Secured Inactive synchronisation messages sent to 
GAS
GRDA &amp; GES
Electricity
ERDA &amp; EES
Both
Smart Metering (DSP)
When the Meter is Primary MPAN, Registration Secured Active Synchronisation Messages are received for all Related MPAN's for new registration
When the Meter is Primary MPAN, Registration Secured InActive Synchronisation Messages are received for all Related MPAN's for existing registration</t>
  </si>
  <si>
    <t>GainingSupplier (GAS &amp; Electricity)
MAP (Gas - Gaining)
MAP (Electricity - Gaining)
LosingSupplier (GAS) 
LosingSupplier (Electricity)
GainingShipper 
LosingShipper
MEM (GAS - Losing)
MEM (Electricity - Losing)
MAP (GAS - Losing)
MAP (Electricity - Losing)
HHDA/NHHDA (Losing)
NNHC/NHHDC (Losing)
ERDA 
EES 
GRDA
GES
DCCSM</t>
  </si>
  <si>
    <t>RegistrationSecuredActiveNotification
RegistrationSecuredActiveNotification
RegistrationSecuredActiveNotification
RegistrationSecuredInactiveNotification
RegistrationSecuredInactiveNotification
RegistrationSecuredActiveNotification
RegistrationSecuredInactiveNotification
RegistrationSecuredInactiveNotification
RegistrationSecuredInactiveNotification
RegistrationSecuredInactiveNotification
RegistrationSecuredInactiveNotification
RegistrationSecuredInactiveNotification
RegistrationSecuredInactiveNotification
RegistrationSecuredInactiveSynchronisation
RegistrationSecuredActiveSynchronisation
RegistrationSecuredInactiveSynchronisation
RegistrationSecuredActiveSynchronisation
RegistrationSecuredInactiveSynchronisation
RegistrationSecuredActiveSynchronisation
RegistrationSecuredInactiveSynchronisation
RegistrationSecuredActiveSynchronisation
RegistrationSecuredInactiveSynchronisation
RegistrationSecuredActiveSynchronisation</t>
  </si>
  <si>
    <t>Losing Supplier receives Secured Active Notification for switch request
Where the Switch Request is an OFAF Group or Related MPANs exist, one message per Primary &amp; Secondary MPAN will be sent</t>
  </si>
  <si>
    <t>Gaining Shipper receives Secured Active Notification for switch request
Where the Switch Request is an OFAF Group or Related MPANs exist, one message per Primary &amp; Secondary MPAN will be sent</t>
  </si>
  <si>
    <t>MPRN is with the Shipper with registration status Confirmed</t>
  </si>
  <si>
    <t>It is assumed that the Licensed Parties will verify this</t>
  </si>
  <si>
    <t>Gaining MAP Data service (Gas) receives Secured Active Notification for switch request
Where the Switch Request is an OFAF Group exist, one message per Primary &amp; Secondary MPAN will be sent</t>
  </si>
  <si>
    <t>The test step is to verify that the Gaining MAP Data Service  for Gas has received the RegistrationSecuredActiveNotification</t>
  </si>
  <si>
    <t>Gaining MAP (Gas)</t>
  </si>
  <si>
    <t>Gaining MAP Data service ( Electricity) receives Secured Active Notification for switch request
Where the Switch Request is an OFAF Group or Related MPANs exist, one message per Primary &amp; Secondary MPAN will be sent</t>
  </si>
  <si>
    <t>The test step is to verify that the Gaining MAP Data Service  for Electricity has received the RegistrationSecuredActiveNotification</t>
  </si>
  <si>
    <t>Gaining MAP (Electricity)</t>
  </si>
  <si>
    <t>System is updated
when the Meter is Primary MPAN, Registration Secured Active Synchronisation Messages are received for all Related MPAN's for new registration</t>
  </si>
  <si>
    <t>Losing MAP Data service (Gas ) receives Secured Inactive Notification for existing Registration
Where the Switch Request is an OFAF Group exist, one message per Primary &amp; Secondary MPAN will be sent</t>
  </si>
  <si>
    <t>The test step is to verify that the MAP Data services for Gas  has received
RegistrationSecuredInactiveNotification
In ET message will be sent to the Counter Party Simulator</t>
  </si>
  <si>
    <t>Losing MAP (Gas)</t>
  </si>
  <si>
    <r>
      <t>Losing MAP Data service (</t>
    </r>
    <r>
      <rPr>
        <sz val="9"/>
        <color theme="1"/>
        <rFont val="Calibri"/>
        <family val="2"/>
      </rPr>
      <t>Electricity</t>
    </r>
    <r>
      <rPr>
        <sz val="9"/>
        <rFont val="Calibri"/>
        <family val="2"/>
      </rPr>
      <t xml:space="preserve"> ) receives Secured Inactive Notification for existing Registration
Where the Switch Request is an OFAF Group or Related MPANs exist, one message per Primary &amp; Secondary MPAN will be sent</t>
    </r>
  </si>
  <si>
    <t>The test step is to verify that the MAP Data services for Electricity has received
RegistrationSecuredInactiveNotification
In ET message will be sent to the Counter Party Simulator</t>
  </si>
  <si>
    <t>Losing MAP (Electricity)</t>
  </si>
  <si>
    <t>System is updated
hen the Meter is Primary MPAN, Registration Secured InActive Synchronisation Messages are received for all Related MPAN's for new registration</t>
  </si>
  <si>
    <t>Losing Shipper receives Secured Inactive Notification for existing registrations
Where the Switch Request is an OFAF Group exist, one message per Primary &amp; Secondary MPAN will be sent</t>
  </si>
  <si>
    <t>The test step is to verify that the Losing Shipper has received the RegistrationSecuredInactiveNotification
In ET message will be sent to the Counter Party Simulator</t>
  </si>
  <si>
    <t>Losing DA receives Secured Inactive Notification for existing registration
Where the Switch Request is an OFAF Group or Related MPANs exist, one message per Primary &amp; Secondary MPAN will be sent</t>
  </si>
  <si>
    <t>System is updated
when the Meter is Primary MPAN, Registration Secured InActive Synchronisation Messages are received for all Related MPAN's for new registration</t>
  </si>
  <si>
    <t>Losing DC receives SecuredInactive Notification  for existing registration
Where the Switch Request is an OFAF Group or Related MPANs exist, one message per Primary &amp; Secondary MPAN will be sent</t>
  </si>
  <si>
    <t>Losing MEM (Gas) receive SecuredInactive Notification  for existing registration 
Where the Switch Request is an OFAF Group exist, one message per Primary &amp; Secondary MPAN will be sent</t>
  </si>
  <si>
    <t>Losing MEM (Gas)</t>
  </si>
  <si>
    <t>Losing MEM (Electricity) receive SecuredInactive Notification  for existing registration 
Where the Switch Request is an OFAF Group or Related MPANs exist, one message per Primary &amp; Secondary MPAN will be sent</t>
  </si>
  <si>
    <t>Losing MEM (Electricity)</t>
  </si>
  <si>
    <t>The test step is to verify that the GRDA has received following: 
RegistrationSecuredActiveSynchronisation
RegistrationSecuredInactiveSynchronisation</t>
  </si>
  <si>
    <t>System is updated as "Secured Active" for the new registration and "Secured Inactive" for the existing registration</t>
  </si>
  <si>
    <t xml:space="preserve">The switch request is displayed as SecuredActive for Switch Request and Secured Inactive for Existing Registrations </t>
  </si>
  <si>
    <t>ERDA receives Secured Active Synchronisation for switch request and Secured Inactive Synchronisation for existing Registration</t>
  </si>
  <si>
    <t>The test step is to verify that the ERDA/ERDA has received following: RegistrationSecuredActiveSynchronisation
RegistrationSecuredInactiveSynchronisation</t>
  </si>
  <si>
    <t>MPAN is with the ERDA with registration status Pending (new registration) and Active (Old registration)</t>
  </si>
  <si>
    <t>When the Meter is Primary MPAN, Registration Secured Active Synchronisation Messages are received for all Related MPAN's for new registration
and Registration Secured InActive Synchronisation Messages are received for all Related MPAN's for existing registration
System is updated as "Secured Active" for the new registration and "Secured Inactive" for the existing registration</t>
  </si>
  <si>
    <t>EES receives Secured Active Synchronisation for switch request and Secured Inactive Synchronisation for existing Registration</t>
  </si>
  <si>
    <t>The test step is to verify that the EES has received following: 
RegistrationSecuredActiveSynchronisation
RegistrationSecuredInactiveSynchronisation</t>
  </si>
  <si>
    <t xml:space="preserve">Smart Metering (DSP) receives Secured Active Synchronisation for switch request and Secured Inactive Synchronisation for existing Registration (Gas and Electricity) </t>
  </si>
  <si>
    <t>When the Meter is Primary MPAN, Registration Secured Active Synchronisation Messages are received for all Related MPAN's for new registration
and Registration Secured InActive Synchronisation Messages are received for all Related MPAN's for existing registration.
Smart Metering (DSP) system is updated 
- New Meter Point Registration(s) is created for the MPxNs in the Provisional Registration
- Existing (and any future) Meter Point Registration(s) for the MPxNs are deleted</t>
  </si>
  <si>
    <t>Switch Request Secured InActive - Dual Fuel (Losing)</t>
  </si>
  <si>
    <t>1 ) Switch Request Secured Active notifications sent to 
Gaining Supplier, Gaining Shipper &amp;  MAP Data Service (GAS &amp; Electricity)
2) Switch Request Secured InActive notifications sent to
Losing Supplier (GAS &amp; Electricity)
Losing Shippers (GAS)
Losing DA and  DC (Electricity) 
Losing MEM (GAS &amp; Electricity)
Losing MAP (GAS &amp; Electricity)
3) Switch Request Secured Active &amp; Secured Inactive synchronisation messages sent to 
GAS
GRDA  &amp; GES
Electricity
ERDA &amp; EES
Both
Smart Metering (DSP)
When the Meter is Primary MPAN, Registration Secured Active Synchronisation Messages are received for all Related MPAN's for new registration
When the Meter is Primary MPAN, Registration Secured InActive Synchronisation Messages are received for all Related MPAN's for existing registration</t>
  </si>
  <si>
    <t>Gaining Supplier receives Secured Active Notification  for the switch request</t>
  </si>
  <si>
    <t xml:space="preserve">The test step is to verify that the Gaining Supplier has received the RegistrationSecuredActiveNotification
In ET message will be sent to the Counter Party Simulator </t>
  </si>
  <si>
    <t>The test step is to verify that the Gaining MAP Data Service  for Gas has received the RegistrationSecuredActiveNotification
In ET message will be sent to the Counter Party Simulator</t>
  </si>
  <si>
    <t>The test step is to verify that the Gaining MAP Data Service  for Electricity has received the RegistrationSecuredActiveNotification
In ET message will be sent to the Counter Party Simulator</t>
  </si>
  <si>
    <t>The test step is to verify that the MAP Data services for Gas  has received
RegistrationSecuredInactiveNotification</t>
  </si>
  <si>
    <t>The test step is to verify that the MAP Data services for Electricity has received
RegistrationSecuredInactiveNotification</t>
  </si>
  <si>
    <t>The test step is to verify that the Losing Shipper has received the RegistrationSecuredInactiveNotification</t>
  </si>
  <si>
    <t>Post Switch Execution - Gas (Gaining)</t>
  </si>
  <si>
    <t>This scenario covers the flow of activities post execution of Gas switch request. After the Switch request is Active, (midnight of Switch Effective Date), the Gaining and Losing Suppliers will initiate Initial and Final meter reads respectively for Settlements. For SMETS2, additionally, during the Losing Supplier Switch execution window, Losing Supplier will reconfigure commands in Smart Metering (DSP). Post  Losing Supplier Switch execution window, the Gaining Supplier will  sends credential change details to Smart Metering (DSP). This flow also checks that registration effective time, CSS updates the current registration to 'Inactive' and switch request to 'Active'. GRDA, GES and Smart Meter updates the existing registration with end date.</t>
  </si>
  <si>
    <t>Epic – Supplier Switching
Story – Post Confirmed Execution Admin / 2.6.13, 2.6.14
ISD - Post Switch Execution (gas -  trad)
ISD - Post Switch Execution (gas - SMETS2)</t>
  </si>
  <si>
    <t>2.6.1, 2.6.7</t>
  </si>
  <si>
    <t>Losing Supplier initiates Meter Reads with Losing Shipper</t>
  </si>
  <si>
    <t xml:space="preserve">This step covers the process initiated by Losing Supplier for Closing  bill
</t>
  </si>
  <si>
    <t>Existing Registration is Inactive</t>
  </si>
  <si>
    <t>Meter reads are received and closing bill generated</t>
  </si>
  <si>
    <t>For Smart Meters, Gaining Supplier sends credential change request to Smart Metering (DSP) 
N.B. This step can be marked as N/A for a Traditional Meter</t>
  </si>
  <si>
    <t>2.6.13, 2.6.14</t>
  </si>
  <si>
    <t>CSS updates the switch request as Active on midnight of Switch Date (Supply start date)</t>
  </si>
  <si>
    <t xml:space="preserve">This step covers the functionality where CSS will update the following on midnight of switch date (supply start date)
- Set registration status as "Active" (for the switch request)
- Set registration status as "Inactive" (for the existing registration)
</t>
  </si>
  <si>
    <t>Switch Request for MPRN with "Secured Active" status</t>
  </si>
  <si>
    <t>The Registration for switch request is updated as "Active" and the existing registration is updated as "Inactive"</t>
  </si>
  <si>
    <t>GRDA updates the end date for the secured inactive registration at midnight (Supply start date of the switch request)</t>
  </si>
  <si>
    <t xml:space="preserve">This step covers the functionality where GRDA at midnight of supply start date for the switch request will update the existing registration (secured inactive) with an end date
</t>
  </si>
  <si>
    <t>Switch Request for MPRN with equivalent to "Secured Active" status</t>
  </si>
  <si>
    <t>End date is updated in GRDA system for the secured inactive registration</t>
  </si>
  <si>
    <t>GES updates the end date for the secured inactive registration at midnight (Supply start date of the switch request)</t>
  </si>
  <si>
    <t xml:space="preserve">This step covers the functionality where GES at midnight of supply start date for the switch request will update the existing registration (secured inactive) with an end date
</t>
  </si>
  <si>
    <t>End date is updated in GES system for the secured inactive registration</t>
  </si>
  <si>
    <t xml:space="preserve">Smart Metering (DSP) updates the supplier credentials and end date for secured inactive registration at midnight
 (Supply start date of the switch request) </t>
  </si>
  <si>
    <t>This step covers the functionality where Smart Metering (DSP)  updates the supplier credential &amp; End date for existing registration (secured inactive) at midnight of supply start date for the switch request</t>
  </si>
  <si>
    <t>Switch Request for MPRN with "Secured Active" status
Credential change request has received from the Supplier (Gaining &amp; Losing)</t>
  </si>
  <si>
    <t>Supplier Credentials and End date is updated in Smart Metering (DSP) system for the secured inactive registration</t>
  </si>
  <si>
    <t>2.6.2,2.6.7</t>
  </si>
  <si>
    <t>Gaining Supplier initiates Meter Reads with Gaining Shipper for opening Bills</t>
  </si>
  <si>
    <t>This step covers the process initiated by Gaining Supplier for Opening bill</t>
  </si>
  <si>
    <t>Registration is active for the switch request</t>
  </si>
  <si>
    <t>Meter Reads are received and opening Bill generated</t>
  </si>
  <si>
    <t>Post Switch Execution - Gas (Losing)</t>
  </si>
  <si>
    <t>This step covers the process initiated by Losing Supplier for Closing  bill</t>
  </si>
  <si>
    <t>Post Switch Execution - Electricity (Gaining)</t>
  </si>
  <si>
    <t>This scenario covers the flow of activities post execution of Electricity switch request. After the Switch request is Active, (midnight of Switch Effective Date), the Gaining and Losing Suppliers will initiate Initial and Final meter reads respectively for Settlements. For SMETS2, additionally, during the Losing Supplier Switch execution window, Losing Supplier will reconfigure commands in Smart Metering (DSP). Post  Losing Supplier Switch execution window, the Gaining Supplier will  sends credential change details to Smart Metering (DSP). This flow also checks that registration effective time, CSS updates the current registration to 'Inactive' and switch request to 'Active'. ERDA and Smart Meter updates the existing registration with end date. EES display the existing registration end date which is received from ERDA.</t>
  </si>
  <si>
    <t>1) Primary MPAN
2) OFAF Group</t>
  </si>
  <si>
    <t>Epic – Supplier Switching
Story – Post Confirmed Execution Admin / 2.6.13, 2.6.14
ISD - Post Switch Execution (electricity trad)
ISD - Post Switch Execution (electricity SMETS2)</t>
  </si>
  <si>
    <t>2.6.1,2.6.6</t>
  </si>
  <si>
    <t>Losing Supplier initiates Meter Reads with Losing Data Collector</t>
  </si>
  <si>
    <t>Switch Request for MPAN with "Secured Active" status</t>
  </si>
  <si>
    <t>The Registration for switch request is updated as "Active" and the existing registration is updated as "Inactive"
When the Meter is Primary, all related MPAN's are updated as "Active" for new registration and "Inactive" for Existing Registration.</t>
  </si>
  <si>
    <t>EOES displays the end date for existing registration as 'Secured Inactive'</t>
  </si>
  <si>
    <t xml:space="preserve">This step covers the functionality where EES will display the existing registration with end date and status as Secured Inactive
</t>
  </si>
  <si>
    <t>Switch Request for MPAN with "Secured Active" status
ERDA sends end date update for the existing registration</t>
  </si>
  <si>
    <t>Existing Registration is displayed as 'Secured Inactive' with end date
When the Meter is Primary, all related MPAN's end date will be updated accordingly.</t>
  </si>
  <si>
    <t>Switch Request for MPAN with "Secured Active" status
Credential change request has received from the Supplier (Gaining &amp; Losing)</t>
  </si>
  <si>
    <t>Supplier Credentials and End date is updated in Smart Metering (DSP) system for the secured inactive registration
When the Meter is Primary, all related MPAN's end date will be updated accordingly</t>
  </si>
  <si>
    <t>2.6.3,2.6.6</t>
  </si>
  <si>
    <t>Gaining Supplier initiates Meter Reads with Gaining Data Collector for opening Bills</t>
  </si>
  <si>
    <t>Post Switch Execution - Electricity (Losing)</t>
  </si>
  <si>
    <t>Post Switch Execution - Dual Fuel (Gaining)</t>
  </si>
  <si>
    <t>This scenario covers the flow of activities post execution of Dual Fuel (with OFAF Reference) switch request. After the Switch request is Active, (midnight of Switch Effective Date), the Gaining and Losing Suppliers will initiate Initial and Final meter reads respectively for Settlements. For Smart Meter, additionally, during the Losing Supplier Switch execution window, Losing Supplier will reconfigure commands in Smart Metering (DSP). Post  Losing Supplier Switch execution window, the Gaining Supplier will  sends credential change details to Smart Metering (DSP). This flow also checks that registration effective time, CSS updates the current registration to 'Inactive' and switch request to 'Active'. GRDA, ERDA, EES &amp; Smart Meter updates the existing registration with end date. EES display the existing registration end date which is received from ERDA.</t>
  </si>
  <si>
    <t>Epic – Supplier Switching
Story – Post Confirmed Execution Admin / 2.6.13, 2.6.14
ISD - Post Execution Switch (electricity trad)
ISD - Post Execution Switch (electricity SMETS2)
ISD - Post Execution Switch (gas trad)
ISD - Post Execution Switch (gas SMETS2)</t>
  </si>
  <si>
    <t>Losing Suppliers initiates Meter Reads with Losing Shipper for Gas for Dual Fuel (with OFAF Reference)</t>
  </si>
  <si>
    <t>2.6.1, 2.6.6</t>
  </si>
  <si>
    <t>Losing Suppliers initiates Meter Reads with Losing Data Collector (Electricity)</t>
  </si>
  <si>
    <t xml:space="preserve">For Smart Meters, Gaining Supplier sends credential change request to Smart Metering (DSP)
N.B. This step can be marked as N/A for a Traditional Meter </t>
  </si>
  <si>
    <t>Switch Request for MPXN with "Secured Active" status</t>
  </si>
  <si>
    <t>The Registration for switch request is updated as "Active" and the existing registration is updated as "Inactive"
When the Electricity Meter is Primary, all related MPAN's are updated as "Active" for new registration and "Inactive" for Existing Registration.</t>
  </si>
  <si>
    <t>Switch Request for MPAN with equivalent to "Secured Active" status</t>
  </si>
  <si>
    <t>ERDA displays the end date for existing registration as 'Secured Inactive'</t>
  </si>
  <si>
    <t>Gaining Supplier initiates Meter Reads with Gaining Shipper for opening Bills  (gas)</t>
  </si>
  <si>
    <t>Gaining Supplier initiates Meter Reads with Gaining Data Collector for opening Bills (electricity)</t>
  </si>
  <si>
    <t>Post Switch Execution - Dual Fuel (Losing)</t>
  </si>
  <si>
    <t>Switch Request Withdrawal - GAS (Gaining)</t>
  </si>
  <si>
    <t xml:space="preserve">This scenario covers the flow of withdrawal of Gas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GRDA /GES and Smart Metering (DSP).  
When the registration status is "Confirmed" in CSS,  following are sent
 - Cancelled notifications to Gaining &amp; Losing Shippers, Gaining &amp; Losing Suppliers, MEM 
- Cancelled synchronisations messages to GRDA /GES and Smart Metering (DSP).  </t>
  </si>
  <si>
    <t>Existing Registration status is "Active" for the MPRN 
Switch Request equivalent to  "Pending" status for MPRN in GRDA</t>
  </si>
  <si>
    <t>1)  OFAF group
2) Switch Request with "Pending" status in CSS</t>
  </si>
  <si>
    <t>Losing Supplier receives Invitation to Intervene message
If the Switch Request is an OFAF Group exist, one message per Primary MPAN will be sent</t>
  </si>
  <si>
    <t>The test step covers the flow where Losing Supplier on receiving the invitation to Intervene message will process the details
In ET message will be sent to the Counter Party Simulator</t>
  </si>
  <si>
    <t>2.7.1</t>
  </si>
  <si>
    <t>Gaining Supplier initiates the switch withdrawal request</t>
  </si>
  <si>
    <t>The step covers the functionality where the Gaining Supplier initiates the switch withdrawal request</t>
  </si>
  <si>
    <t>Switch Request for MPRN with status "Pending" or "Confirmed"</t>
  </si>
  <si>
    <t>Switch Withdrawal Request is generated by the Gaining Supplier and send to CSS</t>
  </si>
  <si>
    <t>2.7.2, 2.7.3, 2.7.6, 2.7.9, 2.7.10, 1.4.8.1, 2.3.15, 2.3.15.1, 2.3.23.3, 2.7.11, 2.7.13</t>
  </si>
  <si>
    <t>CSS receives Switch Withdrawal Request
one validation message per Switch Withdrawal request will be sent.
Where the Switch Request is an OFAF Group, one Status &amp; synchronisation message per Primary &amp; Secondary MPAN will be sent</t>
  </si>
  <si>
    <t>The step covers the flow where CSS process the Switch Withdrawal Request received and perform following activities
 - Validates Switch Request
-  set the registration status to "Cancelled"
- sends Cancelled Notifications and Synchronisation messages
one validation message per Switch Withdrawal request will be sent.
Where the Switch Request is an OFAF Group, one Status &amp; synchronisation message per Primary &amp; Secondary MPAN will be sent</t>
  </si>
  <si>
    <t>CSS sends following -
- Registration Validated Notification and Cancelled Notification to Gaining Supplier 
- Switch Request Cancelled Notification to  Losing Suppliers, Gaining Shipper
- RegistrationChange anticipation Notification to Losing Shippers
- Switch Cancelled synchronisation messages to GRDA, GES, Smart Metering (DSP)
When the Switch Request is "Confirmed" in CSS, it sends
-  RegistrationChange anticipation Notification to Losing MEM</t>
  </si>
  <si>
    <t xml:space="preserve">GainingSupplier
LosingSupplier
GainingShipper
LosingShipper
GRDA
GES
DCCSM
----------------
MEM (Losing) </t>
  </si>
  <si>
    <t>RegistrationValidationNotification
GainingRegistrationCancelledNotification
RegistrationCancelledNotification
RegistrationCancelledNotification
RegistrationChangeAnticipatedNotification
RegistrationCancelledSynchronisation
RegistrationCancelledSynchronisation
RegistrationCancelledSynchronisation
------------------
RegistrationChangeAnticipatedNotification</t>
  </si>
  <si>
    <t>2.3.15.2, 2.7.14</t>
  </si>
  <si>
    <t>Gaining Supplier receives Registration Validation &amp; Cancellation Notifications
one validation message per Switch request will be sent.
Where the Switch Request is an OFAF Group exist, one message per Primary &amp; Secondary MPAN will be sent</t>
  </si>
  <si>
    <t>The test step is to verify that the Gaining Supplier has received following:
- RegistrationValidationNotification
- GainingRegistrationCancelledNotification</t>
  </si>
  <si>
    <t xml:space="preserve">Switch Request  for the MPRN with either Pending / Confirmed status </t>
  </si>
  <si>
    <t>Losing Supplier receives  Switch Cancellation Notification
Where the Switch Request is an OFAF Group exist, one message per Primary &amp; Secondary MPAN will be sent</t>
  </si>
  <si>
    <t>The test step is to verify that the Losing Supplier has received the RegistrationCancelledNotification
In ET message will be sent to the Counter Party Simulator</t>
  </si>
  <si>
    <t>Existing Active Registration with the Supplier for the MPRN</t>
  </si>
  <si>
    <t>Gaining Shipper receives  Switch Cancellation Notification
Where the Switch Request is an OFAF Group exist, one message per Primary &amp; Secondary MPAN will be sent</t>
  </si>
  <si>
    <t>Switch request for MPRN with status "Pending" or "Confirmed"</t>
  </si>
  <si>
    <t>Losing Shipper receives Registration Change anticipated Notifications
Where the Switch Request is an OFAF Group exist, one message per Primary &amp; Secondary MPAN will be sent</t>
  </si>
  <si>
    <t>Existing "Active" Registration with the Shipper for the MPRN</t>
  </si>
  <si>
    <t>This test step is to verify that the GRDA has received the RegistrationCancelledSynchronisation message and updated the details in their system</t>
  </si>
  <si>
    <t>GES receives Switch Cancellation Synchronisation message</t>
  </si>
  <si>
    <t>This test step is to verify that Enquiry system (GES) receives the RegistrationCancelledSynchronisation message and details are available to the enquiry system</t>
  </si>
  <si>
    <t>The Enquiry System displays the switch request as Cancelled</t>
  </si>
  <si>
    <t>Provisional Status with status Pending</t>
  </si>
  <si>
    <t>The provisional registration is deleted in the system</t>
  </si>
  <si>
    <t>2.7.14</t>
  </si>
  <si>
    <t>Losing MEM receives Switch Cancellation Notification</t>
  </si>
  <si>
    <t>Existing "Active" Registration with the MEM for the MPRN</t>
  </si>
  <si>
    <t>In ET message will be sent to the Counter Party Simulator
This is only when registration status is "Confirmed" in CSS</t>
  </si>
  <si>
    <t>Switch Request Withdrawal - GAS (Losing)</t>
  </si>
  <si>
    <t>The test step covers the flow where Losing Supplier on receiving the invitation to Intervene message will process the details</t>
  </si>
  <si>
    <t>The step covers the functionality where the Gaining Supplier initiates the switch withdrawal request
In ET message will be initiated via the Counter Party Simulator</t>
  </si>
  <si>
    <t>In ET message will be initiated via the Counter Party Simulator</t>
  </si>
  <si>
    <t>The test step is to verify that the Gaining Supplier has received following:
- RegistrationValidationNotification
- GainingRegistrationCancelledNotification
In ET message will be sent to the Counter Party Simulator</t>
  </si>
  <si>
    <t>The test step is to verify that the Losing Supplier has received the RegistrationCancelledNotification</t>
  </si>
  <si>
    <t>The test step is to verify that the Losing Shipper has received the RegistrationChangeAnticipatedNotification</t>
  </si>
  <si>
    <t>it is assumed that the Licensed Parties will verify this step
This is only when registration status is "Confirmed" in CSS</t>
  </si>
  <si>
    <t>Switch Request Withdrawal - Electricity (Gaining)</t>
  </si>
  <si>
    <t xml:space="preserve">This scenario covers the flow of withdrawal of Electricity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synchronisations messages to ERDA, EES and Smart Metering (DSP).  
When the registration status is "Confirmed" in CSS,  following are sent
 - Cancelled notifications to  Gaining &amp; Losing Suppliers, Losing MEM, Losing DA, Losing DC
- Cancelled synchronisations messages to ERDA, EES and Smart Metering (DSP).  </t>
  </si>
  <si>
    <t>Existing Registration status is "Active" for the MPAN
Switch Request with "Pending " status for MPAN in ERDA</t>
  </si>
  <si>
    <t>1) Primary MPAN
2) OFAF group
3) Switch Request with "Pending" Status in CSS</t>
  </si>
  <si>
    <t>Epic – Supplier Switching
Story – Switch Withdrawal /2.7.1, 2.7.3, 2.7.6, 2.7.8, 2.7.10, 2.7.11, 2.3.15
ISD - Switch Withdrawal (electricity - pre confirmed)
ISD - Switch Withdrawal (electricity - post confirmed)</t>
  </si>
  <si>
    <t>Losing Supplier(s) receives Invitation to Intervene message
Where the Switch Request is an OFAF Group or Related MPANs exist, one message per Primary MPAN will be sent</t>
  </si>
  <si>
    <t>The test step covers the flow where Losing Supplier on receiving the invitation to Intervene message will process the details
In ET message will be sent to the Counter Party Simulato</t>
  </si>
  <si>
    <t>Switch Request for MPAN with status "Pending" or "Confirmed"</t>
  </si>
  <si>
    <t>2.7.2, 2.7.3, 2.7.6, 2.7.7, 2.7.8, 2.7.9, 2.7.10, 1.4.8.1, 2.3.15, 2.3.15.1, 2.3.23.3, 2.7.11, 2.7.13</t>
  </si>
  <si>
    <t>CSS receives Switch Withdrawal Request
one validation message per Switch Withdrawal request will be sent.
Where the Switch Request is an OFAF Group or Related MPANs exist, one Status &amp; synchronisation message per Primary &amp; Secondary MPAN will be sent</t>
  </si>
  <si>
    <t>The step covers the flow where CSS process the Switch Withdrawal Request received and perform following activities
 - Validates Switch Request
-  set the registration status to "Cancelled"
- sends Cancelled Notifications and Synchronisation messages
one validation message per Switch Withdrawal request will be sent.
Where the Switch Request is an OFAF Group or Related MPANs exist, one Status &amp; synchronisation message per Primary &amp; Secondary MPAN will be sent</t>
  </si>
  <si>
    <t>CSS sends following -
- Registration Validation Notification and Cancelled Notification to Gaining Supplier 
- Switch Request Cancelled Notification to  Losing Suppliers
- Switch Cancelled synchronisation messages to ERDA, EES, Smart Metering (DSP)
When the Switch Request is "Confirmed" in CSS, it sends
- Switch Request Cancelled Notification to Losing MEM, DA,DC
When the  Meter is Primary MPAN, CSS will send the Notifications and Synchronisation messages to the recipients for all Related MPAN's</t>
  </si>
  <si>
    <t>GainingSupplier
LosingSupplier
ERDA
EES
DCCSM
-------
HHDA/NHHDA (Losing)
HHDC/NHHDC (Losing)
MEM (Losing)</t>
  </si>
  <si>
    <r>
      <rPr>
        <sz val="9"/>
        <rFont val="Calibri"/>
        <family val="2"/>
      </rPr>
      <t>RegistrationValidationNotification
GainingRegistrationCancelledNotification</t>
    </r>
    <r>
      <rPr>
        <sz val="9"/>
        <color theme="1"/>
        <rFont val="Calibri"/>
        <family val="2"/>
      </rPr>
      <t xml:space="preserve">
RegistrationCancelledNotification
RegistrationCancelledSynchronisation
RegistrationCancelledSynchronisation
RegistrationCancelledSynchronisation
-----
RegistrationChangeAnticipatedNotification
RegistrationChangeAnticipatedNotification
RegistrationChangeAnticipatedNotification</t>
    </r>
  </si>
  <si>
    <t>Gaining Supplier receives Validation &amp; Switch Cancellation Notification
one validation message per Switch Withdrawal request will be sent.
Where the Switch Request is an OFAF Group or Related MPANs exist, one message per Primary &amp; Secondary MPAN will be sent</t>
  </si>
  <si>
    <t>Losing Supplier receives  Switch Cancellation Notification
Where the Switch Request is an OFAF Group or Related MPANs exist, one message per Primary &amp; Secondary MPAN will be sent</t>
  </si>
  <si>
    <t>Existing Active Registration with the Supplier for the MPxN</t>
  </si>
  <si>
    <t>Switch Request for MPAN with status  "Pending"</t>
  </si>
  <si>
    <t>The switch request is updated in the system with status Cancelled and the current registration is reinstated by removing the registration end date
When the Meter is Primary MPAN, Registration Cancelled Synchronisation Messages are received for all Related MPAN's</t>
  </si>
  <si>
    <t>EES receives Switch Cancellation Synchronisation message</t>
  </si>
  <si>
    <t>The provisional registration is deleted in the system
When the Meter is Primary MPAN, Registration Cancelled Synchronisation Messages are received for all Related MPAN's</t>
  </si>
  <si>
    <t>2.7.14
This is only when registration status is "Confirmed" in CSS</t>
  </si>
  <si>
    <t>Losing MEM receives change for Switch Notification
Where the Switch Request is an OFAF Group or Related MPANs exist, one message per Primary &amp; Secondary MPAN will be sent</t>
  </si>
  <si>
    <t>Switch Request for MPAN with status  "Confirmed"</t>
  </si>
  <si>
    <t>System is updated 
When the Meter is Primary MPAN, Cancelled Notifications are received for all Related MPAN's</t>
  </si>
  <si>
    <t>Losing Data Aggregator (DA) receives change for Switch Notification
Where the Switch Request is an OFAF Group or Related MPANs exist, one message per Primary &amp; Secondary MPAN will be sent</t>
  </si>
  <si>
    <t>System is updated
When the Meter is Primary MPAN, Cancelled Notifications are received for all Related MPAN's</t>
  </si>
  <si>
    <t>Losing Data Collector (DC) receives Change for Switch Notification
Where the Switch Request is an OFAF Group or Related MPANs exist, one message per Primary &amp; Secondary MPAN will be sent</t>
  </si>
  <si>
    <t>Switch Request Withdrawal - Electricity (Losing)</t>
  </si>
  <si>
    <t>The step covers the flow where CSS process the Switch Withdrawal Request received and perform following activities
 - Validates Switch Request
-  set the registration status to "Cancelled"
- sends Cancelled Notifications and Synchronisation messages
Where the Switch Request is an OFAF Group or Related MPANs exist, one validation message per Primary MPAN will be sent, and one Status &amp; synchronisation message per Primary &amp; Secondary MPAN will be sent</t>
  </si>
  <si>
    <t>It is assumed that the Licensed parties will verify this step</t>
  </si>
  <si>
    <t>Switch Request Withdrawal - Dual Fuel (Gaining)</t>
  </si>
  <si>
    <t xml:space="preserve">This scenario covers the flow of withdrawal of Dual Fuel (with OFAF Reference) switch request before Gate Closure. The Gaining Energy Supplier sends a switch withdrawal request to CSS. The registration status in CSS can be "Pending" or "Confirmed". CSS validates the withdrawal request and cancels the Switch Request.  This scenario covers the flow of withdrawal of Electricity switch request before Gate Closure. The Gaining Energy Supplier sends a switch withdrawal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notifications to Gaining &amp; Losing Shippers (for Gas) 
-  Cancelled synchronisations messages to ERDA, EES, GRDA, GES and Smart Metering (DSP).  
When the registration status is "Confirmed" in CSS,  following are sent
 - Cancelled notifications to  Gaining &amp; Losing Suppliers, Losing MEM, Losing DA, Losing DC
 - Cancelled notifications to Gaining &amp; Losing Suppliers (for Gas)
- Cancelled notifications to Losing DA, Losing DC (for Electricity)
- Cancelled synchronisations messages to ERDA, EES and Smart Metering (DSP).
   </t>
  </si>
  <si>
    <t>Existing Registration status is "Active" for the MPxN's
Switch Request with "Pending " status for MPAN in ERDA
Switch Request with "Pending " status for MPRN in GRDA</t>
  </si>
  <si>
    <t>1) Primary MPAN
2) Switch Request with "Pending" Status in CSS</t>
  </si>
  <si>
    <t>Epic – Supplier Switching
Story – Switch Withdrawal / 2.7.1, 2.7.3, 2.7.6, 2.7.8, 2.7.10, 2.7.11, 2.3.15
ISD - Switch Withdrawal (electricity - pre confirmed)
ISD - Switch Withdrawal (electricity - post confirmed)
ISD - Switch Withdrawal (gas - pre confirmed)
ISD - Switch Withdrawal (gas - post confirmed)</t>
  </si>
  <si>
    <t>The test step covers the flow where Losing Supplier(s) on receiving the invitation to Intervene message will process the details
In ET message will be sent to the Counter Party Simulato</t>
  </si>
  <si>
    <t>Gaining Supplier initiates the switch withdrawal request for Dual Fuel (with OFAF Reference)</t>
  </si>
  <si>
    <t>Switch Request with status "Pending" or "Confirmed"</t>
  </si>
  <si>
    <t>CSS sends following -
- Registration Validated Notification and  Cancelled Notification to Gaining Supplier 
- Registration Cancelled Notification to Gaining Shippers (Gas)
- Registration Cancelled Notification to  Losing Suppliers (Gas and Electricity)
- Registration Change anticipation Notification to Losing Shippers for Gas)
- Switch Cancelled synchronisation messages to ERDA, EES, GRDA, Smart Metering (DSP)
When the Switch Request is ""Confirmed"" in CSS, it sends
- Switch Request Cancelled Notification to Losing MEM
- Switch Request Cancelled Notification to Losing DA and Losing DC (for electricity)
When the  Electricity Meter is Primary MPAN, CSS will send the Notifications and Synchronisation messages to the recipients for all Related MPAN's</t>
  </si>
  <si>
    <t>GainingSupplier
LosingSupplier (Gas &amp; Electricity)
GainingShipper (GAS)
LosingShipper (GAS)
ERDA 
EES 
GRDA 
GES
DCCSM (Gas and Electricity)
------------
MEM (Losing - Gas and Electricity)
HHDA/NHHDA (Losing - Electricity)
HHDC/NHHDC (Losing - Electricity)</t>
  </si>
  <si>
    <r>
      <rPr>
        <sz val="9"/>
        <rFont val="Calibri"/>
        <family val="2"/>
      </rPr>
      <t>RegistrationValidationNotification
GainingRegistrationCancelledNotification</t>
    </r>
    <r>
      <rPr>
        <sz val="9"/>
        <color theme="1"/>
        <rFont val="Calibri"/>
        <family val="2"/>
      </rPr>
      <t xml:space="preserve">
RegistrationCancelledNotification
RegistrationCancelledNotification
</t>
    </r>
    <r>
      <rPr>
        <sz val="9"/>
        <rFont val="Calibri"/>
        <family val="2"/>
      </rPr>
      <t>RegistrationChangeAnticipatedNotification</t>
    </r>
    <r>
      <rPr>
        <sz val="9"/>
        <color rgb="FFFF0000"/>
        <rFont val="Calibri"/>
        <family val="2"/>
      </rPr>
      <t xml:space="preserve">
</t>
    </r>
    <r>
      <rPr>
        <sz val="9"/>
        <color theme="1"/>
        <rFont val="Calibri"/>
        <family val="2"/>
      </rPr>
      <t xml:space="preserve">
RegistrationCancelledSynchronisation
RegistrationCancelledSynchronisation
RegistrationCancelledSynchronisation
RegistrationCancelledSynchronisation
RegistrationCancelledSynchronisation
------------
RegistrationChangeAnticipatedNotification
RegistrationChangeAnticipatedNotification
RegistrationChangeAnticipatedNotification</t>
    </r>
  </si>
  <si>
    <t xml:space="preserve">Switch Request exists for the MPxN with either Pending / Confirmed status </t>
  </si>
  <si>
    <t>System is Updated</t>
  </si>
  <si>
    <t>Losing Supplier receives  Switch Cancellation Notification (Gas and Electricity)
Where the Switch Request is an OFAF Group or Related MPANs exist, one message per Primary &amp; Secondary MPAN will be sent</t>
  </si>
  <si>
    <t>Switch request for MPAN with status "Pending" or "Confirmed"</t>
  </si>
  <si>
    <t>Losing Shipper receives Registration Change anticipated Notifications
Where the Switch Request is an OFAF Group or Related MPANs exist, one message per Primary &amp; Secondary MPAN will be sent</t>
  </si>
  <si>
    <t>existing Active Registration with the Shipper for the MPRN</t>
  </si>
  <si>
    <t>G/L</t>
  </si>
  <si>
    <t xml:space="preserve">MPRN is with the GRDA with registration status Pending </t>
  </si>
  <si>
    <t>The system is updated and displays as cancelled in the Enquiry System</t>
  </si>
  <si>
    <t>MPAN is with the supplier with registration status Pending</t>
  </si>
  <si>
    <t>Smart Metering (DSP) receives Switch Cancellation Synchronisation message  (Gas and Electricity)</t>
  </si>
  <si>
    <t xml:space="preserve">MPxN is with the MEM with registration status Confirmed </t>
  </si>
  <si>
    <t>System is Updated
When the Meter is Primary MPAN,  Cancelled Notifications are received for all Related MPAN's</t>
  </si>
  <si>
    <t xml:space="preserve">MPAN is with the DA with registration status Confirmed </t>
  </si>
  <si>
    <t>MPAN is with the DC with registration status Confirmed</t>
  </si>
  <si>
    <t>Switch Request Withdrawal - Dual Fuel (Losing)</t>
  </si>
  <si>
    <t>The test step covers the flow where Losing Supplier(s) on receiving the invitation to Intervene message will process the details</t>
  </si>
  <si>
    <t>The step covers the functionality where the Gaining Supplier initiates the switch withdrawal request
In ET message will be initiated by the Counter Party Simulator</t>
  </si>
  <si>
    <t>In ET message will be initiated by the Counter Party Simulator</t>
  </si>
  <si>
    <t>Switch Annulment - Gas (Gaining)</t>
  </si>
  <si>
    <t xml:space="preserve">This scenario covers the flow of annulment of Gas switch request before Gate Closure. The Losing Energy Supplier sends a switch annulment request to CSS. The registration status in CSS can be "Pending" or "Confirmed". CSS validates the annulment request and cancels the Switch Request. 
CSS will sends the Cancelled Notifications and Synchronisations to the recipients as follows:
When the registration status is "Pending" in CSS, following are sent
-  Cancelled notifications to Gaining &amp; Losing Shippers, Gaining &amp; Losing Suppliers 
-  Cancelled synchronisations messages to GRDA /GES and Smart Metering (DSP).  
When the registration status is "Confirmed" in CSS,  following are sent
 - Cancelled notifications to Gaining &amp; Losing Shippers, Gaining &amp; Losing Suppliers, MEM 
- Cancelled synchronisations messages to GRDA /GES and Smart Metering (DSP).  </t>
  </si>
  <si>
    <t>Existing Registration status is "Active" for the MPRN
Switch Request equivalent to "Pending " status for MPRN in GRDA</t>
  </si>
  <si>
    <t xml:space="preserve">1) OFAF Group
2) Switch Request with "Pending" status in CSS
</t>
  </si>
  <si>
    <t>Epic – Supplier Switching
Story – Switch Annulment / 2.8.1, 2.8.3, 2.8.6, 2.8.10, 2.7.11, 2.3.15
ISD - Switch Annulment (gas - pre confirmed)
ISD - Switch Annulment (gas - post confirmed)</t>
  </si>
  <si>
    <t>2.8.1</t>
  </si>
  <si>
    <t>Losing Supplier initiates the switch Annulment request</t>
  </si>
  <si>
    <t>The step covers the functionality where the Losing Supplier initiates the Switch Annulment request to CSS
In ET message will be initiated the Counter Party Simulator</t>
  </si>
  <si>
    <t>Switch Annulment Request is generated by the Losing Supplier and sent to CSS</t>
  </si>
  <si>
    <t>2.8.2, 2.8.3, 2.8.6, 2.8.9, 2.8.10, 1.4.8.1, 2.3.15, 2.3.15.1, 2.3.23.3, 2.7.11, 2.7.13</t>
  </si>
  <si>
    <t>CSS receives Switch Annulment Request
one validation message per Switch Withdrawal request will be sent.
Where the Switch Request is an OFAF Group, one Status &amp; synchronisation message per Primary MPAN will be sent</t>
  </si>
  <si>
    <t>The step covers the flow where CSS process the Switch Annulment Request received and perform following activities
 - Validates Switch Request
-  set the registration status to "Cancelled"
- sends Cancelled Notifications and Synchronisation messages
one validation message per Switch Withdrawal request will be sent.
Where the Switch Request is an OFAF Group, one Status &amp; synchronisation message per Primary MPAN will be sent</t>
  </si>
  <si>
    <t>CSS sends following -
- Registration Validated Notification and  Cancelled Notification to Losing Supplier 
- Switch Request Cancelled Notification to  Gaining Suppliers, Gaining Shipper
- Registration Change Anticipation Notification to Losing Shippers
- Switch Cancelled synchronisation messages to GRDA, GES, Smart Metering (DSP)
When the Switch Request is "Confirmed" in CSS, it sends
-  RegistrationChange anticipation Notification to Losing MEM</t>
  </si>
  <si>
    <t xml:space="preserve">LosingSupplier
GainingSupplier
GainingShipper
LosingShipper
GRDA
GES
DCCSM
----------------
MEM (Losing) </t>
  </si>
  <si>
    <r>
      <rPr>
        <sz val="9"/>
        <rFont val="Calibri"/>
        <family val="2"/>
      </rPr>
      <t>RegistrationValidationNotification
RegistrationCancelledNotification</t>
    </r>
    <r>
      <rPr>
        <sz val="9"/>
        <color theme="1"/>
        <rFont val="Calibri"/>
        <family val="2"/>
      </rPr>
      <t xml:space="preserve">
GainingRegistrationCancelledNotification
</t>
    </r>
    <r>
      <rPr>
        <sz val="9"/>
        <rFont val="Calibri"/>
        <family val="2"/>
      </rPr>
      <t>RegistrationCancelledNotification
RegistrationChangeAnticipatedNotification</t>
    </r>
    <r>
      <rPr>
        <sz val="9"/>
        <color theme="1"/>
        <rFont val="Calibri"/>
        <family val="2"/>
      </rPr>
      <t xml:space="preserve">
RegistrationCancelledSynchronisation
RegistrationCancelledSynchronisation
RegistrationCancelledSynchronisation
------------------
RegistrationChangeAnticipatedNotification</t>
    </r>
  </si>
  <si>
    <t>Gaining Supplier receives Switch Cancellation Notification
Where the Switch Request is an OFAF Group, one message per Primary MPAN will be sent</t>
  </si>
  <si>
    <t>The test step is to verify that the Gaining Supplier has received following:
- GainingRegistrationCancelledNotification</t>
  </si>
  <si>
    <t xml:space="preserve">Switch Request for the MPRN with either Pending / Confirmed status </t>
  </si>
  <si>
    <t>Losing Supplier receives  validation &amp; Switch Cancellation Notification
one validation message per Switch request will be sent.
Where the Switch Request is an OFAF Group, one Status &amp; synchronisation message per Primary MPAN will be sent</t>
  </si>
  <si>
    <t>The test step is to verify that the Losing Supplier has received the 
- RegistrationValidationNotification 
- RegistrationCancelledNotification
In ET message will be sent to the Counter Party Simulator</t>
  </si>
  <si>
    <t>Gaining Shipper receives  Switch Cancellation Notification
Where the Switch Request is an OFAF Group, one message per Primary MPAN will be sent</t>
  </si>
  <si>
    <t>It is assumed that the Licensed parties will verify this</t>
  </si>
  <si>
    <t>Losing Shipper receives relevant change Notifications
Where the Switch Request is an OFAF Group, one message per Primary MPAN will be sent</t>
  </si>
  <si>
    <t>Losing MEM receives Switch Cancellation Notification
Where the Switch Request is an OFAF Group, one message per Primary MPAN will be sent</t>
  </si>
  <si>
    <t>Switch Annulment - Gas (Losing)</t>
  </si>
  <si>
    <t>The step covers the functionality where the Losing Supplier initiates the Switch Annulment request to CSS</t>
  </si>
  <si>
    <t>The step covers the flow where CSS process the Switch Annulment Request received and perform following activities
 - Validates Switch Request
-  set the registration status to "Cancelled"
- sends Cancelled Notifications and Synchronisation messages
one validation message per Switch Withdrawal request will be sent.
Where the Switch Request is an OFAF Group, one Status &amp; synchronisation message per Primary &amp; Secondary MPAN will be sent</t>
  </si>
  <si>
    <t>The test step is to verify that the Gaining Supplier has received following:
- GainingRegistrationCancelledNotification
In ET message will be sent to the Counter Party Simulator</t>
  </si>
  <si>
    <t>The test step is to verify that the Losing Supplier has received the 
- RegistrationValidationNotification 
- RegistrationCancelledNotification</t>
  </si>
  <si>
    <t>Switch Annulment - Electricity (Gaining)</t>
  </si>
  <si>
    <t xml:space="preserve">This scenario covers the flow of annulment of Electricity switch request before Gate Closure. The Losing Energy Supplier sends a switch annulment request to CSS. The registration status in CSS can be "Pending" or "Confirmed". CSS validates the annulment request and cancels the Switch Request.  
When the registration status is "Pending" in CSS, following are sent
-  Cancelled notifications to Gaining &amp; Losing Suppliers 
-  Cancelled synchronisations messages to ERDA, EES and Smart Metering (DSP).  
When the registration status is "Confirmed" in CSS,  following are sent
 - Cancelled notifications to  Gaining &amp; Losing Suppliers, Losing MEM, Losing DA, Losing DC
- Cancelled synchronisations messages to ERDA, EES and Smart Metering (DSP).  
</t>
  </si>
  <si>
    <t>1) Primary MPAN
2) OFAF group 
3) Switch Request with "Pending" Status in ERDA</t>
  </si>
  <si>
    <t>Epic – Supplier Switching
Story – Switch Annulment / 2.8.1, 2.8.6, 2.8.8, 2.8.10, 2.7.11, 2.3.15
ISD - Switch Annulment (electricity - pre confirmed)
ISD - Switch Annulment (electricity - post confirmed)</t>
  </si>
  <si>
    <t>Losing Supplier(s) receives Invitation to Intervene message
If the Switch Request is an OFAF Group exist, one message per Primary MPAN will be sent</t>
  </si>
  <si>
    <t>The test step covers the flow where Losing Supplier(s) on receiving the invitation to Intervene message will process the details
In ET message will be initiated via the Counter Party Simulator</t>
  </si>
  <si>
    <t>The step covers the functionality where the Losing Supplier initiates the Switch Annulment request to CSS
In ET message will be initiated via the Counter Party Simulator</t>
  </si>
  <si>
    <t>2.8.2, 2.8.3, 2.8.6, 2.8.7, 2.8.8, 2.8.9, 2.8.10, 1.4.8.1, 2.3.15, 2.3.15.1, 2.3.23.3, 2.7.11, 2.7.13</t>
  </si>
  <si>
    <t>CSS receives Switch Annulment Request
one validation message per Switch Withdrawal request will be sent.
Where the Switch Request is an OFAF Group or Related MPANs exist, one Status &amp; synchronisation message per Primary &amp; Secondary MPAN will be sent</t>
  </si>
  <si>
    <t>The step covers the flow where CSS process the Switch Annulment Request received and perform following activities
 - Validates Switch Request
-  set the registration status to "Cancelled"
- sends Cancelled Notifications and Synchronisation messages
one validation message per Switch Withdrawal request will be sent.
Where the Switch Request is an OFAF Group or Related MPANs exist, one Status &amp; synchronisation message per Primary &amp; Secondary MPAN will be sent</t>
  </si>
  <si>
    <t>Switch Request is received and either in Pending or Confirmed status</t>
  </si>
  <si>
    <t>CSS sends following -
- Switch Request Validated Notification to Losing Supplier 
- Switch Request Cancelled Notification to Losing &amp; Gaining  Suppliers
- Switch Cancelled synchronisation messages to ERDA, EES, Smart Metering (DSP)
When the Switch Request is "Confirmed" in CSS, it sends
- Switch Request Cancelled Notification to Losing MEM, DA,DC
When the Meter is Primary MPAN, CSS will send the Notifications and Synchronisation messages to the recipients for all Related MPAN's</t>
  </si>
  <si>
    <t>GainingSupplier
LosingSupplier
HHDA/NHHDA (Losing)
HHDC/NHHDC (Losing)
MEM (Losing)
ERDA
EES
DCCSM</t>
  </si>
  <si>
    <r>
      <rPr>
        <sz val="9"/>
        <rFont val="Calibri"/>
        <family val="2"/>
      </rPr>
      <t>GainingRegistrationCancelledNotification</t>
    </r>
    <r>
      <rPr>
        <sz val="9"/>
        <color theme="1"/>
        <rFont val="Calibri"/>
        <family val="2"/>
      </rPr>
      <t xml:space="preserve">
RegistrationValidationNotification
RegistrationCancelledNotification
</t>
    </r>
    <r>
      <rPr>
        <sz val="9"/>
        <rFont val="Calibri"/>
        <family val="2"/>
      </rPr>
      <t>RegistrationChangeAnticipatedNotification</t>
    </r>
    <r>
      <rPr>
        <sz val="9"/>
        <color theme="1"/>
        <rFont val="Calibri"/>
        <family val="2"/>
      </rPr>
      <t xml:space="preserve">
RegistrationChangeAnticipatedNotification
RegistrationChangeAnticipatedNotification
RegistrationCancelledSynchronisation
RegistrationCancelledSynchronisation
RegistrationCancelledSynchronisation</t>
    </r>
  </si>
  <si>
    <t>Losing Supplier receives  validation &amp; Switch Cancellation Notification
one validation message per Switch Withdrawal request will be sent.
Where the Switch Request is an OFAF Group or Related MPANs exist, one message per Primary &amp; Secondary MPAN will be sent</t>
  </si>
  <si>
    <t>The test step is to verify that the Losing MEM has received the RegistrationChangeAnticipatedNotification
In ET message will be sent to the Counter Party Simulato</t>
  </si>
  <si>
    <t xml:space="preserve">System is updated 
When the Meter is Primary MPAN,  Cancelled Notifications are received for all Related MPAN's
</t>
  </si>
  <si>
    <t>The test step is to verify that the Losing DC has received the RegistrationChangeAnticipatedNotification 
In ET message will be sent to the Counter Party Simulator</t>
  </si>
  <si>
    <t>Switch Annulment - Electricity (Losing)</t>
  </si>
  <si>
    <t>The step covers the flow where CSS process the Switch Annulment Request received and perform following activities
 - Validates Switch Request
-  set the registration status to "Cancelled"
- sends Cancelled Notifications and Synchronisation messages
Where the Switch Request is an OFAF Group or Related MPANs exist, one validation message per Primary MPAN will be sent, and one Status &amp; synchronisation message per Primary &amp; Secondary MPAN will be sent</t>
  </si>
  <si>
    <t xml:space="preserve">The test step is to verify that the Losing DC has received the RegistrationChangeAnticipatedNotification </t>
  </si>
  <si>
    <t>Switch Annulment - Dual Fuel (Gaining)</t>
  </si>
  <si>
    <t>This scenario covers the flow of annulment of Dual Fuel (with OFAF Reference) switch request before Gate Closure. The Losing Energy Supplier sends a switch annulment request to CSS. The registration status in CSS can be "Pending" or "Confirmed". CSS validates the withdrawal request and cancels the Switch Request.  
CSS will sends the Cancelled Notifications and Synchronisations to the recipients as follows:
When the registration status is "Pending" in CSS, following are sent
- Cancelled notifications to Gaining &amp; Losing Suppliers 
- Cancelled notifications to Gaining &amp; Losing Shippers (for Gas) 
- Cancelled synchronisations messages to ERDA, EES, GRDA, GES and Smart Metering (DSP).  
When the registration status is "Confirmed" in CSS,  following are sent
- Cancelled notifications to  Gaining &amp; Losing Suppliers, Losing MEM 
- Cancelled notifications to Gaining &amp; Losing Suppliers (for Gas)
- Cancelled notifications to Losing DA, Losing DC (for Electricity)
- Cancelled synchronisations messages to ERDA, EES, GRDA, GES and Smart Metering (DSP).</t>
  </si>
  <si>
    <t>Existing Registration status is "Active" for the MPxN's
Switch Request with "Pending " status for MPAN in ERDA
Switch Request with equivalent to "Pending " status for MPRN in GRDA</t>
  </si>
  <si>
    <t>Losing Supplier initiates the switch Annulment request for Dual Fuel (with OFAF Reference)</t>
  </si>
  <si>
    <t>The step covers the functionality where the Losing Supplier initiates the Switch Annulment request
In ET message will be initiated via the Counter Party Simulator</t>
  </si>
  <si>
    <t>Switch Withdrawal Request is generated by the Losing Supplier and send to CSS</t>
  </si>
  <si>
    <t>CSS sends following -
- Registration Validated Notification to Losing Supplier sending the annulment request
- Registration Cancelled Notification to Losing Supplier (Gas and Electricity)
- Registration Cancelled Notification to Gaining Shippers (Gas)
- Registration Cancelled Notification to  Gaining Suppliers 
- Registration Change anticipation Notification to Losing Shippers for Gas)
- Switch Cancelled synchronisation messages to ERDA, EES, GRDA, Smart Metering (DSP)
When the Switch Request is ""Confirmed"" in CSS, it sends
- Switch Request Cancelled Notification to Losing MEM
- Switch Request Cancelled Notification to Losing DA and Losing DC (for electricity)
When the Electricity Meter is Primary MPAN, CSS will send the Notifications and Synchronisation messages to the recipients for all Related MPAN's</t>
  </si>
  <si>
    <t>GainingSupplier
LosingSupplier (Gas &amp; Electricity)
GainingShipper
LosingShipper
ERDA 
EES 
GRDA 
GES
DCCSM (Gas and Electricity)
------------
MEM (Losing - Gas and Electricity)
HHDA/NHHDA (Losing - Electricity)
HHDC/NHHDC (Losing - Electricity)</t>
  </si>
  <si>
    <t>GainingRegistrationCancelledNotification
RegistrationValidationNotification
RegistrationCancelledNotification
RegistrationCancelledNotification
RegistrationChangeAnticipatedNotification
RegistrationCancelledSynchronisation
RegistrationCancelledSynchronisation
RegistrationCancelledSynchronisation
RegistrationCancelledSynchronisation
RegistrationCancelledSynchronisation
------------
RegistrationChangeAnticipatedNotification
RegistrationChangeAnticipatedNotification
RegistrationChangeAnticipatedNotification</t>
  </si>
  <si>
    <t>The test step is to verify that the Gaining Supplier has received  GainingRegistrationCancelledNotification</t>
  </si>
  <si>
    <t>Losing Supplier receives Validation &amp; Switch Cancellation Notification
one validation message per Switch Withdrawal request will be sent.
Where the Switch Request is an OFAF Group or Related MPANs exist, one message per Primary &amp; Secondary MPAN will be sent</t>
  </si>
  <si>
    <t>Gaining Shipper receives  Switch Cancellation Notification
Where the Switch Request is an OFAF Group, one message per Primary &amp; Secondary MPAN will be sent</t>
  </si>
  <si>
    <t>Losing Shipper receives Registration Change anticipated Notifications
Where the Switch Request is an OFAF Group, one message per Primary &amp; Secondary MPAN will be sent</t>
  </si>
  <si>
    <t>Existing Active Registration with the Shipper for the MPRN</t>
  </si>
  <si>
    <t>Smart Metering (DSP) receives Switch Cancellation Synchronisation message (Gas &amp; Electricity)</t>
  </si>
  <si>
    <t>Losing MEM receives change for Switch Notification  (Gas)
Where the Switch Request is an OFAF Group, one message per Primary &amp; Secondary MPAN will be sent</t>
  </si>
  <si>
    <t>Losing MEM
(Gas)</t>
  </si>
  <si>
    <t>Losing MEM receives change for Switch Notification  (Electricity)
Where the Switch Request is an OFAF Group or Related MPANs exist, one message per Primary &amp; Secondary MPAN will be sent</t>
  </si>
  <si>
    <t>Losing MEM
(Electricity)</t>
  </si>
  <si>
    <t>System is updated with status as confirmed
When the Meter is Primary MPAN, Cancelled Notifications are received for all Related MPAN's</t>
  </si>
  <si>
    <t>Switch Annulment - Dual Fuel (Losing)</t>
  </si>
  <si>
    <t>The step covers the functionality where the Losing Supplier initiates the Switch Annulment request</t>
  </si>
  <si>
    <t>The test step is to verify that the Gaining Supplier has received  GainingRegistrationCancelledNotification
In ET message will be sent to the Counter Party Simulator</t>
  </si>
  <si>
    <t>The switch request is updated in the system with status Cancelled and the current registration is reinstated by removing the registration end dated
When the Meter is Primary MPAN, Registration Cancelled Synchronisation Messages are received for all Related MPAN's</t>
  </si>
  <si>
    <t>Switch Request Annulment Rejected</t>
  </si>
  <si>
    <t>This scenario covers the flow of the Rejection of a Switch Annulment Request. The Losing Energy Supplier sends a Switch Annulment request to CSS. CSS validates the Annulment request and sends validation failed notification to Losing Energy Supplier.</t>
  </si>
  <si>
    <t xml:space="preserve">1) OFAF Group
2) Related MPANs
</t>
  </si>
  <si>
    <t>Epic – Supplier Switching
Story – Switch Annulment / 2.8.1, 2.8.3, 2.8.4, 2.8.5
ISD - No ISD</t>
  </si>
  <si>
    <t>Losing Supplier initiates the switch annulment request</t>
  </si>
  <si>
    <t>The step covers the functionality where the Losing Supplier initiates the switch Annulment request and send intervention message request to CSS</t>
  </si>
  <si>
    <t>Registration API Request</t>
  </si>
  <si>
    <t>2.8.2, 2.8.3, 2.8.4</t>
  </si>
  <si>
    <t>CSS receives Switch annulment Request
one validation message per Switch annulment request will be sent.</t>
  </si>
  <si>
    <t>The step covers the flow where CSS processes the Switch annulment request received as follows:
 - Validates the request and identifies validation failure
- Sends RegistrationValidation notification as rejected with reject reason
one validation message per Switch annulment request will be sent.</t>
  </si>
  <si>
    <t>CSS sends Registration Validation Notification to the Losing Supplier with status "Rejected" and reject reason</t>
  </si>
  <si>
    <t>2.8.5</t>
  </si>
  <si>
    <t>Losing Supplier receives Validation failure notification
one validation message per Switch annulment request will be sent.</t>
  </si>
  <si>
    <t>The test step is to verify that the Losing Supplier has received RegistrationValidationNotification</t>
  </si>
  <si>
    <t>The system processes the Registration Rejected Notification</t>
  </si>
  <si>
    <t>New RMP details received and stored in CSS  - Gas</t>
  </si>
  <si>
    <t>This scenario covers the flow when RMP is created for Gas. GRDA receives details of creation of RMP from Shippers (as per current existing process) and sends details to CSS and GES. CSS sends the RMP details to Smart Metering (DSP).</t>
  </si>
  <si>
    <t xml:space="preserve">New GB address available
</t>
  </si>
  <si>
    <t>Shippers create new RMP and send the newly created RMP details to GRDA</t>
  </si>
  <si>
    <t>The step covers the flow as follows:  
- Shippers creates RMP and record New Supply Metering Point against GAS Network (with existing network provide or new network provider)
- Send newly created RMP details to  GRDA</t>
  </si>
  <si>
    <t>Shippers</t>
  </si>
  <si>
    <t xml:space="preserve">New GB address available </t>
  </si>
  <si>
    <t>Shippers System updated with new RMP details . The new RMP details are sent to GRDA.</t>
  </si>
  <si>
    <t>1.2.9, 1.2.10, 1.2.12, 1.2.18</t>
  </si>
  <si>
    <t>GRDA receives newly created RMP details</t>
  </si>
  <si>
    <t>This step covers the following process:
- verify the new Metering Point (RMP) details and update the system
- send new Metering Point (RMP)  details to CSS
- send new Metering Point (RMP)  details to GES</t>
  </si>
  <si>
    <t xml:space="preserve">GRDA system 
- is updated with the new supply metering point details
- sends new supply Metering Point data sent to CSS
- sends New supply Metering Point details are sent to GES
</t>
  </si>
  <si>
    <t xml:space="preserve">RMP API Request </t>
  </si>
  <si>
    <t xml:space="preserve">Route: /rmps/gas
Method: POST
</t>
  </si>
  <si>
    <t>1.2.17</t>
  </si>
  <si>
    <t>CSS receives Synchronise Metering Point data</t>
  </si>
  <si>
    <t>The step covers the flow where CSS 
- processes the new Supply Metering Point details
- updates the system
- send RMP details to Smart Metering (DSP)
Where Related MPANs exist, one message per Primary &amp; Secondary MPAN will be sent</t>
  </si>
  <si>
    <t>CSS system is updated with new RMP details
CSS sends 
- RMPEventSynchronisation and RMPCreatedSynchornisation message sent to Smart Metering (DSP)</t>
  </si>
  <si>
    <t>DCCSM</t>
  </si>
  <si>
    <t>RMPEventSynchronisation
RMPCreatedSynchronisation</t>
  </si>
  <si>
    <t>1.2.19</t>
  </si>
  <si>
    <t xml:space="preserve">GES receives New Supply Metering Point details </t>
  </si>
  <si>
    <t>This test step is to verify that Enquiry system (GES) receives the New Supply Metering Point (RMP) data and details are available to the enquiry system</t>
  </si>
  <si>
    <t>The new Metering Point (RMP) details updated &amp; Published in the system</t>
  </si>
  <si>
    <t>1.2.23</t>
  </si>
  <si>
    <t xml:space="preserve">Smart Metering (DSP) receives  the Synchronise New Supply Metering Point details </t>
  </si>
  <si>
    <t>This test step is to verify that Smart Metering (DSP) system receives the RMPEventSynchronisation and RMPCreatedSynchronisation messages</t>
  </si>
  <si>
    <t>System is updated with new RMP details</t>
  </si>
  <si>
    <t>New RMP details received and stored in CSS  - Electricity</t>
  </si>
  <si>
    <t>This scenario covers the flow when RMP is created for Electricity. ERDA receives details of creation of RMP from DNO and sends details to CSS and EES. CSS sends RMP details to Smart Metering (DSP).</t>
  </si>
  <si>
    <t>Epic - Initial Registration
Story - Create RMP / 1.2.5, 1.2.13, 1.2.16, 1.2.19, 1.2.20
ISD - Create RMP - Electricity</t>
  </si>
  <si>
    <t>1.2.3, 1.2.4</t>
  </si>
  <si>
    <t>DNO creates RMP and send the details to ERDA</t>
  </si>
  <si>
    <t>The step covers the flow where 
- DNO creates RMP and updates the details in the system
- Send newly created RMP (including Meter indicator - defaults to True if not provided) details to  ERDA/ERDA and update their system (with existing network provider or new network provider)</t>
  </si>
  <si>
    <t xml:space="preserve">1) System is updated with new RMP details
2) Newly created RMP (Metering Point) details sent to ERDA </t>
  </si>
  <si>
    <t>1.2.5, 1.2.20, 1.2.13</t>
  </si>
  <si>
    <t>ERDA receives newly created RMP details</t>
  </si>
  <si>
    <t>This step covers the following process:
- verify the new Metering Point (RMP) details and update the system
- send Synchronise Metering point data to CSS 
- send new Metering Point details to EES
N.B. Metered indicator is set (RMP) to True if not received</t>
  </si>
  <si>
    <t xml:space="preserve">1) ERDA system is updated with new Metering Point (RMP) details
2 Send Synchronise Metering Point data to CSS for Metered Points
3) Send New Metering Point details to EES for Metered Points
</t>
  </si>
  <si>
    <t xml:space="preserve">Route: /rmps/electricity
Method: POST
</t>
  </si>
  <si>
    <t>1.2.16,1.2.21</t>
  </si>
  <si>
    <t>The step covers the flow where CSS 
- processes the Synchronise Metering Point details
- updates the system
- send RMP details to Smart Metering (DSP)
Where Related MPANs exist, one message per Primary &amp; Secondary MPAN will be sent</t>
  </si>
  <si>
    <t>1) System is updated with new RMP details
2) RMPEventSynchronisation and RMPCreatedSynchronisation messages sent to Smart Metering (DSP)</t>
  </si>
  <si>
    <t xml:space="preserve">EES receives new Metering Point details </t>
  </si>
  <si>
    <t xml:space="preserve">This test step is to verify that Enquiry system (EES) receives
-  new Metering Point (RMP) data from ERDA
</t>
  </si>
  <si>
    <t>The new Metering Point (RMP) details are updated and displayed in the EES.</t>
  </si>
  <si>
    <t>Smart Metering (DSP) receives  Synchronise Metering Point details</t>
  </si>
  <si>
    <t>This scenario covers the flow of Initial Registration for Gas from Energy Supplier. The CSS validates the Initial Registration Request and sends Registration Pending notifications to Energy Supplier, Shipper. CSS send Registration Pending synchronisation messages to GRDA/GES and Smart Metering (DSP). CSS sends REL synchronisation to GRDA/ GES.</t>
  </si>
  <si>
    <t>Registration does not exist for the RMP
RMP status is Operational</t>
  </si>
  <si>
    <t>1.4.2</t>
  </si>
  <si>
    <t>Initial Registration initiated by Energy Supplier</t>
  </si>
  <si>
    <t>The step covers the flow where Energy Supplier initiates and sends Initial Registration request to CSS</t>
  </si>
  <si>
    <t>Initial Registration request sent to CSS</t>
  </si>
  <si>
    <t>Route: /registrations
Method: POST</t>
  </si>
  <si>
    <t>1.4.3, 1.4.4, 1.4.6, 1.4.12, 1.4.8, 1.4.8.1, 1.4.8.2, 1.4.8.5</t>
  </si>
  <si>
    <t>CSS receives Initial Registration Request
one validation message per Initial Registration request will be sent.
One Pending Notification message will be sent per MPAN</t>
  </si>
  <si>
    <t>The step covers the flow where CSS process the Initial Registration Request as follows:
- Validates Initial Registration Request
- Sends Pending Notifications and Synchronisation and REL Synchronisation messages to intended recipients</t>
  </si>
  <si>
    <t>Initial Registration request is received</t>
  </si>
  <si>
    <t>CSS updates the system with Initial Registration details as "Pending" and sends
- Registration Validated Notification sent to Energy Supplier
- Registration Pending Notification sent to Energy Supplier &amp; Gaining Shippers
- Registration Pending synchronisation messages to GRDA, GES
- Registration Event Notification sent to Smart Metering (DSP)
- REL data synchronisation messages sent to GRDA &amp; GES</t>
  </si>
  <si>
    <t>GainingSupplier
GainingShipper
GRDA
GES
DCCSM</t>
  </si>
  <si>
    <t>RegistrationValidationNotification
RegistrationPendingNotification
RegistrationPendingNotification
RegistrationPendingSynchronisation
RetailEnergyLocationSynchronisation
RegistrationPendingSynchronisation
RetailEnergyLocationSynchronisation
RegistrationEventSynchronisation</t>
  </si>
  <si>
    <t>1.4.8.3</t>
  </si>
  <si>
    <t>Energy Supplier receives Registration Validation &amp; Pending Notification
one validation message per Initial Registration request will be sent.
One Pending Notification message will be sent per MPAN</t>
  </si>
  <si>
    <t>The test step is to verify that the Energy Supplier has received following notifications
- RegistrationValidationNotification 
- RegistrationPendingNotification</t>
  </si>
  <si>
    <t>Valid Initial registration request created and sent to CSS</t>
  </si>
  <si>
    <t>Shippers receives Registration Pending Notification
One Pending Notification message will be sent per MPAN</t>
  </si>
  <si>
    <t>The test step is to verify that the Shippers has received the RegistrationPendingNotification</t>
  </si>
  <si>
    <t>1.4.8.6</t>
  </si>
  <si>
    <t>GRDA receives Registration Pending &amp; REL Data Synchronisation messages</t>
  </si>
  <si>
    <t xml:space="preserve">The test step is to verify that the GRDA has received and processed the following messages
- RegistrationValidationNotification
- RegistrationPendingSynchronisation  
- RetailEnergyLocationSynchronisation </t>
  </si>
  <si>
    <t>GRDA system is updated with the Registration status as Pending and REL details</t>
  </si>
  <si>
    <t>GES receives Initial Registration Pending  &amp; REL Data Synchronisation messages</t>
  </si>
  <si>
    <t xml:space="preserve">This test step is to verify that Enquiry system receives the following messages and details are available to the enquiry system
- RegistrationPendingSynchronisation 
- RetailEnergyLocationSynchronisation 
</t>
  </si>
  <si>
    <t>The Enquiry System displays the Registration and REL details</t>
  </si>
  <si>
    <t>Smart Metering (DSP) receives Registration Event Synchronisation message</t>
  </si>
  <si>
    <t>This test step is to verify that Smart Metering (DSP) receives the RegistrationEventSynchronisation message and details are updated in the system</t>
  </si>
  <si>
    <t xml:space="preserve">A Provisional Registration record is created with a status of 'Pending' </t>
  </si>
  <si>
    <t xml:space="preserve">This scenario covers the flow of Initial Registration for Electricity from Energy Supplier. The CSS validates the Initial Registration Request and sends Registration Pending notifications to  Energy Supplier. CSS sends registration pending Synchronisation messages to  ERDA, EES and Smart Metering (DSP).  CSS sends REL synchronisation to ERDA and EES
</t>
  </si>
  <si>
    <t>1.4.3, 1.4.4, 1.4.6, 1.4.11, 1.4.12, 1.4.8, 1.4.8.1, 1.4.8.2, 1.4.8.5, 2.22, 2.22.1, 2.22.2, 2.22.4, 2.22.3, 2.22.5</t>
  </si>
  <si>
    <t xml:space="preserve">The step covers the flow where CSS process the Initial Registration Request as follows:
- Validates Initial Registration Request
- Determine REL
- Sends Pending Notifications and Synchronisation messages
</t>
  </si>
  <si>
    <t>Initial Registration request received</t>
  </si>
  <si>
    <t>CSS sends
- Registration Validation Notification and Registration Pending Notification to Energy Supplier 
- Registration Pending synchronisation messages to ERDA, EES
- Registration Event Synchronisation message to Smart Metering (DSP)
- REL synchronisation messages to ERDA &amp; EES</t>
  </si>
  <si>
    <t>GainingSupplier
ERDA
EES 
Smart Metering (DSP)</t>
  </si>
  <si>
    <r>
      <t>RegistrationValidationNotification
RegistratoinPendingNotification
RegistrationPendingSynchronisation
RetailEnergyLocationSynchronisation
RegistrationPendingSynchronisation
RetailEnergyLocationSynchronisation
RegistrationEventSynchronisation</t>
    </r>
    <r>
      <rPr>
        <sz val="9"/>
        <color rgb="FFFF0000"/>
        <rFont val="Calibri"/>
        <family val="2"/>
      </rPr>
      <t xml:space="preserve">
</t>
    </r>
    <r>
      <rPr>
        <sz val="9"/>
        <rFont val="Calibri"/>
        <family val="2"/>
      </rPr>
      <t xml:space="preserve">
</t>
    </r>
  </si>
  <si>
    <t>Energy Supplier receives Registration Validation &amp; Registration Pending Notification
one validation message per Initial Registration request will be sent.
One Pending Notification message will be sent per MPAN</t>
  </si>
  <si>
    <t>ERDA receives Initial Registration Pending synchronisation message and the REL Synchronisation message</t>
  </si>
  <si>
    <t>The test step is to verify that the ERDA has received the Registration Pending Synchronisation &amp; REL Synchronisation message and updated the details in their system</t>
  </si>
  <si>
    <t xml:space="preserve">ERDA system is updated as 'Pending' for initial registrations
ERDA receives the REL synchronisation message
</t>
  </si>
  <si>
    <t>EES receives Initial Registration Pending  &amp; REL  Synchronisation messages</t>
  </si>
  <si>
    <t>This test step is to verify that EES system receives the following messages
- RegistrationPendingSynchronisation 
- RetailEnergyLocationSynchronisation 
When MPAN exists in the system the details are updated and  available in the enquiry system.
When MPAN does not exist in the system the details are stored. These are processed after the MPAN is created and  then available in the enquiry system</t>
  </si>
  <si>
    <t xml:space="preserve">EES system is updated and following details are available in Enquiry system
- Initial Registration with Status "Pending"
- REL Data updated </t>
  </si>
  <si>
    <t>This test step is to verify that Smart Metering (DSP) system receives the Registration Event Synchronisation message and update into the system</t>
  </si>
  <si>
    <t xml:space="preserve">This scenario covers the flow of Initial Registration for Gas when the status is Pending. This involves process of GRDA sending messages to Shippers regarding Responsibility and Settlement. This further triggers messages from Energy Supplier to MEM services for appointments. GRDA will send Supplier Arranged Appointment and Supply Meter point Synchronisation details to CSS. CSS sends Supply Meter point Synchronisation message to Smart Metering (DSP)
</t>
  </si>
  <si>
    <t>Initial Registration Request for MPRN with Status "Pending" 
RMP status is Operational</t>
  </si>
  <si>
    <t xml:space="preserve">NA
</t>
  </si>
  <si>
    <t>Epic - Initial Registration
Story - Post Initial Registration
ISD - Initial Registration Post Pending (Gas)</t>
  </si>
  <si>
    <t>Acknowledgement  of Messages</t>
  </si>
  <si>
    <t>1.5.5</t>
  </si>
  <si>
    <t>GRDA sends message to Shippers</t>
  </si>
  <si>
    <t>This step covers to flow where GRDA initiates messages with Shippers for Responsibility and Settlement details for the switch request</t>
  </si>
  <si>
    <t xml:space="preserve">GRDA receives Supplier Arranged Appointment Details from Shippers </t>
  </si>
  <si>
    <t>This step covers the flow where GRDA receive MAP and MEM appointments from Shippers</t>
  </si>
  <si>
    <t>This step covers the flow where GRDA sends the following to CSS
- Supplier Arranged Appointments
- Supply Meter Point Synchronisation to RMP Operational</t>
  </si>
  <si>
    <t>GRDA sends Supplier Arranged appointment details and RMP Operational message sent to CSS</t>
  </si>
  <si>
    <t>Registration API Request 
RMP API Request</t>
  </si>
  <si>
    <t>/registrations/{registrationId}/supplierarrangedappointments
Method: PUT
Route: /rmps/gas
Method: PATCH</t>
  </si>
  <si>
    <t>This step covers the flow where CSS processes as follows:
 - Supplier Arranged Appointments received from GRDA 
- Supply Meter Point Synchronisation message received and updated into system and forwarded it to Smart Metering (DSP)</t>
  </si>
  <si>
    <t>(1) Supplier Arranged Appointments are updated in CSS system
(2) RMP status to 'Operational' is updated into CSS system
(3) Supply Meter Point Synchronisation message is sent to Smart Metering (DSP)</t>
  </si>
  <si>
    <t>RMPOperationalSynchronisation</t>
  </si>
  <si>
    <t>Smart Metering (DSP) receives Supply Meter Point  Synchronisation message from CSS</t>
  </si>
  <si>
    <t xml:space="preserve">This scenario covers the flow of Initial Registration for Electricity when the status is Pending. This involves process of ERDA sending messages to Energy Supplier regarding Responsibility and Settlement;  and appointments to Data Aggregators. This further triggers messages from Energy Supplier to Data Collectors and MEM services for appointments. ERDA will send Supplier Arranged Appointment and Meter Point Synchronisation message details to CSS. CSS sends Meter Point Synchronisation messages to Smart Metering (DSP)
</t>
  </si>
  <si>
    <t>Initial Registration Request for MPAN with Status "Pending" 
RMP status is Operational</t>
  </si>
  <si>
    <t>1.5.1</t>
  </si>
  <si>
    <t>ERDA sends "D0217"message to Gaining Supplier</t>
  </si>
  <si>
    <t>This step covers to flow where ERDA sends "D0217" to the Energy Supplier</t>
  </si>
  <si>
    <t>This will be covered as part of End to End Testing</t>
  </si>
  <si>
    <t>ERDA receive "D0205" from Gaining Supplier</t>
  </si>
  <si>
    <t>This step covers the flow where ERDA receives "D0205" from the Energy Supplier</t>
  </si>
  <si>
    <t xml:space="preserve">This step covers the flow where ERDA sends the following to CSS, DA (D0209)
- Supplier Arranged Appointments </t>
  </si>
  <si>
    <t xml:space="preserve">1) ERDA sends Supplier Arranged appointment to CSS &amp; DA </t>
  </si>
  <si>
    <t xml:space="preserve">Registration API Request 
RMP API Request </t>
  </si>
  <si>
    <t>/registrations/{registrationId}/supplierarrangedappointments
Method: PUT
Route: /rmps/electricity
Method: PATCH</t>
  </si>
  <si>
    <t>CSS receives Supplier Arranged Appointments details</t>
  </si>
  <si>
    <t>This step covers the flow where CSS processes the Supplier Arranged Appointments details received from ERDA and sends it to Smart Metering (DSP)</t>
  </si>
  <si>
    <t>1) Supplier Arranged Appointments are updated in CSS system and sent to Smart Metering (DSP)</t>
  </si>
  <si>
    <t>RegistrationEventSynchronisation</t>
  </si>
  <si>
    <t>Smart Metering (DSP) receives appointment Synchronisation message from CSS</t>
  </si>
  <si>
    <t>This steps is to verify that Smart Metering (DSP) has received RegistrationEventSynchronisation message with MEM details and processed to update into their system</t>
  </si>
  <si>
    <t>Smart Metering (DSP) is updated with MEM appointment details</t>
  </si>
  <si>
    <t>This scenario covers the flow of activities for execution of Initial Registration for GAS. 
CSS sends
- Secured Active notifications to Supplier, Shippers, MAP Data Service 
- Secured Active synchronisation messages to GRDA, GES and Smart Metering (DSP)</t>
  </si>
  <si>
    <t>Gate Closure window for this registration (5pm on the day before the supplier start date)
Initial Registration request status "Pending" in CSS
Registration status is 'GRDA pending Equivalent' in GRDA
RMP status is Operational</t>
  </si>
  <si>
    <t>Epic - Initial Registration
Story - Execute Initial Registration / 1.6.1, 1.6.2, 1.6.3, 1.4.8.5, 1.4.8.6
ISD - Execute Initial Registration (gas)</t>
  </si>
  <si>
    <t>1.6.1, 1.4.8.1, 1.6.2, 1.4.8.5</t>
  </si>
  <si>
    <t>CSS executes Initial Registration request
One Notification message will be sent per MPAN</t>
  </si>
  <si>
    <t>The step covers the flow where CSS initiates the  execution of Initial Registration Request and sends Secured Active Notifications and Synchronisation Messages to intended recipients</t>
  </si>
  <si>
    <t xml:space="preserve">CSS sends
- Registration Secured Active Notifications to Energy Supplier, Shipper and MAP Data Service
-Registration Secured Active Synchronisation messages to GRDA, GES, Smart Metering (DSP) </t>
  </si>
  <si>
    <t>GainingSupplier
GainingShipper
MAP
GRDA
GES
DCCSM</t>
  </si>
  <si>
    <t>RegistrationSecuredActiveNotification
RegistrationSecuredActiveNotification
RegistrationSecuredActiveNotification
RegistrationSecuredActiveSynchronisation
RegistrationSecuredActiveSynchronisation
RegistrationSecuredActiveSynchronisation</t>
  </si>
  <si>
    <t>1.6.3</t>
  </si>
  <si>
    <t>Energy Supplier receives Registration Secured Active Notification
One Notification message will be sent per MPAN</t>
  </si>
  <si>
    <t>The test step is to verify that the Supplier has received the Secured Active Notification for the initial registration request</t>
  </si>
  <si>
    <t>Supplier</t>
  </si>
  <si>
    <t>Initial Registration Request with Pending Status for MPRN</t>
  </si>
  <si>
    <t>Shipper receives Registration Secured Active Notification
One Notification message will be sent per MPAN</t>
  </si>
  <si>
    <t>The test step is to verify that the Shipper has received the Secured Active Notification for the initial registration request</t>
  </si>
  <si>
    <t>Shipper</t>
  </si>
  <si>
    <t>MAP Data services receives Registration Secured Active Notification
One Notification message will be sent per MPAN</t>
  </si>
  <si>
    <t>The test step is to verify that the MAP Data services has received Secured Active Notification for the initial registration request</t>
  </si>
  <si>
    <t>MAP Data service</t>
  </si>
  <si>
    <t>GRDA receives Secured Active Synchronisation messages</t>
  </si>
  <si>
    <t>The test step is to verify that the GRDA has received Secured Active Synchronisation for the initial registration request</t>
  </si>
  <si>
    <t xml:space="preserve">MPRN is with the GRDA with internal registration status </t>
  </si>
  <si>
    <t>System is updated with status as equivalent to 'Secured Active'</t>
  </si>
  <si>
    <t>GES receives Secured Active Synchronisation messages</t>
  </si>
  <si>
    <t>The test step is to verify that the GES has received  
Secured Active Synchronisation for the initial registration request</t>
  </si>
  <si>
    <t>MPRN is not disconnected</t>
  </si>
  <si>
    <t>System is displayed with the status as Secured active</t>
  </si>
  <si>
    <t>Smart Metering (DSP) receives Secured Active Synchronisation messages</t>
  </si>
  <si>
    <t>This steps is to verify that Smart Metering (DSP) has received Secured Active Synchronisation for the initial registration request</t>
  </si>
  <si>
    <t>Registration record is created in their system</t>
  </si>
  <si>
    <t>This scenario covers the flow of activities for execution of Initial Registration for Electricity. 
CSS sends
- Secured Active notifications to Supplier and MAP Data Service 
- Secured Active synchronisation messages are sent to ERDA, EES and Smart Metering (DSP)</t>
  </si>
  <si>
    <t>Gate Closure window for this registration
Initial Registration request status "Pending" in CSS
Registration status is 'Pending' in ERDA
RMP status is Created</t>
  </si>
  <si>
    <t xml:space="preserve">The step covers the flow where CSS initiates the  execution of Initial Registration Request and 
sends Secured Active Notifications and Synchronisation Messages to intended recipients
</t>
  </si>
  <si>
    <t xml:space="preserve">CSS sends
- Registration Secured Active Notifications to Energy Supplier and MAP Data Service
-Registration Secured Active Synchronisation messages to ERDA/ERDA, EES, Smart Metering (DSP) </t>
  </si>
  <si>
    <t>GainingSupplier
MAP (Gaining)
ERDA
EES
DCCSM</t>
  </si>
  <si>
    <t>RegistrationSecuredActiveNotification
RegistrationSecuredActiveNotification
RegistrationSecuredActiveSynchronisation
RegistrationSecuredActiveSynchronisation
RegistrationSecuredActiveSynchronisation</t>
  </si>
  <si>
    <t>MAP Data Service receives Registration Secured Active Notification
One Notification message will be sent per MPAN</t>
  </si>
  <si>
    <t>The test step is to verify that the MAP Data services has received the Secured Active Notification for the initial registration request</t>
  </si>
  <si>
    <t>ERDA receives Secured Active Synchronisation messages</t>
  </si>
  <si>
    <t>The test step is to verify that the ERDA/ERDA  has received Secured Active Synchronisation for the initial registration request</t>
  </si>
  <si>
    <t>MPAN is with the ERDA with Pending status</t>
  </si>
  <si>
    <t>System is updated with status as Secured Active</t>
  </si>
  <si>
    <t>EES receives Secured Active Synchronisation messages</t>
  </si>
  <si>
    <t>The test step is to verify that the EES has received  
Secured Active Synchronisation for the initial registration request</t>
  </si>
  <si>
    <t>System is updates and the Enquiry System displays the status as Secured Active</t>
  </si>
  <si>
    <t>This scenario covers the activities post execution of Initial Registration for Gas. This involves CSS setting the registration request as "Active ".  This process also involves messages sent between Energy Supplier, MAP, MEM, ERDA and Smart Metering (DSP). For Smart Meters, Energy Supplier will send credential request to Smart Metering (DSP).
Smart Metering (DSP) updates the credential details at midnight of supply start date</t>
  </si>
  <si>
    <t>RMP status is Operational</t>
  </si>
  <si>
    <t xml:space="preserve">For Smart meters, Gaining Supplier sends credential request to Smart Metering (DSP) </t>
  </si>
  <si>
    <t>This step covers the flow where Gaining supplier sends credential requests to Smart Metering (DSP) to configure commands</t>
  </si>
  <si>
    <t>1.7.1</t>
  </si>
  <si>
    <t xml:space="preserve">CSS updates the initial registration request as Active on midnight of Supply Start Date </t>
  </si>
  <si>
    <t xml:space="preserve">This step covers the functionality where CSS will update the following on midnight of supply start date
- Set registration status as "Active" </t>
  </si>
  <si>
    <t xml:space="preserve">System is updated with the Registration request status as "Active" </t>
  </si>
  <si>
    <t>Updates to Smart Metering (DSP)</t>
  </si>
  <si>
    <t xml:space="preserve">This step covers the functionality where Smart Metering (DSP) will commission the Meters </t>
  </si>
  <si>
    <t xml:space="preserve">Switch Request for MPRN with "Secured Active" status </t>
  </si>
  <si>
    <t>Meters are being commissioned</t>
  </si>
  <si>
    <t>1.7.7</t>
  </si>
  <si>
    <t>MEM sends Meter details to Energy Supplier</t>
  </si>
  <si>
    <t>This step covers the flow MEM send the new installed meter details to energy supplier</t>
  </si>
  <si>
    <t>It is assumed that the License Parties will verify this step</t>
  </si>
  <si>
    <t>1.7.3</t>
  </si>
  <si>
    <t>Energy Supplier receives new meter details</t>
  </si>
  <si>
    <t>This step covers the flow Energy Supplier receives the new installed meter details and forwards it to Shippers</t>
  </si>
  <si>
    <t>2.12.7</t>
  </si>
  <si>
    <t>Shippers received  meter details from Energy Supplier</t>
  </si>
  <si>
    <t>This step covers the flow Shippers received the new installed meter details from energy supplier</t>
  </si>
  <si>
    <t>2.12.8</t>
  </si>
  <si>
    <t>GRDA receives asset information from the Shippers</t>
  </si>
  <si>
    <t>This step is to verify that GRDA receives Asset information from Shippers</t>
  </si>
  <si>
    <t>GRDA updates Asset information</t>
  </si>
  <si>
    <t>2.12.12</t>
  </si>
  <si>
    <t>GRDA sends Asset Ownerships MAP details to CSS</t>
  </si>
  <si>
    <t>This step is to verify GRDA sends  Asset Ownerships MAP details to CSS</t>
  </si>
  <si>
    <t>RMP API Request</t>
  </si>
  <si>
    <t>Route: /rmps/assetownershipmaps
Method: PATCH</t>
  </si>
  <si>
    <t>2.12.13</t>
  </si>
  <si>
    <t>CSS receives Asset Ownership MAP details from GRDA</t>
  </si>
  <si>
    <t>This step is to verify CSS receives Asset Ownerships MAP details from GRDA</t>
  </si>
  <si>
    <t>CSS system is updated with the Asset Ownerships MAP details</t>
  </si>
  <si>
    <t>This scenario covers the activities post execution of Initial Registration for Electricity. This involves CSS setting the registration request as Active. This process also involves messages sent between Energy Supplier, MAP, MEM, ERDA and Smart Metering (DSP). For Smart Meters, Energy Supplier will send credential request to Smart Metering (DSP). Smart Metering (DSP) updates the credential details at midnight of supply start date</t>
  </si>
  <si>
    <t>Epic - Initial Registration
Story - Post Execute Initial Registration
ISD - Post Initial Registration Execution (electricity SMETS2)
ISD - Post Initial Registration Execution (Elec trad)</t>
  </si>
  <si>
    <t xml:space="preserve">Switch Request for MPAN with "Secured Active" status </t>
  </si>
  <si>
    <t>This step covers the flow Energy Supplier receives the new installed meter details and forwards it to ERDA</t>
  </si>
  <si>
    <t>2.12.5</t>
  </si>
  <si>
    <t>ERDA receives meter Details (D0312 flow) from the Supplier</t>
  </si>
  <si>
    <t>This step is to verify that ERDA receives D0312 from the Energy Supplier</t>
  </si>
  <si>
    <t>ERDA updates the meter details</t>
  </si>
  <si>
    <t>ERDA sends Asset Ownerships MAP &amp; Operational details to CSS</t>
  </si>
  <si>
    <t>This step is to verify ERDA sends  Asset Ownerships MAP and Metering Point Synchronisation as Operational details to CSS</t>
  </si>
  <si>
    <t>D0312  message is received</t>
  </si>
  <si>
    <t>ERDA sends Asset Ownerships MAP and RMP as Operational  details to CSS</t>
  </si>
  <si>
    <t>CSS receives Asset Ownership MAP details from ERDA</t>
  </si>
  <si>
    <t>This step is to verify CSS receives Asset Ownerships MAP details from ERDA and sends RMPOperational message to Smart Metering (DSP) and EES</t>
  </si>
  <si>
    <t>CSS system is updated with the Asset Ownerships MAP details and RMPOperation message sent to Smart Metering (DSP) and EES</t>
  </si>
  <si>
    <t>Smart Metering (DSP) receives the Operational Synchronisation message from CSS</t>
  </si>
  <si>
    <t xml:space="preserve">This test step is to verify that Smart Metering (DSP) system receives the RMPOperationalSynchronisation </t>
  </si>
  <si>
    <t>CSS Sends Operational Synchronisation Message</t>
  </si>
  <si>
    <t>EES updated with Operational Status</t>
  </si>
  <si>
    <t xml:space="preserve">This test step is to verify that EES system receives the RMPOperationalSynchronisation </t>
  </si>
  <si>
    <t>EES system is updated RMP as 'Operational'</t>
  </si>
  <si>
    <t>This scenario covers the functionality where the Initial Registration Request for Gas is withdrawn before Gate Closure. The Energy Supplier sends an withdrawal request for Initial Registration to CSS. CSS validates the request and cancels the request. CSS sends Cancelled notifications to Shippers, Suppliers, MEM and synchronisations messages to GRDA /GES and Smart Metering (DSP)</t>
  </si>
  <si>
    <t>MPRN is with the GRDA with internal registration status as 'Pending equivalent'
Registration status with 'Pending' status in CSS
RMP status is Operational</t>
  </si>
  <si>
    <r>
      <rPr>
        <sz val="9"/>
        <rFont val="Calibri"/>
        <family val="2"/>
      </rPr>
      <t>Epic - Initial Registration
Story - Initial Registration 
ISD - Initial Registration Withdrawal (gas) - Pending</t>
    </r>
    <r>
      <rPr>
        <sz val="9"/>
        <color rgb="FFFF0000"/>
        <rFont val="Calibri"/>
        <family val="2"/>
      </rPr>
      <t xml:space="preserve"> </t>
    </r>
  </si>
  <si>
    <t>1.8.1</t>
  </si>
  <si>
    <t>Energy Supplier initiates the initial registration withdrawal request</t>
  </si>
  <si>
    <t>The step covers the functionality where the Energy Supplier initiates the withdrawal of initial registration request</t>
  </si>
  <si>
    <t xml:space="preserve">Initial Registration Request with status "Pending" </t>
  </si>
  <si>
    <t>Initial Registration Withdrawal Request is generated by the Energy Supplier and send to CSS</t>
  </si>
  <si>
    <t>1.8.2, 1.8.3, 1.8.6, 1.8.7</t>
  </si>
  <si>
    <t>CSS receives Initial Registration Withdrawal Request
one validation message per Initial Registration withdrawal request will be sent.
One Notification message will be sent per MPAN</t>
  </si>
  <si>
    <t xml:space="preserve">The step covers the flow where CSS processes the Initial registration withdrawal request received 
 - Validates initial registration withdrawal request and identifies validation failure
-  Set the registration status as "Cancelled"
- sends Cancelled Notifications and Synchronisation messages
</t>
  </si>
  <si>
    <t>Initial Registration Request with status "Pending"</t>
  </si>
  <si>
    <t>CSS system is updated with Registration status as "Cancelled" CSS sends the following messages
-Validation and Cancelled Notification to the Energy Supplier
- Cancelled Notification to the Shipper
- Cancelled Synchronisation Messages to GRDA, GES and Smart Metering (DSP)</t>
  </si>
  <si>
    <t>GainingSupplier
Shipper
GRDA 
GES
DCCSM</t>
  </si>
  <si>
    <t>RegistrationValidationNotification
GainingRegistrationCancelledNotification
RegistrationCancelledNotification
RegistrationCancelledSynchronisation
RegistrationCancelledSynchronisation
RegistrationCancelledSynchronisation</t>
  </si>
  <si>
    <t>1.8.5</t>
  </si>
  <si>
    <t>Energy Supplier receives Validation &amp; Initial Registration Cancellation Notification
one validation message per Initial Registration withdrawal request will be sent.
One Notification message will be sent per MPAN</t>
  </si>
  <si>
    <t>The test step is to verify that the Energy Supplier has received following:
- RegistrationValidationNotification
- GainingRegistrationCancelledNotification</t>
  </si>
  <si>
    <t>Withdrawal request sent for MPRN</t>
  </si>
  <si>
    <t>1.8.7.3</t>
  </si>
  <si>
    <t>Shipper receives initial registration  Cancellation Notification
One Notification message will be sent per MPAN</t>
  </si>
  <si>
    <t>The test step is to verify that the Shipper has received the RegistrationCancelledNotification</t>
  </si>
  <si>
    <t xml:space="preserve">Registration request exist for the MPRN with Pending status </t>
  </si>
  <si>
    <t>GRDA receives Initial Registration Cancellation Synchronisation message</t>
  </si>
  <si>
    <t>The system is updated with registration status as "Cancelled"</t>
  </si>
  <si>
    <t>GES receives Initial Registration Cancellation Synchronisation message</t>
  </si>
  <si>
    <t>The system is updated and the enquiry system displays the registration request as "Cancelled"</t>
  </si>
  <si>
    <t>Smart Metering (DSP) receives Initial Registration Cancellation Synchronisation message</t>
  </si>
  <si>
    <t>This scenario covers the functionality where the Initial Registration Request for Electricity is withdrawn before Gate Closure. The Energy Supplier sends an withdrawal request for Initial Registration to CSS.  CSS sends Cancelled notifications to Suppliers and synchronisations messages to ERDA, EES and Smart Metering (DSP). ERDA sends Meter Point Synchronisation message to CSS when RMP status is revert to 'Created'. CSS forwards Meter Point Synchronisation message to Smart Metering (DSP).</t>
  </si>
  <si>
    <t xml:space="preserve">Initial Registration Request for MPAN with status Pending in ERDA
</t>
  </si>
  <si>
    <t>1.8.2, 1.8.3, 1.8.6,1.8.7,1.8.7.1,1.8.7.2</t>
  </si>
  <si>
    <t>CSS receives Initial Registration Withdrawal Request
one validation message per Initial Registration Withdrawal request will be sent.
One Notification message will be sent per MPAN</t>
  </si>
  <si>
    <t>CSS system is updated with Registration status as "Cancelled" CSS sends the following messages
-Validation and Cancelled Notification to the Energy Supplier
- Cancelled Synchronisation Messages to ERDA, EES and Smart Metering (DSP)</t>
  </si>
  <si>
    <t>GainingSupplier
ERDA 
EES
DCCSM</t>
  </si>
  <si>
    <t>RegistrationValidationNotification
GainingRegistrationCancelledNotification
RegistrationCancelledSynchronisation
RegistrationCancelledSynchronisation
RegistrationCancelledSynchronisation</t>
  </si>
  <si>
    <t>Energy Supplier receives Validation &amp; Initial Registration Cancellation Notification
one validation message per Initial Registration Withdrawal request will be sent.
One Notification message will be sent per MPAN</t>
  </si>
  <si>
    <t>ERDA receives Initial Registration Cancellation Synchronisation message</t>
  </si>
  <si>
    <t xml:space="preserve">This test step is to verify that the ERDA has received the RegistrationCancelledSynchronisation message and updated the details in their system
Note: - When the RMP status is operational - ERDA will send Meter Point Synchronisation message to CSS with the RMP status as 'Created' </t>
  </si>
  <si>
    <t>Initial Registration Request for MPAN with status Pending</t>
  </si>
  <si>
    <t xml:space="preserve">ERDA is updated with the registration request as "Cancelled" and 
Meter Point Synchronisation message is sent to CSS when the RMP status is reverted  to 'Created'
</t>
  </si>
  <si>
    <t xml:space="preserve">Route: /rmps/electricity
Method: PATCH
</t>
  </si>
  <si>
    <t>CSS receives Meter Point Synchronisation message from ERDA
Note: - This step is applicable only when RMP status is reverted to 'Created'</t>
  </si>
  <si>
    <t>This step covers the flow where CSS processes the RMP synchronisation details received from ERDA and sends it to Smart Metering (DSP)</t>
  </si>
  <si>
    <t>MeterPoint Synchronisation messages received from ERDA</t>
  </si>
  <si>
    <t>RMPCreatedSynchronisation and RMPEventSynchronisation messages are sent to Smart Metering (DSP)</t>
  </si>
  <si>
    <t>RMPCreatedSynchronisation</t>
  </si>
  <si>
    <t>EES receives Initial Registration Cancellation Synchronisation message</t>
  </si>
  <si>
    <t>This test step is to verify that EES  receives the RegistrationCancelledSynchronisation message and details are available to the enquiry system</t>
  </si>
  <si>
    <t>EES system is updated and the system displays the registration as "Cancelled"</t>
  </si>
  <si>
    <t>Smart Metering (DSP) receives Initial Registration Cancellation Synchronisation and RMPSynchronisation messages</t>
  </si>
  <si>
    <t>This test step is to verify that Smart Metering (DSP) system receives the following messages from CSS
- RegistrationCancelledSynchronisation
- RMPCreatedSynchrnoisaiton  
-RMPEventSynchronisation</t>
  </si>
  <si>
    <t>The provisional registration is deleted in the system and RMP status to 'Created'</t>
  </si>
  <si>
    <t>Initial Registration Request Rejected - Gas</t>
  </si>
  <si>
    <t>This scenario covers the flow for an Initial Registration request which is rejected. The Energy Supplier initiates an initial registration request. CSS validates and rejects the request failing validation.</t>
  </si>
  <si>
    <t xml:space="preserve">Existing Registration status is "Terminated" for the RMP
</t>
  </si>
  <si>
    <t xml:space="preserve">Epic – Supplier Switching
Story – Initial Registration - 1.4
ISD - Initial Registration Request - Rejected Validation </t>
  </si>
  <si>
    <t>RMP is Terminated</t>
  </si>
  <si>
    <t>1.4.3, 1.4.4, 1.4.7, 1.4.9</t>
  </si>
  <si>
    <t>CSS receives Initial Registration Request
one validation message per Initial Registration request will be sent.</t>
  </si>
  <si>
    <t xml:space="preserve">The step covers the flow where CSS process the Initial Registration Request as follows:
- Validates Initial Registration Request
- Sends rejected notification message.
</t>
  </si>
  <si>
    <t>CSS sends a rejected notification message.</t>
  </si>
  <si>
    <t>1.4.10</t>
  </si>
  <si>
    <t>Gaining Supplier receives Registration Validation notification 
one validation message per Initial Registration request will be sent.</t>
  </si>
  <si>
    <t>Registration Validation Notification is sent</t>
  </si>
  <si>
    <t>Initial Registration Request Rejected - Electricity</t>
  </si>
  <si>
    <t xml:space="preserve">Existing Registration status is "operational" or "Terminated" for the RMP
</t>
  </si>
  <si>
    <t>RMP is Operational or Terminated</t>
  </si>
  <si>
    <t>Switch Request Withdrawal Rejected (Gaining)</t>
  </si>
  <si>
    <t>Registration status is Secured Active in CSS</t>
  </si>
  <si>
    <t>1) OFAF Group	
2) Related MPANs</t>
  </si>
  <si>
    <t>Epic – Supplier Switching											
Story – Switch Withdrawal /2.7.1, 2.7.3, 2.7.4											
ISD - No ISD</t>
  </si>
  <si>
    <t>The step covers the functionality where the Gaining Supplier initiates and sends Switch Withdrawal request message to CSS</t>
  </si>
  <si>
    <t>Switch Withdrawal Request is sent to CSS</t>
  </si>
  <si>
    <t>Switch Intervention API Request</t>
  </si>
  <si>
    <t>2.7.2, 2.7.3, 2.7.4</t>
  </si>
  <si>
    <t>CSS receives Switch Withdrawal Request
one validation message per Switch withdrawal request will be sent.</t>
  </si>
  <si>
    <t xml:space="preserve">The step covers the flow where CSS processes the Switch withdrawal request received as follows:
 - Validates the request and identifies validation failure
- Sends Registration Validation notification as rejected with reject reason
</t>
  </si>
  <si>
    <t>CSS sends Registration Validation Notification to the Gaining  Supplier with status "Rejected" and reject reason</t>
  </si>
  <si>
    <t>2.7.5</t>
  </si>
  <si>
    <t>Gaining Supplier receives Validation failure notification
one validation message per Switch Withdrawal request will be sent.</t>
  </si>
  <si>
    <t>The test step is to verify that the Gaining Supplier has received RegistrationValidationNotification</t>
  </si>
  <si>
    <t>Update Registration Request (Change of Shipper) - Gas</t>
  </si>
  <si>
    <t xml:space="preserve">This scenario covers the flow for the change of shipper update to a registration request for Gas. The Energy Supplier with active Registration sends an update request. CSS processes the request and sends update notifications to the Energy Supplier and synchronisation messages to  GRDA, GES, Shippers and Smart Metering (DSP). </t>
  </si>
  <si>
    <t xml:space="preserve">Registration is 'Active'
</t>
  </si>
  <si>
    <t>Epic – Supplier Switching
Story - Registration Event / 2.20.1, 2.20.2, 2.20.3
ISD - Update Shipper</t>
  </si>
  <si>
    <t>2.20.1</t>
  </si>
  <si>
    <t xml:space="preserve">Energy Supplier initiates the Change of Shipper updates to an Active Registration
</t>
  </si>
  <si>
    <t>The step covers the flow where Energy Supplier initiates change of Shipper for an active Registration and sends the request to CSS</t>
  </si>
  <si>
    <t>Registration is Active</t>
  </si>
  <si>
    <t>Update Registration Request is sent to CSS</t>
  </si>
  <si>
    <t>Route: /registrations/{registrationId}
Method: PATCH</t>
  </si>
  <si>
    <t>2.20.2, 2.20.3, 2.20.3.1, 2.20.3.2, 2.20.3.3</t>
  </si>
  <si>
    <t>CSS receives registration update request from Energy Supplier
one validation message per Update Registration request will be sent.
One Notification message will be sent per MPAN</t>
  </si>
  <si>
    <t xml:space="preserve">The step covers the flow where CSS validates the registration update request received from the Energy Supplier. CSS does the following:
- Sends Validation notification to the Energy Supplier
- Updates the registration details in the system
- Sends Update Registration Notification Event to Gaining &amp; Losing Shipper
- Send Registration Event Synchronisation message to GRDA &amp; GES
</t>
  </si>
  <si>
    <t>CSS system is updated with Registration details and following details are sent:
- Validation Notification to Energy Supplier
- Update Registration Notification to Gaining &amp; Losing Shipper
- Registration updates to GRDA and GES</t>
  </si>
  <si>
    <t>GainingSupplier
GainingShipper
LosingShipper
GRDA
GES</t>
  </si>
  <si>
    <t>RegistrationValidationNotification
RegistrationUpdateNotification
RegistrationUpdateNotification
RegistrationEventSynchronisation
RegistrationEventSynchronisation</t>
  </si>
  <si>
    <t>2.20.3.4</t>
  </si>
  <si>
    <t>Energy supplier receives validated notification
one validation message per Update Registration request will be sent.</t>
  </si>
  <si>
    <t>The test step is to verify that the Energy Supplier has received the Registration Validation Notification</t>
  </si>
  <si>
    <t>Energy Supplier received the Validation notification for the update registration request</t>
  </si>
  <si>
    <t>Gaining Shipper receives Update Registration notification
One Notification message will be sent per MPAN</t>
  </si>
  <si>
    <t>The test step is to verify that the Shipper has received the Update Registration Notification</t>
  </si>
  <si>
    <t>Shipper received the Update Registration notification</t>
  </si>
  <si>
    <t>Losing Shipper receives Update Registration notification
One Notification message will be sent per MPAN</t>
  </si>
  <si>
    <t>2.20.3.5</t>
  </si>
  <si>
    <t>GRDA receives Registration Event Synchronisation
message</t>
  </si>
  <si>
    <t>The test step is to verify that the GRDA has received the Registration Event Synchronisation message</t>
  </si>
  <si>
    <t>UKLink</t>
  </si>
  <si>
    <t>GRDA system is updated with the Registration details</t>
  </si>
  <si>
    <t>GES receives Registration Event Synchronisation message</t>
  </si>
  <si>
    <t>The test step is to verify that the GES has received the Registration Event Synchronisation message and details are displayed in the enquiry system</t>
  </si>
  <si>
    <t>The Enquiry System displays the registration updates received</t>
  </si>
  <si>
    <t>Update Registration Request (Change of Domestic Premises Ind) - Gas</t>
  </si>
  <si>
    <t xml:space="preserve">This scenario covers the flow for update of registration request for Gas. The Energy Supplier with active Registration sends an update request. CSS processes the request and sends update notifications to Energy Supplier and synchronisation messages to  GRDA, GES, Shipper and Smart Metering (DSP). </t>
  </si>
  <si>
    <t xml:space="preserve">Epic – Supplier Switching
Story - Registration Event / 2.20.1, 2.20.2, 2.20.3
ISD - Registration Event - Update Premises Supply Condition (Gas)
</t>
  </si>
  <si>
    <t xml:space="preserve">Energy Supplier initiates the Domestic Indicator updates to an Active Registration
</t>
  </si>
  <si>
    <t>The step covers the flow where Energy Supplier initiates change of domestic premises indicator for an active Registration and sends the request to CSS</t>
  </si>
  <si>
    <t>CSS receives domestic indicator registration update request from Energy Supplier
one validation message per Registration Update request will be sent.</t>
  </si>
  <si>
    <t xml:space="preserve">The step covers the flow where CSS validates the registration update request received from the Energy Supplier. CSS does the following:
- Sends Validation notification to the Energy Supplier
- Updates the registration details in the system
- Send Registration Event Synchronisation message to GRDA, Smart Metering (DSP), Shipper &amp; GES
</t>
  </si>
  <si>
    <t>CSS system is updated with Registration details and following details are sent:
- Validation Notification to Energy Supplier
- Registration updates to GRDA, GES, Shipper and Smart Metering (DSP)</t>
  </si>
  <si>
    <t>GainingSupplier
Shipper
GRDA
GES
DCCSM</t>
  </si>
  <si>
    <t>RegistrationValidationNotification
RegistrationEventNotification
RegistrationEventSynchronisation
RegistrationEventSynchronisation
RegistrationEventSynchronisation</t>
  </si>
  <si>
    <t>Energy supplier receives validated notification
one validation message per Registration Update request will be sent.</t>
  </si>
  <si>
    <t>Shipper receives validated notification
one validation message per Registration Update request will be sent.</t>
  </si>
  <si>
    <t>The test step is to verify that the Shipper has received the Registration Event Notification</t>
  </si>
  <si>
    <t>Shipper received the Registration Event notification for the update registration request</t>
  </si>
  <si>
    <t xml:space="preserve">Smart Metering (DSP) receives Registration Event Synchronisation message
</t>
  </si>
  <si>
    <t>The test step is to verify that the Smart Metering (DSP) has received the Registration Event Synchronisation message and details are updated in the system</t>
  </si>
  <si>
    <t>Smart Metering (DSP) System is updated with the registration details</t>
  </si>
  <si>
    <t>Update Registration Request (Change of Domestic Premises Ind) - Electricity</t>
  </si>
  <si>
    <t xml:space="preserve">This scenario covers the flow for update of registration request for Electricity. The Energy Supplier with active Registration sends an update request. CSS processes the request and sends update notifications to Energy Supplier and synchronisation messages to  ERDA, EES and Smart Metering (DSP). </t>
  </si>
  <si>
    <t xml:space="preserve">Epic – Supplier Switching
Story - Registration Event / 2.20.1, 2.20.2, 2.20.3
ISD - Registration Event - Update Premises Supply Condition (electricity)
</t>
  </si>
  <si>
    <t xml:space="preserve">Energy Supplier initiates the updates to an Active Registration
</t>
  </si>
  <si>
    <t>CSS receives registration update request from Energy Supplier
one validation message per Registration Update request will be sent.</t>
  </si>
  <si>
    <t xml:space="preserve">The step covers the flow where CSS validates the registration update request received from the Energy Supplier. CSS does the following:
- Sends Validation notification to the Energy Supplier
- Updates the registration details in the system
- Send Registration Event Synchronisation message to ERDA, Smart Metering (DSP) &amp; EES
</t>
  </si>
  <si>
    <t>CSS system is updated with Registration details and following details are sent:
- Validation Notification to Energy Supplier
- Registration updates to ERDA, EES and Smart Metering (DSP)</t>
  </si>
  <si>
    <t>GainingSupplier
ERDA
EES
DCCSM</t>
  </si>
  <si>
    <t>RegistrationValidationNotification
RegistrationEventSynchronisation
RegistrationEventSynchronisation
RegistrationEventSynchronisation</t>
  </si>
  <si>
    <t>ERDA receives Registration Event Synchronisation
message</t>
  </si>
  <si>
    <t>The test step is to verify that the ERDA has received the Registration Event Synchronisation message</t>
  </si>
  <si>
    <t>ERDA system receives the Registration details</t>
  </si>
  <si>
    <t>EES receives Registration Event Synchronisation message</t>
  </si>
  <si>
    <t>The test step is to verify that the EES has received the Registration Event Synchronisation message and details are displayed in the enquiry system</t>
  </si>
  <si>
    <t>This scenario covers the flow for deactivation of Gas Registration. The Energy Supplier submits request to deactivate a Registration. CSS will validate the request and update the Registration's status to Secured Inactive (A Registration Deactivation request received before Gate Closure at 17:00 will be processed on the same day and make the Registration Inactive at 23:59; if the request is received after Gate Closure, the Registration will be made Inactive on the following calendar day at 23:59). CSS will send secured inactive notification to Energy Suppliers, Shipper, MEM &amp; MAP. CSS sends synchronisation messages to GRDA, GES &amp; Smart Metering (DSP).</t>
  </si>
  <si>
    <t>RMP Status is Terminated or Dormant  
Registration for RMP is Active</t>
  </si>
  <si>
    <t>3.3.1</t>
  </si>
  <si>
    <t xml:space="preserve">Energy Supplier initiates deactivation of registration request
</t>
  </si>
  <si>
    <t>The step is to verify that the Energy Supplier initiates and sends the request for deactivation of Registration to CSS</t>
  </si>
  <si>
    <t>De-Registration Request message is sent to CSS</t>
  </si>
  <si>
    <t>Route: /registrations/{registrationId}/deactivation
Method: POST</t>
  </si>
  <si>
    <t>3.3.2, 3.3.4, 3.3.5, 3.3.5.4, 3.3.5.1, 2.3.23.3</t>
  </si>
  <si>
    <t>CSS receives De-Registration Request from Energy Supplier
one validation message per Deactivation of Registration request will be sent.
One Notification message will be sent per MPAN</t>
  </si>
  <si>
    <t xml:space="preserve">The step covers the flow where CSS processes the de-registration request received from Energy Supplier as follows:
- Validate the request
- Update registration status to Secured Inactive in the system
- Send request validated notification to Energy Supplier
- Send registration Secured Inactive notification  to Energy Supplier, MEM, MAP, Shippers
- Send registration Secured Inactive synchronisation messages to GRDA, GES and Smart Metering (DSP)
</t>
  </si>
  <si>
    <t>Registration status is updated as Secured Inactive in 
CSS (A Registration Deactivation request received before Gate Closure at 17:00 will be processed on the same day and make the Registration Inactive at 23:59; if the request is received after Gate Closure, the Registration will be made Inactive on the following calendar day at 23:59).
RegistrationValidationNotification is sent to Energy Supplier
Registration Secured InActive notifications sent to Energy Supplier, Shippers, MEM &amp; MAP Data services
Registration Secured Inactive synchronisation messages sent to GRDA, Smart Metering (DSP) &amp; GES</t>
  </si>
  <si>
    <t>GainingSupplier
Shippers
MEM
MAP
GRDA
GES
DCCSM</t>
  </si>
  <si>
    <t>RegistrationValidationNotification
RegistrationSecuredInactiveNotification
RegistrationSecuredInactiveNotification
RegistrationSecuredInactiveNotification
RegistrationSecuredInactiveNotification
RegistrationSecuredInactiveSynchronisation
RegistrationSecuredInactiveSynchronisation
RegistrationSecuredInactiveSynchronisation</t>
  </si>
  <si>
    <t>3.3.5.2</t>
  </si>
  <si>
    <t>Energy Supplier receives Registration Validation and Registration Secured Inactive Notifications
one validation message per Deactivation of Registration request will be sent.
One Notification message will be sent per MPAN</t>
  </si>
  <si>
    <t>The test step is to verify that Energy Supplier has received the Validation and Secured Inactive Notifications from CSS</t>
  </si>
  <si>
    <t>Energy Suppliers received the Registration Validation and Secured Inactive Notifications</t>
  </si>
  <si>
    <t>MAP Data service receives Registration Secured Inactive Notification
One Notification message will be sent per MPAN</t>
  </si>
  <si>
    <t>The test step is to verify that MAP Data service has received the Registration Secured Inactive Notification</t>
  </si>
  <si>
    <t>MAP Data Service received the Registration Secured Inactive Notification.</t>
  </si>
  <si>
    <t>Shippers receive Registration Secured Inactive Notification
One Notification message will be sent per MPAN</t>
  </si>
  <si>
    <t>The test step is to verify that Shippers  has received the Registration Secured Inactive Notification</t>
  </si>
  <si>
    <t>Shippers received the Registration Secured Inactive Notification.</t>
  </si>
  <si>
    <t>MEM receives Registration Secured Inactive Notification
One Notification message will be sent per MPAN</t>
  </si>
  <si>
    <t>The test step is to verify that MEM has received the Registration Secured Inactive Notification</t>
  </si>
  <si>
    <t>MEM received the Registration Secured Inactive Notification.</t>
  </si>
  <si>
    <t>3.3.5.3</t>
  </si>
  <si>
    <t>GRDA receives Registration Secured Inactive Synchronisation message</t>
  </si>
  <si>
    <t>The test step is to verify that GRDA has received the Registration Secured Inactive Synchronisation message</t>
  </si>
  <si>
    <t>Registration status is updated as equivalent to Secured Inactive in GRDA</t>
  </si>
  <si>
    <t>GES receives the Registration Secured Inactive Synchronisation message</t>
  </si>
  <si>
    <t>The test step is to verify that GES has received the Registration Secured Inactive Synchronisation message</t>
  </si>
  <si>
    <t>The Enquiry System displays the Registration System as Secured Inactive.</t>
  </si>
  <si>
    <t>Smart Metering (DSP) receives Registration Secured Inactive Synchronisation message</t>
  </si>
  <si>
    <t>The test step is to verify that Smart Metering (DSP) has received the Registration Secured Inactive Synchronisation message</t>
  </si>
  <si>
    <t>Registration is logically deleted from the Smart Metering (DSP) system (registration is updated with End Date)</t>
  </si>
  <si>
    <t>This scenario covers the flow for deactivation of Electricity Registration. The Energy Supplier submits request to deactivate a Registration. CSS will validate the request and update the Registration's status to Secured Inactive (A Registration Deactivation request received before Gate Closure at 17:00 will be processed on the same day and make the Registration Inactive at 23:59; if the request is received after Gate Closure, the Registration will be made Inactive on the following calendar day at 23:59). CSS will send deactivation notification to Energy Supplier, DA,DC, MAP and MEM. CSS sends synchronisation messages to ERDA, EES and Smart Metering (DSP).</t>
  </si>
  <si>
    <t>Energy Supplier initiates deactivation of registration request</t>
  </si>
  <si>
    <t>The step is to verify that the Energy Supplier initiate's and sends the request for deactivation of Registration to CSS</t>
  </si>
  <si>
    <t xml:space="preserve">The step covers the flow where CSS processes the de-registration request received from Energy Supplier as follows:
- Validate the request
- Update registration status to Secured Inactive in the system
- Send request validated notification to Energy Supplier
- Send registration Secured Inactive notification  to Energy Supplier, MEM, MAP, DA, DC
- Send registration Secured Inactive synchronisation messages to ERDA/ERDA, EES and Smart Metering (DSP)
</t>
  </si>
  <si>
    <t>Registration status is updated as Secured Inactive in 
CSS ((A Registration Deactivation request received before Gate Closure at 17:00 will be processed on the same day and make the Registration Inactive at 23:59; if the request is received after Gate Closure, the Registration will be made Inactive on the following calendar day at 23:59).
RegistrationValidationNotification is sent to Energy Supplier
Registration Secured InActive notifications sent to Energy Supplier, DA, DC, MEM &amp; MAP Data services
Registration Secured Inactive synchronisation messages sent to ERDA, Smart Metering (DSP) &amp; EES</t>
  </si>
  <si>
    <t>GainingSupplier
HHDA/NHHDA
HHDC/NHHDC
MEM
MAP
ERDA 
EES
DCCSM</t>
  </si>
  <si>
    <t>RegistrationValidationNotification
RegistrationSecuredInactiveNotification
RegistrationSecuredInactiveNotification
RegistrationSecuredInactiveNotification
RegistrationSecuredInactiveNotification
RegistrationSecuredInactiveNotification
RegistrationSecuredInactiveSynchronisation
RegistrationSecuredInactiveSynchronisation
RegistrationSecuredInactiveSynchronisation</t>
  </si>
  <si>
    <t>Data Aggregators (DA) receive Registration Secured Inactive Notification
One Notification message will be sent per MPAN</t>
  </si>
  <si>
    <t>The test step is to verify that DA have received the Registration Secured Inactive Notification</t>
  </si>
  <si>
    <t>DA received the Registration Secured Inactive Notification.</t>
  </si>
  <si>
    <t>Data Collectors (DC) receive Registration Secured Inactive Notification
One Notification message will be sent per MPAN</t>
  </si>
  <si>
    <t>The test step is to verify that DC have received the Registration Secured Inactive Notification</t>
  </si>
  <si>
    <t>DC received the Registration Secured Inactive Notification.</t>
  </si>
  <si>
    <t>ERDA receives Registration Secured Inactive Synchronisation message</t>
  </si>
  <si>
    <t>The test step is to verify that ERDA has received the Registration Secured Inactive Synchronisation message</t>
  </si>
  <si>
    <t>Registration status is updated as Secured Inactive in 
ERDA</t>
  </si>
  <si>
    <t>EES receives the Registration Secured Inactive Synchronisation message</t>
  </si>
  <si>
    <t>The test step is to verify that EES has received the
RegistrationSecuredInactiveSynchronisation</t>
  </si>
  <si>
    <t>Switch Request Objection Failure in CSS - Electricity (Losing)</t>
  </si>
  <si>
    <t>This scenario covers the flow for an Electricity switch request where an objection request is sent, but this is outside the Objection window (status Confirmed). The Energy Supplier initiates a switch request with CSS. The request is validated and CSS sends Switch pending notifications to Gaining Supplier and Pending Synchronisation messages to ERDA, EES &amp; Smart Metering (DSP). CSS send Invitation to intervene to the Losing Supplier. The Switch Request  is Confirmed and CSS sends switch request confirmed notifications to Gaining Supplier, MEM Service, DA, DC. Objection request is then sent outside the Objection window and fails</t>
  </si>
  <si>
    <t>1) Related MPANs</t>
  </si>
  <si>
    <t>The step covers the functionality where the Gaining Supplier initiates a switch request
In ET message will be initiated via the Counter Party Simulator</t>
  </si>
  <si>
    <t>1) Switch Request Validated Notification sent to Gaining Supplier
2 ) Switch Request is Pending and notifications sent to Gaining Supplier
3) Switch Request is Pending and Synchronisation messages are sent to ERDA, Smart Metering (DSP), EES
When the Meter is Primary MPAN, Registration Pending Synchronisation Messages are received for all Related MPAN's</t>
  </si>
  <si>
    <t>Gaining Supplier receives Switch validation and Switch Pending Notifications
one validation message per Switch request will be sent.
Where the Switch Request is an OFAF Group or Related MPANs exist, one status notification message per Primary &amp; Secondary MPAN will be sent</t>
  </si>
  <si>
    <t>This steps is to verify that ERDA received the RegistrationPendingSynchronisation Message and updated into their systems</t>
  </si>
  <si>
    <t xml:space="preserve">Core systems will not be checked during ET, </t>
  </si>
  <si>
    <t>CSS sends Invitation to Intervene
Where the Switch Request is an OFAF Group or Related MPANs exist, one invitation to intervene message per Primary MPAN will be sent</t>
  </si>
  <si>
    <t>Losing Supplier receives Invitation to Intervene message.
Where the Switch Request is an OFAF Group or Related MPANs exist, one invitation to intervene message per Primary MPAN will be sent</t>
  </si>
  <si>
    <t>The test step covers the flow where Losing Supplier on receiving the invitation to Intervene message will process the details.</t>
  </si>
  <si>
    <t>CSS sends Confirmed Status Notification message sent
Where the Switch Request is an OFAF Group or Related MPANs exist, one notification message per Primary &amp; secondary MPAN will be sent</t>
  </si>
  <si>
    <t>This step covers the process where CSS initiates the Confirmed Status notification message to Gaining Supplier, and the Change Anticipation Notification message to the Losing DC, Losing DA and Losing MEM
Where the Switch Request is an OFAF Group or Related MPANs exist, one message per Primary &amp; Secondary MPAN will be sent</t>
  </si>
  <si>
    <t>Gaining Supplier receives Switch Confirmed Notification
Where the Switch Request is an OFAF Group or Related MPANs exist, one notification message per Primary &amp; secondary MPAN will be sent</t>
  </si>
  <si>
    <t>Losing Data Aggregator (DA) receives Switch Confirmed Notification
Where the Switch Request is an OFAF Group or Related MPANs exist, one notification message per Primary &amp; secondary MPAN will be sent</t>
  </si>
  <si>
    <t>Losing Data Collector (DC) receives Switch Confirmed Notification
Where the Switch Request is an OFAF Group or Related MPANs exist, one notification message per Primary &amp; secondary MPAN will be sent</t>
  </si>
  <si>
    <t>Losing MEM receives Switch Confirmed Notification
Where the Switch Request is an OFAF Group or Related MPANs exist, one notification message per Primary &amp; secondary MPAN will be sent</t>
  </si>
  <si>
    <t>Losing Supplier objects to the switch request</t>
  </si>
  <si>
    <t>Invitation to Intervene message received by the Losing Supplier, and status has since changed to Confirmed</t>
  </si>
  <si>
    <t>Objection notification is sent to CSS</t>
  </si>
  <si>
    <t>2.3.14, 2.3.18, 2.3.21, 2.3.28, 2.3.22, 2.3.20, 2.3.23, 1.4.8.1, 2.3.23.1</t>
  </si>
  <si>
    <t>CSS processes Objection message and sends Registration Validation Notifications
one validation message per objection request will be sent.</t>
  </si>
  <si>
    <r>
      <t>The step covers the flow where CSS process the Objection Request and sends
-  Registration Validation Notification (</t>
    </r>
    <r>
      <rPr>
        <b/>
        <sz val="9"/>
        <rFont val="Calibri"/>
        <family val="2"/>
      </rPr>
      <t xml:space="preserve"> with an error payload and error code 1009 - Request received after Objection Window Closed</t>
    </r>
    <r>
      <rPr>
        <sz val="9"/>
        <rFont val="Calibri"/>
        <family val="2"/>
      </rPr>
      <t>)</t>
    </r>
  </si>
  <si>
    <t>Registration Validation Notification is sent to Losing Supplier
When the Meter is Primary MPAN, CSS will send the Notifications to the recipients for all Related MPAN's</t>
  </si>
  <si>
    <t>RegistrationValidationNotification (with an error payload and error code 1009)</t>
  </si>
  <si>
    <t>2.3.14</t>
  </si>
  <si>
    <t>Losing Supplier receives Registration Validation Notification from CSS
one validation message per objection request will be sent.</t>
  </si>
  <si>
    <t>This step covers the flow where Losing Supplier receives Registration Validation notification for the objection notification sent after the objection window is reached</t>
  </si>
  <si>
    <t xml:space="preserve">Switch Intervention  message sent to CSS </t>
  </si>
  <si>
    <t>Switch Request Objection Failure in CSS - Gas (Losing)</t>
  </si>
  <si>
    <t xml:space="preserve">This scenario covers the flow for a Gas switch request where an objection request is sent, but this is outside the Objection window (status Confirmed). The request is validated and CSS sends Switch Pending notifications to Gaining Suppliers and Gaining &amp; Losing Shippers. Pending synchronisation messages are sent to GRDA/GES and Smart Metering (DSP). CSS send Invitation to intervene to the Losing Supplier. The Switch request is Confirmed and CSS sends switch request confirmed notifications to Gaining Supplier, Gaining Shippers and MEM services. Objection request is then sent outside the Objection window and fails
</t>
  </si>
  <si>
    <t>1) OFAF</t>
  </si>
  <si>
    <t>Evidence required</t>
  </si>
  <si>
    <t>The step covers the functionality where the Gaining Supplier system initiates a switch request
In ET message will be initiated via the Counter Party Simulator</t>
  </si>
  <si>
    <t>CSS receives Switch Request
one validation message per Switch request will be sent.
Where the Switch Request is an OFAF Group, one Status message per Primary MPAN will be sent</t>
  </si>
  <si>
    <t xml:space="preserve">The step covers the flow where CSS process the switch Request as follows:
- validates Switch Request
- creates registration request
- sends Pending Notifications and Synchronisation messages
</t>
  </si>
  <si>
    <t>Gaining Supplier receives Switch validation and Switch Pending Notifications
one validation message per Switch request will be sent.
Where the Switch Request is an OFAF Group, one status Notification message per Primary MPAN will be sent</t>
  </si>
  <si>
    <t>The test step is to verify that the Gaining Supplier has received the following messages for the submitted request
- RegistrationValidationNotification
- RegistrationPendingNotification
In ET message will be initiated via the Counter Party Simulator</t>
  </si>
  <si>
    <t>Gaining Shipper receives Switch Pending Notifications
Where the Switch Request is an OFAF Group, one Status message per Primary MPAN will be sent</t>
  </si>
  <si>
    <t>The test step is to verify that the Gaining Shipper has received the following messages - RegistrationPendingNotification
In ET message will be initiated via the Counter Party Simulator</t>
  </si>
  <si>
    <t>Losing Shipper receives relevant change Notifications
Where the Switch Request is an OFAF Group, one Status message per Primary MPAN will be sent</t>
  </si>
  <si>
    <t xml:space="preserve">The test step is to verify that the Losing Shipper has received the following messages - RegistrationChangeAnticipatedNotification
In ET message will be sent to the Counter Party Simulator
</t>
  </si>
  <si>
    <t>CSS sends Invitation to Intervene
Where the Switch Request is an OFAF Group, one invitation to intervene message per Primary MPAN will be sent</t>
  </si>
  <si>
    <t>2.3.14, 2.3.18, 2.3.20, 2.3.23, 1.4.8.1, 2.3.23.1</t>
  </si>
  <si>
    <t>CSS sends Confirmed Status Notification message sent
Where the Switch Request is an OFAF Group, one notification message per Primary MPAN will be sent</t>
  </si>
  <si>
    <t>This step covers the process where CSS initiates the Confirmed Status notification message to Gaining Supplier, and the Change Anticipation Notification message to the Losing DC, Losing DA and Losing MEM
Where the Switch Request is an OFAF Group or Related MPANs exist, one message per Primary MPAN will be sent</t>
  </si>
  <si>
    <t>Switch Request Confirmed  Notification sent to Gaining Supplier, Gaining Shipper and Losing MEM</t>
  </si>
  <si>
    <t xml:space="preserve">GainingSupplier
GainingShipper
MEM (Losing)
</t>
  </si>
  <si>
    <t>Gaining Supplier receives Switch Confirmed Notification
Where the Switch Request is an OFAF Group, one notification message per Primary MPAN will be sent</t>
  </si>
  <si>
    <t>Gaining Shipper receives  Switch Confirmed Notification
Where the Switch Request is an OFAF Group, one notification message per Primary MPAN will be sent</t>
  </si>
  <si>
    <t>Losing MEM receives Switch Confirmed Notification
Where the Switch Request is an OFAF Group, one notification message per Primary MPAN will be sent</t>
  </si>
  <si>
    <t>The test step covers the flow where the Losing Supplier having previously received &amp; processed the invitation to Intervene message, now objects to the switch request</t>
  </si>
  <si>
    <r>
      <t>The step covers the flow where CSS process the Objection Request and sends
-  Registration Validation Notification (</t>
    </r>
    <r>
      <rPr>
        <b/>
        <sz val="9"/>
        <rFont val="Calibri"/>
        <family val="2"/>
      </rPr>
      <t xml:space="preserve"> with an error payload and error code 1009 - Request received after Objection Window Closed</t>
    </r>
    <r>
      <rPr>
        <sz val="9"/>
        <rFont val="Calibri"/>
        <family val="2"/>
      </rPr>
      <t>)
Where the Switch Request is an OFAF Group or Related MPANs exist, one message per Primary MPAN will be sent</t>
    </r>
  </si>
  <si>
    <t>Dual Switch Request effective within the Standstill period is accepted when the  Erroneous Switch indicator set (Gaining)</t>
  </si>
  <si>
    <t xml:space="preserve">This test is to verify that a Dual switch request received during the standstill period is accepted by CSS. CSS is configured with values for DCC Serviced Meter Standstill Duration and non-DCC Serviced Meter Standstill Duration. Switch request is received for Dual Fuel Gas &amp; Electric meters where active registration has registration effective from date that falls within the standstill period, but the Erroneous Switch Indicator is set to 'Y'
</t>
  </si>
  <si>
    <t>Active Registration for MPAN with registration effective from date that falls within the standstill period
The expectation is that this test is scheduled to be executed with an MPAN that has just been recently switched in an earlier test (within 5 days), or to switch a separate MPAN as a prerequisite to executing this test.</t>
  </si>
  <si>
    <t>Acknowledgement of Message</t>
  </si>
  <si>
    <t>Switch Request initiated by Gaining Supplier during Standstill period, with an Effective date within the Standstill period and the Erroneous switch indicator set to 'Y'</t>
  </si>
  <si>
    <t>The step covers the functionality where the Gaining Supplier system initiates a switch request effective during the Standstill period of a previous switch, and sets the Erroneous Switch indicator to 'Y'</t>
  </si>
  <si>
    <t>Switch Request is generated by the Gaining Supplier with and effective date within the standstill period and the Erroneous Switch indicator set to 'Y' and send to CSS</t>
  </si>
  <si>
    <t>1) Switch Request Validated Notification to Gaining Supplier 
2) Switch Request Pending  Notification to Gaining Suppliers, Gaining &amp; Losing Shippers
3) Switch Pending synchronisation messages to GRDA, GES and  Smart Metering (DSP)</t>
  </si>
  <si>
    <t>GainingSupplier
GainingShipper
LosingShipper
GRDA
GES
DCCSM
ERDA
EES</t>
  </si>
  <si>
    <t>RegistrationValidationNotification
RegistrationPendingNotification
RegistrationPendingNotification
RegistrationChangeAnticipatedNotification 
RegistrationPendingSynchronisation
RegistrationPendingSynchronisation
RegistrationEventSynchronisation
RegistrationPendingSynchronisation
RegistrationPendingSynchronisation</t>
  </si>
  <si>
    <t>Gaining Shipper receives Switch Pending Notifications
Where the Switch Request is an OFAF Group, one Status message per Primary &amp; Secondary MPAN will be sent</t>
  </si>
  <si>
    <t>Losing Shipper receives relevant change Notifications
Where the Switch Request is an OFAF Group, one Status message per Primary &amp; Secondary MPAN will be sent</t>
  </si>
  <si>
    <t xml:space="preserve">The test step covers the flow where Losing Supplier on receiving the invitation to Intervene message will process the details.
(two cases based on Test case Variables)
- No Objection message is sent
In ET message will be sent to the Counter Party Simulator
</t>
  </si>
  <si>
    <t>CSS sends Confirmed Status Notification message sent
Where the Switch Request is an OFAF Group or Related MPANs exist, one status message per Primary &amp; Secondary MPAN will be sent</t>
  </si>
  <si>
    <t>GainingSupplier
LosingMEM
LosingDC
LosingDA
GainingShipper</t>
  </si>
  <si>
    <t xml:space="preserve">RegistrationConfirmedNotification
RegistrationChangeAnticipatedNotification
RegistrationChangeAnticipatedNotification
RegistrationChangeAnticipatedNotification
RegistrationConfirmedNotification  </t>
  </si>
  <si>
    <t>Gaining Supplier receives Switch Confirmed Notification
Where the Switch Request is an OFAF Group or Related MPANs exist, one status message per Primary &amp; Secondary MPAN will be sent</t>
  </si>
  <si>
    <t>Losing Data Aggregator (DA) receives Switch Confirmed Notification
Where the Switch Request is an OFAF Group or Related MPANs exist, one status message per Primary &amp; Secondary MPAN will be sent</t>
  </si>
  <si>
    <t>Losing Data Collector (DC) receives Switch Confirmed Notification
Where the Switch Request is an OFAF Group or Related MPANs exist, one status message per Primary &amp; Secondary MPAN will be sent</t>
  </si>
  <si>
    <t>Gaining Shipper receives  Switch Confirmed Notification
Where the Switch Request is an OFAF Group, one status message per Primary &amp; Secondary MPAN will be sent</t>
  </si>
  <si>
    <t>Losing MEM receives Switch Confirmed Notification
Where the Switch Request is an OFAF Group or Related MPANs exist, one status message per Primary &amp; Secondary MPAN will be sent</t>
  </si>
  <si>
    <t>Gas Switch Request effective within the Standstill period is accepted when the  Erroneous Switch indicator set (Gaining)</t>
  </si>
  <si>
    <t xml:space="preserve">This test is to verify that a Gas switch request received during the standstill period is accepted by CSS. CSS is configured with values for DCC Serviced Meter Standstill Duration and non-DCC Serviced Meter Standstill Duration. Switch request is received for Gas meter where active registration has registration effective from date that falls within the standstill period, but the Erroneous Switch Indicator is set to 'Y'
</t>
  </si>
  <si>
    <t>CSS receives Switch Request
one validation message per Switch request will be sent.
Where the Switch Request is an OFAF Group, one Status &amp; synchronisation message per Primary MPAN will be sent</t>
  </si>
  <si>
    <t>Gaining Supplier receives Switch validation and Switch Pending Notifications
one validation message per Switch request will be sent.
Where the Switch Request is an OFAF Group, one Status message per Primary MPAN will be sent</t>
  </si>
  <si>
    <t>Losing Supplier receives Invitation to Intervene message.
Where the Switch Request is an OFAF Group, one invitation to intervene message per Primary MPAN will be sent</t>
  </si>
  <si>
    <t>CSS sends Confirmed Status Notification message sent
Where the Switch Request is an OFAF Group, one status message per Primary MPAN will be sent</t>
  </si>
  <si>
    <t>This step covers the process where CSS initiates the Confirmed Status Notification message to the Gaining Supplier and Gaining Shipper, and the Change Anticipation message to the Losing MEM
At this point CSS will also update the status of any related RMPs to Confirmed.
Where the Switch Request is an OFAF Group or Related MPANs exist, one Status &amp; synchronisation message per Primary MPAN will be sent</t>
  </si>
  <si>
    <t>Gaining Supplier receives Switch Confirmed Notification
Where the Switch Request is an OFAF Group, one status message per Primary MPAN will be sent</t>
  </si>
  <si>
    <t>Gaining Shipper receives  Switch Confirmed Notification
Where the Switch Request is an OFAF Group, one status message per Primary MPAN will be sent</t>
  </si>
  <si>
    <t>Losing MEM receives Switch Confirmed Notification
Where the Switch Request is an OFAF Group, one status message per Primary MPAN will be sent</t>
  </si>
  <si>
    <t>Electricity Switch Request effective within the Standstill period is accepted when the  Erroneous Switch indicator set (Gaining)</t>
  </si>
  <si>
    <t xml:space="preserve">This test is to verify that an Electricity switch request received during the standstill period is accepted by CSS. CSS is configured with values for DCC Serviced Meter Standstill Duration and non-DCC Serviced Meter Standstill Duration. Switch request is received for Gas meter where active registration has registration effective from date that falls within the standstill period, but the Erroneous Switch Indicator is set to 'Y'
</t>
  </si>
  <si>
    <t>CSS sends  Invitation to Intervene
Where the Switch Request is an OFAF Group or Related MPANs exist, one invitation to intervene message per Primary MPAN will be sent</t>
  </si>
  <si>
    <t xml:space="preserve">The test step covers the flow where Losing Supplier on receiving the invitation to Intervene message will process the details.
- No Objection message is sent
In ET message will be sent to the Counter Party Simulator
</t>
  </si>
  <si>
    <t>Switch Request Pending in CSS - Gas (Gaining)</t>
  </si>
  <si>
    <t>This scenario covers the flow for Gas switch request which is confirmed in CSS The Energy Supplier initiates a switch request with CSS. The request is validated and CSS sends Switch Pending notifications to Gaining Suppliers and Gaining &amp; Losing Shippers. Pending synchronisation messages to GRDA/GES and Smart Metering (DSP). CSS send Invitation to intervene to the Losing Supplier.</t>
  </si>
  <si>
    <t xml:space="preserve">Losing Shipper receives relevant change Notifications
Where the Switch Request is an OFAF Group, one Status message per Primary MPAN will be sent
</t>
  </si>
  <si>
    <t xml:space="preserve">For Smart Meters, Gaining Supplier sends credential change request to Smart Metering (DSP)
N.B. This step can be marked as N/A for a Traditional Meter Test </t>
  </si>
  <si>
    <t>CSS sends Invitation to Intervene
Where the Switch Request is an OFAF Group, one message per Primary MPAN will be sent</t>
  </si>
  <si>
    <t>This step covers the process where CSS initiates request to the Losing Supplier to intervene
In ET message will be sent to the Counter Party Simulator</t>
  </si>
  <si>
    <t>Switch Request Pending in CSS - Gas (Losing)</t>
  </si>
  <si>
    <t>CSS receives Switch Request
one validation message per Switch request will be sent.
Where the Switch Request is an OFAF Group, one Status &amp; synchronisation message per Primary &amp; Secondary MPAN will be sent</t>
  </si>
  <si>
    <t>Gaining Supplier receives Switch validation and Switch Pending Notifications
one validation message per Switch request will be sent.
Where the Switch Request is an OFAF Group, one Status message per Primary &amp; Secondary MPAN will be sent</t>
  </si>
  <si>
    <t xml:space="preserve">Losing Shipper receives relevant change Notifications
Where the Switch Request is an OFAF Group, one Status message per Primary &amp; Secondary MPAN will be sent
</t>
  </si>
  <si>
    <t>This step covers the process where CSS initiates request to the Losing Supplier to intervene</t>
  </si>
  <si>
    <t>Switch Request Pending in CSS - Electricity (Gaining)</t>
  </si>
  <si>
    <t>This scenario covers the flow for Electricity switch request which is confirmed. The Energy Supplier initiates a switch request with CSS. The request is validated and CSS sends Switch pending notifications to Gaining Supplier and Pending Synchronisation messages to ERDA, EES &amp; Smart Metering (DSP). CSS send Invitation to intervene to the Losing Supplier.</t>
  </si>
  <si>
    <t xml:space="preserve">1) OFAF
2) Related MPANs
 </t>
  </si>
  <si>
    <t>CSS receives Switch Request
one validation message per Switch request will be sent.
Where the Switch Request is an OFAF Group or related MPANs exist, one Status &amp; synchronisation message per Primary &amp; Secondary MPAN will be sent</t>
  </si>
  <si>
    <t>Gaining Supplier receives Switch validation and Switch Pending Notifications
one validation message per Switch request will be sent.
Where the Switch Request is an OFAF Group or related MPANs exist, one Status message per Primary &amp; Secondary MPAN will be sent</t>
  </si>
  <si>
    <t>CSS sends  Invitation to Intervene
Where the Switch Request is an OFAF Group or Related MPANs exist, one message per Primary MPAN will be sent</t>
  </si>
  <si>
    <t>Messages sent to the counter Party Simulator</t>
  </si>
  <si>
    <t>Switch Request Pending in CSS - Electricity (Losing)</t>
  </si>
  <si>
    <t>Switch Request Pending in CSS - Dual Fuel (Gaining)</t>
  </si>
  <si>
    <t xml:space="preserve">This scenario covers the flow for Dual Fuel (with OFAF Reference) switch request which is confirmed. The Energy Supplier initiates a switch request with CSS. The request is validated and CSS sends notifications to Gaining Suppliers, Gaining &amp; Losing Shippers (Gas) and Pending Synchronisation messages to GRDA/GES (Gas), ERDA &amp; EES (Electricity) and Smart Metering (DSP). CSS send Invitation to intervene to the Losing Supplier. </t>
  </si>
  <si>
    <t>CSS sends following -
- Registration Validated Notification and Pending Notification to Gaining Supplier 
- Registration Pending Notification to Gaining Shippers (Gas)
- Registration Change anticipation Notification to Losing Shippers for Gas)
- Switch Pending synchronisation messages to ERDA, EES, GRDA, Smart Metering (DSP)
When the Electricity Meter is Primary MPAN, CSS will send the Notifications and Synchronisation messages to the recipients for all Related MPAN's</t>
  </si>
  <si>
    <t>Gaining Shipper receives Switch Pending Notification
Where the Switch Request is an OFAF Group, one Status message per Primary MPAN will be sent</t>
  </si>
  <si>
    <t>Losing Shipper receives Registration Change Anticipated Notification
Where the Switch Request is an OFAF Group, one Status message per Primary MPAN will be sent</t>
  </si>
  <si>
    <t>This steps is to verify that ERDA /ERDA received the RegistrationPendingSynchronisation Message and updated into their systems</t>
  </si>
  <si>
    <t xml:space="preserve">This step covers the process where CSS initiates request to the Losing Supplier to intervene
</t>
  </si>
  <si>
    <t>Switch Request Pending in CSS - Dual Fuel (Losing)</t>
  </si>
  <si>
    <t>ERDA  receives Switch Pending Synchronisation messages</t>
  </si>
  <si>
    <t>Shipper - Switch Request Pending in CSS - Gas (Gaining)</t>
  </si>
  <si>
    <t>The step covers the functionality where the Gaining Supplier system initiates a switch request
In ET message will be initiated by the Counter Party Simulator</t>
  </si>
  <si>
    <t>Shipper - Switch Request Pending in CSS - Gas (Losing)</t>
  </si>
  <si>
    <t>The step covers the flow where CSS process the switch Request as follows:
- validates Switch Request
- creates registration request
- sends Pending Notifications and Synchronisation messages
Where the Switch Request is an OFAF Group or Related MPANs exist, one validation message per Primary MPAN will be sent, and one Status &amp; synchronisation message per Primary &amp; Secondary MPAN will be sent</t>
  </si>
  <si>
    <t>This step covers the process where CSS initiates request to the Losing Supplier to intervene
In ET message will be initiated by the Counter Party Simulator</t>
  </si>
  <si>
    <t>Shipper - Switch Request Objection - Gas (Gaining)</t>
  </si>
  <si>
    <t>Losing Supplier receives Invitation to Intervene message and objects to the switch request</t>
  </si>
  <si>
    <t>The test step covers the flow where Losing Supplier on receiving the invitation to Intervene message will process the details and object to the switch request
In ET message will be initiated by the Counter Party Simulator</t>
  </si>
  <si>
    <t>CSS Process Objection message and sending Cancellation Notifications and Synchronisation messages
Where the Switch Request is an OFAF Group exist, one message per Primary MPAN will be sent</t>
  </si>
  <si>
    <t>The step covers the flow where CSS process the Objection Request and 
- cancels the switch request
- sends Cancelled Notifications and Synchronisation messages
Where the Switch Request is an OFAF Group exist, one message per Primary MPAN will be sent</t>
  </si>
  <si>
    <t>1) Switch Request Cancelled  Notification sent to Losing &amp; Gaining  Suppliers and Shippers
2) Switch Cancelled synchronisation messages to GRDA., GES  and  Smart Metering (DSP)</t>
  </si>
  <si>
    <t>GainingSupplier
LosingSupplier
GainingShipper
LosingShipper
GRDA
GES
DCCSM</t>
  </si>
  <si>
    <r>
      <t xml:space="preserve">GainingRegistrationCancelledNotification
RegistrationCancelledNotification
</t>
    </r>
    <r>
      <rPr>
        <sz val="9"/>
        <rFont val="Calibri"/>
        <family val="2"/>
      </rPr>
      <t>RegistrationCancelledNotification</t>
    </r>
    <r>
      <rPr>
        <sz val="9"/>
        <color theme="1"/>
        <rFont val="Calibri"/>
        <family val="2"/>
      </rPr>
      <t xml:space="preserve">
RegistrationChangeAnticipatedNotification
RegistrationCancelledSynchronisation
RegistrationCancelledSynchronisation
RegistrationCancelledSynchronisation</t>
    </r>
  </si>
  <si>
    <t>Losing Supplier receives  Switch Cancellation Notification
Where the Switch Request is an OFAF Group exist, one message per Primary MPAN will be sent</t>
  </si>
  <si>
    <t>The test step is to verify that the Losing Supplier has received the RegistrationCancelledNotification
In ET the message will be sent to the Counter Party Simulator</t>
  </si>
  <si>
    <t>Losing Shipper receives  Registration Change Anticipation Notification
Where the Switch Request is an OFAF Group exist, one message per Primary MPAN will be sent</t>
  </si>
  <si>
    <t>The test step is to verify that the Losing Shipper has received the RegistrationChangeAnticipatedNotification
In ET the message will be sent to the Counter Party Simulator</t>
  </si>
  <si>
    <t>Shipper - Switch Request Objection - Gas (Losing)</t>
  </si>
  <si>
    <t>The test step is to verify that the Gaining Supplier has received the GainingRegistrationCancelledNotification
In ET the message will be sent to the Counter Party Simulator</t>
  </si>
  <si>
    <t>The test step is to verify that the Gaining Shipper has received the RegistrationCancelledNotification
In ET the message will be sent to the Counter Party Simulator</t>
  </si>
  <si>
    <t>Shipper - Switch Request Confirmed in CSS - Gas (Gaining)</t>
  </si>
  <si>
    <t>The step covers the functionality where the Gaining Supplier system initiates a switch request
In UEPT message will be initiated by the Counter Party Simulator</t>
  </si>
  <si>
    <t xml:space="preserve">Gaining Supplier receives Switch validation and Switch Pending Notifications
one validation message per Switch request will be sent.
Where the Switch Request is an OFAF Group, one Status message per Primary &amp; Secondary MPAN will be sent
</t>
  </si>
  <si>
    <t>The test step is to verify that the Gaining Supplier has received the following messages for the submitted request
- RegistrationValidationNotification
- RegistrationPendingNotification
In UEPT message will be sent to the Counter Party Simulator</t>
  </si>
  <si>
    <t>The test step is to verify that the Losing Shipper has received the following messages - RegistrationChangeAnticipatedNotification
In UEPT message will be sent to the Counter Party Simulator</t>
  </si>
  <si>
    <t>Losing Supplier receives Invitation to Intervene message and sends no objection message.
Where the Switch Request is an OFAF Group, one message per Primary MPAN will be sent</t>
  </si>
  <si>
    <t>Message will be sent to the Counter Party Simulator
Message will be sent from the Counter Party Simulator</t>
  </si>
  <si>
    <t>CSS sends Confirmed Status Notification message sent
Where the Switch Request is an OFAF Group, one Status message per Primary &amp; Secondary MPAN will be sent</t>
  </si>
  <si>
    <t>This step covers the process where CSS initiates the Confirmed Status Notification message to the Gaining Supplier and Gaining Shipper, and the Change Anticipation message to the Losing MEM
At this point CSS will also update the status of any related RMPs to Confirmed.</t>
  </si>
  <si>
    <t>No objection to Intervention Period message received</t>
  </si>
  <si>
    <t>Gaining Supplier receives Switch Confirmed Notification
Where the Switch Request is an OFAF Group, one Status message per Primary &amp; Secondary MPAN will be sent</t>
  </si>
  <si>
    <t>Gaining Shipper receives  Switch Confirmed Notification
Where the Switch Request is an OFAF Group, one Status message per Primary &amp; Secondary MPAN will be sent</t>
  </si>
  <si>
    <t xml:space="preserve">Losing MEM receives Switch Confirmed Notification
</t>
  </si>
  <si>
    <t>Shipper - Switch Request Confirmed in CSS - Gas (Losing)</t>
  </si>
  <si>
    <t>Losing Supplier receives Invitation to Intervene message.
Where the Switch Request is an OFAF Group, one message per Primary MPAN will be sent</t>
  </si>
  <si>
    <t>No objection message sent by the Losing Supplier</t>
  </si>
  <si>
    <t>Shipper - Update Registration Request (Change of Shipper) - Gas (Gaining Shipper)</t>
  </si>
  <si>
    <t>The step covers the flow where Energy Supplier initiates change of Shipper for an active Registration and sends the request to CSS
In ET message will be initiated by the Counter Party Simulator</t>
  </si>
  <si>
    <t>CSS receives registration update request from Energy Supplier
one validation message per Switch request will be sent.
One Status &amp; synchronisation message per Primary MPAN will be sent</t>
  </si>
  <si>
    <t>Energy supplier receives validated notification
one validation message per Switch request will be sent.
One Status message per Primary MPAN will be sent</t>
  </si>
  <si>
    <t>The test step is to verify that the Energy Supplier has received the Registration Validation Notification
In ET message will be sent to the Counter Party Simulator</t>
  </si>
  <si>
    <t>Gaining Shipper receives Update Registration notification
One Status message per Primary MPAN will be sent</t>
  </si>
  <si>
    <t>Losing Shipper receives Update Registration notification
One Status message per Primary MPAN will be sent</t>
  </si>
  <si>
    <t>The test step is to verify that the Shipper has received the Update Registration Notification
In ET message will be sent to the Counter Party Simulator</t>
  </si>
  <si>
    <t>Checking the Enquiry System is optional should the Supplier wish to do so for evidence.</t>
  </si>
  <si>
    <t>Shipper - Update Registration Request (Change of Shipper) - Gas (Losing Shipper)</t>
  </si>
  <si>
    <t>The step covers the flow where CSS validates the registration update request received from the Energy Supplier. CSS does the following:
- Sends Validation notification to the Energy Supplier
- Updates the registration details in the system
- Sends Update Registration Notification Event to Gaining &amp; Losing Shipper
- Send Registration Event Synchronisation message to GRDA &amp; GES
Where Related MPANs exist, one validation message per Primary MPAN will be sent, and one Status &amp; synchronisation message per Primary &amp; Secondary MPAN will be sent</t>
  </si>
  <si>
    <t>Shipper - Switch Request Secured Active - Gas (Gaining)</t>
  </si>
  <si>
    <t>1) OAF</t>
  </si>
  <si>
    <t>CSS initiates execution of Switch Request at Gate Closure
Where the Switch Request is an OFAF Group, one status message per Primary MPAN will be sent</t>
  </si>
  <si>
    <t xml:space="preserve">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t>
  </si>
  <si>
    <t>Gaining Supplier receives Secured Active Notification for switch request
Where the Switch Request is an OFAF Group, one status message per Primary MPAN will be sent</t>
  </si>
  <si>
    <t>Gaining Shipper receives Secured Active Notification for switch request
Where the Switch Request is an OFAF Group, one status message per Primary MPAN will be sent</t>
  </si>
  <si>
    <t>Gaining MAP Data service receives Secured Active Notification for switch request</t>
  </si>
  <si>
    <t>Losing Supplier receives Secured Inactive Notification for existing Registration
Where the Switch Request is an OFAF Group, one status message per Primary MPAN will be sent</t>
  </si>
  <si>
    <t>Losing MAP Data service receives Secured Inactive Notification for existing Registration</t>
  </si>
  <si>
    <t>Losing Shipper receives Secured Inactive Notification for existing Registration
Where the Switch Request is an OFAF Group, one status message per Primary MPAN will be sent</t>
  </si>
  <si>
    <t>Losing MEM receives Secured Inactive Notification for existing Registration</t>
  </si>
  <si>
    <t>Shipper - Switch Request Secured Active - Gas (Losing)</t>
  </si>
  <si>
    <t>The step covers the flow where Energy Supplier initiates and sends Initial Registration request to CSS
In ET message will be initiated by the Counter Party Simulator</t>
  </si>
  <si>
    <t>CSS receives Initial Registration Request
One validation message per Primary MPAN will be sent
One Status &amp; synchronisation message per Primary MPAN will be sent</t>
  </si>
  <si>
    <t xml:space="preserve">The step covers the flow where CSS process the Initial Registration Request as follows:
- Validates Initial Registration Request
- Sends Pending Notifications and Synchronisation and REL Synchronisation messages to intended recipients
</t>
  </si>
  <si>
    <t>Energy Supplier receives Registration Validation &amp; Pending Notification
One validation message per Primary MPAN will be sent
One Status message per Primary MPAN will be sent</t>
  </si>
  <si>
    <t>The test step is to verify that the Energy Supplier has received following notifications
- RegistrationValidationNotification 
- RegistrationPendingNotification
In ET message will be sent to the Counter Party Simulator</t>
  </si>
  <si>
    <t>Shippers receives Registration Pending Notification
One Status message per Primary MPAN will be sent</t>
  </si>
  <si>
    <t>CSS processes Initial Registration Request
One Status &amp; synchronisation message per Primary MPAN will be sent</t>
  </si>
  <si>
    <t>Energy Supplier receives Registration Secured Active Notification
One Status message per Primary MPAN will be sent</t>
  </si>
  <si>
    <t>The test step is to verify that the Supplier has received the Secured Active Notification for the initial registration request
In ET message will be sent to the Counter Party Simulator</t>
  </si>
  <si>
    <t>Shipper receives Registration Secured Active Notification
One Status message per Primary MPAN will be sent</t>
  </si>
  <si>
    <t>MAP Data services receives Registration Secured Active Notification</t>
  </si>
  <si>
    <t>The step covers the flow where Energy Supplier initiates change of domestic premises indicator for an active Registration and sends the request to CSS
In ET message will be initiated by the Counter Party Simulator</t>
  </si>
  <si>
    <t>CSS receives domestic indicator registration update request from Energy Supplier
One validation message per Primary MPAN will be sent
One notification message per Primary MPAN will be sent</t>
  </si>
  <si>
    <t>The step covers the flow where CSS validates the registration update request received from the Energy Supplier. CSS does the following:
- Sends Validation notification to the Energy Supplier
- Updates the registration details in the system
- Send Registration Event Synchronisation message to GRDA, Smart Metering (DSP), Shipper &amp; GES</t>
  </si>
  <si>
    <t xml:space="preserve">Energy supplier receives validated notification
One validation message per Primary MPAN will be sent
</t>
  </si>
  <si>
    <t>Shipper receives registration event notification
One notification message per Primary MPAN will be sent</t>
  </si>
  <si>
    <t>Shipper received the Validation notification for the update registration request</t>
  </si>
  <si>
    <t>Shipper - Withdrawal of Initial Registration - Gas</t>
  </si>
  <si>
    <t>The step covers the functionality where the Energy Supplier initiates the withdrawal of initial registration request
In ET message will be initiated by the Counter Party Simulator</t>
  </si>
  <si>
    <t>CSS receives Initial Registration Withdrawal Request
One validation message per Primary MPAN will be sent
One status &amp; synchronisation message per Primary MPAN will be sent</t>
  </si>
  <si>
    <t>The step covers the flow where CSS processes the Initial registration withdrawal request received 
 - Validates initial registration withdrawal request and identifies validation failure
-  Set the registration status as "Cancelled"
- sends Cancelled Notifications and Synchronisation messages</t>
  </si>
  <si>
    <t>Energy Supplier receives Validation &amp; Initial Registration Cancellation Notification
One validation message per Primary MPAN will be sent
One status message per Primary MPAN will be sent</t>
  </si>
  <si>
    <t>The test step is to verify that the Energy Supplier has received following:
- RegistrationValidationNotification
- GainingRegistrationCancelledNotification
In ET message will be sent to the Counter Party Simulator</t>
  </si>
  <si>
    <t>Shipper receives initial registration  Cancellation Notification
One status message per Primary MPAN will be sent</t>
  </si>
  <si>
    <t>Shipper - Registration Deactivation - Gas</t>
  </si>
  <si>
    <t>The step is to verify that the Energy Supplier initiates and sends the request for deactivation of Registration to CSS
In ET message will be initiated by the Counter Party Simulator</t>
  </si>
  <si>
    <t>CSS receives De-Registration Request from Energy Supplier
One validation message per Primary MPAN will be sent
One status &amp; synchronisation message per Primary MPAN will be sent</t>
  </si>
  <si>
    <t>Energy Supplier receives Registration Validation and Registration Secured Inactive Notifications
One validation message per Primary MPAN will be sent
One status message per Primary MPAN will be sent</t>
  </si>
  <si>
    <t>The test step is to verify that Energy Supplier has received the Validation and Secured Inactive Notifications from CSS
In ET message will be sent to the Counter Party Simulator</t>
  </si>
  <si>
    <t>U</t>
  </si>
  <si>
    <t>MAP Data service receives Registration Secured Inactive Notification</t>
  </si>
  <si>
    <t>Shippers receive Registration Secured Inactive Notification
One status message per Primary MPAN will be sent</t>
  </si>
  <si>
    <t>The test step is to verify that Shipper has received the Registration Secured Inactive Notification</t>
  </si>
  <si>
    <t>MEM receives Registration Secured Inactive Notification</t>
  </si>
  <si>
    <t>MAP - Switch Request Secured Active - GAS (Gaining)</t>
  </si>
  <si>
    <t xml:space="preserve">CSS initiates execution of Switch Request at Gate Closure
</t>
  </si>
  <si>
    <t xml:space="preserve">Gaining Supplier receives Secured Active Notification for switch request
</t>
  </si>
  <si>
    <t xml:space="preserve">Gaining Shipper receives Secured Active Notification for switch request
</t>
  </si>
  <si>
    <t xml:space="preserve">Gaining MAP Data service receives Secured Active Notification for switch request
</t>
  </si>
  <si>
    <t xml:space="preserve">Losing Supplier receives Secured Inactive Notification for existing Registration
</t>
  </si>
  <si>
    <t xml:space="preserve">Losing MAP Data service receives Secured Inactive Notification for existing Registration
</t>
  </si>
  <si>
    <t xml:space="preserve">The test step is to verify that the MAP Data services has received 
RegistrationSecuredInactiveNotification
</t>
  </si>
  <si>
    <t xml:space="preserve">Losing Shipper receives Secured Inactive Notification for existing Registration
</t>
  </si>
  <si>
    <t xml:space="preserve">Losing MEM receives Secured Inactive Notification for existing Registration
</t>
  </si>
  <si>
    <t>MAP - Switch Request Secured Active - GAS (Losing)</t>
  </si>
  <si>
    <t xml:space="preserve">CSS initiates execution of Switch Request at Gate Closure
</t>
  </si>
  <si>
    <t xml:space="preserve">The step covers the flow where CSS imitates the execution of Switch Request at Gate Closure 
-  Set the Registration status to "Secured Active" for the switch request
- Sends Secured Active Notifications and Synchronisation Messages to intended recipients for the switch request
- Sends Secured Inactive Notifications and Synchronisation Messages to intended recipients for the existing registration 
</t>
  </si>
  <si>
    <t xml:space="preserve">The test step is to verify that the MAP Data services has received 
RegistrationSecuredInactiveNotification
</t>
  </si>
  <si>
    <t>MAP - Switch Request Secured Active - Electricity (Gaining)</t>
  </si>
  <si>
    <t xml:space="preserve">CSS sends
- "Secured Active" notifications  to Gaining Supplier, MAP Data Service for the Switch Request 
- "Secured InActive" notifications to Losing Supplier, Losing DA, Losing DC, Losing MEM &amp; MAP Data services for the Existing Registration
- "Secured Active" synchronisation messages to ERDA, Smart Metering (DSP) &amp; EES for the  Switch Request 
- "Secured InActive" synchronisation messages to ERDA, Smart Metering (DSP) &amp; EES for the Existing Registration
</t>
  </si>
  <si>
    <t xml:space="preserve">The test step is to verify that the Losing MAP Data Service has received the RegistrationSecuredInactiveNotification
</t>
  </si>
  <si>
    <t xml:space="preserve">Losing Data Aggregator (DA) receives Secured Inactive Notification
</t>
  </si>
  <si>
    <t xml:space="preserve">Losing Data Collector (DC) receives  Secured Inactive Notification
</t>
  </si>
  <si>
    <t>ERDA system is updated with
- Switch Registration Request set to "Secured Active"
- Existing Registration Request set to "Secured InActive"</t>
  </si>
  <si>
    <t xml:space="preserve">EES system is updated with 
- Switch Registration Request  set to "Secured Active"
- Existing Registration Request  set to "Secured InActive" in the CSS switching update tab
</t>
  </si>
  <si>
    <t xml:space="preserve"> Smart Meter Inventory database: is updated:
- New definitive Meter Point Registration(s) are  created for the MPAN 
- Other Existing (and any future) Meter Point Registration(s) for the MPAN are deleted
</t>
  </si>
  <si>
    <t xml:space="preserve">MAP - Switch Request Secured Active - Electricity (Losing) </t>
  </si>
  <si>
    <t xml:space="preserve">This scenario covers the flow of activities for execution of Electricity switch request.CSS sends 
- Secured Inactive Notifications to Losing Suppliers, Losing MEM, DA, DC. 
</t>
  </si>
  <si>
    <t xml:space="preserve">CSS sends
- "Secured Active" notifications  to Gaining Supplier, MAP Data Service for the Switch Request 
- "Secured InActive" notifications to Losing Supplier, Losing DA, Losing DC, Losing MEM &amp; MAP Data services for the Existing Registration
- "Secured Active" synchronisation messages to ERDA, Smart Metering &amp; EES for the  Switch Request 
- "Secured InActive" synchronisation messages to ERDA, Smart Metering &amp; EES for the Existing Registration
</t>
  </si>
  <si>
    <t xml:space="preserve">The test step is to verify that the Losing MAP Data Service has received the RegistrationSecuredInactiveNotification
</t>
  </si>
  <si>
    <t>Smart Metering receives Switch Secured Active &amp; Inactive Synchronisation messages</t>
  </si>
  <si>
    <t>The test step is to verify that the Smart Metering receives and processes 
- RegistrationSecuredActiveSynchronisation for the Switch Request
- RegistrationSecuredInactiveSynchronisation for the existing registration</t>
  </si>
  <si>
    <t>Smart Metering</t>
  </si>
  <si>
    <t>MEM - Switch Request Confirmed in CSS - Gas</t>
  </si>
  <si>
    <t xml:space="preserve">CSS receives &amp; processes a Switch Request
one validation message per Switch request will be sent.
</t>
  </si>
  <si>
    <t xml:space="preserve">Gaining Supplier receives Switch validation and Switch Pending Notifications
one validation message per Switch request will be sent.
</t>
  </si>
  <si>
    <t xml:space="preserve">Gaining Shipper receives Switch Pending Notifications
</t>
  </si>
  <si>
    <t xml:space="preserve">Losing Shipper receives relevant change Notifications
</t>
  </si>
  <si>
    <t>This step covers the flow where Gaining supplier sends requests to Smart Metering (DSP) to 
- Credential Change
- re-configure commands</t>
  </si>
  <si>
    <t xml:space="preserve">CSS sends Invitation to Intervene
</t>
  </si>
  <si>
    <t xml:space="preserve">This step covers the process where CSS initiates request to the Losing Supplier to intervene
</t>
  </si>
  <si>
    <t xml:space="preserve">Losing Supplier receives Invitation to Intervene message.
</t>
  </si>
  <si>
    <t xml:space="preserve">CSS sends Confirmed Status Notification message sent
</t>
  </si>
  <si>
    <t xml:space="preserve">This step covers the process where CSS initiates the Confirmed Status Notification message to the Gaining Supplier and Gaining Shipper, and the Change Anticipation message to the Losing MEM
At this point CSS will also update the status of any related RMPs to Confirmed.
</t>
  </si>
  <si>
    <t xml:space="preserve">Gaining Supplier receives Switch Confirmed Notification
</t>
  </si>
  <si>
    <t xml:space="preserve">Gaining Shipper receives  Switch Confirmed Notification
</t>
  </si>
  <si>
    <t xml:space="preserve">Losing MEM receives Switch Confirmed Notification
</t>
  </si>
  <si>
    <t>MEM - Switch Request Secured Active - Gas</t>
  </si>
  <si>
    <t>This scenario covers the flow of activities for execution of Gas switch request. At Gate Closure, CSS sends
- SecuredActive notifications to Gaining Supplier, Gaining Shippers, MAP Data Service 
- SecuredActive &amp; SecuredInactive synchronisation messages are sent to GRDA/GES and Smart Metering (DSP)</t>
  </si>
  <si>
    <t>1 ) Registration Secured Active notifications sent to Gaining Supplier, Gaining Shipper, MAP Data Service
2) Registration Secured InActive notifications sent to Losing Supplier, Losing Shipper, Losing MEM &amp;MAP Data services
3) Registration Secured Active &amp; SecuredInactive synchronisation messages sent to GRDA, Smart Metering &amp; GES</t>
  </si>
  <si>
    <t xml:space="preserve">Gaining Shipper receives Secured Active Notification for switch request
</t>
  </si>
  <si>
    <t xml:space="preserve">Losing MAP Data service receives Secured Inactive Notification for existing Registration
</t>
  </si>
  <si>
    <t>Smart Metering receives Secured Active Synchronisation for switch request and Secured Inactive Synchronisation for existing Registration</t>
  </si>
  <si>
    <t>This steps is to verify that Smart Metering has received following: 
RegistrationSecuredActiveSynchronisation
RegistrationSecuredInactiveSynchronisation</t>
  </si>
  <si>
    <t>MEM - Switch Request Confirmed in CSS - Electricity</t>
  </si>
  <si>
    <t xml:space="preserve">CSS receives Switch Request
one validation message per Switch request will be sent.
</t>
  </si>
  <si>
    <t xml:space="preserve">1) Switch Request Validated Notification sent to Gaining Supplier
2 ) Switch Request is Pending and notifications sent to Gaining Supplier
</t>
  </si>
  <si>
    <t xml:space="preserve">This steps is to verify that ERDA received the RegistrationPendingSynchronisation Message and updated into their systems and end date the current registration at SSD -1
</t>
  </si>
  <si>
    <t xml:space="preserve">The switch request is updated in the system with status Pending
</t>
  </si>
  <si>
    <t>Core systems only be checked on exception, will just be used to send and receive messages to LP systems. 
These will be checked as part of End to End</t>
  </si>
  <si>
    <t xml:space="preserve">This steps is to verify that EES received the RegistrationPendingSynchronisation Message and updated into their systems
</t>
  </si>
  <si>
    <t xml:space="preserve">The switch request is updated in the system with status Pending
</t>
  </si>
  <si>
    <t>Smart Metering receives Switch Pending Synchronisation messages</t>
  </si>
  <si>
    <t xml:space="preserve">This steps is to verify that Smart Metering received the RegistrationEventSynchronisation Message and updated into their systems
</t>
  </si>
  <si>
    <t xml:space="preserve">A Provisional Registration record is created with a status of 'Pending'
</t>
  </si>
  <si>
    <t xml:space="preserve">CSS sends Invitation to Intervene
</t>
  </si>
  <si>
    <t xml:space="preserve">Invitation to Intervene message sent to Losing Supplier
</t>
  </si>
  <si>
    <t xml:space="preserve">Losing Supplier receives Invitation to Intervene message.
</t>
  </si>
  <si>
    <t xml:space="preserve">CSS sends Confirmed Status Notification message sent
</t>
  </si>
  <si>
    <t xml:space="preserve">Losing Data Aggregator (DA) receives Switch Confirmed Notification
</t>
  </si>
  <si>
    <t xml:space="preserve">The test step is to verify that the Losing DA has received the RegistrationChangeAnticipatedNotification
In ET message will be sent to the Counter Party Simulator
</t>
  </si>
  <si>
    <t xml:space="preserve">Losing Data Collector (DC) receives Switch Confirmed Notification
</t>
  </si>
  <si>
    <t xml:space="preserve">The test step is to verify that the Losing DC has received the RegistrationChangeAnticipatedNotification
In ET message will be sent to the Counter Party Simulator
</t>
  </si>
  <si>
    <t xml:space="preserve">System is updated with status 
</t>
  </si>
  <si>
    <t>MEM - Switch Request Secured Active - Electricity</t>
  </si>
  <si>
    <t xml:space="preserve">The test step is to verify that the Losing MEM has received the RegistrationSecuredInactiveNotification
</t>
  </si>
  <si>
    <t>DC - Switch Request Confirmed in CSS - Electricity</t>
  </si>
  <si>
    <t xml:space="preserve">1) Domestic
 Non Domestic
 </t>
  </si>
  <si>
    <t xml:space="preserve">CSS receives Switch Request
one validation message per Switch request will be sent.
</t>
  </si>
  <si>
    <t xml:space="preserve">The step covers the flow where CSS process the Switch Request received and perform following activities
 - Validates Switch Request and checks for related MPAN's
-  Creates Registration Request
-  Sends Pending Notifications and Synchronisation Messages
</t>
  </si>
  <si>
    <t xml:space="preserve">1) Switch Request Validated Notification sent to Gaining Supplier
2 ) Switch Request is Pending and notifications sent to Gaining Supplier
3) Switch Request is Pending and Synchronisation messages are sent to ERDA, Smart Metering (DSP), EES
</t>
  </si>
  <si>
    <t xml:space="preserve">This steps is to verify that EES received the RegistrationPendingSynchronisation Message and updated into their systems
</t>
  </si>
  <si>
    <t xml:space="preserve">This steps is to verify that Smart Metering (DSP) received the RegistrationEventSynchronisation Message and updated into their systems
</t>
  </si>
  <si>
    <t xml:space="preserve">A Provisional Registration record is created with a status of 'Pending'
</t>
  </si>
  <si>
    <t xml:space="preserve">Losing Data Aggregator (DA) receives Switch Confirmed Notification
</t>
  </si>
  <si>
    <t xml:space="preserve">System is updated with status 
</t>
  </si>
  <si>
    <t xml:space="preserve">Losing Data Collector (DC) receives Switch Confirmed Notification
</t>
  </si>
  <si>
    <t xml:space="preserve">The test step is to verify that the Losing DC has received the RegistrationChangeAnticipatedNotification
</t>
  </si>
  <si>
    <t xml:space="preserve">System is updated with status
</t>
  </si>
  <si>
    <t xml:space="preserve">The test step is to verify that the Losing MEM has received the RegistrationChangeAnticipatedNotification
In ET message will be sent to the Counter Party Simulator
</t>
  </si>
  <si>
    <t>DC  - Switch Request Secured Active - Electricity</t>
  </si>
  <si>
    <t>1)Domestic
Non Domestic</t>
  </si>
  <si>
    <t xml:space="preserve">CSS sends
- "Secured Active" notifications  to Gaining Supplier, MAP Data Service for the Switch Request 
- "Secured InActive" notifications to Losing Supplier, Losing DA, Losing DC, Losing MEM &amp; MAP Data services for the Existing Registration
- "Secured Active" synchronisation messages to ERDA, Smart Metering (DSP) &amp; EES for the  Switch Request 
- "Secured InActive" synchronisation messages to ERDA, Smart Metering (DSP) &amp; EES for the Existing Registration
</t>
  </si>
  <si>
    <t xml:space="preserve">The test step is to verify that the Losing Data Collector (DC) has received the RegistrationSecuredInactiveNotification
</t>
  </si>
  <si>
    <t xml:space="preserve">ERDA system is updated with
- Switch Registration Request set to "Secured Active"
- Existing Registration Request set to "Secured InActive"
</t>
  </si>
  <si>
    <t xml:space="preserve">The test step is to verify that the Losing DA has received the RegistrationChangeAnticipatedNotification
In ET message will be sent to the Counter Party Simulator
</t>
  </si>
  <si>
    <t xml:space="preserve">The test step is to verify that the Losing DC has received the RegistrationChangeAnticipatedNotification
 </t>
  </si>
  <si>
    <t xml:space="preserve">System is updated with status
 </t>
  </si>
  <si>
    <t xml:space="preserve">The test step is to verify that the Losing MEM has received the RegistrationChangeAnticipatedNotification
</t>
  </si>
  <si>
    <t xml:space="preserve">CSS sends
- "Secured Active" notifications  to Gaining Supplier, MAP Data Service for the Switch Request 
- "Secured InActive" notifications to Losing Supplier, Losing DA, Losing DC, Losing MEM &amp; MAP Data services for the Existing Registration
- "Secured Active" synchronisation messages to ERDA, Smart Metering (DSP) &amp; EES for the  Switch Request 
- "Secured InActive" synchronisation messages to ERDA, Smart Metering (DSP) &amp; EES for the Existing Registration
</t>
  </si>
  <si>
    <t xml:space="preserve">EES system is updated with 
- Switch Registration Request  set to "Secured Active"
- Existing Registration Request  set to "Secured InActive" in the CSS switching update tab
</t>
  </si>
  <si>
    <t>Version: v1.1</t>
  </si>
  <si>
    <t>Planned Execution Date</t>
  </si>
  <si>
    <t>Minor format update - addition of Planned Execution Date column in List of Test Scenarios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</si>
</sst>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dd/mm/yyyy;@"/>
    <numFmt numFmtId="169" formatCode="0.0"/>
  </numFmts>
  <fonts count="67" x14ac:knownFonts="1">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1"/>
      <color theme="1"/>
      <name val="Arial"/>
      <family val="2"/>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9"/>
      <name val="Calibri"/>
      <family val="2"/>
    </font>
    <font>
      <sz val="10"/>
      <name val="Arial"/>
      <family val="2"/>
    </font>
    <font>
      <b/>
      <sz val="9"/>
      <color rgb="FFFFFFFF"/>
      <name val="Calibri"/>
      <family val="2"/>
    </font>
    <font>
      <sz val="9"/>
      <color rgb="FF0F2147"/>
      <name val="Calibri"/>
      <family val="2"/>
    </font>
    <font>
      <sz val="9"/>
      <color indexed="8"/>
      <name val="Calibri"/>
      <family val="2"/>
    </font>
    <font>
      <sz val="9"/>
      <color rgb="FF000000"/>
      <name val="Calibri"/>
      <family val="2"/>
    </font>
    <font>
      <sz val="9"/>
      <color rgb="FFFF0000"/>
      <name val="Calibri"/>
      <family val="2"/>
    </font>
    <font>
      <b/>
      <sz val="9"/>
      <color theme="1"/>
      <name val="Calibri"/>
      <family val="2"/>
    </font>
    <font>
      <i/>
      <sz val="9"/>
      <color theme="1"/>
      <name val="Calibri"/>
      <family val="2"/>
    </font>
    <font>
      <i/>
      <sz val="9"/>
      <name val="Calibri"/>
      <family val="2"/>
    </font>
    <font>
      <u/>
      <sz val="10"/>
      <color theme="10"/>
      <name val="Calibri"/>
      <family val="2"/>
    </font>
    <font>
      <i/>
      <sz val="9"/>
      <color rgb="FFFF0000"/>
      <name val="Calibri"/>
      <family val="2"/>
    </font>
    <font>
      <sz val="11"/>
      <name val="Arial"/>
      <family val="2"/>
    </font>
    <font>
      <strike/>
      <sz val="9"/>
      <name val="Calibri"/>
      <family val="2"/>
    </font>
    <font>
      <u/>
      <sz val="9"/>
      <name val="Calibri"/>
      <family val="2"/>
    </font>
    <font>
      <u/>
      <sz val="9"/>
      <color theme="10"/>
      <name val="Calibri"/>
      <family val="2"/>
    </font>
    <font>
      <sz val="10"/>
      <color theme="1"/>
      <name val="Calibri"/>
      <family val="2"/>
    </font>
    <font>
      <sz val="11"/>
      <name val="Calibri"/>
      <family val="2"/>
    </font>
    <font>
      <sz val="10"/>
      <color rgb="FFFF0000"/>
      <name val="Calibri"/>
      <family val="2"/>
    </font>
    <font>
      <b/>
      <sz val="9"/>
      <name val="Calibri"/>
      <family val="2"/>
    </font>
    <font>
      <sz val="9"/>
      <color theme="4"/>
      <name val="Calibri"/>
      <family val="2"/>
    </font>
    <font>
      <sz val="9"/>
      <color theme="0"/>
      <name val="Calibri"/>
      <family val="2"/>
    </font>
    <font>
      <sz val="9"/>
      <color theme="2"/>
      <name val="Calibri"/>
      <family val="2"/>
    </font>
    <font>
      <sz val="9"/>
      <color theme="10"/>
      <name val="Calibri"/>
      <family val="2"/>
    </font>
    <font>
      <sz val="9"/>
      <color theme="1"/>
      <name val="Arial"/>
      <family val="2"/>
    </font>
    <font>
      <b/>
      <u/>
      <sz val="22"/>
      <color theme="1"/>
      <name val="Calibri"/>
      <family val="2"/>
    </font>
    <font>
      <b/>
      <sz val="10"/>
      <color theme="1"/>
      <name val="Calibri"/>
      <family val="2"/>
    </font>
    <font>
      <b/>
      <sz val="10"/>
      <color theme="0"/>
      <name val="Calibri"/>
      <family val="2"/>
    </font>
    <font>
      <i/>
      <sz val="9"/>
      <color theme="4"/>
      <name val="Calibri"/>
      <family val="2"/>
    </font>
    <font>
      <b/>
      <sz val="11"/>
      <name val="Calibri"/>
      <family val="2"/>
    </font>
    <font>
      <u/>
      <sz val="9"/>
      <color theme="0"/>
      <name val="Calibri"/>
      <family val="2"/>
    </font>
    <font>
      <sz val="9"/>
      <color indexed="81"/>
      <name val="Tahoma"/>
      <family val="2"/>
    </font>
  </fonts>
  <fills count="40">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rgb="FFB6DF89"/>
        <bgColor indexed="64"/>
      </patternFill>
    </fill>
    <fill>
      <patternFill patternType="solid">
        <fgColor rgb="FFB9E8FF"/>
        <bgColor indexed="64"/>
      </patternFill>
    </fill>
    <fill>
      <patternFill patternType="solid">
        <fgColor rgb="FFFDFDBB"/>
        <bgColor indexed="64"/>
      </patternFill>
    </fill>
    <fill>
      <patternFill patternType="solid">
        <fgColor theme="0" tint="-0.249977111117893"/>
        <bgColor rgb="FF000000"/>
      </patternFill>
    </fill>
    <fill>
      <patternFill patternType="solid">
        <fgColor rgb="FFB9E8FF"/>
        <bgColor rgb="FF000000"/>
      </patternFill>
    </fill>
    <fill>
      <patternFill patternType="solid">
        <fgColor rgb="FFFDFDBB"/>
        <bgColor rgb="FF000000"/>
      </patternFill>
    </fill>
    <fill>
      <patternFill patternType="solid">
        <fgColor rgb="FF000000"/>
        <bgColor indexed="64"/>
      </patternFill>
    </fill>
    <fill>
      <patternFill patternType="solid">
        <fgColor rgb="FF000000"/>
        <bgColor rgb="FF000000"/>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theme="0"/>
      </top>
      <bottom/>
      <diagonal/>
    </border>
    <border>
      <left style="thin">
        <color theme="0"/>
      </left>
      <right style="thin">
        <color theme="0"/>
      </right>
      <top style="thin">
        <color theme="0"/>
      </top>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rgb="FF000000"/>
      </left>
      <right/>
      <top/>
      <bottom/>
      <diagonal/>
    </border>
    <border>
      <left style="thin">
        <color rgb="FF000000"/>
      </left>
      <right/>
      <top style="thin">
        <color rgb="FF000000"/>
      </top>
      <bottom style="thin">
        <color rgb="FF000000"/>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s>
  <cellStyleXfs count="97">
    <xf numFmtId="0" fontId="0" fillId="0" borderId="0" applyBorder="0"/>
    <xf numFmtId="0" fontId="22" fillId="0" borderId="0"/>
    <xf numFmtId="0" fontId="22" fillId="0" borderId="0"/>
    <xf numFmtId="167" fontId="18" fillId="0" borderId="0" applyFill="0" applyBorder="0" applyAlignment="0" applyProtection="0"/>
    <xf numFmtId="165" fontId="12" fillId="0" borderId="0" applyFont="0" applyFill="0" applyBorder="0" applyAlignment="0" applyProtection="0"/>
    <xf numFmtId="166" fontId="18" fillId="0" borderId="0" applyFill="0" applyBorder="0" applyAlignment="0" applyProtection="0"/>
    <xf numFmtId="164" fontId="12" fillId="0" borderId="0" applyFont="0" applyFill="0" applyBorder="0" applyAlignment="0" applyProtection="0"/>
    <xf numFmtId="9" fontId="18" fillId="0" borderId="0" applyFill="0" applyBorder="0" applyAlignment="0" applyProtection="0"/>
    <xf numFmtId="0" fontId="14" fillId="0" borderId="0" applyNumberFormat="0" applyFill="0" applyBorder="0" applyAlignment="0" applyProtection="0"/>
    <xf numFmtId="0" fontId="16" fillId="0" borderId="0" applyNumberFormat="0" applyFill="0" applyAlignment="0" applyProtection="0"/>
    <xf numFmtId="0" fontId="19" fillId="0" borderId="0" applyNumberFormat="0" applyFill="0" applyAlignment="0" applyProtection="0"/>
    <xf numFmtId="0" fontId="20" fillId="0" borderId="0" applyNumberFormat="0" applyFill="0" applyAlignment="0" applyProtection="0"/>
    <xf numFmtId="0" fontId="21" fillId="0" borderId="0" applyNumberFormat="0" applyFill="0" applyAlignment="0" applyProtection="0"/>
    <xf numFmtId="0" fontId="28" fillId="10" borderId="0" applyNumberFormat="0" applyBorder="0" applyAlignment="0" applyProtection="0"/>
    <xf numFmtId="0" fontId="26" fillId="8" borderId="0" applyNumberFormat="0" applyBorder="0" applyAlignment="0" applyProtection="0"/>
    <xf numFmtId="0" fontId="27" fillId="11" borderId="0" applyNumberFormat="0" applyBorder="0" applyAlignment="0" applyProtection="0"/>
    <xf numFmtId="0" fontId="25" fillId="11" borderId="2" applyNumberFormat="0" applyAlignment="0" applyProtection="0"/>
    <xf numFmtId="0" fontId="17" fillId="12" borderId="3" applyNumberFormat="0" applyAlignment="0" applyProtection="0"/>
    <xf numFmtId="0" fontId="29" fillId="12" borderId="2" applyNumberFormat="0" applyAlignment="0" applyProtection="0"/>
    <xf numFmtId="0" fontId="30" fillId="0" borderId="4" applyNumberFormat="0" applyFill="0" applyAlignment="0" applyProtection="0"/>
    <xf numFmtId="0" fontId="23" fillId="13" borderId="5" applyNumberFormat="0" applyAlignment="0" applyProtection="0"/>
    <xf numFmtId="0" fontId="31" fillId="0" borderId="0" applyNumberFormat="0" applyFill="0" applyBorder="0" applyAlignment="0" applyProtection="0"/>
    <xf numFmtId="0" fontId="18" fillId="14" borderId="6" applyNumberFormat="0" applyAlignment="0" applyProtection="0"/>
    <xf numFmtId="0" fontId="24" fillId="0" borderId="0" applyNumberFormat="0" applyFill="0" applyBorder="0" applyAlignment="0" applyProtection="0"/>
    <xf numFmtId="0" fontId="17" fillId="0" borderId="7" applyNumberFormat="0" applyFill="0" applyAlignment="0" applyProtection="0"/>
    <xf numFmtId="0" fontId="32" fillId="20" borderId="0" applyNumberFormat="0" applyBorder="0" applyAlignment="0" applyProtection="0"/>
    <xf numFmtId="0" fontId="18" fillId="18"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32" fillId="23"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2" fillId="25" borderId="0" applyNumberFormat="0" applyBorder="0" applyAlignment="0" applyProtection="0"/>
    <xf numFmtId="0" fontId="18" fillId="17" borderId="0" applyNumberFormat="0" applyBorder="0" applyAlignment="0" applyProtection="0"/>
    <xf numFmtId="0" fontId="18" fillId="10" borderId="0" applyNumberFormat="0" applyBorder="0" applyAlignment="0" applyProtection="0"/>
    <xf numFmtId="0" fontId="18" fillId="24" borderId="0" applyNumberFormat="0" applyBorder="0" applyAlignment="0" applyProtection="0"/>
    <xf numFmtId="0" fontId="32" fillId="26"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32" fillId="28"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27" borderId="0" applyNumberFormat="0" applyBorder="0" applyAlignment="0" applyProtection="0"/>
    <xf numFmtId="0" fontId="15"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36" fillId="0" borderId="0"/>
    <xf numFmtId="0" fontId="9" fillId="0" borderId="0"/>
    <xf numFmtId="0" fontId="9" fillId="0" borderId="0"/>
    <xf numFmtId="0" fontId="8" fillId="0" borderId="0"/>
    <xf numFmtId="0" fontId="8" fillId="0" borderId="0"/>
    <xf numFmtId="0" fontId="8" fillId="0" borderId="0"/>
    <xf numFmtId="0" fontId="45" fillId="0" borderId="0" applyNumberForma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51" fillId="0" borderId="0" applyBorder="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45">
    <xf numFmtId="0" fontId="0" fillId="0" borderId="0" xfId="0"/>
    <xf numFmtId="0" fontId="13" fillId="0" borderId="0" xfId="0" applyFont="1"/>
    <xf numFmtId="0" fontId="35" fillId="0" borderId="1" xfId="0" applyFont="1" applyBorder="1" applyAlignment="1">
      <alignment vertical="top"/>
    </xf>
    <xf numFmtId="0" fontId="35" fillId="0" borderId="1" xfId="0" applyFont="1" applyBorder="1" applyAlignment="1">
      <alignment vertical="top" wrapText="1"/>
    </xf>
    <xf numFmtId="0" fontId="33" fillId="0" borderId="1" xfId="0" applyFont="1" applyBorder="1" applyAlignment="1">
      <alignment vertical="top" wrapText="1"/>
    </xf>
    <xf numFmtId="0" fontId="33" fillId="0" borderId="1" xfId="0" applyFont="1" applyBorder="1" applyAlignment="1">
      <alignment vertical="top"/>
    </xf>
    <xf numFmtId="0" fontId="35" fillId="29" borderId="1" xfId="0" applyFont="1" applyFill="1" applyBorder="1" applyAlignment="1">
      <alignment vertical="top" wrapText="1"/>
    </xf>
    <xf numFmtId="0" fontId="40" fillId="0" borderId="1" xfId="0" applyFont="1" applyBorder="1" applyAlignment="1">
      <alignment horizontal="left" vertical="top" wrapText="1"/>
    </xf>
    <xf numFmtId="0" fontId="38" fillId="30" borderId="1" xfId="0" applyFont="1" applyFill="1" applyBorder="1" applyAlignment="1">
      <alignment horizontal="left" vertical="top" wrapText="1"/>
    </xf>
    <xf numFmtId="0" fontId="33" fillId="0" borderId="0" xfId="0" applyFont="1" applyAlignment="1">
      <alignment horizontal="left" vertical="top"/>
    </xf>
    <xf numFmtId="0" fontId="33" fillId="0" borderId="1" xfId="0" applyFont="1" applyBorder="1" applyAlignment="1">
      <alignment horizontal="left" vertical="top"/>
    </xf>
    <xf numFmtId="0" fontId="40" fillId="30" borderId="1" xfId="0" applyFont="1" applyFill="1" applyBorder="1" applyAlignment="1">
      <alignment horizontal="center" vertical="top" wrapText="1"/>
    </xf>
    <xf numFmtId="0" fontId="33" fillId="0" borderId="0" xfId="0" applyFont="1" applyAlignment="1">
      <alignment horizontal="center" vertical="top"/>
    </xf>
    <xf numFmtId="0" fontId="33" fillId="0" borderId="1" xfId="0" applyFont="1" applyBorder="1" applyAlignment="1">
      <alignment horizontal="center" vertical="top" wrapText="1"/>
    </xf>
    <xf numFmtId="0" fontId="40" fillId="0" borderId="1" xfId="0" applyFont="1" applyBorder="1" applyAlignment="1">
      <alignment horizontal="center" vertical="top" wrapText="1"/>
    </xf>
    <xf numFmtId="0" fontId="33" fillId="0" borderId="1" xfId="0" applyFont="1" applyBorder="1" applyAlignment="1">
      <alignment horizontal="center" vertical="top"/>
    </xf>
    <xf numFmtId="0" fontId="35" fillId="30" borderId="1" xfId="0" applyFont="1" applyFill="1" applyBorder="1" applyAlignment="1">
      <alignment horizontal="left" vertical="top" wrapText="1"/>
    </xf>
    <xf numFmtId="0" fontId="35" fillId="29" borderId="1" xfId="59" applyFont="1" applyFill="1" applyBorder="1" applyAlignment="1">
      <alignment horizontal="left" vertical="top" wrapText="1"/>
    </xf>
    <xf numFmtId="0" fontId="35" fillId="0" borderId="1" xfId="59" applyFont="1" applyBorder="1" applyAlignment="1">
      <alignment horizontal="left" vertical="top" wrapText="1"/>
    </xf>
    <xf numFmtId="0" fontId="33" fillId="0" borderId="1" xfId="0" applyFont="1" applyBorder="1" applyAlignment="1">
      <alignment horizontal="left" vertical="top" wrapText="1"/>
    </xf>
    <xf numFmtId="0" fontId="33" fillId="0" borderId="0" xfId="0" applyFont="1" applyAlignment="1">
      <alignment vertical="top"/>
    </xf>
    <xf numFmtId="0" fontId="35" fillId="29" borderId="11" xfId="63" applyFont="1" applyFill="1" applyBorder="1" applyAlignment="1">
      <alignment vertical="top" wrapText="1"/>
    </xf>
    <xf numFmtId="0" fontId="35" fillId="29" borderId="12" xfId="63" applyFont="1" applyFill="1" applyBorder="1" applyAlignment="1">
      <alignment vertical="top"/>
    </xf>
    <xf numFmtId="0" fontId="35" fillId="29" borderId="12" xfId="64" applyFont="1" applyFill="1" applyBorder="1" applyAlignment="1">
      <alignment vertical="top"/>
    </xf>
    <xf numFmtId="0" fontId="33" fillId="29" borderId="0" xfId="63" applyFont="1" applyFill="1"/>
    <xf numFmtId="0" fontId="35" fillId="29" borderId="1" xfId="63" applyFont="1" applyFill="1" applyBorder="1"/>
    <xf numFmtId="168" fontId="35" fillId="29" borderId="1" xfId="63" applyNumberFormat="1" applyFont="1" applyFill="1" applyBorder="1" applyAlignment="1">
      <alignment horizontal="right"/>
    </xf>
    <xf numFmtId="0" fontId="35" fillId="29" borderId="1" xfId="63" applyFont="1" applyFill="1" applyBorder="1" applyAlignment="1">
      <alignment horizontal="center"/>
    </xf>
    <xf numFmtId="0" fontId="33" fillId="29" borderId="0" xfId="63" applyFont="1" applyFill="1" applyAlignment="1">
      <alignment vertical="top" wrapText="1"/>
    </xf>
    <xf numFmtId="0" fontId="35" fillId="29" borderId="1" xfId="63" applyFont="1" applyFill="1" applyBorder="1" applyAlignment="1">
      <alignment horizontal="left" vertical="top" wrapText="1"/>
    </xf>
    <xf numFmtId="168" fontId="35" fillId="29" borderId="1" xfId="63" applyNumberFormat="1" applyFont="1" applyFill="1" applyBorder="1" applyAlignment="1">
      <alignment horizontal="left" vertical="top" wrapText="1"/>
    </xf>
    <xf numFmtId="0" fontId="35" fillId="29" borderId="13" xfId="63" applyFont="1" applyFill="1" applyBorder="1" applyAlignment="1">
      <alignment horizontal="left" vertical="top" wrapText="1"/>
    </xf>
    <xf numFmtId="0" fontId="44" fillId="29" borderId="1" xfId="63" applyFont="1" applyFill="1" applyBorder="1" applyAlignment="1">
      <alignment horizontal="left" vertical="top" wrapText="1"/>
    </xf>
    <xf numFmtId="0" fontId="43" fillId="29" borderId="1" xfId="63" applyFont="1" applyFill="1" applyBorder="1" applyAlignment="1">
      <alignment horizontal="left" vertical="top" wrapText="1"/>
    </xf>
    <xf numFmtId="0" fontId="43" fillId="29" borderId="0" xfId="63" applyFont="1" applyFill="1" applyAlignment="1">
      <alignment horizontal="left" vertical="top" wrapText="1"/>
    </xf>
    <xf numFmtId="0" fontId="35" fillId="29" borderId="1" xfId="63" applyFont="1" applyFill="1" applyBorder="1" applyAlignment="1">
      <alignment vertical="top" wrapText="1"/>
    </xf>
    <xf numFmtId="0" fontId="33" fillId="0" borderId="1" xfId="63" applyFont="1" applyBorder="1" applyAlignment="1">
      <alignment vertical="top" wrapText="1"/>
    </xf>
    <xf numFmtId="0" fontId="33" fillId="29" borderId="1" xfId="63" applyFont="1" applyFill="1" applyBorder="1" applyAlignment="1">
      <alignment vertical="top" wrapText="1"/>
    </xf>
    <xf numFmtId="0" fontId="33" fillId="29" borderId="1" xfId="63" applyFont="1" applyFill="1" applyBorder="1" applyAlignment="1">
      <alignment horizontal="left" vertical="top" wrapText="1"/>
    </xf>
    <xf numFmtId="0" fontId="44" fillId="29" borderId="1" xfId="64" applyFont="1" applyFill="1" applyBorder="1" applyAlignment="1">
      <alignment horizontal="left" vertical="top" wrapText="1"/>
    </xf>
    <xf numFmtId="0" fontId="33" fillId="29" borderId="0" xfId="63" applyFont="1" applyFill="1" applyAlignment="1">
      <alignment horizontal="left" vertical="top" wrapText="1"/>
    </xf>
    <xf numFmtId="0" fontId="35" fillId="29" borderId="11" xfId="64" applyFont="1" applyFill="1" applyBorder="1" applyAlignment="1">
      <alignment vertical="top" wrapText="1"/>
    </xf>
    <xf numFmtId="0" fontId="13" fillId="29" borderId="0" xfId="64" applyFont="1" applyFill="1"/>
    <xf numFmtId="0" fontId="35" fillId="29" borderId="1" xfId="64" applyFont="1" applyFill="1" applyBorder="1"/>
    <xf numFmtId="168" fontId="35" fillId="29" borderId="1" xfId="64" applyNumberFormat="1" applyFont="1" applyFill="1" applyBorder="1" applyAlignment="1">
      <alignment horizontal="right"/>
    </xf>
    <xf numFmtId="0" fontId="35" fillId="29" borderId="1" xfId="64" applyFont="1" applyFill="1" applyBorder="1" applyAlignment="1">
      <alignment horizontal="center"/>
    </xf>
    <xf numFmtId="0" fontId="13" fillId="29" borderId="0" xfId="64" applyFont="1" applyFill="1" applyAlignment="1">
      <alignment vertical="top" wrapText="1"/>
    </xf>
    <xf numFmtId="0" fontId="35" fillId="29" borderId="1" xfId="64" applyFont="1" applyFill="1" applyBorder="1" applyAlignment="1">
      <alignment horizontal="left" vertical="top" wrapText="1"/>
    </xf>
    <xf numFmtId="168" fontId="35" fillId="29" borderId="1" xfId="64" applyNumberFormat="1" applyFont="1" applyFill="1" applyBorder="1" applyAlignment="1">
      <alignment horizontal="left" vertical="top" wrapText="1"/>
    </xf>
    <xf numFmtId="0" fontId="35" fillId="29" borderId="1" xfId="64" applyFont="1" applyFill="1" applyBorder="1" applyAlignment="1">
      <alignment vertical="top" wrapText="1"/>
    </xf>
    <xf numFmtId="0" fontId="33" fillId="0" borderId="1" xfId="64" applyFont="1" applyBorder="1" applyAlignment="1">
      <alignment vertical="top" wrapText="1"/>
    </xf>
    <xf numFmtId="0" fontId="33" fillId="29" borderId="1" xfId="64" applyFont="1" applyFill="1" applyBorder="1" applyAlignment="1">
      <alignment vertical="top" wrapText="1"/>
    </xf>
    <xf numFmtId="168" fontId="35" fillId="29" borderId="10" xfId="64" applyNumberFormat="1" applyFont="1" applyFill="1" applyBorder="1" applyAlignment="1">
      <alignment horizontal="left" vertical="top" wrapText="1"/>
    </xf>
    <xf numFmtId="0" fontId="35" fillId="29" borderId="10" xfId="64" applyFont="1" applyFill="1" applyBorder="1" applyAlignment="1">
      <alignment horizontal="left" vertical="top" wrapText="1"/>
    </xf>
    <xf numFmtId="0" fontId="33" fillId="29" borderId="0" xfId="64" applyFont="1" applyFill="1" applyAlignment="1">
      <alignment horizontal="left" vertical="top" wrapText="1"/>
    </xf>
    <xf numFmtId="0" fontId="13" fillId="29" borderId="0" xfId="64" applyFont="1" applyFill="1" applyAlignment="1">
      <alignment horizontal="left" vertical="top" wrapText="1"/>
    </xf>
    <xf numFmtId="0" fontId="33" fillId="29" borderId="1" xfId="64" applyFont="1" applyFill="1" applyBorder="1" applyAlignment="1">
      <alignment horizontal="left" vertical="top" wrapText="1"/>
    </xf>
    <xf numFmtId="0" fontId="33" fillId="0" borderId="1" xfId="64" applyFont="1" applyBorder="1" applyAlignment="1">
      <alignment horizontal="left" vertical="top" wrapText="1"/>
    </xf>
    <xf numFmtId="0" fontId="47" fillId="29" borderId="1" xfId="64" applyFont="1" applyFill="1" applyBorder="1" applyAlignment="1">
      <alignment horizontal="left" vertical="top" wrapText="1"/>
    </xf>
    <xf numFmtId="168" fontId="47" fillId="29" borderId="1" xfId="64" applyNumberFormat="1" applyFont="1" applyFill="1" applyBorder="1" applyAlignment="1">
      <alignment horizontal="left" vertical="top" wrapText="1"/>
    </xf>
    <xf numFmtId="0" fontId="13" fillId="29" borderId="0" xfId="64" applyFont="1" applyFill="1" applyAlignment="1">
      <alignment horizontal="right"/>
    </xf>
    <xf numFmtId="0" fontId="33" fillId="29" borderId="0" xfId="64" applyFont="1" applyFill="1"/>
    <xf numFmtId="0" fontId="33" fillId="29" borderId="0" xfId="64" applyFont="1" applyFill="1" applyAlignment="1">
      <alignment vertical="top" wrapText="1"/>
    </xf>
    <xf numFmtId="0" fontId="33" fillId="0" borderId="1" xfId="64" applyFont="1" applyBorder="1" applyAlignment="1">
      <alignment vertical="center" wrapText="1"/>
    </xf>
    <xf numFmtId="0" fontId="33" fillId="29" borderId="0" xfId="64" applyFont="1" applyFill="1" applyAlignment="1">
      <alignment horizontal="right"/>
    </xf>
    <xf numFmtId="0" fontId="33" fillId="29" borderId="0" xfId="64" applyFont="1" applyFill="1" applyAlignment="1">
      <alignment wrapText="1"/>
    </xf>
    <xf numFmtId="0" fontId="41" fillId="29" borderId="1" xfId="64" applyFont="1" applyFill="1" applyBorder="1" applyAlignment="1">
      <alignment horizontal="left" vertical="top" wrapText="1"/>
    </xf>
    <xf numFmtId="0" fontId="41" fillId="29" borderId="1" xfId="65" applyFont="1" applyFill="1" applyBorder="1" applyAlignment="1">
      <alignment horizontal="left" vertical="top" wrapText="1"/>
    </xf>
    <xf numFmtId="0" fontId="35" fillId="29" borderId="11" xfId="65" applyFont="1" applyFill="1" applyBorder="1" applyAlignment="1">
      <alignment vertical="top" wrapText="1"/>
    </xf>
    <xf numFmtId="0" fontId="35" fillId="29" borderId="12" xfId="65" applyFont="1" applyFill="1" applyBorder="1" applyAlignment="1">
      <alignment vertical="top" wrapText="1"/>
    </xf>
    <xf numFmtId="0" fontId="35" fillId="29" borderId="12" xfId="65" applyFont="1" applyFill="1" applyBorder="1" applyAlignment="1">
      <alignment vertical="top"/>
    </xf>
    <xf numFmtId="0" fontId="33" fillId="29" borderId="0" xfId="65" applyFont="1" applyFill="1"/>
    <xf numFmtId="0" fontId="35" fillId="29" borderId="11" xfId="65" applyFont="1" applyFill="1" applyBorder="1"/>
    <xf numFmtId="0" fontId="35" fillId="29" borderId="12" xfId="65" applyFont="1" applyFill="1" applyBorder="1"/>
    <xf numFmtId="0" fontId="35" fillId="29" borderId="13" xfId="65" applyFont="1" applyFill="1" applyBorder="1"/>
    <xf numFmtId="0" fontId="35" fillId="29" borderId="1" xfId="65" applyFont="1" applyFill="1" applyBorder="1" applyAlignment="1">
      <alignment horizontal="center"/>
    </xf>
    <xf numFmtId="0" fontId="33" fillId="29" borderId="0" xfId="65" applyFont="1" applyFill="1" applyAlignment="1">
      <alignment vertical="top" wrapText="1"/>
    </xf>
    <xf numFmtId="168" fontId="35" fillId="29" borderId="1" xfId="65" applyNumberFormat="1" applyFont="1" applyFill="1" applyBorder="1" applyAlignment="1">
      <alignment horizontal="left" vertical="top" wrapText="1"/>
    </xf>
    <xf numFmtId="0" fontId="44" fillId="29" borderId="1" xfId="65" applyFont="1" applyFill="1" applyBorder="1" applyAlignment="1">
      <alignment horizontal="left" vertical="top" wrapText="1"/>
    </xf>
    <xf numFmtId="0" fontId="43" fillId="29" borderId="0" xfId="65" applyFont="1" applyFill="1" applyAlignment="1">
      <alignment horizontal="left" vertical="top" wrapText="1"/>
    </xf>
    <xf numFmtId="0" fontId="35" fillId="29" borderId="1" xfId="65" applyFont="1" applyFill="1" applyBorder="1" applyAlignment="1">
      <alignment vertical="top" wrapText="1"/>
    </xf>
    <xf numFmtId="0" fontId="33" fillId="0" borderId="1" xfId="65" applyFont="1" applyBorder="1" applyAlignment="1">
      <alignment vertical="top" wrapText="1"/>
    </xf>
    <xf numFmtId="0" fontId="40" fillId="0" borderId="1" xfId="65" applyFont="1" applyBorder="1" applyAlignment="1">
      <alignment vertical="top" wrapText="1"/>
    </xf>
    <xf numFmtId="0" fontId="33" fillId="29" borderId="1" xfId="65" applyFont="1" applyFill="1" applyBorder="1" applyAlignment="1">
      <alignment vertical="top" wrapText="1"/>
    </xf>
    <xf numFmtId="0" fontId="40" fillId="0" borderId="1" xfId="65" applyFont="1" applyBorder="1" applyAlignment="1">
      <alignment horizontal="left" vertical="top" wrapText="1"/>
    </xf>
    <xf numFmtId="168" fontId="35" fillId="29" borderId="10" xfId="65" applyNumberFormat="1" applyFont="1" applyFill="1" applyBorder="1" applyAlignment="1">
      <alignment horizontal="left" vertical="top" wrapText="1"/>
    </xf>
    <xf numFmtId="0" fontId="35" fillId="29" borderId="10" xfId="65" applyFont="1" applyFill="1" applyBorder="1" applyAlignment="1">
      <alignment horizontal="left" vertical="top" wrapText="1"/>
    </xf>
    <xf numFmtId="0" fontId="33" fillId="29" borderId="0" xfId="65" applyFont="1" applyFill="1" applyAlignment="1">
      <alignment horizontal="left" vertical="top" wrapText="1"/>
    </xf>
    <xf numFmtId="0" fontId="33" fillId="29" borderId="1" xfId="65" applyFont="1" applyFill="1" applyBorder="1" applyAlignment="1">
      <alignment horizontal="left" vertical="top" wrapText="1"/>
    </xf>
    <xf numFmtId="0" fontId="38" fillId="0" borderId="1" xfId="0" applyFont="1" applyBorder="1" applyAlignment="1">
      <alignment horizontal="left" vertical="top" wrapText="1"/>
    </xf>
    <xf numFmtId="0" fontId="35" fillId="29" borderId="1" xfId="65" applyFont="1" applyFill="1" applyBorder="1"/>
    <xf numFmtId="168" fontId="35" fillId="29" borderId="1" xfId="65" applyNumberFormat="1" applyFont="1" applyFill="1" applyBorder="1" applyAlignment="1">
      <alignment horizontal="right"/>
    </xf>
    <xf numFmtId="0" fontId="33" fillId="29" borderId="0" xfId="65" applyFont="1" applyFill="1" applyAlignment="1">
      <alignment horizontal="right"/>
    </xf>
    <xf numFmtId="0" fontId="33" fillId="0" borderId="1" xfId="65" applyFont="1" applyBorder="1" applyAlignment="1">
      <alignment horizontal="left" vertical="top" wrapText="1"/>
    </xf>
    <xf numFmtId="0" fontId="46" fillId="29" borderId="1" xfId="65" applyFont="1" applyFill="1" applyBorder="1" applyAlignment="1">
      <alignment horizontal="left" vertical="top" wrapText="1"/>
    </xf>
    <xf numFmtId="0" fontId="33" fillId="0" borderId="1" xfId="65" applyFont="1" applyBorder="1" applyAlignment="1">
      <alignment vertical="top"/>
    </xf>
    <xf numFmtId="0" fontId="33" fillId="29" borderId="0" xfId="65" applyFont="1" applyFill="1" applyAlignment="1">
      <alignment wrapText="1"/>
    </xf>
    <xf numFmtId="0" fontId="35" fillId="29" borderId="11" xfId="66" applyFont="1" applyFill="1" applyBorder="1" applyAlignment="1">
      <alignment vertical="top" wrapText="1"/>
    </xf>
    <xf numFmtId="0" fontId="35" fillId="29" borderId="12" xfId="66" applyFont="1" applyFill="1" applyBorder="1" applyAlignment="1">
      <alignment vertical="top"/>
    </xf>
    <xf numFmtId="0" fontId="33" fillId="29" borderId="0" xfId="66" applyFont="1" applyFill="1"/>
    <xf numFmtId="0" fontId="35" fillId="29" borderId="1" xfId="66" applyFont="1" applyFill="1" applyBorder="1"/>
    <xf numFmtId="168" fontId="35" fillId="29" borderId="1" xfId="66" applyNumberFormat="1" applyFont="1" applyFill="1" applyBorder="1" applyAlignment="1">
      <alignment horizontal="right"/>
    </xf>
    <xf numFmtId="0" fontId="35" fillId="29" borderId="1" xfId="66" applyFont="1" applyFill="1" applyBorder="1" applyAlignment="1">
      <alignment horizontal="center"/>
    </xf>
    <xf numFmtId="0" fontId="35" fillId="29" borderId="11" xfId="66" applyFont="1" applyFill="1" applyBorder="1" applyAlignment="1">
      <alignment horizontal="center"/>
    </xf>
    <xf numFmtId="0" fontId="35" fillId="29" borderId="17" xfId="66" applyFont="1" applyFill="1" applyBorder="1" applyAlignment="1">
      <alignment horizontal="center"/>
    </xf>
    <xf numFmtId="0" fontId="33" fillId="29" borderId="0" xfId="66" applyFont="1" applyFill="1" applyAlignment="1">
      <alignment vertical="top" wrapText="1"/>
    </xf>
    <xf numFmtId="0" fontId="35" fillId="29" borderId="1" xfId="66" applyFont="1" applyFill="1" applyBorder="1" applyAlignment="1">
      <alignment horizontal="left" vertical="top" wrapText="1"/>
    </xf>
    <xf numFmtId="168" fontId="35" fillId="29" borderId="1" xfId="66" applyNumberFormat="1" applyFont="1" applyFill="1" applyBorder="1" applyAlignment="1">
      <alignment horizontal="left" vertical="top" wrapText="1"/>
    </xf>
    <xf numFmtId="0" fontId="35" fillId="29" borderId="13" xfId="66" applyFont="1" applyFill="1" applyBorder="1" applyAlignment="1">
      <alignment horizontal="left" vertical="top" wrapText="1"/>
    </xf>
    <xf numFmtId="0" fontId="44" fillId="29" borderId="1" xfId="66" applyFont="1" applyFill="1" applyBorder="1" applyAlignment="1">
      <alignment horizontal="left" vertical="top" wrapText="1"/>
    </xf>
    <xf numFmtId="0" fontId="35" fillId="29" borderId="10" xfId="66" applyFont="1" applyFill="1" applyBorder="1" applyAlignment="1">
      <alignment horizontal="left" vertical="top" wrapText="1"/>
    </xf>
    <xf numFmtId="0" fontId="33" fillId="0" borderId="1" xfId="66" applyFont="1" applyBorder="1" applyAlignment="1">
      <alignment vertical="top" wrapText="1"/>
    </xf>
    <xf numFmtId="0" fontId="35" fillId="29" borderId="1" xfId="66" applyFont="1" applyFill="1" applyBorder="1" applyAlignment="1">
      <alignment vertical="top" wrapText="1"/>
    </xf>
    <xf numFmtId="0" fontId="33" fillId="29" borderId="1" xfId="66" applyFont="1" applyFill="1" applyBorder="1" applyAlignment="1">
      <alignment vertical="top" wrapText="1"/>
    </xf>
    <xf numFmtId="0" fontId="33" fillId="0" borderId="1" xfId="66" applyFont="1" applyBorder="1" applyAlignment="1">
      <alignment horizontal="left" vertical="top" wrapText="1"/>
    </xf>
    <xf numFmtId="0" fontId="33" fillId="29" borderId="0" xfId="66" applyFont="1" applyFill="1" applyAlignment="1">
      <alignment horizontal="left" vertical="top" wrapText="1"/>
    </xf>
    <xf numFmtId="0" fontId="41" fillId="29" borderId="1" xfId="66" applyFont="1" applyFill="1" applyBorder="1" applyAlignment="1">
      <alignment horizontal="left" vertical="top" wrapText="1"/>
    </xf>
    <xf numFmtId="0" fontId="33" fillId="29" borderId="1" xfId="66" applyFont="1" applyFill="1" applyBorder="1" applyAlignment="1">
      <alignment horizontal="left" vertical="top" wrapText="1"/>
    </xf>
    <xf numFmtId="0" fontId="33" fillId="29" borderId="1" xfId="66" applyFont="1" applyFill="1" applyBorder="1" applyAlignment="1">
      <alignment vertical="top"/>
    </xf>
    <xf numFmtId="0" fontId="40" fillId="0" borderId="1" xfId="66" applyFont="1" applyBorder="1" applyAlignment="1">
      <alignment vertical="top" wrapText="1"/>
    </xf>
    <xf numFmtId="168" fontId="35" fillId="29" borderId="10" xfId="66" applyNumberFormat="1" applyFont="1" applyFill="1" applyBorder="1" applyAlignment="1">
      <alignment horizontal="left" vertical="top" wrapText="1"/>
    </xf>
    <xf numFmtId="0" fontId="33" fillId="29" borderId="0" xfId="66" applyFont="1" applyFill="1" applyAlignment="1">
      <alignment horizontal="right"/>
    </xf>
    <xf numFmtId="0" fontId="35" fillId="29" borderId="11" xfId="67" applyFont="1" applyFill="1" applyBorder="1" applyAlignment="1">
      <alignment vertical="top" wrapText="1"/>
    </xf>
    <xf numFmtId="0" fontId="35" fillId="29" borderId="12" xfId="67" applyFont="1" applyFill="1" applyBorder="1" applyAlignment="1">
      <alignment vertical="top"/>
    </xf>
    <xf numFmtId="0" fontId="33" fillId="29" borderId="0" xfId="67" applyFont="1" applyFill="1"/>
    <xf numFmtId="0" fontId="33" fillId="29" borderId="0" xfId="67" applyFont="1" applyFill="1" applyAlignment="1">
      <alignment vertical="top" wrapText="1"/>
    </xf>
    <xf numFmtId="0" fontId="35" fillId="29" borderId="1" xfId="67" applyFont="1" applyFill="1" applyBorder="1" applyAlignment="1">
      <alignment horizontal="left" vertical="top" wrapText="1"/>
    </xf>
    <xf numFmtId="168" fontId="35" fillId="29" borderId="1" xfId="67" applyNumberFormat="1" applyFont="1" applyFill="1" applyBorder="1" applyAlignment="1">
      <alignment horizontal="left" vertical="top" wrapText="1"/>
    </xf>
    <xf numFmtId="0" fontId="40" fillId="0" borderId="1" xfId="67" applyFont="1" applyBorder="1" applyAlignment="1">
      <alignment vertical="top" wrapText="1"/>
    </xf>
    <xf numFmtId="0" fontId="33" fillId="29" borderId="1" xfId="67" applyFont="1" applyFill="1" applyBorder="1" applyAlignment="1">
      <alignment horizontal="left" vertical="top" wrapText="1"/>
    </xf>
    <xf numFmtId="0" fontId="44" fillId="29" borderId="1" xfId="67" applyFont="1" applyFill="1" applyBorder="1" applyAlignment="1">
      <alignment horizontal="left" vertical="top" wrapText="1"/>
    </xf>
    <xf numFmtId="0" fontId="41" fillId="29" borderId="1" xfId="67" applyFont="1" applyFill="1" applyBorder="1" applyAlignment="1">
      <alignment vertical="top" wrapText="1"/>
    </xf>
    <xf numFmtId="0" fontId="40" fillId="29" borderId="1" xfId="67" applyFont="1" applyFill="1" applyBorder="1" applyAlignment="1">
      <alignment horizontal="left" vertical="top" wrapText="1"/>
    </xf>
    <xf numFmtId="0" fontId="35" fillId="29" borderId="1" xfId="67" applyFont="1" applyFill="1" applyBorder="1" applyAlignment="1">
      <alignment vertical="top" wrapText="1"/>
    </xf>
    <xf numFmtId="168" fontId="35" fillId="29" borderId="10" xfId="67" applyNumberFormat="1" applyFont="1" applyFill="1" applyBorder="1" applyAlignment="1">
      <alignment horizontal="left" vertical="top" wrapText="1"/>
    </xf>
    <xf numFmtId="0" fontId="33" fillId="29" borderId="0" xfId="67" applyFont="1" applyFill="1" applyAlignment="1">
      <alignment horizontal="left" vertical="top" wrapText="1"/>
    </xf>
    <xf numFmtId="0" fontId="41" fillId="29" borderId="1" xfId="67" applyFont="1" applyFill="1" applyBorder="1" applyAlignment="1">
      <alignment horizontal="left" vertical="top" wrapText="1"/>
    </xf>
    <xf numFmtId="0" fontId="35" fillId="29" borderId="1" xfId="67" applyFont="1" applyFill="1" applyBorder="1" applyAlignment="1">
      <alignment wrapText="1"/>
    </xf>
    <xf numFmtId="0" fontId="35" fillId="29" borderId="1" xfId="67" applyFont="1" applyFill="1" applyBorder="1" applyAlignment="1">
      <alignment horizontal="center"/>
    </xf>
    <xf numFmtId="0" fontId="33" fillId="29" borderId="1" xfId="67" applyFont="1" applyFill="1" applyBorder="1"/>
    <xf numFmtId="0" fontId="33" fillId="29" borderId="0" xfId="67" applyFont="1" applyFill="1" applyAlignment="1">
      <alignment wrapText="1"/>
    </xf>
    <xf numFmtId="0" fontId="35" fillId="29" borderId="0" xfId="67" applyFont="1" applyFill="1"/>
    <xf numFmtId="0" fontId="33" fillId="29" borderId="0" xfId="67" applyFont="1" applyFill="1" applyAlignment="1">
      <alignment horizontal="right"/>
    </xf>
    <xf numFmtId="0" fontId="41" fillId="29" borderId="1" xfId="66" applyFont="1" applyFill="1" applyBorder="1" applyAlignment="1">
      <alignment vertical="top" wrapText="1"/>
    </xf>
    <xf numFmtId="0" fontId="33" fillId="29" borderId="22" xfId="66" applyFont="1" applyFill="1" applyBorder="1" applyAlignment="1">
      <alignment horizontal="left" vertical="top" wrapText="1"/>
    </xf>
    <xf numFmtId="0" fontId="33" fillId="29" borderId="0" xfId="66" applyFont="1" applyFill="1" applyAlignment="1">
      <alignment wrapText="1"/>
    </xf>
    <xf numFmtId="0" fontId="35" fillId="29" borderId="0" xfId="66" applyFont="1" applyFill="1"/>
    <xf numFmtId="0" fontId="35" fillId="0" borderId="1" xfId="67" applyFont="1" applyBorder="1" applyAlignment="1">
      <alignment vertical="top" wrapText="1"/>
    </xf>
    <xf numFmtId="0" fontId="46" fillId="29" borderId="1" xfId="67" applyFont="1" applyFill="1" applyBorder="1" applyAlignment="1">
      <alignment horizontal="left" vertical="top" wrapText="1"/>
    </xf>
    <xf numFmtId="0" fontId="35" fillId="29" borderId="11" xfId="68" applyFont="1" applyFill="1" applyBorder="1" applyAlignment="1">
      <alignment vertical="top" wrapText="1"/>
    </xf>
    <xf numFmtId="0" fontId="35" fillId="29" borderId="12" xfId="68" applyFont="1" applyFill="1" applyBorder="1" applyAlignment="1">
      <alignment vertical="top"/>
    </xf>
    <xf numFmtId="0" fontId="35" fillId="29" borderId="13" xfId="68" applyFont="1" applyFill="1" applyBorder="1" applyAlignment="1">
      <alignment vertical="top"/>
    </xf>
    <xf numFmtId="0" fontId="33" fillId="29" borderId="0" xfId="68" applyFont="1" applyFill="1"/>
    <xf numFmtId="0" fontId="33" fillId="29" borderId="0" xfId="68" applyFont="1" applyFill="1" applyAlignment="1">
      <alignment vertical="top" wrapText="1"/>
    </xf>
    <xf numFmtId="0" fontId="35" fillId="29" borderId="1" xfId="68" applyFont="1" applyFill="1" applyBorder="1" applyAlignment="1">
      <alignment horizontal="left" vertical="top" wrapText="1"/>
    </xf>
    <xf numFmtId="0" fontId="35" fillId="29" borderId="1" xfId="68" applyFont="1" applyFill="1" applyBorder="1" applyAlignment="1">
      <alignment vertical="top" wrapText="1"/>
    </xf>
    <xf numFmtId="168" fontId="35" fillId="29" borderId="10" xfId="68" applyNumberFormat="1" applyFont="1" applyFill="1" applyBorder="1" applyAlignment="1">
      <alignment horizontal="left" vertical="top" wrapText="1"/>
    </xf>
    <xf numFmtId="0" fontId="35" fillId="29" borderId="10" xfId="68" applyFont="1" applyFill="1" applyBorder="1" applyAlignment="1">
      <alignment horizontal="left" vertical="top" wrapText="1"/>
    </xf>
    <xf numFmtId="0" fontId="35" fillId="30" borderId="13" xfId="0" applyFont="1" applyFill="1" applyBorder="1" applyAlignment="1">
      <alignment horizontal="left" vertical="top" wrapText="1"/>
    </xf>
    <xf numFmtId="0" fontId="33" fillId="29" borderId="1" xfId="68" applyFont="1" applyFill="1" applyBorder="1" applyAlignment="1">
      <alignment horizontal="left" vertical="top" wrapText="1"/>
    </xf>
    <xf numFmtId="0" fontId="44" fillId="29" borderId="1" xfId="68" applyFont="1" applyFill="1" applyBorder="1" applyAlignment="1">
      <alignment horizontal="left" vertical="top" wrapText="1"/>
    </xf>
    <xf numFmtId="0" fontId="33" fillId="29" borderId="0" xfId="68" applyFont="1" applyFill="1" applyAlignment="1">
      <alignment horizontal="left" vertical="top" wrapText="1"/>
    </xf>
    <xf numFmtId="168" fontId="35" fillId="29" borderId="1" xfId="68" applyNumberFormat="1" applyFont="1" applyFill="1" applyBorder="1" applyAlignment="1">
      <alignment horizontal="left" vertical="top" wrapText="1"/>
    </xf>
    <xf numFmtId="0" fontId="40" fillId="0" borderId="1" xfId="68" applyFont="1" applyBorder="1" applyAlignment="1">
      <alignment vertical="top" wrapText="1"/>
    </xf>
    <xf numFmtId="0" fontId="35" fillId="29" borderId="13" xfId="68" applyFont="1" applyFill="1" applyBorder="1" applyAlignment="1">
      <alignment horizontal="left" vertical="top" wrapText="1"/>
    </xf>
    <xf numFmtId="0" fontId="41" fillId="29" borderId="1" xfId="68" applyFont="1" applyFill="1" applyBorder="1" applyAlignment="1">
      <alignment vertical="top" wrapText="1"/>
    </xf>
    <xf numFmtId="0" fontId="41" fillId="29" borderId="1" xfId="68" applyFont="1" applyFill="1" applyBorder="1" applyAlignment="1">
      <alignment horizontal="left" vertical="top" wrapText="1"/>
    </xf>
    <xf numFmtId="0" fontId="35" fillId="29" borderId="1" xfId="68" applyFont="1" applyFill="1" applyBorder="1"/>
    <xf numFmtId="168" fontId="35" fillId="29" borderId="1" xfId="68" applyNumberFormat="1" applyFont="1" applyFill="1" applyBorder="1" applyAlignment="1">
      <alignment horizontal="right"/>
    </xf>
    <xf numFmtId="0" fontId="35" fillId="29" borderId="1" xfId="68" applyFont="1" applyFill="1" applyBorder="1" applyAlignment="1">
      <alignment horizontal="center"/>
    </xf>
    <xf numFmtId="0" fontId="33" fillId="29" borderId="0" xfId="68" applyFont="1" applyFill="1" applyAlignment="1">
      <alignment wrapText="1"/>
    </xf>
    <xf numFmtId="0" fontId="33" fillId="29" borderId="0" xfId="68" applyFont="1" applyFill="1" applyAlignment="1">
      <alignment horizontal="right"/>
    </xf>
    <xf numFmtId="0" fontId="33" fillId="0" borderId="1" xfId="69" applyFont="1" applyBorder="1" applyAlignment="1">
      <alignment vertical="top" wrapText="1"/>
    </xf>
    <xf numFmtId="0" fontId="33" fillId="29" borderId="1" xfId="67" applyFont="1" applyFill="1" applyBorder="1" applyAlignment="1">
      <alignment vertical="top" wrapText="1"/>
    </xf>
    <xf numFmtId="0" fontId="33" fillId="0" borderId="1" xfId="67" applyFont="1" applyBorder="1" applyAlignment="1">
      <alignment vertical="top" wrapText="1"/>
    </xf>
    <xf numFmtId="0" fontId="35" fillId="29" borderId="1" xfId="69" applyFont="1" applyFill="1" applyBorder="1" applyAlignment="1">
      <alignment vertical="top" wrapText="1"/>
    </xf>
    <xf numFmtId="0" fontId="40" fillId="0" borderId="1" xfId="69" applyFont="1" applyBorder="1" applyAlignment="1">
      <alignment vertical="top" wrapText="1"/>
    </xf>
    <xf numFmtId="0" fontId="35" fillId="29" borderId="11" xfId="69" applyFont="1" applyFill="1" applyBorder="1" applyAlignment="1">
      <alignment vertical="top" wrapText="1"/>
    </xf>
    <xf numFmtId="0" fontId="35" fillId="29" borderId="12" xfId="69" applyFont="1" applyFill="1" applyBorder="1" applyAlignment="1">
      <alignment vertical="top"/>
    </xf>
    <xf numFmtId="0" fontId="33" fillId="29" borderId="0" xfId="69" applyFont="1" applyFill="1"/>
    <xf numFmtId="0" fontId="33" fillId="29" borderId="0" xfId="69" applyFont="1" applyFill="1" applyAlignment="1">
      <alignment vertical="top" wrapText="1"/>
    </xf>
    <xf numFmtId="0" fontId="35" fillId="29" borderId="1" xfId="69" applyFont="1" applyFill="1" applyBorder="1" applyAlignment="1">
      <alignment horizontal="left" vertical="top" wrapText="1"/>
    </xf>
    <xf numFmtId="168" fontId="35" fillId="29" borderId="1" xfId="69" applyNumberFormat="1" applyFont="1" applyFill="1" applyBorder="1" applyAlignment="1">
      <alignment horizontal="left" vertical="top" wrapText="1"/>
    </xf>
    <xf numFmtId="0" fontId="44" fillId="29" borderId="1" xfId="69" applyFont="1" applyFill="1" applyBorder="1" applyAlignment="1">
      <alignment horizontal="left" vertical="top" wrapText="1"/>
    </xf>
    <xf numFmtId="0" fontId="33" fillId="29" borderId="1" xfId="69" applyFont="1" applyFill="1" applyBorder="1" applyAlignment="1">
      <alignment vertical="top" wrapText="1"/>
    </xf>
    <xf numFmtId="0" fontId="33" fillId="29" borderId="1" xfId="69" applyFont="1" applyFill="1" applyBorder="1" applyAlignment="1">
      <alignment horizontal="left" vertical="top" wrapText="1"/>
    </xf>
    <xf numFmtId="0" fontId="41" fillId="29" borderId="1" xfId="69" applyFont="1" applyFill="1" applyBorder="1" applyAlignment="1">
      <alignment horizontal="left" vertical="top" wrapText="1"/>
    </xf>
    <xf numFmtId="0" fontId="33" fillId="29" borderId="0" xfId="69" applyFont="1" applyFill="1" applyAlignment="1">
      <alignment horizontal="left" vertical="top" wrapText="1"/>
    </xf>
    <xf numFmtId="168" fontId="35" fillId="29" borderId="10" xfId="69" applyNumberFormat="1" applyFont="1" applyFill="1" applyBorder="1" applyAlignment="1">
      <alignment horizontal="left" vertical="top" wrapText="1"/>
    </xf>
    <xf numFmtId="0" fontId="35" fillId="29" borderId="10" xfId="69" applyFont="1" applyFill="1" applyBorder="1" applyAlignment="1">
      <alignment horizontal="left" vertical="top" wrapText="1"/>
    </xf>
    <xf numFmtId="0" fontId="35" fillId="29" borderId="1" xfId="69" applyFont="1" applyFill="1" applyBorder="1" applyAlignment="1">
      <alignment wrapText="1"/>
    </xf>
    <xf numFmtId="168" fontId="35" fillId="29" borderId="1" xfId="69" applyNumberFormat="1" applyFont="1" applyFill="1" applyBorder="1" applyAlignment="1">
      <alignment horizontal="right"/>
    </xf>
    <xf numFmtId="0" fontId="35" fillId="29" borderId="1" xfId="69" applyFont="1" applyFill="1" applyBorder="1" applyAlignment="1">
      <alignment horizontal="center"/>
    </xf>
    <xf numFmtId="0" fontId="33" fillId="29" borderId="0" xfId="69" applyFont="1" applyFill="1" applyAlignment="1">
      <alignment horizontal="right"/>
    </xf>
    <xf numFmtId="0" fontId="33" fillId="29" borderId="0" xfId="69" applyFont="1" applyFill="1" applyAlignment="1">
      <alignment wrapText="1"/>
    </xf>
    <xf numFmtId="0" fontId="35" fillId="29" borderId="12" xfId="67" applyFont="1" applyFill="1" applyBorder="1" applyAlignment="1">
      <alignment vertical="top" wrapText="1"/>
    </xf>
    <xf numFmtId="0" fontId="35" fillId="29" borderId="11" xfId="70" applyFont="1" applyFill="1" applyBorder="1" applyAlignment="1">
      <alignment vertical="top" wrapText="1"/>
    </xf>
    <xf numFmtId="0" fontId="35" fillId="29" borderId="12" xfId="70" applyFont="1" applyFill="1" applyBorder="1" applyAlignment="1">
      <alignment vertical="top"/>
    </xf>
    <xf numFmtId="0" fontId="33" fillId="29" borderId="0" xfId="70" applyFont="1" applyFill="1"/>
    <xf numFmtId="0" fontId="33" fillId="29" borderId="0" xfId="70" applyFont="1" applyFill="1" applyAlignment="1">
      <alignment vertical="top" wrapText="1"/>
    </xf>
    <xf numFmtId="0" fontId="35" fillId="29" borderId="1" xfId="70" applyFont="1" applyFill="1" applyBorder="1" applyAlignment="1">
      <alignment horizontal="left" vertical="top" wrapText="1"/>
    </xf>
    <xf numFmtId="0" fontId="35" fillId="29" borderId="1" xfId="70" applyFont="1" applyFill="1" applyBorder="1" applyAlignment="1">
      <alignment vertical="top" wrapText="1"/>
    </xf>
    <xf numFmtId="168" fontId="35" fillId="29" borderId="1" xfId="70" applyNumberFormat="1" applyFont="1" applyFill="1" applyBorder="1" applyAlignment="1">
      <alignment horizontal="left" vertical="top" wrapText="1"/>
    </xf>
    <xf numFmtId="0" fontId="40" fillId="0" borderId="1" xfId="70" applyFont="1" applyBorder="1" applyAlignment="1">
      <alignment vertical="top" wrapText="1"/>
    </xf>
    <xf numFmtId="0" fontId="33" fillId="29" borderId="1" xfId="70" applyFont="1" applyFill="1" applyBorder="1" applyAlignment="1">
      <alignment horizontal="left" vertical="top" wrapText="1"/>
    </xf>
    <xf numFmtId="0" fontId="44" fillId="29" borderId="1" xfId="70" applyFont="1" applyFill="1" applyBorder="1" applyAlignment="1">
      <alignment horizontal="left" vertical="top" wrapText="1"/>
    </xf>
    <xf numFmtId="0" fontId="46" fillId="29" borderId="1" xfId="70" applyFont="1" applyFill="1" applyBorder="1" applyAlignment="1">
      <alignment vertical="top" wrapText="1"/>
    </xf>
    <xf numFmtId="0" fontId="33" fillId="0" borderId="1" xfId="70" applyFont="1" applyBorder="1" applyAlignment="1">
      <alignment vertical="top" wrapText="1"/>
    </xf>
    <xf numFmtId="168" fontId="35" fillId="29" borderId="10" xfId="70" applyNumberFormat="1" applyFont="1" applyFill="1" applyBorder="1" applyAlignment="1">
      <alignment horizontal="left" vertical="top" wrapText="1"/>
    </xf>
    <xf numFmtId="0" fontId="35" fillId="29" borderId="10" xfId="70" applyFont="1" applyFill="1" applyBorder="1" applyAlignment="1">
      <alignment horizontal="left" vertical="top" wrapText="1"/>
    </xf>
    <xf numFmtId="0" fontId="33" fillId="29" borderId="0" xfId="70" applyFont="1" applyFill="1" applyAlignment="1">
      <alignment horizontal="left" vertical="top" wrapText="1"/>
    </xf>
    <xf numFmtId="0" fontId="33" fillId="29" borderId="10" xfId="70" applyFont="1" applyFill="1" applyBorder="1" applyAlignment="1">
      <alignment horizontal="left" vertical="top" wrapText="1"/>
    </xf>
    <xf numFmtId="0" fontId="41" fillId="29" borderId="1" xfId="70" applyFont="1" applyFill="1" applyBorder="1" applyAlignment="1">
      <alignment horizontal="left" vertical="top" wrapText="1"/>
    </xf>
    <xf numFmtId="0" fontId="33" fillId="29" borderId="0" xfId="70" applyFont="1" applyFill="1" applyAlignment="1">
      <alignment wrapText="1"/>
    </xf>
    <xf numFmtId="0" fontId="35" fillId="29" borderId="0" xfId="70" applyFont="1" applyFill="1"/>
    <xf numFmtId="0" fontId="33" fillId="29" borderId="0" xfId="70" applyFont="1" applyFill="1" applyAlignment="1">
      <alignment horizontal="right"/>
    </xf>
    <xf numFmtId="0" fontId="41" fillId="29" borderId="1" xfId="70" applyFont="1" applyFill="1" applyBorder="1" applyAlignment="1">
      <alignment vertical="top" wrapText="1"/>
    </xf>
    <xf numFmtId="0" fontId="33" fillId="0" borderId="1" xfId="68" applyFont="1" applyBorder="1" applyAlignment="1">
      <alignment vertical="top" wrapText="1"/>
    </xf>
    <xf numFmtId="0" fontId="33" fillId="29" borderId="1" xfId="68" applyFont="1" applyFill="1" applyBorder="1" applyAlignment="1">
      <alignment vertical="top" wrapText="1"/>
    </xf>
    <xf numFmtId="0" fontId="33" fillId="0" borderId="1" xfId="68" applyFont="1" applyBorder="1" applyAlignment="1">
      <alignment horizontal="left" vertical="top" wrapText="1"/>
    </xf>
    <xf numFmtId="0" fontId="35" fillId="29" borderId="13" xfId="70" applyFont="1" applyFill="1" applyBorder="1" applyAlignment="1">
      <alignment horizontal="left" vertical="top" wrapText="1"/>
    </xf>
    <xf numFmtId="168" fontId="35" fillId="30" borderId="21" xfId="0" applyNumberFormat="1" applyFont="1" applyFill="1" applyBorder="1" applyAlignment="1">
      <alignment horizontal="left" vertical="top" wrapText="1"/>
    </xf>
    <xf numFmtId="0" fontId="35" fillId="30" borderId="21" xfId="0" applyFont="1" applyFill="1" applyBorder="1" applyAlignment="1">
      <alignment horizontal="left" vertical="top" wrapText="1"/>
    </xf>
    <xf numFmtId="0" fontId="44" fillId="30" borderId="13" xfId="0" applyFont="1" applyFill="1" applyBorder="1" applyAlignment="1">
      <alignment horizontal="left" vertical="top" wrapText="1"/>
    </xf>
    <xf numFmtId="0" fontId="44" fillId="30" borderId="1" xfId="0" applyFont="1" applyFill="1" applyBorder="1" applyAlignment="1">
      <alignment horizontal="left" vertical="top" wrapText="1"/>
    </xf>
    <xf numFmtId="0" fontId="35" fillId="30" borderId="13" xfId="0" applyFont="1" applyFill="1" applyBorder="1" applyAlignment="1">
      <alignment vertical="top" wrapText="1"/>
    </xf>
    <xf numFmtId="0" fontId="38" fillId="30" borderId="13" xfId="0" applyFont="1" applyFill="1" applyBorder="1" applyAlignment="1">
      <alignment horizontal="left" vertical="top" wrapText="1"/>
    </xf>
    <xf numFmtId="0" fontId="40" fillId="29" borderId="1" xfId="67" applyFont="1" applyFill="1" applyBorder="1" applyAlignment="1">
      <alignment vertical="top" wrapText="1"/>
    </xf>
    <xf numFmtId="0" fontId="35" fillId="29" borderId="11" xfId="72" applyFont="1" applyFill="1" applyBorder="1" applyAlignment="1">
      <alignment vertical="top" wrapText="1"/>
    </xf>
    <xf numFmtId="0" fontId="35" fillId="29" borderId="12" xfId="72" applyFont="1" applyFill="1" applyBorder="1" applyAlignment="1">
      <alignment vertical="top"/>
    </xf>
    <xf numFmtId="0" fontId="33" fillId="29" borderId="0" xfId="72" applyFont="1" applyFill="1"/>
    <xf numFmtId="0" fontId="33" fillId="29" borderId="0" xfId="72" applyFont="1" applyFill="1" applyAlignment="1">
      <alignment vertical="top" wrapText="1"/>
    </xf>
    <xf numFmtId="0" fontId="40" fillId="29" borderId="1" xfId="72" applyFont="1" applyFill="1" applyBorder="1" applyAlignment="1">
      <alignment horizontal="left" vertical="top" wrapText="1"/>
    </xf>
    <xf numFmtId="0" fontId="35" fillId="29" borderId="1" xfId="72" applyFont="1" applyFill="1" applyBorder="1" applyAlignment="1">
      <alignment horizontal="left" vertical="top" wrapText="1"/>
    </xf>
    <xf numFmtId="168" fontId="35" fillId="29" borderId="1" xfId="72" applyNumberFormat="1" applyFont="1" applyFill="1" applyBorder="1" applyAlignment="1">
      <alignment horizontal="left" vertical="top" wrapText="1"/>
    </xf>
    <xf numFmtId="0" fontId="44" fillId="29" borderId="1" xfId="72" applyFont="1" applyFill="1" applyBorder="1" applyAlignment="1">
      <alignment horizontal="left" vertical="top" wrapText="1"/>
    </xf>
    <xf numFmtId="0" fontId="33" fillId="0" borderId="1" xfId="72" applyFont="1" applyBorder="1" applyAlignment="1">
      <alignment vertical="top" wrapText="1"/>
    </xf>
    <xf numFmtId="0" fontId="35" fillId="29" borderId="1" xfId="72" applyFont="1" applyFill="1" applyBorder="1" applyAlignment="1">
      <alignment vertical="top" wrapText="1"/>
    </xf>
    <xf numFmtId="0" fontId="33" fillId="29" borderId="1" xfId="72" applyFont="1" applyFill="1" applyBorder="1" applyAlignment="1">
      <alignment horizontal="left" vertical="top" wrapText="1"/>
    </xf>
    <xf numFmtId="0" fontId="33" fillId="29" borderId="0" xfId="72" applyFont="1" applyFill="1" applyAlignment="1">
      <alignment horizontal="left" vertical="top" wrapText="1"/>
    </xf>
    <xf numFmtId="0" fontId="35" fillId="29" borderId="10" xfId="72" applyFont="1" applyFill="1" applyBorder="1" applyAlignment="1">
      <alignment horizontal="left" vertical="top" wrapText="1"/>
    </xf>
    <xf numFmtId="168" fontId="35" fillId="29" borderId="10" xfId="72" applyNumberFormat="1" applyFont="1" applyFill="1" applyBorder="1" applyAlignment="1">
      <alignment horizontal="left" vertical="top" wrapText="1"/>
    </xf>
    <xf numFmtId="0" fontId="41" fillId="29" borderId="1" xfId="72" applyFont="1" applyFill="1" applyBorder="1" applyAlignment="1">
      <alignment horizontal="left" vertical="top" wrapText="1"/>
    </xf>
    <xf numFmtId="0" fontId="33" fillId="29" borderId="0" xfId="72" applyFont="1" applyFill="1" applyAlignment="1">
      <alignment wrapText="1"/>
    </xf>
    <xf numFmtId="0" fontId="33" fillId="29" borderId="0" xfId="72" applyFont="1" applyFill="1" applyAlignment="1">
      <alignment horizontal="right"/>
    </xf>
    <xf numFmtId="0" fontId="46" fillId="29" borderId="1" xfId="72" applyFont="1" applyFill="1" applyBorder="1" applyAlignment="1">
      <alignment vertical="top" wrapText="1"/>
    </xf>
    <xf numFmtId="0" fontId="41" fillId="29" borderId="1" xfId="72" applyFont="1" applyFill="1" applyBorder="1" applyAlignment="1">
      <alignment vertical="top" wrapText="1"/>
    </xf>
    <xf numFmtId="0" fontId="35" fillId="30" borderId="12" xfId="0" applyFont="1" applyFill="1" applyBorder="1" applyAlignment="1">
      <alignment vertical="top"/>
    </xf>
    <xf numFmtId="0" fontId="35" fillId="0" borderId="1" xfId="74" applyFont="1" applyBorder="1" applyAlignment="1">
      <alignment horizontal="left" vertical="top"/>
    </xf>
    <xf numFmtId="0" fontId="33" fillId="0" borderId="1" xfId="74" applyFont="1" applyBorder="1" applyAlignment="1">
      <alignment horizontal="left" vertical="top" wrapText="1"/>
    </xf>
    <xf numFmtId="0" fontId="35" fillId="0" borderId="1" xfId="74" applyFont="1" applyBorder="1" applyAlignment="1">
      <alignment horizontal="left" vertical="top" wrapText="1"/>
    </xf>
    <xf numFmtId="168" fontId="35" fillId="0" borderId="1" xfId="74" applyNumberFormat="1" applyFont="1" applyBorder="1" applyAlignment="1">
      <alignment horizontal="left" vertical="top" wrapText="1"/>
    </xf>
    <xf numFmtId="0" fontId="33" fillId="0" borderId="1" xfId="74" applyFont="1" applyBorder="1" applyAlignment="1">
      <alignment horizontal="left" vertical="top"/>
    </xf>
    <xf numFmtId="0" fontId="39" fillId="0" borderId="1" xfId="74" applyFont="1" applyBorder="1" applyAlignment="1">
      <alignment horizontal="left" vertical="top" wrapText="1"/>
    </xf>
    <xf numFmtId="0" fontId="35" fillId="0" borderId="1" xfId="74" applyFont="1" applyBorder="1" applyAlignment="1">
      <alignment vertical="top" wrapText="1"/>
    </xf>
    <xf numFmtId="0" fontId="35" fillId="0" borderId="1" xfId="67" applyFont="1" applyBorder="1" applyAlignment="1">
      <alignment horizontal="left" vertical="top" wrapText="1"/>
    </xf>
    <xf numFmtId="0" fontId="35" fillId="0" borderId="1" xfId="0" applyFont="1" applyBorder="1" applyAlignment="1">
      <alignment horizontal="left" vertical="top"/>
    </xf>
    <xf numFmtId="0" fontId="48" fillId="31" borderId="1" xfId="0" applyFont="1" applyFill="1" applyBorder="1" applyAlignment="1">
      <alignment vertical="top" wrapText="1"/>
    </xf>
    <xf numFmtId="0" fontId="35" fillId="31" borderId="1" xfId="0" applyFont="1" applyFill="1" applyBorder="1" applyAlignment="1">
      <alignment vertical="top"/>
    </xf>
    <xf numFmtId="0" fontId="35" fillId="29" borderId="1" xfId="0" applyFont="1" applyFill="1" applyBorder="1" applyAlignment="1">
      <alignment horizontal="left" vertical="top" wrapText="1"/>
    </xf>
    <xf numFmtId="0" fontId="35" fillId="0" borderId="1" xfId="0" applyFont="1" applyBorder="1" applyAlignment="1">
      <alignment horizontal="left" vertical="top" wrapText="1"/>
    </xf>
    <xf numFmtId="0" fontId="23" fillId="20" borderId="0" xfId="25" applyFont="1" applyAlignment="1">
      <alignment vertical="top"/>
    </xf>
    <xf numFmtId="0" fontId="23" fillId="20" borderId="1" xfId="25" applyFont="1" applyBorder="1" applyAlignment="1">
      <alignment horizontal="left" vertical="top"/>
    </xf>
    <xf numFmtId="0" fontId="35" fillId="29" borderId="1" xfId="78" applyFont="1" applyFill="1" applyBorder="1" applyAlignment="1">
      <alignment horizontal="left" vertical="top" wrapText="1"/>
    </xf>
    <xf numFmtId="0" fontId="33" fillId="0" borderId="11" xfId="0" applyFont="1" applyBorder="1" applyAlignment="1">
      <alignment vertical="top"/>
    </xf>
    <xf numFmtId="0" fontId="35" fillId="0" borderId="1" xfId="69" applyFont="1" applyBorder="1" applyAlignment="1">
      <alignment vertical="top" wrapText="1"/>
    </xf>
    <xf numFmtId="0" fontId="18" fillId="0" borderId="0" xfId="0" applyFont="1" applyAlignment="1">
      <alignment vertical="top"/>
    </xf>
    <xf numFmtId="0" fontId="23" fillId="20" borderId="0" xfId="25" applyFont="1" applyAlignment="1">
      <alignment horizontal="center" vertical="center"/>
    </xf>
    <xf numFmtId="0" fontId="23" fillId="20" borderId="1" xfId="25" applyFont="1" applyBorder="1" applyAlignment="1">
      <alignment vertical="top"/>
    </xf>
    <xf numFmtId="0" fontId="23" fillId="20" borderId="1" xfId="25" applyFont="1" applyBorder="1" applyAlignment="1">
      <alignment horizontal="left" vertical="top" wrapText="1"/>
    </xf>
    <xf numFmtId="0" fontId="18" fillId="0" borderId="0" xfId="0" applyFont="1" applyAlignment="1">
      <alignment horizontal="left" vertical="top"/>
    </xf>
    <xf numFmtId="0" fontId="33" fillId="29" borderId="1" xfId="63" applyFont="1" applyFill="1" applyBorder="1"/>
    <xf numFmtId="0" fontId="35" fillId="29" borderId="10" xfId="67" applyFont="1" applyFill="1" applyBorder="1" applyAlignment="1">
      <alignment horizontal="left" vertical="top" wrapText="1"/>
    </xf>
    <xf numFmtId="0" fontId="0" fillId="0" borderId="0" xfId="0" pivotButton="1"/>
    <xf numFmtId="0" fontId="0" fillId="0" borderId="0" xfId="0" applyAlignment="1">
      <alignment horizontal="left"/>
    </xf>
    <xf numFmtId="0" fontId="34" fillId="20" borderId="1" xfId="25" applyFont="1" applyBorder="1"/>
    <xf numFmtId="0" fontId="21" fillId="0" borderId="0" xfId="12"/>
    <xf numFmtId="0" fontId="35" fillId="30" borderId="1" xfId="0" applyFont="1" applyFill="1" applyBorder="1" applyAlignment="1">
      <alignment vertical="top" wrapText="1"/>
    </xf>
    <xf numFmtId="0" fontId="40" fillId="29" borderId="1" xfId="65" applyFont="1" applyFill="1" applyBorder="1" applyAlignment="1">
      <alignment vertical="top" wrapText="1"/>
    </xf>
    <xf numFmtId="0" fontId="35" fillId="0" borderId="1" xfId="0" applyFont="1" applyBorder="1" applyAlignment="1">
      <alignment horizontal="center" vertical="top"/>
    </xf>
    <xf numFmtId="0" fontId="48" fillId="31" borderId="1" xfId="0" applyFont="1" applyFill="1" applyBorder="1" applyAlignment="1">
      <alignment horizontal="center" vertical="top" wrapText="1"/>
    </xf>
    <xf numFmtId="0" fontId="35" fillId="29" borderId="1" xfId="0" applyFont="1" applyFill="1" applyBorder="1" applyAlignment="1">
      <alignment horizontal="center" vertical="top" wrapText="1"/>
    </xf>
    <xf numFmtId="0" fontId="35" fillId="0" borderId="1" xfId="0" applyFont="1" applyBorder="1" applyAlignment="1">
      <alignment horizontal="center" vertical="top" wrapText="1"/>
    </xf>
    <xf numFmtId="0" fontId="33" fillId="0" borderId="11" xfId="0" applyFont="1" applyBorder="1" applyAlignment="1">
      <alignment horizontal="center" vertical="top"/>
    </xf>
    <xf numFmtId="0" fontId="35" fillId="31" borderId="1" xfId="0" applyFont="1" applyFill="1" applyBorder="1" applyAlignment="1">
      <alignment horizontal="center" vertical="top"/>
    </xf>
    <xf numFmtId="0" fontId="49" fillId="0" borderId="1" xfId="55" applyFont="1" applyBorder="1" applyAlignment="1">
      <alignment horizontal="center" vertical="top"/>
    </xf>
    <xf numFmtId="0" fontId="50" fillId="0" borderId="1" xfId="55" applyFont="1" applyBorder="1" applyAlignment="1">
      <alignment horizontal="center"/>
    </xf>
    <xf numFmtId="0" fontId="50" fillId="0" borderId="1" xfId="55" applyFont="1" applyBorder="1" applyAlignment="1">
      <alignment horizontal="center" vertical="top"/>
    </xf>
    <xf numFmtId="0" fontId="49" fillId="29" borderId="1" xfId="55" applyFont="1" applyFill="1" applyBorder="1" applyAlignment="1">
      <alignment horizontal="center" vertical="top" wrapText="1"/>
    </xf>
    <xf numFmtId="0" fontId="41" fillId="0" borderId="0" xfId="0" applyFont="1" applyAlignment="1">
      <alignment horizontal="left" vertical="top"/>
    </xf>
    <xf numFmtId="0" fontId="52" fillId="29" borderId="1" xfId="65" applyFont="1" applyFill="1" applyBorder="1" applyAlignment="1">
      <alignment horizontal="left" vertical="top" wrapText="1"/>
    </xf>
    <xf numFmtId="0" fontId="53" fillId="29" borderId="1" xfId="68" applyFont="1" applyFill="1" applyBorder="1" applyAlignment="1">
      <alignment vertical="top" wrapText="1"/>
    </xf>
    <xf numFmtId="0" fontId="22" fillId="29" borderId="1" xfId="69" applyFont="1" applyFill="1" applyBorder="1" applyAlignment="1">
      <alignment vertical="top" wrapText="1"/>
    </xf>
    <xf numFmtId="0" fontId="22" fillId="29" borderId="1" xfId="69" applyFont="1" applyFill="1" applyBorder="1" applyAlignment="1">
      <alignment horizontal="left" vertical="top" wrapText="1"/>
    </xf>
    <xf numFmtId="0" fontId="22" fillId="29" borderId="1" xfId="66" applyFont="1" applyFill="1" applyBorder="1" applyAlignment="1">
      <alignment horizontal="left" vertical="top" wrapText="1"/>
    </xf>
    <xf numFmtId="0" fontId="0" fillId="29" borderId="1" xfId="69" applyFont="1" applyFill="1" applyBorder="1" applyAlignment="1">
      <alignment vertical="top" wrapText="1"/>
    </xf>
    <xf numFmtId="0" fontId="35" fillId="30" borderId="1" xfId="0" applyFont="1" applyFill="1" applyBorder="1" applyAlignment="1">
      <alignment horizontal="center" vertical="top" wrapText="1"/>
    </xf>
    <xf numFmtId="0" fontId="35" fillId="0" borderId="1" xfId="65" applyFont="1" applyBorder="1" applyAlignment="1">
      <alignment horizontal="left" vertical="top" wrapText="1"/>
    </xf>
    <xf numFmtId="0" fontId="35" fillId="0" borderId="1" xfId="65" applyFont="1" applyBorder="1" applyAlignment="1">
      <alignment vertical="top" wrapText="1"/>
    </xf>
    <xf numFmtId="168" fontId="35" fillId="0" borderId="1" xfId="65" applyNumberFormat="1" applyFont="1" applyBorder="1" applyAlignment="1">
      <alignment horizontal="left" vertical="top" wrapText="1"/>
    </xf>
    <xf numFmtId="0" fontId="35" fillId="0" borderId="13" xfId="63" applyFont="1" applyBorder="1" applyAlignment="1">
      <alignment horizontal="left" vertical="top" wrapText="1"/>
    </xf>
    <xf numFmtId="0" fontId="35" fillId="0" borderId="10" xfId="65" applyFont="1" applyBorder="1" applyAlignment="1">
      <alignment horizontal="left" vertical="top" wrapText="1"/>
    </xf>
    <xf numFmtId="0" fontId="23" fillId="20" borderId="0" xfId="25" applyFont="1" applyAlignment="1">
      <alignment horizontal="center" vertical="top"/>
    </xf>
    <xf numFmtId="0" fontId="33" fillId="0" borderId="0" xfId="0" applyFont="1" applyAlignment="1">
      <alignment vertical="top" wrapText="1"/>
    </xf>
    <xf numFmtId="0" fontId="40" fillId="0" borderId="1" xfId="0" applyFont="1" applyBorder="1" applyAlignment="1">
      <alignment horizontal="center" vertical="top"/>
    </xf>
    <xf numFmtId="0" fontId="40" fillId="0" borderId="0" xfId="0" applyFont="1" applyAlignment="1">
      <alignment horizontal="left" vertical="top"/>
    </xf>
    <xf numFmtId="0" fontId="40" fillId="0" borderId="0" xfId="0" applyFont="1" applyAlignment="1">
      <alignment vertical="top"/>
    </xf>
    <xf numFmtId="0" fontId="33" fillId="0" borderId="8" xfId="0" applyFont="1" applyBorder="1" applyAlignment="1">
      <alignment vertical="top"/>
    </xf>
    <xf numFmtId="0" fontId="33" fillId="0" borderId="8" xfId="0" applyFont="1" applyBorder="1" applyAlignment="1">
      <alignment horizontal="center" vertical="top" wrapText="1"/>
    </xf>
    <xf numFmtId="0" fontId="33" fillId="0" borderId="10" xfId="0" applyFont="1" applyBorder="1" applyAlignment="1">
      <alignment horizontal="center" vertical="top" wrapText="1"/>
    </xf>
    <xf numFmtId="0" fontId="40" fillId="0" borderId="8" xfId="0" applyFont="1" applyBorder="1" applyAlignment="1">
      <alignment horizontal="center" vertical="top" wrapText="1"/>
    </xf>
    <xf numFmtId="0" fontId="33" fillId="0" borderId="23" xfId="0" applyFont="1" applyBorder="1" applyAlignment="1">
      <alignment vertical="top"/>
    </xf>
    <xf numFmtId="0" fontId="23" fillId="20" borderId="8" xfId="25" applyFont="1" applyBorder="1" applyAlignment="1">
      <alignment horizontal="center" vertical="top"/>
    </xf>
    <xf numFmtId="0" fontId="33" fillId="0" borderId="10" xfId="0" applyFont="1" applyBorder="1" applyAlignment="1">
      <alignment horizontal="left" vertical="top"/>
    </xf>
    <xf numFmtId="0" fontId="40" fillId="0" borderId="24" xfId="0" applyFont="1" applyBorder="1" applyAlignment="1">
      <alignment horizontal="center" vertical="top" wrapText="1"/>
    </xf>
    <xf numFmtId="0" fontId="33" fillId="0" borderId="24" xfId="0" applyFont="1" applyBorder="1" applyAlignment="1">
      <alignment horizontal="center" vertical="top" wrapText="1"/>
    </xf>
    <xf numFmtId="0" fontId="33" fillId="0" borderId="9" xfId="0" applyFont="1" applyBorder="1" applyAlignment="1">
      <alignment horizontal="center" vertical="top" wrapText="1"/>
    </xf>
    <xf numFmtId="0" fontId="33" fillId="29" borderId="1" xfId="65" applyFont="1" applyFill="1" applyBorder="1" applyAlignment="1">
      <alignment horizontal="center" vertical="top" wrapText="1"/>
    </xf>
    <xf numFmtId="0" fontId="33" fillId="0" borderId="1" xfId="0" applyFont="1" applyBorder="1" applyAlignment="1">
      <alignment horizontal="center" vertical="center" wrapText="1"/>
    </xf>
    <xf numFmtId="0" fontId="33" fillId="0" borderId="26" xfId="0" applyFont="1" applyBorder="1" applyAlignment="1">
      <alignment vertical="top"/>
    </xf>
    <xf numFmtId="0" fontId="40" fillId="0" borderId="1" xfId="0" applyFont="1" applyBorder="1" applyAlignment="1">
      <alignment vertical="top"/>
    </xf>
    <xf numFmtId="0" fontId="23" fillId="20" borderId="1" xfId="25" applyFont="1" applyBorder="1" applyAlignment="1">
      <alignment vertical="center"/>
    </xf>
    <xf numFmtId="0" fontId="23" fillId="20" borderId="1" xfId="25" applyFont="1" applyBorder="1" applyAlignment="1">
      <alignment horizontal="left" vertical="center" wrapText="1"/>
    </xf>
    <xf numFmtId="0" fontId="23" fillId="20" borderId="11" xfId="25" applyFont="1" applyBorder="1" applyAlignment="1">
      <alignment vertical="center"/>
    </xf>
    <xf numFmtId="0" fontId="33" fillId="0" borderId="29" xfId="0" applyFont="1" applyBorder="1" applyAlignment="1">
      <alignment vertical="top"/>
    </xf>
    <xf numFmtId="0" fontId="35" fillId="0" borderId="1" xfId="0" applyFont="1" applyBorder="1" applyAlignment="1">
      <alignment horizontal="left" vertical="center"/>
    </xf>
    <xf numFmtId="0" fontId="54" fillId="29" borderId="1" xfId="65" applyFont="1" applyFill="1" applyBorder="1"/>
    <xf numFmtId="0" fontId="42" fillId="29" borderId="1" xfId="65" applyFont="1" applyFill="1" applyBorder="1"/>
    <xf numFmtId="0" fontId="54" fillId="29" borderId="1" xfId="65" applyFont="1" applyFill="1" applyBorder="1" applyAlignment="1">
      <alignment horizontal="left" vertical="top" wrapText="1"/>
    </xf>
    <xf numFmtId="0" fontId="35" fillId="29" borderId="1" xfId="66" applyFont="1" applyFill="1" applyBorder="1" applyAlignment="1">
      <alignment horizontal="center" vertical="top" wrapText="1"/>
    </xf>
    <xf numFmtId="0" fontId="23" fillId="20" borderId="1" xfId="25" applyFont="1" applyBorder="1" applyAlignment="1">
      <alignment horizontal="center" vertical="top" wrapText="1"/>
    </xf>
    <xf numFmtId="0" fontId="33" fillId="0" borderId="0" xfId="65" applyFont="1" applyAlignment="1">
      <alignment horizontal="left" vertical="top" wrapText="1"/>
    </xf>
    <xf numFmtId="0" fontId="35" fillId="0" borderId="1" xfId="0" applyFont="1" applyBorder="1" applyAlignment="1">
      <alignment horizontal="center" vertical="center" wrapText="1"/>
    </xf>
    <xf numFmtId="0" fontId="33" fillId="0" borderId="1" xfId="88" applyFont="1" applyBorder="1" applyAlignment="1">
      <alignment horizontal="center" vertical="top"/>
    </xf>
    <xf numFmtId="0" fontId="40" fillId="0" borderId="10" xfId="0" applyFont="1" applyBorder="1" applyAlignment="1">
      <alignment horizontal="center" vertical="top" wrapText="1"/>
    </xf>
    <xf numFmtId="0" fontId="33" fillId="0" borderId="9" xfId="0" applyFont="1" applyBorder="1" applyAlignment="1">
      <alignment horizontal="center" vertical="top"/>
    </xf>
    <xf numFmtId="0" fontId="35" fillId="30" borderId="11" xfId="0" applyFont="1" applyFill="1" applyBorder="1" applyAlignment="1">
      <alignment vertical="top" wrapText="1"/>
    </xf>
    <xf numFmtId="0" fontId="35" fillId="30" borderId="8" xfId="0" applyFont="1" applyFill="1" applyBorder="1" applyAlignment="1">
      <alignment vertical="top" wrapText="1"/>
    </xf>
    <xf numFmtId="0" fontId="38" fillId="30" borderId="0" xfId="0" applyFont="1" applyFill="1" applyAlignment="1">
      <alignment horizontal="left" vertical="top" wrapText="1"/>
    </xf>
    <xf numFmtId="0" fontId="38" fillId="30" borderId="0" xfId="0" applyFont="1" applyFill="1" applyAlignment="1">
      <alignment wrapText="1"/>
    </xf>
    <xf numFmtId="0" fontId="38" fillId="30" borderId="0" xfId="0" applyFont="1" applyFill="1"/>
    <xf numFmtId="0" fontId="38" fillId="30" borderId="0" xfId="0" applyFont="1" applyFill="1" applyAlignment="1">
      <alignment horizontal="right"/>
    </xf>
    <xf numFmtId="0" fontId="33" fillId="29" borderId="16" xfId="65" applyFont="1" applyFill="1" applyBorder="1"/>
    <xf numFmtId="0" fontId="33" fillId="29" borderId="18" xfId="65" applyFont="1" applyFill="1" applyBorder="1"/>
    <xf numFmtId="0" fontId="33" fillId="29" borderId="21" xfId="65" applyFont="1" applyFill="1" applyBorder="1"/>
    <xf numFmtId="0" fontId="33" fillId="29" borderId="13" xfId="65" applyFont="1" applyFill="1" applyBorder="1"/>
    <xf numFmtId="0" fontId="49" fillId="0" borderId="1" xfId="55" applyFont="1" applyBorder="1" applyAlignment="1">
      <alignment horizontal="center" vertical="top" wrapText="1"/>
    </xf>
    <xf numFmtId="0" fontId="35" fillId="29" borderId="12" xfId="64" applyFont="1" applyFill="1" applyBorder="1" applyAlignment="1">
      <alignment vertical="top" wrapText="1"/>
    </xf>
    <xf numFmtId="0" fontId="33" fillId="29" borderId="12" xfId="65" applyFont="1" applyFill="1" applyBorder="1"/>
    <xf numFmtId="0" fontId="33" fillId="29" borderId="15" xfId="65" applyFont="1" applyFill="1" applyBorder="1"/>
    <xf numFmtId="0" fontId="33" fillId="29" borderId="20" xfId="65" applyFont="1" applyFill="1" applyBorder="1"/>
    <xf numFmtId="0" fontId="33" fillId="29" borderId="11" xfId="65" applyFont="1" applyFill="1" applyBorder="1"/>
    <xf numFmtId="0" fontId="35" fillId="29" borderId="11" xfId="65" applyFont="1" applyFill="1" applyBorder="1" applyAlignment="1">
      <alignment horizontal="center"/>
    </xf>
    <xf numFmtId="0" fontId="0" fillId="0" borderId="12" xfId="0" applyBorder="1" applyAlignment="1">
      <alignment horizontal="center" vertical="center"/>
    </xf>
    <xf numFmtId="0" fontId="33" fillId="29" borderId="13" xfId="64" applyFont="1" applyFill="1" applyBorder="1"/>
    <xf numFmtId="0" fontId="33" fillId="29" borderId="15" xfId="64" applyFont="1" applyFill="1" applyBorder="1"/>
    <xf numFmtId="0" fontId="33" fillId="29" borderId="16" xfId="64" applyFont="1" applyFill="1" applyBorder="1"/>
    <xf numFmtId="0" fontId="33" fillId="29" borderId="18" xfId="64" applyFont="1" applyFill="1" applyBorder="1"/>
    <xf numFmtId="0" fontId="33" fillId="29" borderId="20" xfId="64" applyFont="1" applyFill="1" applyBorder="1"/>
    <xf numFmtId="0" fontId="33" fillId="29" borderId="21" xfId="64" applyFont="1" applyFill="1" applyBorder="1"/>
    <xf numFmtId="0" fontId="33" fillId="29" borderId="12" xfId="64" applyFont="1" applyFill="1" applyBorder="1"/>
    <xf numFmtId="0" fontId="33" fillId="29" borderId="11" xfId="64" applyFont="1" applyFill="1" applyBorder="1" applyAlignment="1">
      <alignment horizontal="left" vertical="top" wrapText="1"/>
    </xf>
    <xf numFmtId="0" fontId="33" fillId="29" borderId="13" xfId="64" applyFont="1" applyFill="1" applyBorder="1" applyAlignment="1">
      <alignment horizontal="left" vertical="top" wrapText="1"/>
    </xf>
    <xf numFmtId="0" fontId="13" fillId="29" borderId="12" xfId="64" applyFont="1" applyFill="1" applyBorder="1"/>
    <xf numFmtId="0" fontId="13" fillId="29" borderId="13" xfId="64" applyFont="1" applyFill="1" applyBorder="1"/>
    <xf numFmtId="0" fontId="13" fillId="29" borderId="15" xfId="64" applyFont="1" applyFill="1" applyBorder="1"/>
    <xf numFmtId="0" fontId="13" fillId="29" borderId="16" xfId="64" applyFont="1" applyFill="1" applyBorder="1"/>
    <xf numFmtId="0" fontId="13" fillId="29" borderId="18" xfId="64" applyFont="1" applyFill="1" applyBorder="1"/>
    <xf numFmtId="0" fontId="13" fillId="29" borderId="20" xfId="64" applyFont="1" applyFill="1" applyBorder="1"/>
    <xf numFmtId="0" fontId="13" fillId="29" borderId="21" xfId="64" applyFont="1" applyFill="1" applyBorder="1"/>
    <xf numFmtId="0" fontId="35" fillId="29" borderId="11" xfId="64" applyFont="1" applyFill="1" applyBorder="1" applyAlignment="1">
      <alignment horizontal="center"/>
    </xf>
    <xf numFmtId="0" fontId="13" fillId="29" borderId="11" xfId="64" applyFont="1" applyFill="1" applyBorder="1" applyAlignment="1">
      <alignment horizontal="left" vertical="top" wrapText="1"/>
    </xf>
    <xf numFmtId="0" fontId="13" fillId="29" borderId="13" xfId="64" applyFont="1" applyFill="1" applyBorder="1" applyAlignment="1">
      <alignment horizontal="left" vertical="top" wrapText="1"/>
    </xf>
    <xf numFmtId="0" fontId="50" fillId="0" borderId="1" xfId="55" applyFont="1" applyBorder="1" applyAlignment="1">
      <alignment horizontal="center" vertical="top" wrapText="1"/>
    </xf>
    <xf numFmtId="0" fontId="33" fillId="29" borderId="13" xfId="66" applyFont="1" applyFill="1" applyBorder="1"/>
    <xf numFmtId="0" fontId="33" fillId="29" borderId="16" xfId="66" applyFont="1" applyFill="1" applyBorder="1"/>
    <xf numFmtId="0" fontId="33" fillId="29" borderId="18" xfId="66" applyFont="1" applyFill="1" applyBorder="1"/>
    <xf numFmtId="0" fontId="33" fillId="29" borderId="21" xfId="66" applyFont="1" applyFill="1" applyBorder="1"/>
    <xf numFmtId="0" fontId="35" fillId="29" borderId="12" xfId="66" applyFont="1" applyFill="1" applyBorder="1" applyAlignment="1">
      <alignment horizontal="center"/>
    </xf>
    <xf numFmtId="0" fontId="33" fillId="29" borderId="12" xfId="67" applyFont="1" applyFill="1" applyBorder="1"/>
    <xf numFmtId="0" fontId="33" fillId="29" borderId="13" xfId="67" applyFont="1" applyFill="1" applyBorder="1"/>
    <xf numFmtId="0" fontId="33" fillId="29" borderId="15" xfId="67" applyFont="1" applyFill="1" applyBorder="1"/>
    <xf numFmtId="0" fontId="33" fillId="29" borderId="16" xfId="67" applyFont="1" applyFill="1" applyBorder="1"/>
    <xf numFmtId="0" fontId="33" fillId="29" borderId="18" xfId="67" applyFont="1" applyFill="1" applyBorder="1"/>
    <xf numFmtId="0" fontId="33" fillId="29" borderId="20" xfId="67" applyFont="1" applyFill="1" applyBorder="1"/>
    <xf numFmtId="0" fontId="33" fillId="29" borderId="21" xfId="67" applyFont="1" applyFill="1" applyBorder="1"/>
    <xf numFmtId="0" fontId="35" fillId="29" borderId="12" xfId="68" applyFont="1" applyFill="1" applyBorder="1" applyAlignment="1">
      <alignment vertical="top" wrapText="1"/>
    </xf>
    <xf numFmtId="0" fontId="33" fillId="29" borderId="12" xfId="68" applyFont="1" applyFill="1" applyBorder="1"/>
    <xf numFmtId="0" fontId="33" fillId="29" borderId="13" xfId="68" applyFont="1" applyFill="1" applyBorder="1"/>
    <xf numFmtId="0" fontId="33" fillId="29" borderId="15" xfId="68" applyFont="1" applyFill="1" applyBorder="1"/>
    <xf numFmtId="0" fontId="33" fillId="29" borderId="16" xfId="68" applyFont="1" applyFill="1" applyBorder="1"/>
    <xf numFmtId="0" fontId="33" fillId="29" borderId="18" xfId="68" applyFont="1" applyFill="1" applyBorder="1"/>
    <xf numFmtId="0" fontId="33" fillId="29" borderId="20" xfId="68" applyFont="1" applyFill="1" applyBorder="1"/>
    <xf numFmtId="0" fontId="33" fillId="29" borderId="21" xfId="68" applyFont="1" applyFill="1" applyBorder="1"/>
    <xf numFmtId="0" fontId="33" fillId="29" borderId="11" xfId="68" applyFont="1" applyFill="1" applyBorder="1" applyAlignment="1">
      <alignment horizontal="left" vertical="top" wrapText="1"/>
    </xf>
    <xf numFmtId="0" fontId="33" fillId="29" borderId="13" xfId="68" applyFont="1" applyFill="1" applyBorder="1" applyAlignment="1">
      <alignment horizontal="left" vertical="top" wrapText="1"/>
    </xf>
    <xf numFmtId="0" fontId="33" fillId="29" borderId="11" xfId="67" applyFont="1" applyFill="1" applyBorder="1" applyAlignment="1">
      <alignment horizontal="left" vertical="top" wrapText="1"/>
    </xf>
    <xf numFmtId="0" fontId="33" fillId="29" borderId="13" xfId="67" applyFont="1" applyFill="1" applyBorder="1" applyAlignment="1">
      <alignment horizontal="left" vertical="top" wrapText="1"/>
    </xf>
    <xf numFmtId="0" fontId="33" fillId="29" borderId="11" xfId="67" applyFont="1" applyFill="1" applyBorder="1"/>
    <xf numFmtId="0" fontId="35" fillId="29" borderId="12" xfId="66" applyFont="1" applyFill="1" applyBorder="1" applyAlignment="1">
      <alignment vertical="top" wrapText="1"/>
    </xf>
    <xf numFmtId="0" fontId="33" fillId="29" borderId="12" xfId="66" applyFont="1" applyFill="1" applyBorder="1"/>
    <xf numFmtId="0" fontId="33" fillId="29" borderId="15" xfId="66" applyFont="1" applyFill="1" applyBorder="1"/>
    <xf numFmtId="0" fontId="33" fillId="29" borderId="20" xfId="66" applyFont="1" applyFill="1" applyBorder="1"/>
    <xf numFmtId="0" fontId="33" fillId="0" borderId="10" xfId="0" applyFont="1" applyBorder="1" applyAlignment="1">
      <alignment horizontal="center" vertical="top"/>
    </xf>
    <xf numFmtId="0" fontId="35" fillId="29" borderId="1" xfId="65" applyFont="1" applyFill="1" applyBorder="1" applyAlignment="1">
      <alignment horizontal="left" vertical="top" wrapText="1"/>
    </xf>
    <xf numFmtId="0" fontId="35" fillId="29" borderId="12" xfId="63" applyFont="1" applyFill="1" applyBorder="1" applyAlignment="1">
      <alignment vertical="top" wrapText="1"/>
    </xf>
    <xf numFmtId="0" fontId="33" fillId="29" borderId="12" xfId="63" applyFont="1" applyFill="1" applyBorder="1"/>
    <xf numFmtId="0" fontId="33" fillId="29" borderId="13" xfId="63" applyFont="1" applyFill="1" applyBorder="1"/>
    <xf numFmtId="0" fontId="33" fillId="29" borderId="15" xfId="63" applyFont="1" applyFill="1" applyBorder="1"/>
    <xf numFmtId="0" fontId="33" fillId="29" borderId="16" xfId="63" applyFont="1" applyFill="1" applyBorder="1"/>
    <xf numFmtId="0" fontId="33" fillId="29" borderId="18" xfId="63" applyFont="1" applyFill="1" applyBorder="1"/>
    <xf numFmtId="0" fontId="33" fillId="29" borderId="20" xfId="63" applyFont="1" applyFill="1" applyBorder="1"/>
    <xf numFmtId="0" fontId="33" fillId="29" borderId="21" xfId="63" applyFont="1" applyFill="1" applyBorder="1"/>
    <xf numFmtId="0" fontId="35" fillId="29" borderId="12" xfId="65" applyFont="1" applyFill="1" applyBorder="1" applyAlignment="1">
      <alignment horizontal="center"/>
    </xf>
    <xf numFmtId="0" fontId="0" fillId="0" borderId="12" xfId="0" applyBorder="1"/>
    <xf numFmtId="0" fontId="0" fillId="0" borderId="13" xfId="0" applyBorder="1"/>
    <xf numFmtId="0" fontId="0" fillId="0" borderId="16" xfId="0" applyBorder="1"/>
    <xf numFmtId="0" fontId="0" fillId="0" borderId="18" xfId="0" applyBorder="1"/>
    <xf numFmtId="0" fontId="0" fillId="0" borderId="20" xfId="0" applyBorder="1"/>
    <xf numFmtId="0" fontId="0" fillId="0" borderId="21" xfId="0" applyBorder="1"/>
    <xf numFmtId="0" fontId="35" fillId="29" borderId="12" xfId="72" applyFont="1" applyFill="1" applyBorder="1" applyAlignment="1">
      <alignment vertical="top" wrapText="1"/>
    </xf>
    <xf numFmtId="0" fontId="33" fillId="0" borderId="1" xfId="0" applyFont="1" applyBorder="1" applyAlignment="1">
      <alignment horizontal="center" vertical="center"/>
    </xf>
    <xf numFmtId="0" fontId="33" fillId="29" borderId="13" xfId="72" applyFont="1" applyFill="1" applyBorder="1" applyAlignment="1">
      <alignment horizontal="left" vertical="top" wrapText="1"/>
    </xf>
    <xf numFmtId="0" fontId="33" fillId="29" borderId="11" xfId="72" applyFont="1" applyFill="1" applyBorder="1" applyAlignment="1">
      <alignment horizontal="left" vertical="top" wrapText="1"/>
    </xf>
    <xf numFmtId="0" fontId="33" fillId="29" borderId="13" xfId="72" applyFont="1" applyFill="1" applyBorder="1"/>
    <xf numFmtId="0" fontId="33" fillId="29" borderId="12" xfId="72" applyFont="1" applyFill="1" applyBorder="1"/>
    <xf numFmtId="0" fontId="33" fillId="29" borderId="15" xfId="72" applyFont="1" applyFill="1" applyBorder="1"/>
    <xf numFmtId="0" fontId="33" fillId="29" borderId="16" xfId="72" applyFont="1" applyFill="1" applyBorder="1"/>
    <xf numFmtId="0" fontId="33" fillId="29" borderId="18" xfId="72" applyFont="1" applyFill="1" applyBorder="1"/>
    <xf numFmtId="0" fontId="33" fillId="29" borderId="20" xfId="72" applyFont="1" applyFill="1" applyBorder="1"/>
    <xf numFmtId="0" fontId="33" fillId="29" borderId="21" xfId="72" applyFont="1" applyFill="1" applyBorder="1"/>
    <xf numFmtId="0" fontId="35" fillId="30" borderId="12" xfId="0" applyFont="1" applyFill="1" applyBorder="1" applyAlignment="1">
      <alignment vertical="top" wrapText="1"/>
    </xf>
    <xf numFmtId="0" fontId="33" fillId="29" borderId="11" xfId="70" applyFont="1" applyFill="1" applyBorder="1" applyAlignment="1">
      <alignment horizontal="left" vertical="top" wrapText="1"/>
    </xf>
    <xf numFmtId="0" fontId="33" fillId="29" borderId="12" xfId="67" applyFont="1" applyFill="1" applyBorder="1" applyAlignment="1">
      <alignment horizontal="left" vertical="top" wrapText="1"/>
    </xf>
    <xf numFmtId="0" fontId="33" fillId="29" borderId="13" xfId="70" applyFont="1" applyFill="1" applyBorder="1" applyAlignment="1">
      <alignment horizontal="left" vertical="top" wrapText="1"/>
    </xf>
    <xf numFmtId="0" fontId="33" fillId="29" borderId="12" xfId="70" applyFont="1" applyFill="1" applyBorder="1"/>
    <xf numFmtId="0" fontId="33" fillId="29" borderId="13" xfId="70" applyFont="1" applyFill="1" applyBorder="1"/>
    <xf numFmtId="0" fontId="33" fillId="29" borderId="15" xfId="70" applyFont="1" applyFill="1" applyBorder="1"/>
    <xf numFmtId="0" fontId="33" fillId="29" borderId="16" xfId="70" applyFont="1" applyFill="1" applyBorder="1"/>
    <xf numFmtId="0" fontId="33" fillId="29" borderId="18" xfId="70" applyFont="1" applyFill="1" applyBorder="1"/>
    <xf numFmtId="0" fontId="33" fillId="29" borderId="20" xfId="70" applyFont="1" applyFill="1" applyBorder="1"/>
    <xf numFmtId="0" fontId="33" fillId="29" borderId="21" xfId="70" applyFont="1" applyFill="1" applyBorder="1"/>
    <xf numFmtId="0" fontId="35" fillId="29" borderId="12" xfId="70" applyFont="1" applyFill="1" applyBorder="1" applyAlignment="1">
      <alignment vertical="top" wrapText="1"/>
    </xf>
    <xf numFmtId="0" fontId="35" fillId="29" borderId="11" xfId="68" applyFont="1" applyFill="1" applyBorder="1" applyAlignment="1">
      <alignment horizontal="center"/>
    </xf>
    <xf numFmtId="0" fontId="35" fillId="29" borderId="12" xfId="68" applyFont="1" applyFill="1" applyBorder="1" applyAlignment="1">
      <alignment horizontal="center"/>
    </xf>
    <xf numFmtId="0" fontId="33" fillId="29" borderId="11" xfId="69" applyFont="1" applyFill="1" applyBorder="1" applyAlignment="1">
      <alignment horizontal="left" vertical="top" wrapText="1"/>
    </xf>
    <xf numFmtId="0" fontId="33" fillId="29" borderId="13" xfId="69" applyFont="1" applyFill="1" applyBorder="1" applyAlignment="1">
      <alignment horizontal="left" vertical="top" wrapText="1"/>
    </xf>
    <xf numFmtId="0" fontId="33" fillId="29" borderId="11" xfId="69" applyFont="1" applyFill="1" applyBorder="1"/>
    <xf numFmtId="0" fontId="33" fillId="29" borderId="13" xfId="69" applyFont="1" applyFill="1" applyBorder="1"/>
    <xf numFmtId="0" fontId="33" fillId="29" borderId="12" xfId="69" applyFont="1" applyFill="1" applyBorder="1"/>
    <xf numFmtId="0" fontId="33" fillId="29" borderId="15" xfId="69" applyFont="1" applyFill="1" applyBorder="1"/>
    <xf numFmtId="0" fontId="33" fillId="29" borderId="16" xfId="69" applyFont="1" applyFill="1" applyBorder="1"/>
    <xf numFmtId="0" fontId="33" fillId="29" borderId="18" xfId="69" applyFont="1" applyFill="1" applyBorder="1"/>
    <xf numFmtId="0" fontId="33" fillId="29" borderId="20" xfId="69" applyFont="1" applyFill="1" applyBorder="1"/>
    <xf numFmtId="0" fontId="33" fillId="29" borderId="21" xfId="69" applyFont="1" applyFill="1" applyBorder="1"/>
    <xf numFmtId="0" fontId="35" fillId="29" borderId="12" xfId="69" applyFont="1" applyFill="1" applyBorder="1" applyAlignment="1">
      <alignment vertical="top" wrapText="1"/>
    </xf>
    <xf numFmtId="0" fontId="35" fillId="29" borderId="1" xfId="0" applyFont="1" applyFill="1" applyBorder="1" applyAlignment="1">
      <alignment horizontal="center" vertical="top"/>
    </xf>
    <xf numFmtId="0" fontId="33" fillId="0" borderId="9" xfId="0" applyFont="1" applyBorder="1" applyAlignment="1">
      <alignment horizontal="center" vertical="center"/>
    </xf>
    <xf numFmtId="0" fontId="35" fillId="0" borderId="9" xfId="0" applyFont="1" applyBorder="1" applyAlignment="1">
      <alignment horizontal="center" vertical="center"/>
    </xf>
    <xf numFmtId="0" fontId="35" fillId="0" borderId="1" xfId="0" applyFont="1" applyBorder="1" applyAlignment="1">
      <alignment horizontal="center" vertical="center"/>
    </xf>
    <xf numFmtId="0" fontId="33" fillId="0" borderId="31" xfId="0" applyFont="1" applyBorder="1" applyAlignment="1">
      <alignment vertical="top"/>
    </xf>
    <xf numFmtId="0" fontId="35" fillId="0" borderId="13" xfId="0" applyFont="1" applyBorder="1" applyAlignment="1">
      <alignment horizontal="center" vertical="center"/>
    </xf>
    <xf numFmtId="0" fontId="56" fillId="0" borderId="9" xfId="0" applyFont="1" applyBorder="1" applyAlignment="1">
      <alignment horizontal="center" vertical="center"/>
    </xf>
    <xf numFmtId="0" fontId="57" fillId="0" borderId="17" xfId="0" applyFont="1" applyBorder="1" applyAlignment="1">
      <alignment horizontal="center" vertical="center"/>
    </xf>
    <xf numFmtId="0" fontId="35" fillId="0" borderId="17" xfId="0" applyFont="1" applyBorder="1" applyAlignment="1">
      <alignment horizontal="center" vertical="center"/>
    </xf>
    <xf numFmtId="0" fontId="56" fillId="0" borderId="9" xfId="0" applyFont="1" applyBorder="1" applyAlignment="1">
      <alignment horizontal="center" vertical="center" wrapText="1"/>
    </xf>
    <xf numFmtId="0" fontId="35" fillId="0" borderId="9" xfId="0" applyFont="1" applyBorder="1" applyAlignment="1">
      <alignment horizontal="center" vertical="center" wrapText="1"/>
    </xf>
    <xf numFmtId="0" fontId="56" fillId="0" borderId="9" xfId="0" applyFont="1" applyBorder="1" applyAlignment="1">
      <alignment horizontal="center"/>
    </xf>
    <xf numFmtId="0" fontId="35" fillId="0" borderId="9" xfId="0" applyFont="1" applyBorder="1" applyAlignment="1">
      <alignment horizontal="center"/>
    </xf>
    <xf numFmtId="0" fontId="33" fillId="0" borderId="11" xfId="0" applyFont="1" applyBorder="1" applyAlignment="1">
      <alignment horizontal="left" vertical="top"/>
    </xf>
    <xf numFmtId="0" fontId="33" fillId="0" borderId="30" xfId="0" applyFont="1" applyBorder="1" applyAlignment="1">
      <alignment horizontal="left" vertical="top"/>
    </xf>
    <xf numFmtId="0" fontId="33" fillId="0" borderId="17" xfId="0" applyFont="1" applyBorder="1" applyAlignment="1">
      <alignment horizontal="left" vertical="top"/>
    </xf>
    <xf numFmtId="0" fontId="33" fillId="0" borderId="19" xfId="0" applyFont="1" applyBorder="1" applyAlignment="1">
      <alignment horizontal="left" vertical="top"/>
    </xf>
    <xf numFmtId="0" fontId="33" fillId="0" borderId="14" xfId="0" applyFont="1" applyBorder="1" applyAlignment="1">
      <alignment horizontal="left" vertical="top"/>
    </xf>
    <xf numFmtId="0" fontId="35" fillId="0" borderId="11" xfId="0" applyFont="1" applyBorder="1" applyAlignment="1">
      <alignment horizontal="left" vertical="top"/>
    </xf>
    <xf numFmtId="0" fontId="40" fillId="0" borderId="11" xfId="0" applyFont="1" applyBorder="1" applyAlignment="1">
      <alignment horizontal="left" vertical="top"/>
    </xf>
    <xf numFmtId="0" fontId="40" fillId="0" borderId="14" xfId="0" applyFont="1" applyBorder="1" applyAlignment="1">
      <alignment horizontal="left" vertical="top"/>
    </xf>
    <xf numFmtId="0" fontId="35" fillId="0" borderId="0" xfId="0" applyFont="1" applyAlignment="1">
      <alignment horizontal="center" vertical="center" wrapText="1"/>
    </xf>
    <xf numFmtId="0" fontId="40" fillId="0" borderId="19" xfId="0" applyFont="1" applyBorder="1" applyAlignment="1">
      <alignment horizontal="left" vertical="top"/>
    </xf>
    <xf numFmtId="0" fontId="56" fillId="0" borderId="0" xfId="0" applyFont="1" applyAlignment="1">
      <alignment horizontal="center" vertical="center"/>
    </xf>
    <xf numFmtId="0" fontId="40" fillId="0" borderId="1" xfId="0" applyFont="1" applyBorder="1" applyAlignment="1">
      <alignment horizontal="left" vertical="top"/>
    </xf>
    <xf numFmtId="0" fontId="56" fillId="0" borderId="17" xfId="0" applyFont="1" applyBorder="1" applyAlignment="1">
      <alignment horizontal="center" vertical="center"/>
    </xf>
    <xf numFmtId="0" fontId="35" fillId="0" borderId="0" xfId="0" applyFont="1" applyAlignment="1">
      <alignment horizontal="center" vertical="center"/>
    </xf>
    <xf numFmtId="0" fontId="57" fillId="0" borderId="9" xfId="0" applyFont="1" applyBorder="1" applyAlignment="1">
      <alignment horizontal="center" vertical="center"/>
    </xf>
    <xf numFmtId="0" fontId="56" fillId="29" borderId="0" xfId="0" applyFont="1" applyFill="1" applyAlignment="1">
      <alignment horizontal="center" vertical="center"/>
    </xf>
    <xf numFmtId="0" fontId="57" fillId="0" borderId="0" xfId="0" applyFont="1" applyAlignment="1">
      <alignment horizontal="center" vertical="center"/>
    </xf>
    <xf numFmtId="0" fontId="56" fillId="0" borderId="0" xfId="0" applyFont="1" applyAlignment="1">
      <alignment horizontal="center" vertical="center" wrapText="1"/>
    </xf>
    <xf numFmtId="0" fontId="56" fillId="0" borderId="17" xfId="0" applyFont="1" applyBorder="1" applyAlignment="1">
      <alignment horizontal="center" vertical="center" wrapText="1"/>
    </xf>
    <xf numFmtId="0" fontId="56" fillId="0" borderId="25" xfId="0" applyFont="1" applyBorder="1" applyAlignment="1">
      <alignment horizontal="center"/>
    </xf>
    <xf numFmtId="0" fontId="56" fillId="0" borderId="0" xfId="0" applyFont="1" applyAlignment="1">
      <alignment horizontal="center"/>
    </xf>
    <xf numFmtId="0" fontId="56" fillId="0" borderId="17" xfId="0" applyFont="1" applyBorder="1" applyAlignment="1">
      <alignment horizontal="center"/>
    </xf>
    <xf numFmtId="0" fontId="33" fillId="0" borderId="10" xfId="0" applyFont="1" applyBorder="1" applyAlignment="1">
      <alignment vertical="top"/>
    </xf>
    <xf numFmtId="0" fontId="33" fillId="29" borderId="1" xfId="51" applyFont="1" applyFill="1" applyBorder="1" applyAlignment="1">
      <alignment horizontal="center" vertical="top" wrapText="1"/>
    </xf>
    <xf numFmtId="0" fontId="0" fillId="0" borderId="15" xfId="0" applyBorder="1"/>
    <xf numFmtId="0" fontId="0" fillId="0" borderId="11" xfId="0" applyBorder="1"/>
    <xf numFmtId="0" fontId="33" fillId="29" borderId="1" xfId="0" applyFont="1" applyFill="1" applyBorder="1" applyAlignment="1">
      <alignment horizontal="left" vertical="top" wrapText="1"/>
    </xf>
    <xf numFmtId="0" fontId="33" fillId="29" borderId="9" xfId="51" applyFont="1" applyFill="1" applyBorder="1" applyAlignment="1">
      <alignment horizontal="center" vertical="top" wrapText="1"/>
    </xf>
    <xf numFmtId="0" fontId="35" fillId="0" borderId="10" xfId="0" applyFont="1" applyBorder="1" applyAlignment="1">
      <alignment vertical="top"/>
    </xf>
    <xf numFmtId="0" fontId="37" fillId="0" borderId="0" xfId="0" applyFont="1"/>
    <xf numFmtId="0" fontId="0" fillId="0" borderId="1" xfId="0" applyBorder="1"/>
    <xf numFmtId="0" fontId="33" fillId="29" borderId="11" xfId="65" applyFont="1" applyFill="1" applyBorder="1" applyAlignment="1">
      <alignment horizontal="left" vertical="top" wrapText="1"/>
    </xf>
    <xf numFmtId="0" fontId="33" fillId="29" borderId="13" xfId="65" applyFont="1" applyFill="1" applyBorder="1" applyAlignment="1">
      <alignment horizontal="left" vertical="top" wrapText="1"/>
    </xf>
    <xf numFmtId="0" fontId="35" fillId="29" borderId="13" xfId="67" applyFont="1" applyFill="1" applyBorder="1" applyAlignment="1">
      <alignment horizontal="left" vertical="top" wrapText="1"/>
    </xf>
    <xf numFmtId="0" fontId="35" fillId="30" borderId="10" xfId="0" applyFont="1" applyFill="1" applyBorder="1" applyAlignment="1">
      <alignment horizontal="left" vertical="top" wrapText="1"/>
    </xf>
    <xf numFmtId="0" fontId="33" fillId="29" borderId="11" xfId="66" applyFont="1" applyFill="1" applyBorder="1" applyAlignment="1">
      <alignment horizontal="left" vertical="top" wrapText="1"/>
    </xf>
    <xf numFmtId="0" fontId="33" fillId="29" borderId="13" xfId="66" applyFont="1" applyFill="1" applyBorder="1" applyAlignment="1">
      <alignment horizontal="left" vertical="top" wrapText="1"/>
    </xf>
    <xf numFmtId="0" fontId="35" fillId="29" borderId="15" xfId="64" applyFont="1" applyFill="1" applyBorder="1" applyAlignment="1">
      <alignment horizontal="left" vertical="top"/>
    </xf>
    <xf numFmtId="0" fontId="35" fillId="29" borderId="0" xfId="64" applyFont="1" applyFill="1" applyAlignment="1">
      <alignment horizontal="left" vertical="top"/>
    </xf>
    <xf numFmtId="0" fontId="35" fillId="29" borderId="19" xfId="64" applyFont="1" applyFill="1" applyBorder="1" applyAlignment="1">
      <alignment horizontal="left" vertical="top"/>
    </xf>
    <xf numFmtId="0" fontId="35" fillId="29" borderId="20" xfId="64" applyFont="1" applyFill="1" applyBorder="1" applyAlignment="1">
      <alignment horizontal="left" vertical="top"/>
    </xf>
    <xf numFmtId="0" fontId="35" fillId="29" borderId="21" xfId="64" applyFont="1" applyFill="1" applyBorder="1" applyAlignment="1">
      <alignment horizontal="left" vertical="top"/>
    </xf>
    <xf numFmtId="0" fontId="35" fillId="29" borderId="12" xfId="63" applyFont="1" applyFill="1" applyBorder="1" applyAlignment="1">
      <alignment horizontal="left" vertical="top"/>
    </xf>
    <xf numFmtId="0" fontId="35" fillId="29" borderId="15" xfId="63" applyFont="1" applyFill="1" applyBorder="1" applyAlignment="1">
      <alignment horizontal="left" vertical="top"/>
    </xf>
    <xf numFmtId="0" fontId="35" fillId="29" borderId="0" xfId="63" applyFont="1" applyFill="1" applyAlignment="1">
      <alignment horizontal="left" vertical="top"/>
    </xf>
    <xf numFmtId="0" fontId="35" fillId="29" borderId="20" xfId="63" applyFont="1" applyFill="1" applyBorder="1" applyAlignment="1">
      <alignment horizontal="left" vertical="top"/>
    </xf>
    <xf numFmtId="0" fontId="35" fillId="29" borderId="12" xfId="65" applyFont="1" applyFill="1" applyBorder="1" applyAlignment="1">
      <alignment horizontal="left" vertical="top"/>
    </xf>
    <xf numFmtId="0" fontId="35" fillId="29" borderId="15" xfId="65" applyFont="1" applyFill="1" applyBorder="1" applyAlignment="1">
      <alignment horizontal="left" vertical="top"/>
    </xf>
    <xf numFmtId="0" fontId="35" fillId="29" borderId="0" xfId="65" applyFont="1" applyFill="1" applyAlignment="1">
      <alignment horizontal="left" vertical="top"/>
    </xf>
    <xf numFmtId="0" fontId="35" fillId="29" borderId="19" xfId="65" applyFont="1" applyFill="1" applyBorder="1" applyAlignment="1">
      <alignment horizontal="left" vertical="top"/>
    </xf>
    <xf numFmtId="0" fontId="35" fillId="29" borderId="20" xfId="65" applyFont="1" applyFill="1" applyBorder="1" applyAlignment="1">
      <alignment horizontal="left" vertical="top"/>
    </xf>
    <xf numFmtId="0" fontId="35" fillId="29" borderId="21" xfId="65" applyFont="1" applyFill="1" applyBorder="1" applyAlignment="1">
      <alignment horizontal="left" vertical="top"/>
    </xf>
    <xf numFmtId="0" fontId="35" fillId="29" borderId="15" xfId="66" applyFont="1" applyFill="1" applyBorder="1" applyAlignment="1">
      <alignment horizontal="left" vertical="top"/>
    </xf>
    <xf numFmtId="0" fontId="35" fillId="29" borderId="0" xfId="66" applyFont="1" applyFill="1" applyAlignment="1">
      <alignment horizontal="left" vertical="top"/>
    </xf>
    <xf numFmtId="0" fontId="35" fillId="29" borderId="20" xfId="66" applyFont="1" applyFill="1" applyBorder="1" applyAlignment="1">
      <alignment horizontal="left" vertical="top"/>
    </xf>
    <xf numFmtId="0" fontId="35" fillId="29" borderId="12" xfId="66" applyFont="1" applyFill="1" applyBorder="1" applyAlignment="1">
      <alignment horizontal="left" vertical="top"/>
    </xf>
    <xf numFmtId="0" fontId="35" fillId="29" borderId="18" xfId="66" applyFont="1" applyFill="1" applyBorder="1" applyAlignment="1">
      <alignment horizontal="left" vertical="top"/>
    </xf>
    <xf numFmtId="0" fontId="35" fillId="29" borderId="21" xfId="66" applyFont="1" applyFill="1" applyBorder="1" applyAlignment="1">
      <alignment horizontal="left" vertical="top"/>
    </xf>
    <xf numFmtId="0" fontId="35" fillId="29" borderId="12" xfId="67" applyFont="1" applyFill="1" applyBorder="1" applyAlignment="1">
      <alignment horizontal="left" vertical="top"/>
    </xf>
    <xf numFmtId="0" fontId="35" fillId="29" borderId="15" xfId="67" applyFont="1" applyFill="1" applyBorder="1" applyAlignment="1">
      <alignment horizontal="left" vertical="top"/>
    </xf>
    <xf numFmtId="0" fontId="35" fillId="29" borderId="0" xfId="67" applyFont="1" applyFill="1" applyAlignment="1">
      <alignment horizontal="left" vertical="top"/>
    </xf>
    <xf numFmtId="0" fontId="35" fillId="29" borderId="20" xfId="67" applyFont="1" applyFill="1" applyBorder="1" applyAlignment="1">
      <alignment horizontal="left" vertical="top"/>
    </xf>
    <xf numFmtId="0" fontId="35" fillId="29" borderId="21" xfId="67" applyFont="1" applyFill="1" applyBorder="1" applyAlignment="1">
      <alignment horizontal="left" vertical="top"/>
    </xf>
    <xf numFmtId="0" fontId="35" fillId="29" borderId="12" xfId="68" applyFont="1" applyFill="1" applyBorder="1" applyAlignment="1">
      <alignment horizontal="left" vertical="top"/>
    </xf>
    <xf numFmtId="0" fontId="35" fillId="29" borderId="12" xfId="69" applyFont="1" applyFill="1" applyBorder="1" applyAlignment="1">
      <alignment horizontal="left" vertical="top"/>
    </xf>
    <xf numFmtId="0" fontId="35" fillId="29" borderId="12" xfId="70" applyFont="1" applyFill="1" applyBorder="1" applyAlignment="1">
      <alignment horizontal="left" vertical="top"/>
    </xf>
    <xf numFmtId="0" fontId="35" fillId="29" borderId="13" xfId="68" applyFont="1" applyFill="1" applyBorder="1" applyAlignment="1">
      <alignment horizontal="left" vertical="top"/>
    </xf>
    <xf numFmtId="0" fontId="35" fillId="29" borderId="12" xfId="72" applyFont="1" applyFill="1" applyBorder="1" applyAlignment="1">
      <alignment horizontal="left" vertical="top"/>
    </xf>
    <xf numFmtId="0" fontId="35" fillId="30" borderId="8" xfId="0" applyFont="1" applyFill="1" applyBorder="1" applyAlignment="1">
      <alignment horizontal="left" vertical="top" wrapText="1"/>
    </xf>
    <xf numFmtId="0" fontId="38" fillId="0" borderId="8" xfId="0" applyFont="1" applyBorder="1" applyAlignment="1">
      <alignment vertical="top" wrapText="1"/>
    </xf>
    <xf numFmtId="0" fontId="41" fillId="30" borderId="8" xfId="0" applyFont="1" applyFill="1" applyBorder="1" applyAlignment="1">
      <alignment vertical="top" wrapText="1"/>
    </xf>
    <xf numFmtId="0" fontId="35" fillId="29" borderId="1" xfId="65" applyFont="1" applyFill="1" applyBorder="1" applyAlignment="1">
      <alignment horizontal="center" vertical="top" wrapText="1"/>
    </xf>
    <xf numFmtId="0" fontId="33" fillId="0" borderId="1" xfId="65" applyFont="1" applyBorder="1" applyAlignment="1">
      <alignment horizontal="center" vertical="top" wrapText="1"/>
    </xf>
    <xf numFmtId="0" fontId="35" fillId="0" borderId="1" xfId="65" applyFont="1" applyBorder="1" applyAlignment="1">
      <alignment horizontal="center" vertical="top" wrapText="1"/>
    </xf>
    <xf numFmtId="0" fontId="33" fillId="29" borderId="13" xfId="65" applyFont="1" applyFill="1" applyBorder="1" applyAlignment="1">
      <alignment horizontal="center" vertical="top" wrapText="1"/>
    </xf>
    <xf numFmtId="0" fontId="48" fillId="31" borderId="1" xfId="0" applyFont="1" applyFill="1" applyBorder="1" applyAlignment="1">
      <alignment horizontal="left" vertical="top" wrapText="1"/>
    </xf>
    <xf numFmtId="0" fontId="48" fillId="31" borderId="1" xfId="0" applyFont="1" applyFill="1" applyBorder="1" applyAlignment="1">
      <alignment horizontal="center" vertical="center" wrapText="1"/>
    </xf>
    <xf numFmtId="0" fontId="35" fillId="29" borderId="1" xfId="0" applyFont="1" applyFill="1" applyBorder="1" applyAlignment="1">
      <alignment horizontal="center" vertical="center" wrapText="1"/>
    </xf>
    <xf numFmtId="0" fontId="33" fillId="0" borderId="11" xfId="0" applyFont="1" applyBorder="1" applyAlignment="1">
      <alignment horizontal="center" vertical="center"/>
    </xf>
    <xf numFmtId="0" fontId="33" fillId="0" borderId="0" xfId="0" applyFont="1" applyAlignment="1">
      <alignment horizontal="center" vertical="center"/>
    </xf>
    <xf numFmtId="0" fontId="33" fillId="0" borderId="11" xfId="0" applyFont="1" applyBorder="1" applyAlignment="1">
      <alignment horizontal="left" vertical="top" wrapText="1"/>
    </xf>
    <xf numFmtId="0" fontId="33" fillId="0" borderId="0" xfId="0" applyFont="1" applyAlignment="1">
      <alignment horizontal="left" vertical="top" wrapText="1"/>
    </xf>
    <xf numFmtId="0" fontId="23" fillId="20" borderId="0" xfId="25" applyFont="1" applyAlignment="1">
      <alignment horizontal="center" vertical="center" wrapText="1"/>
    </xf>
    <xf numFmtId="0" fontId="55" fillId="0" borderId="13" xfId="0" applyFont="1" applyBorder="1" applyAlignment="1">
      <alignment horizontal="center" vertical="top" wrapText="1"/>
    </xf>
    <xf numFmtId="0" fontId="55" fillId="0" borderId="1" xfId="0" applyFont="1" applyBorder="1" applyAlignment="1">
      <alignment horizontal="center" vertical="top" wrapText="1"/>
    </xf>
    <xf numFmtId="0" fontId="33" fillId="0" borderId="16" xfId="0" applyFont="1" applyBorder="1" applyAlignment="1">
      <alignment horizontal="center" vertical="top" wrapText="1"/>
    </xf>
    <xf numFmtId="0" fontId="35" fillId="0" borderId="10" xfId="0" applyFont="1" applyBorder="1" applyAlignment="1">
      <alignment horizontal="center" vertical="top" wrapText="1"/>
    </xf>
    <xf numFmtId="0" fontId="35" fillId="0" borderId="8" xfId="0" applyFont="1" applyBorder="1" applyAlignment="1">
      <alignment horizontal="center" vertical="top" wrapText="1"/>
    </xf>
    <xf numFmtId="0" fontId="33" fillId="29" borderId="8" xfId="51" applyFont="1" applyFill="1" applyBorder="1" applyAlignment="1">
      <alignment horizontal="center" vertical="top" wrapText="1"/>
    </xf>
    <xf numFmtId="0" fontId="33" fillId="29" borderId="10" xfId="51" applyFont="1" applyFill="1" applyBorder="1" applyAlignment="1">
      <alignment horizontal="center" vertical="top" wrapText="1"/>
    </xf>
    <xf numFmtId="0" fontId="40" fillId="29" borderId="8" xfId="51" applyFont="1" applyFill="1" applyBorder="1" applyAlignment="1">
      <alignment horizontal="center" vertical="top" wrapText="1"/>
    </xf>
    <xf numFmtId="0" fontId="23" fillId="20" borderId="24" xfId="25" applyFont="1" applyBorder="1" applyAlignment="1">
      <alignment horizontal="left" vertical="top"/>
    </xf>
    <xf numFmtId="0" fontId="23" fillId="20" borderId="24" xfId="25" applyFont="1" applyBorder="1" applyAlignment="1">
      <alignment horizontal="center" vertical="top"/>
    </xf>
    <xf numFmtId="0" fontId="23" fillId="20" borderId="32" xfId="25" applyFont="1" applyBorder="1" applyAlignment="1">
      <alignment horizontal="center" vertical="center"/>
    </xf>
    <xf numFmtId="0" fontId="33" fillId="0" borderId="33" xfId="0" applyFont="1" applyBorder="1" applyAlignment="1">
      <alignment vertical="top"/>
    </xf>
    <xf numFmtId="0" fontId="55" fillId="30" borderId="10" xfId="0" applyFont="1" applyFill="1" applyBorder="1" applyAlignment="1">
      <alignment horizontal="center" vertical="top" wrapText="1"/>
    </xf>
    <xf numFmtId="0" fontId="33" fillId="0" borderId="10" xfId="51" applyFont="1" applyBorder="1" applyAlignment="1">
      <alignment horizontal="center" vertical="top" wrapText="1"/>
    </xf>
    <xf numFmtId="0" fontId="35" fillId="30" borderId="10" xfId="0" applyFont="1" applyFill="1" applyBorder="1" applyAlignment="1">
      <alignment horizontal="center" vertical="top" wrapText="1"/>
    </xf>
    <xf numFmtId="0" fontId="35" fillId="30" borderId="8" xfId="0" applyFont="1" applyFill="1" applyBorder="1" applyAlignment="1">
      <alignment horizontal="center" vertical="top" wrapText="1"/>
    </xf>
    <xf numFmtId="0" fontId="33" fillId="0" borderId="1" xfId="88" applyFont="1" applyBorder="1" applyAlignment="1">
      <alignment horizontal="center" vertical="top" wrapText="1"/>
    </xf>
    <xf numFmtId="0" fontId="33" fillId="32" borderId="9" xfId="0" applyFont="1" applyFill="1" applyBorder="1" applyAlignment="1">
      <alignment horizontal="center" vertical="top" wrapText="1"/>
    </xf>
    <xf numFmtId="0" fontId="55" fillId="32" borderId="1" xfId="0" applyFont="1" applyFill="1" applyBorder="1" applyAlignment="1">
      <alignment horizontal="center" vertical="top" wrapText="1"/>
    </xf>
    <xf numFmtId="0" fontId="33" fillId="32" borderId="10" xfId="0" applyFont="1" applyFill="1" applyBorder="1" applyAlignment="1">
      <alignment horizontal="center" vertical="top" wrapText="1"/>
    </xf>
    <xf numFmtId="0" fontId="33" fillId="32" borderId="1" xfId="0" applyFont="1" applyFill="1" applyBorder="1" applyAlignment="1">
      <alignment horizontal="center" vertical="top" wrapText="1"/>
    </xf>
    <xf numFmtId="0" fontId="33" fillId="34" borderId="10" xfId="0" applyFont="1" applyFill="1" applyBorder="1" applyAlignment="1">
      <alignment horizontal="center" vertical="top" wrapText="1"/>
    </xf>
    <xf numFmtId="0" fontId="55" fillId="34" borderId="1" xfId="0" applyFont="1" applyFill="1" applyBorder="1" applyAlignment="1">
      <alignment horizontal="center" vertical="top" wrapText="1"/>
    </xf>
    <xf numFmtId="0" fontId="33" fillId="34" borderId="1" xfId="0" applyFont="1" applyFill="1" applyBorder="1" applyAlignment="1">
      <alignment horizontal="center" vertical="top" wrapText="1"/>
    </xf>
    <xf numFmtId="0" fontId="33" fillId="34" borderId="24" xfId="0" applyFont="1" applyFill="1" applyBorder="1" applyAlignment="1">
      <alignment horizontal="center" vertical="top" wrapText="1"/>
    </xf>
    <xf numFmtId="0" fontId="40" fillId="34" borderId="10" xfId="0" applyFont="1" applyFill="1" applyBorder="1" applyAlignment="1">
      <alignment horizontal="center" vertical="top" wrapText="1"/>
    </xf>
    <xf numFmtId="0" fontId="40" fillId="34" borderId="1" xfId="0" applyFont="1" applyFill="1" applyBorder="1" applyAlignment="1">
      <alignment horizontal="center" vertical="top" wrapText="1"/>
    </xf>
    <xf numFmtId="0" fontId="40" fillId="34" borderId="24" xfId="0" applyFont="1" applyFill="1" applyBorder="1" applyAlignment="1">
      <alignment horizontal="center" vertical="top" wrapText="1"/>
    </xf>
    <xf numFmtId="0" fontId="35" fillId="34" borderId="10" xfId="0" applyFont="1" applyFill="1" applyBorder="1" applyAlignment="1">
      <alignment horizontal="center" vertical="top" wrapText="1"/>
    </xf>
    <xf numFmtId="0" fontId="33" fillId="34" borderId="10" xfId="51" applyFont="1" applyFill="1" applyBorder="1" applyAlignment="1">
      <alignment horizontal="center" vertical="top" wrapText="1"/>
    </xf>
    <xf numFmtId="0" fontId="33" fillId="34" borderId="1" xfId="51" applyFont="1" applyFill="1" applyBorder="1" applyAlignment="1">
      <alignment horizontal="center" vertical="top" wrapText="1"/>
    </xf>
    <xf numFmtId="0" fontId="33" fillId="33" borderId="10" xfId="0" applyFont="1" applyFill="1" applyBorder="1" applyAlignment="1">
      <alignment horizontal="center" vertical="top" wrapText="1"/>
    </xf>
    <xf numFmtId="0" fontId="55" fillId="33" borderId="13" xfId="0" applyFont="1" applyFill="1" applyBorder="1" applyAlignment="1">
      <alignment horizontal="center" vertical="top" wrapText="1"/>
    </xf>
    <xf numFmtId="0" fontId="33" fillId="33" borderId="1" xfId="0" applyFont="1" applyFill="1" applyBorder="1" applyAlignment="1">
      <alignment horizontal="center" vertical="top" wrapText="1"/>
    </xf>
    <xf numFmtId="0" fontId="35" fillId="33" borderId="10" xfId="0" applyFont="1" applyFill="1" applyBorder="1" applyAlignment="1">
      <alignment horizontal="center" vertical="top" wrapText="1"/>
    </xf>
    <xf numFmtId="0" fontId="35" fillId="33" borderId="1" xfId="0" applyFont="1" applyFill="1" applyBorder="1" applyAlignment="1">
      <alignment horizontal="center" vertical="top" wrapText="1"/>
    </xf>
    <xf numFmtId="0" fontId="40" fillId="33" borderId="10" xfId="0" applyFont="1" applyFill="1" applyBorder="1" applyAlignment="1">
      <alignment horizontal="center" vertical="top" wrapText="1"/>
    </xf>
    <xf numFmtId="0" fontId="33" fillId="33" borderId="10" xfId="51" applyFont="1" applyFill="1" applyBorder="1" applyAlignment="1">
      <alignment horizontal="center" vertical="top" wrapText="1"/>
    </xf>
    <xf numFmtId="0" fontId="33" fillId="33" borderId="1" xfId="51" applyFont="1" applyFill="1" applyBorder="1" applyAlignment="1">
      <alignment horizontal="center" vertical="top" wrapText="1"/>
    </xf>
    <xf numFmtId="0" fontId="40" fillId="33" borderId="8" xfId="51" applyFont="1" applyFill="1" applyBorder="1" applyAlignment="1">
      <alignment horizontal="center" vertical="top" wrapText="1"/>
    </xf>
    <xf numFmtId="0" fontId="35" fillId="32" borderId="1" xfId="0" applyFont="1" applyFill="1" applyBorder="1" applyAlignment="1">
      <alignment horizontal="center" vertical="top"/>
    </xf>
    <xf numFmtId="0" fontId="35" fillId="34" borderId="1" xfId="0" applyFont="1" applyFill="1" applyBorder="1" applyAlignment="1">
      <alignment horizontal="center" vertical="top"/>
    </xf>
    <xf numFmtId="0" fontId="35" fillId="33" borderId="1" xfId="0" applyFont="1" applyFill="1" applyBorder="1" applyAlignment="1">
      <alignment horizontal="center" vertical="top"/>
    </xf>
    <xf numFmtId="0" fontId="40" fillId="33" borderId="1" xfId="0" applyFont="1" applyFill="1" applyBorder="1" applyAlignment="1">
      <alignment horizontal="center" vertical="top"/>
    </xf>
    <xf numFmtId="0" fontId="23" fillId="20" borderId="11" xfId="25" applyFont="1" applyBorder="1" applyAlignment="1">
      <alignment vertical="top" wrapText="1"/>
    </xf>
    <xf numFmtId="0" fontId="23" fillId="20" borderId="12" xfId="25" applyFont="1" applyBorder="1" applyAlignment="1">
      <alignment vertical="top" wrapText="1"/>
    </xf>
    <xf numFmtId="0" fontId="23" fillId="20" borderId="13" xfId="25" applyFont="1" applyBorder="1" applyAlignment="1">
      <alignment vertical="top" wrapText="1"/>
    </xf>
    <xf numFmtId="0" fontId="33" fillId="29" borderId="1" xfId="64" applyFont="1" applyFill="1" applyBorder="1" applyAlignment="1">
      <alignment horizontal="center" vertical="top" wrapText="1"/>
    </xf>
    <xf numFmtId="0" fontId="35" fillId="29" borderId="1" xfId="64" applyFont="1" applyFill="1" applyBorder="1" applyAlignment="1">
      <alignment horizontal="center" vertical="top" wrapText="1"/>
    </xf>
    <xf numFmtId="0" fontId="35" fillId="29" borderId="1" xfId="63" applyFont="1" applyFill="1" applyBorder="1" applyAlignment="1">
      <alignment horizontal="center" vertical="top" wrapText="1"/>
    </xf>
    <xf numFmtId="0" fontId="59" fillId="29" borderId="1" xfId="64" applyFont="1" applyFill="1" applyBorder="1" applyAlignment="1">
      <alignment horizontal="center" vertical="top" wrapText="1"/>
    </xf>
    <xf numFmtId="0" fontId="59" fillId="29" borderId="1" xfId="64" applyFont="1" applyFill="1" applyBorder="1" applyAlignment="1">
      <alignment horizontal="center"/>
    </xf>
    <xf numFmtId="0" fontId="13" fillId="29" borderId="1" xfId="64" applyFont="1" applyFill="1" applyBorder="1" applyAlignment="1">
      <alignment horizontal="left" vertical="top" wrapText="1"/>
    </xf>
    <xf numFmtId="0" fontId="33" fillId="29" borderId="1" xfId="63" applyFont="1" applyFill="1" applyBorder="1" applyAlignment="1">
      <alignment horizontal="center" vertical="top" wrapText="1"/>
    </xf>
    <xf numFmtId="0" fontId="35" fillId="29" borderId="11" xfId="64" applyFont="1" applyFill="1" applyBorder="1" applyAlignment="1">
      <alignment horizontal="left"/>
    </xf>
    <xf numFmtId="0" fontId="35" fillId="29" borderId="15" xfId="64" applyFont="1" applyFill="1" applyBorder="1" applyAlignment="1">
      <alignment vertical="top"/>
    </xf>
    <xf numFmtId="0" fontId="35" fillId="29" borderId="0" xfId="64" applyFont="1" applyFill="1" applyAlignment="1">
      <alignment vertical="top"/>
    </xf>
    <xf numFmtId="0" fontId="35" fillId="29" borderId="19" xfId="64" applyFont="1" applyFill="1" applyBorder="1" applyAlignment="1">
      <alignment vertical="top"/>
    </xf>
    <xf numFmtId="0" fontId="35" fillId="29" borderId="20" xfId="64" applyFont="1" applyFill="1" applyBorder="1" applyAlignment="1">
      <alignment vertical="top"/>
    </xf>
    <xf numFmtId="0" fontId="35" fillId="29" borderId="21" xfId="64" applyFont="1" applyFill="1" applyBorder="1" applyAlignment="1">
      <alignment vertical="top"/>
    </xf>
    <xf numFmtId="0" fontId="33" fillId="29" borderId="1" xfId="67" applyFont="1" applyFill="1" applyBorder="1" applyAlignment="1">
      <alignment horizontal="center" vertical="top" wrapText="1"/>
    </xf>
    <xf numFmtId="0" fontId="35" fillId="29" borderId="15" xfId="66" applyFont="1" applyFill="1" applyBorder="1" applyAlignment="1">
      <alignment vertical="top"/>
    </xf>
    <xf numFmtId="0" fontId="35" fillId="29" borderId="0" xfId="66" applyFont="1" applyFill="1" applyAlignment="1">
      <alignment vertical="top"/>
    </xf>
    <xf numFmtId="0" fontId="35" fillId="29" borderId="20" xfId="66" applyFont="1" applyFill="1" applyBorder="1" applyAlignment="1">
      <alignment vertical="top"/>
    </xf>
    <xf numFmtId="0" fontId="35" fillId="29" borderId="21" xfId="66" applyFont="1" applyFill="1" applyBorder="1" applyAlignment="1">
      <alignment vertical="top"/>
    </xf>
    <xf numFmtId="0" fontId="35" fillId="29" borderId="15" xfId="67" applyFont="1" applyFill="1" applyBorder="1" applyAlignment="1">
      <alignment vertical="top" wrapText="1"/>
    </xf>
    <xf numFmtId="0" fontId="35" fillId="29" borderId="15" xfId="67" applyFont="1" applyFill="1" applyBorder="1" applyAlignment="1">
      <alignment vertical="top"/>
    </xf>
    <xf numFmtId="0" fontId="35" fillId="29" borderId="0" xfId="67" applyFont="1" applyFill="1" applyAlignment="1">
      <alignment vertical="top"/>
    </xf>
    <xf numFmtId="0" fontId="35" fillId="29" borderId="20" xfId="67" applyFont="1" applyFill="1" applyBorder="1" applyAlignment="1">
      <alignment vertical="top"/>
    </xf>
    <xf numFmtId="0" fontId="35" fillId="29" borderId="21" xfId="67" applyFont="1" applyFill="1" applyBorder="1" applyAlignment="1">
      <alignment vertical="top"/>
    </xf>
    <xf numFmtId="0" fontId="35" fillId="29" borderId="1" xfId="67" applyFont="1" applyFill="1" applyBorder="1" applyAlignment="1">
      <alignment horizontal="center" vertical="top" wrapText="1"/>
    </xf>
    <xf numFmtId="0" fontId="35" fillId="29" borderId="15" xfId="68" applyFont="1" applyFill="1" applyBorder="1" applyAlignment="1">
      <alignment vertical="top" wrapText="1"/>
    </xf>
    <xf numFmtId="0" fontId="35" fillId="29" borderId="0" xfId="68" applyFont="1" applyFill="1" applyAlignment="1">
      <alignment vertical="top" wrapText="1"/>
    </xf>
    <xf numFmtId="0" fontId="35" fillId="29" borderId="20" xfId="68" applyFont="1" applyFill="1" applyBorder="1" applyAlignment="1">
      <alignment vertical="top" wrapText="1"/>
    </xf>
    <xf numFmtId="0" fontId="33" fillId="29" borderId="1" xfId="68" applyFont="1" applyFill="1" applyBorder="1" applyAlignment="1">
      <alignment horizontal="center" vertical="top" wrapText="1"/>
    </xf>
    <xf numFmtId="0" fontId="35" fillId="29" borderId="1" xfId="68" applyFont="1" applyFill="1" applyBorder="1" applyAlignment="1">
      <alignment horizontal="center" vertical="top" wrapText="1"/>
    </xf>
    <xf numFmtId="0" fontId="33" fillId="0" borderId="1" xfId="67" applyFont="1" applyBorder="1" applyAlignment="1">
      <alignment horizontal="center" vertical="top" wrapText="1"/>
    </xf>
    <xf numFmtId="0" fontId="35" fillId="29" borderId="15" xfId="69" applyFont="1" applyFill="1" applyBorder="1" applyAlignment="1">
      <alignment vertical="top"/>
    </xf>
    <xf numFmtId="0" fontId="35" fillId="29" borderId="0" xfId="69" applyFont="1" applyFill="1" applyAlignment="1">
      <alignment vertical="top"/>
    </xf>
    <xf numFmtId="0" fontId="35" fillId="29" borderId="20" xfId="69" applyFont="1" applyFill="1" applyBorder="1" applyAlignment="1">
      <alignment vertical="top"/>
    </xf>
    <xf numFmtId="0" fontId="35" fillId="29" borderId="21" xfId="69" applyFont="1" applyFill="1" applyBorder="1" applyAlignment="1">
      <alignment vertical="top"/>
    </xf>
    <xf numFmtId="0" fontId="35" fillId="29" borderId="1" xfId="69" applyFont="1" applyFill="1" applyBorder="1" applyAlignment="1">
      <alignment horizontal="center" vertical="top" wrapText="1"/>
    </xf>
    <xf numFmtId="0" fontId="35" fillId="29" borderId="0" xfId="67" applyFont="1" applyFill="1" applyAlignment="1">
      <alignment vertical="top" wrapText="1"/>
    </xf>
    <xf numFmtId="0" fontId="35" fillId="29" borderId="20" xfId="67" applyFont="1" applyFill="1" applyBorder="1" applyAlignment="1">
      <alignment vertical="top" wrapText="1"/>
    </xf>
    <xf numFmtId="0" fontId="35" fillId="0" borderId="1" xfId="67" applyFont="1" applyBorder="1" applyAlignment="1">
      <alignment horizontal="center" vertical="top" wrapText="1"/>
    </xf>
    <xf numFmtId="0" fontId="33" fillId="0" borderId="1" xfId="69" applyFont="1" applyBorder="1" applyAlignment="1">
      <alignment horizontal="center" vertical="top" wrapText="1"/>
    </xf>
    <xf numFmtId="0" fontId="35" fillId="29" borderId="1" xfId="70" applyFont="1" applyFill="1" applyBorder="1" applyAlignment="1">
      <alignment horizontal="center" vertical="top" wrapText="1"/>
    </xf>
    <xf numFmtId="0" fontId="33" fillId="0" borderId="1" xfId="70" applyFont="1" applyBorder="1" applyAlignment="1">
      <alignment horizontal="center" vertical="top" wrapText="1"/>
    </xf>
    <xf numFmtId="0" fontId="35" fillId="29" borderId="15" xfId="70" applyFont="1" applyFill="1" applyBorder="1" applyAlignment="1">
      <alignment vertical="top"/>
    </xf>
    <xf numFmtId="0" fontId="35" fillId="29" borderId="0" xfId="70" applyFont="1" applyFill="1" applyAlignment="1">
      <alignment vertical="top"/>
    </xf>
    <xf numFmtId="0" fontId="35" fillId="29" borderId="20" xfId="70" applyFont="1" applyFill="1" applyBorder="1" applyAlignment="1">
      <alignment vertical="top"/>
    </xf>
    <xf numFmtId="0" fontId="35" fillId="29" borderId="21" xfId="70" applyFont="1" applyFill="1" applyBorder="1" applyAlignment="1">
      <alignment vertical="top"/>
    </xf>
    <xf numFmtId="0" fontId="35" fillId="29" borderId="18" xfId="68" applyFont="1" applyFill="1" applyBorder="1" applyAlignment="1">
      <alignment vertical="top" wrapText="1"/>
    </xf>
    <xf numFmtId="0" fontId="35" fillId="29" borderId="21" xfId="68" applyFont="1" applyFill="1" applyBorder="1" applyAlignment="1">
      <alignment vertical="top" wrapText="1"/>
    </xf>
    <xf numFmtId="0" fontId="23" fillId="20" borderId="1" xfId="25" applyFont="1" applyBorder="1" applyAlignment="1">
      <alignment vertical="center" wrapText="1"/>
    </xf>
    <xf numFmtId="0" fontId="35" fillId="29" borderId="16" xfId="68" applyFont="1" applyFill="1" applyBorder="1" applyAlignment="1">
      <alignment vertical="top" wrapText="1"/>
    </xf>
    <xf numFmtId="0" fontId="35" fillId="0" borderId="12" xfId="67" applyFont="1" applyBorder="1" applyAlignment="1">
      <alignment vertical="top"/>
    </xf>
    <xf numFmtId="0" fontId="35" fillId="29" borderId="21" xfId="67" applyFont="1" applyFill="1" applyBorder="1" applyAlignment="1">
      <alignment vertical="top" wrapText="1"/>
    </xf>
    <xf numFmtId="0" fontId="41" fillId="29" borderId="12" xfId="67" applyFont="1" applyFill="1" applyBorder="1" applyAlignment="1">
      <alignment vertical="top"/>
    </xf>
    <xf numFmtId="0" fontId="35" fillId="30" borderId="15" xfId="0" applyFont="1" applyFill="1" applyBorder="1" applyAlignment="1">
      <alignment vertical="top" wrapText="1"/>
    </xf>
    <xf numFmtId="0" fontId="35" fillId="30" borderId="0" xfId="0" applyFont="1" applyFill="1" applyAlignment="1">
      <alignment vertical="top" wrapText="1"/>
    </xf>
    <xf numFmtId="0" fontId="35" fillId="30" borderId="20" xfId="0" applyFont="1" applyFill="1" applyBorder="1" applyAlignment="1">
      <alignment vertical="top" wrapText="1"/>
    </xf>
    <xf numFmtId="0" fontId="35" fillId="30" borderId="15" xfId="0" applyFont="1" applyFill="1" applyBorder="1" applyAlignment="1">
      <alignment vertical="top"/>
    </xf>
    <xf numFmtId="0" fontId="44" fillId="30" borderId="8" xfId="0" applyFont="1" applyFill="1" applyBorder="1" applyAlignment="1">
      <alignment vertical="top" wrapText="1"/>
    </xf>
    <xf numFmtId="0" fontId="0" fillId="0" borderId="8" xfId="0" applyBorder="1" applyAlignment="1">
      <alignment horizontal="center" vertical="top"/>
    </xf>
    <xf numFmtId="0" fontId="38" fillId="0" borderId="8" xfId="0" applyFont="1" applyBorder="1" applyAlignment="1">
      <alignment horizontal="center" vertical="top" wrapText="1"/>
    </xf>
    <xf numFmtId="0" fontId="0" fillId="0" borderId="1" xfId="0" applyBorder="1" applyAlignment="1">
      <alignment horizontal="center" vertical="top"/>
    </xf>
    <xf numFmtId="0" fontId="35" fillId="29" borderId="15" xfId="72" applyFont="1" applyFill="1" applyBorder="1" applyAlignment="1">
      <alignment vertical="top"/>
    </xf>
    <xf numFmtId="0" fontId="35" fillId="29" borderId="0" xfId="72" applyFont="1" applyFill="1" applyAlignment="1">
      <alignment vertical="top"/>
    </xf>
    <xf numFmtId="0" fontId="35" fillId="29" borderId="18" xfId="72" applyFont="1" applyFill="1" applyBorder="1" applyAlignment="1">
      <alignment vertical="top"/>
    </xf>
    <xf numFmtId="0" fontId="35" fillId="29" borderId="20" xfId="72" applyFont="1" applyFill="1" applyBorder="1" applyAlignment="1">
      <alignment vertical="top"/>
    </xf>
    <xf numFmtId="0" fontId="35" fillId="29" borderId="21" xfId="72" applyFont="1" applyFill="1" applyBorder="1" applyAlignment="1">
      <alignment vertical="top"/>
    </xf>
    <xf numFmtId="0" fontId="35" fillId="29" borderId="1" xfId="72" applyFont="1" applyFill="1" applyBorder="1" applyAlignment="1">
      <alignment horizontal="center" vertical="top" wrapText="1"/>
    </xf>
    <xf numFmtId="0" fontId="33" fillId="29" borderId="1" xfId="72" applyFont="1" applyFill="1" applyBorder="1" applyAlignment="1">
      <alignment horizontal="center" vertical="top" wrapText="1"/>
    </xf>
    <xf numFmtId="0" fontId="33" fillId="0" borderId="1" xfId="72" applyFont="1" applyBorder="1" applyAlignment="1">
      <alignment horizontal="center" vertical="top" wrapText="1"/>
    </xf>
    <xf numFmtId="0" fontId="33" fillId="29" borderId="13" xfId="72" applyFont="1" applyFill="1" applyBorder="1" applyAlignment="1">
      <alignment horizontal="center" vertical="top" wrapText="1"/>
    </xf>
    <xf numFmtId="0" fontId="35" fillId="29" borderId="14" xfId="65" applyFont="1" applyFill="1" applyBorder="1" applyAlignment="1">
      <alignment vertical="top" wrapText="1"/>
    </xf>
    <xf numFmtId="0" fontId="35" fillId="29" borderId="15" xfId="65" applyFont="1" applyFill="1" applyBorder="1" applyAlignment="1">
      <alignment vertical="top"/>
    </xf>
    <xf numFmtId="0" fontId="35" fillId="29" borderId="0" xfId="65" applyFont="1" applyFill="1" applyAlignment="1">
      <alignment vertical="top"/>
    </xf>
    <xf numFmtId="0" fontId="35" fillId="29" borderId="20" xfId="65" applyFont="1" applyFill="1" applyBorder="1" applyAlignment="1">
      <alignment vertical="top"/>
    </xf>
    <xf numFmtId="0" fontId="35" fillId="29" borderId="21" xfId="65" applyFont="1" applyFill="1" applyBorder="1" applyAlignment="1">
      <alignment vertical="top"/>
    </xf>
    <xf numFmtId="0" fontId="23" fillId="20" borderId="1" xfId="25" applyFont="1" applyBorder="1" applyAlignment="1">
      <alignment horizontal="center" vertical="center" wrapText="1"/>
    </xf>
    <xf numFmtId="0" fontId="35" fillId="29" borderId="17" xfId="65" applyFont="1" applyFill="1" applyBorder="1" applyAlignment="1">
      <alignment vertical="top" wrapText="1"/>
    </xf>
    <xf numFmtId="0" fontId="23" fillId="20" borderId="11" xfId="25" applyFont="1" applyBorder="1" applyAlignment="1">
      <alignment vertical="center" wrapText="1"/>
    </xf>
    <xf numFmtId="0" fontId="33" fillId="29" borderId="1" xfId="59" applyFont="1" applyFill="1" applyBorder="1" applyAlignment="1">
      <alignment horizontal="center" vertical="top" wrapText="1"/>
    </xf>
    <xf numFmtId="0" fontId="35" fillId="29" borderId="19" xfId="65" applyFont="1" applyFill="1" applyBorder="1" applyAlignment="1">
      <alignment vertical="top" wrapText="1"/>
    </xf>
    <xf numFmtId="0" fontId="35" fillId="31" borderId="1" xfId="64" applyFont="1" applyFill="1" applyBorder="1" applyAlignment="1">
      <alignment horizontal="left" vertical="top" wrapText="1"/>
    </xf>
    <xf numFmtId="0" fontId="35" fillId="31" borderId="1" xfId="64" applyFont="1" applyFill="1" applyBorder="1" applyAlignment="1">
      <alignment horizontal="center" vertical="top" wrapText="1"/>
    </xf>
    <xf numFmtId="0" fontId="35" fillId="31" borderId="1" xfId="64" applyFont="1" applyFill="1" applyBorder="1" applyAlignment="1">
      <alignment vertical="top" wrapText="1"/>
    </xf>
    <xf numFmtId="168" fontId="35" fillId="31" borderId="1" xfId="64" applyNumberFormat="1" applyFont="1" applyFill="1" applyBorder="1" applyAlignment="1">
      <alignment horizontal="left" vertical="top" wrapText="1"/>
    </xf>
    <xf numFmtId="0" fontId="35" fillId="31" borderId="10" xfId="64" applyFont="1" applyFill="1" applyBorder="1" applyAlignment="1">
      <alignment horizontal="left" vertical="top" wrapText="1"/>
    </xf>
    <xf numFmtId="0" fontId="33" fillId="31" borderId="1" xfId="64" applyFont="1" applyFill="1" applyBorder="1" applyAlignment="1">
      <alignment horizontal="left" vertical="top" wrapText="1"/>
    </xf>
    <xf numFmtId="0" fontId="13" fillId="31" borderId="0" xfId="64" applyFont="1" applyFill="1"/>
    <xf numFmtId="0" fontId="13" fillId="31" borderId="0" xfId="64" applyFont="1" applyFill="1" applyAlignment="1">
      <alignment horizontal="left" vertical="top" wrapText="1"/>
    </xf>
    <xf numFmtId="0" fontId="33" fillId="31" borderId="1" xfId="64" applyFont="1" applyFill="1" applyBorder="1" applyAlignment="1">
      <alignment horizontal="center" vertical="top" wrapText="1"/>
    </xf>
    <xf numFmtId="0" fontId="33" fillId="31" borderId="0" xfId="64" applyFont="1" applyFill="1" applyAlignment="1">
      <alignment horizontal="left" vertical="top" wrapText="1"/>
    </xf>
    <xf numFmtId="0" fontId="44" fillId="31" borderId="1" xfId="64" applyFont="1" applyFill="1" applyBorder="1" applyAlignment="1">
      <alignment horizontal="left" vertical="top" wrapText="1"/>
    </xf>
    <xf numFmtId="0" fontId="33" fillId="0" borderId="1" xfId="64" applyFont="1" applyBorder="1" applyAlignment="1">
      <alignment horizontal="center" vertical="top" wrapText="1"/>
    </xf>
    <xf numFmtId="0" fontId="35" fillId="31" borderId="1" xfId="65" applyFont="1" applyFill="1" applyBorder="1" applyAlignment="1">
      <alignment horizontal="left" vertical="top" wrapText="1"/>
    </xf>
    <xf numFmtId="0" fontId="33" fillId="31" borderId="1" xfId="65" applyFont="1" applyFill="1" applyBorder="1" applyAlignment="1">
      <alignment horizontal="center" vertical="top" wrapText="1"/>
    </xf>
    <xf numFmtId="0" fontId="35" fillId="31" borderId="1" xfId="65" applyFont="1" applyFill="1" applyBorder="1" applyAlignment="1">
      <alignment vertical="top" wrapText="1"/>
    </xf>
    <xf numFmtId="168" fontId="35" fillId="31" borderId="1" xfId="65" applyNumberFormat="1" applyFont="1" applyFill="1" applyBorder="1" applyAlignment="1">
      <alignment horizontal="left" vertical="top" wrapText="1"/>
    </xf>
    <xf numFmtId="0" fontId="35" fillId="31" borderId="10" xfId="65" applyFont="1" applyFill="1" applyBorder="1" applyAlignment="1">
      <alignment horizontal="left" vertical="top" wrapText="1"/>
    </xf>
    <xf numFmtId="0" fontId="33" fillId="31" borderId="0" xfId="65" applyFont="1" applyFill="1" applyAlignment="1">
      <alignment horizontal="left" vertical="top" wrapText="1"/>
    </xf>
    <xf numFmtId="0" fontId="41" fillId="31" borderId="1" xfId="68" applyFont="1" applyFill="1" applyBorder="1" applyAlignment="1">
      <alignment horizontal="left" vertical="top" wrapText="1"/>
    </xf>
    <xf numFmtId="0" fontId="35" fillId="31" borderId="1" xfId="68" applyFont="1" applyFill="1" applyBorder="1" applyAlignment="1">
      <alignment horizontal="left" vertical="top" wrapText="1"/>
    </xf>
    <xf numFmtId="0" fontId="35" fillId="31" borderId="1" xfId="68" applyFont="1" applyFill="1" applyBorder="1" applyAlignment="1">
      <alignment vertical="top" wrapText="1"/>
    </xf>
    <xf numFmtId="168" fontId="35" fillId="31" borderId="10" xfId="68" applyNumberFormat="1" applyFont="1" applyFill="1" applyBorder="1" applyAlignment="1">
      <alignment horizontal="left" vertical="top" wrapText="1"/>
    </xf>
    <xf numFmtId="0" fontId="35" fillId="31" borderId="10" xfId="68" applyFont="1" applyFill="1" applyBorder="1" applyAlignment="1">
      <alignment horizontal="left" vertical="top" wrapText="1"/>
    </xf>
    <xf numFmtId="0" fontId="35" fillId="35" borderId="13" xfId="0" applyFont="1" applyFill="1" applyBorder="1" applyAlignment="1">
      <alignment horizontal="left" vertical="top" wrapText="1"/>
    </xf>
    <xf numFmtId="0" fontId="33" fillId="31" borderId="1" xfId="68" applyFont="1" applyFill="1" applyBorder="1" applyAlignment="1">
      <alignment horizontal="left" vertical="top" wrapText="1"/>
    </xf>
    <xf numFmtId="0" fontId="44" fillId="31" borderId="1" xfId="68" applyFont="1" applyFill="1" applyBorder="1" applyAlignment="1">
      <alignment horizontal="left" vertical="top" wrapText="1"/>
    </xf>
    <xf numFmtId="0" fontId="44" fillId="31" borderId="1" xfId="66" applyFont="1" applyFill="1" applyBorder="1" applyAlignment="1">
      <alignment horizontal="left" vertical="top" wrapText="1"/>
    </xf>
    <xf numFmtId="0" fontId="35" fillId="31" borderId="13" xfId="63" applyFont="1" applyFill="1" applyBorder="1" applyAlignment="1">
      <alignment horizontal="left" vertical="top" wrapText="1"/>
    </xf>
    <xf numFmtId="0" fontId="33" fillId="31" borderId="1" xfId="65" applyFont="1" applyFill="1" applyBorder="1" applyAlignment="1">
      <alignment horizontal="left" vertical="top" wrapText="1"/>
    </xf>
    <xf numFmtId="0" fontId="60" fillId="0" borderId="0" xfId="9" applyFont="1"/>
    <xf numFmtId="0" fontId="45" fillId="0" borderId="0" xfId="55"/>
    <xf numFmtId="0" fontId="19" fillId="0" borderId="0" xfId="10"/>
    <xf numFmtId="0" fontId="0" fillId="33" borderId="1" xfId="0" applyFill="1" applyBorder="1"/>
    <xf numFmtId="0" fontId="0" fillId="34" borderId="1" xfId="0" applyFill="1" applyBorder="1"/>
    <xf numFmtId="0" fontId="0" fillId="32" borderId="1" xfId="0" applyFill="1" applyBorder="1"/>
    <xf numFmtId="0" fontId="61" fillId="0" borderId="1" xfId="0" applyFont="1" applyBorder="1"/>
    <xf numFmtId="0" fontId="62" fillId="20" borderId="34" xfId="25" applyFont="1" applyBorder="1" applyAlignment="1">
      <alignment horizontal="left" vertical="center"/>
    </xf>
    <xf numFmtId="0" fontId="62" fillId="20" borderId="35" xfId="25" applyFont="1" applyBorder="1" applyAlignment="1">
      <alignment horizontal="left" vertical="center"/>
    </xf>
    <xf numFmtId="0" fontId="44" fillId="31" borderId="1" xfId="65" applyFont="1" applyFill="1" applyBorder="1" applyAlignment="1">
      <alignment horizontal="left" vertical="top" wrapText="1"/>
    </xf>
    <xf numFmtId="0" fontId="35" fillId="31" borderId="1" xfId="65" applyFont="1" applyFill="1" applyBorder="1" applyAlignment="1">
      <alignment horizontal="center" vertical="top" wrapText="1"/>
    </xf>
    <xf numFmtId="0" fontId="40" fillId="31" borderId="1" xfId="65" applyFont="1" applyFill="1" applyBorder="1" applyAlignment="1">
      <alignment horizontal="left" vertical="top" wrapText="1"/>
    </xf>
    <xf numFmtId="0" fontId="33" fillId="31" borderId="13" xfId="65" applyFont="1" applyFill="1" applyBorder="1" applyAlignment="1">
      <alignment horizontal="center" vertical="top" wrapText="1"/>
    </xf>
    <xf numFmtId="0" fontId="35" fillId="31" borderId="1" xfId="66" applyFont="1" applyFill="1" applyBorder="1" applyAlignment="1">
      <alignment horizontal="left" vertical="top" wrapText="1"/>
    </xf>
    <xf numFmtId="168" fontId="35" fillId="31" borderId="1" xfId="66" applyNumberFormat="1" applyFont="1" applyFill="1" applyBorder="1" applyAlignment="1">
      <alignment horizontal="left" vertical="top" wrapText="1"/>
    </xf>
    <xf numFmtId="0" fontId="35" fillId="31" borderId="13" xfId="66" applyFont="1" applyFill="1" applyBorder="1" applyAlignment="1">
      <alignment horizontal="left" vertical="top" wrapText="1"/>
    </xf>
    <xf numFmtId="0" fontId="43" fillId="31" borderId="0" xfId="66" applyFont="1" applyFill="1" applyAlignment="1">
      <alignment horizontal="left" vertical="top" wrapText="1"/>
    </xf>
    <xf numFmtId="0" fontId="41" fillId="31" borderId="1" xfId="66" applyFont="1" applyFill="1" applyBorder="1" applyAlignment="1">
      <alignment horizontal="left" vertical="top" wrapText="1"/>
    </xf>
    <xf numFmtId="0" fontId="33" fillId="31" borderId="1" xfId="66" applyFont="1" applyFill="1" applyBorder="1" applyAlignment="1">
      <alignment vertical="top" wrapText="1"/>
    </xf>
    <xf numFmtId="0" fontId="33" fillId="31" borderId="1" xfId="66" applyFont="1" applyFill="1" applyBorder="1" applyAlignment="1">
      <alignment horizontal="center" vertical="top" wrapText="1"/>
    </xf>
    <xf numFmtId="0" fontId="35" fillId="31" borderId="1" xfId="66" applyFont="1" applyFill="1" applyBorder="1" applyAlignment="1">
      <alignment vertical="top" wrapText="1"/>
    </xf>
    <xf numFmtId="0" fontId="33" fillId="31" borderId="1" xfId="66" applyFont="1" applyFill="1" applyBorder="1" applyAlignment="1">
      <alignment horizontal="left" vertical="top" wrapText="1"/>
    </xf>
    <xf numFmtId="0" fontId="33" fillId="31" borderId="0" xfId="66" applyFont="1" applyFill="1" applyAlignment="1">
      <alignment vertical="top" wrapText="1"/>
    </xf>
    <xf numFmtId="0" fontId="35" fillId="31" borderId="10" xfId="66" applyFont="1" applyFill="1" applyBorder="1" applyAlignment="1">
      <alignment horizontal="left" vertical="top" wrapText="1"/>
    </xf>
    <xf numFmtId="0" fontId="33" fillId="31" borderId="0" xfId="66" applyFont="1" applyFill="1" applyAlignment="1">
      <alignment horizontal="left" vertical="top" wrapText="1"/>
    </xf>
    <xf numFmtId="0" fontId="40" fillId="31" borderId="1" xfId="66" applyFont="1" applyFill="1" applyBorder="1" applyAlignment="1">
      <alignment horizontal="left" vertical="top" wrapText="1"/>
    </xf>
    <xf numFmtId="0" fontId="40" fillId="31" borderId="1" xfId="66" applyFont="1" applyFill="1" applyBorder="1" applyAlignment="1">
      <alignment vertical="top" wrapText="1"/>
    </xf>
    <xf numFmtId="168" fontId="35" fillId="31" borderId="10" xfId="66" applyNumberFormat="1" applyFont="1" applyFill="1" applyBorder="1" applyAlignment="1">
      <alignment horizontal="left" vertical="top" wrapText="1"/>
    </xf>
    <xf numFmtId="0" fontId="35" fillId="31" borderId="1" xfId="66" applyFont="1" applyFill="1" applyBorder="1" applyAlignment="1">
      <alignment horizontal="center" vertical="top" wrapText="1"/>
    </xf>
    <xf numFmtId="0" fontId="35" fillId="35" borderId="10" xfId="0" applyFont="1" applyFill="1" applyBorder="1" applyAlignment="1">
      <alignment horizontal="left" vertical="top" wrapText="1"/>
    </xf>
    <xf numFmtId="0" fontId="35" fillId="31" borderId="1" xfId="67" applyFont="1" applyFill="1" applyBorder="1" applyAlignment="1">
      <alignment horizontal="left" vertical="top" wrapText="1"/>
    </xf>
    <xf numFmtId="0" fontId="33" fillId="31" borderId="1" xfId="67" applyFont="1" applyFill="1" applyBorder="1" applyAlignment="1">
      <alignment horizontal="center" vertical="top" wrapText="1"/>
    </xf>
    <xf numFmtId="0" fontId="35" fillId="31" borderId="1" xfId="67" applyFont="1" applyFill="1" applyBorder="1" applyAlignment="1">
      <alignment vertical="top" wrapText="1"/>
    </xf>
    <xf numFmtId="168" fontId="35" fillId="31" borderId="1" xfId="67" applyNumberFormat="1" applyFont="1" applyFill="1" applyBorder="1" applyAlignment="1">
      <alignment horizontal="left" vertical="top" wrapText="1"/>
    </xf>
    <xf numFmtId="0" fontId="35" fillId="31" borderId="10" xfId="67" applyFont="1" applyFill="1" applyBorder="1" applyAlignment="1">
      <alignment horizontal="left" vertical="top" wrapText="1"/>
    </xf>
    <xf numFmtId="0" fontId="33" fillId="31" borderId="1" xfId="67" applyFont="1" applyFill="1" applyBorder="1" applyAlignment="1">
      <alignment horizontal="left" vertical="top" wrapText="1"/>
    </xf>
    <xf numFmtId="0" fontId="33" fillId="31" borderId="0" xfId="67" applyFont="1" applyFill="1" applyAlignment="1">
      <alignment horizontal="left" vertical="top" wrapText="1"/>
    </xf>
    <xf numFmtId="0" fontId="35" fillId="35" borderId="1" xfId="0" applyFont="1" applyFill="1" applyBorder="1" applyAlignment="1">
      <alignment horizontal="left" vertical="top" wrapText="1"/>
    </xf>
    <xf numFmtId="0" fontId="40" fillId="31" borderId="1" xfId="67" applyFont="1" applyFill="1" applyBorder="1" applyAlignment="1">
      <alignment horizontal="left" vertical="top" wrapText="1"/>
    </xf>
    <xf numFmtId="0" fontId="35" fillId="31" borderId="1" xfId="67" applyFont="1" applyFill="1" applyBorder="1" applyAlignment="1">
      <alignment horizontal="center" vertical="top" wrapText="1"/>
    </xf>
    <xf numFmtId="0" fontId="35" fillId="35" borderId="1" xfId="0" applyFont="1" applyFill="1" applyBorder="1" applyAlignment="1">
      <alignment horizontal="center" vertical="top" wrapText="1"/>
    </xf>
    <xf numFmtId="0" fontId="33" fillId="31" borderId="1" xfId="68" applyFont="1" applyFill="1" applyBorder="1" applyAlignment="1">
      <alignment horizontal="center" vertical="top" wrapText="1"/>
    </xf>
    <xf numFmtId="0" fontId="33" fillId="31" borderId="0" xfId="68" applyFont="1" applyFill="1" applyAlignment="1">
      <alignment horizontal="left" vertical="top" wrapText="1"/>
    </xf>
    <xf numFmtId="168" fontId="35" fillId="31" borderId="1" xfId="68" applyNumberFormat="1" applyFont="1" applyFill="1" applyBorder="1" applyAlignment="1">
      <alignment horizontal="left" vertical="top" wrapText="1"/>
    </xf>
    <xf numFmtId="0" fontId="40" fillId="31" borderId="1" xfId="68" applyFont="1" applyFill="1" applyBorder="1" applyAlignment="1">
      <alignment vertical="top" wrapText="1"/>
    </xf>
    <xf numFmtId="0" fontId="35" fillId="31" borderId="13" xfId="68" applyFont="1" applyFill="1" applyBorder="1" applyAlignment="1">
      <alignment horizontal="left" vertical="top" wrapText="1"/>
    </xf>
    <xf numFmtId="0" fontId="41" fillId="31" borderId="1" xfId="68" applyFont="1" applyFill="1" applyBorder="1" applyAlignment="1">
      <alignment vertical="top" wrapText="1"/>
    </xf>
    <xf numFmtId="0" fontId="33" fillId="31" borderId="0" xfId="68" applyFont="1" applyFill="1" applyAlignment="1">
      <alignment vertical="top" wrapText="1"/>
    </xf>
    <xf numFmtId="0" fontId="35" fillId="31" borderId="1" xfId="68" applyFont="1" applyFill="1" applyBorder="1" applyAlignment="1">
      <alignment horizontal="center" vertical="top" wrapText="1"/>
    </xf>
    <xf numFmtId="0" fontId="52" fillId="31" borderId="1" xfId="65" applyFont="1" applyFill="1" applyBorder="1" applyAlignment="1">
      <alignment horizontal="left" vertical="top" wrapText="1"/>
    </xf>
    <xf numFmtId="0" fontId="35" fillId="0" borderId="1" xfId="68" applyFont="1" applyBorder="1" applyAlignment="1">
      <alignment horizontal="left" vertical="top" wrapText="1"/>
    </xf>
    <xf numFmtId="0" fontId="33" fillId="0" borderId="1" xfId="68" applyFont="1" applyBorder="1" applyAlignment="1">
      <alignment horizontal="center" vertical="top" wrapText="1"/>
    </xf>
    <xf numFmtId="0" fontId="35" fillId="0" borderId="1" xfId="68" applyFont="1" applyBorder="1" applyAlignment="1">
      <alignment vertical="top" wrapText="1"/>
    </xf>
    <xf numFmtId="168" fontId="35" fillId="0" borderId="1" xfId="68" applyNumberFormat="1" applyFont="1" applyBorder="1" applyAlignment="1">
      <alignment horizontal="left" vertical="top" wrapText="1"/>
    </xf>
    <xf numFmtId="0" fontId="35" fillId="0" borderId="13" xfId="68" applyFont="1" applyBorder="1" applyAlignment="1">
      <alignment horizontal="left" vertical="top" wrapText="1"/>
    </xf>
    <xf numFmtId="0" fontId="44" fillId="0" borderId="1" xfId="68" applyFont="1" applyBorder="1" applyAlignment="1">
      <alignment horizontal="left" vertical="top" wrapText="1"/>
    </xf>
    <xf numFmtId="0" fontId="41" fillId="0" borderId="1" xfId="68" applyFont="1" applyBorder="1" applyAlignment="1">
      <alignment vertical="top" wrapText="1"/>
    </xf>
    <xf numFmtId="0" fontId="33" fillId="0" borderId="0" xfId="68" applyFont="1" applyAlignment="1">
      <alignment vertical="top" wrapText="1"/>
    </xf>
    <xf numFmtId="0" fontId="22" fillId="31" borderId="1" xfId="68" applyFont="1" applyFill="1" applyBorder="1" applyAlignment="1">
      <alignment horizontal="left" vertical="top" wrapText="1"/>
    </xf>
    <xf numFmtId="0" fontId="35" fillId="31" borderId="0" xfId="68" applyFont="1" applyFill="1" applyAlignment="1">
      <alignment horizontal="left" vertical="top" wrapText="1"/>
    </xf>
    <xf numFmtId="0" fontId="35" fillId="31" borderId="1" xfId="69" applyFont="1" applyFill="1" applyBorder="1" applyAlignment="1">
      <alignment horizontal="left" vertical="top" wrapText="1"/>
    </xf>
    <xf numFmtId="0" fontId="35" fillId="31" borderId="1" xfId="69" applyFont="1" applyFill="1" applyBorder="1" applyAlignment="1">
      <alignment horizontal="center" vertical="top" wrapText="1"/>
    </xf>
    <xf numFmtId="0" fontId="35" fillId="31" borderId="1" xfId="69" applyFont="1" applyFill="1" applyBorder="1" applyAlignment="1">
      <alignment vertical="top" wrapText="1"/>
    </xf>
    <xf numFmtId="168" fontId="35" fillId="31" borderId="1" xfId="69" applyNumberFormat="1" applyFont="1" applyFill="1" applyBorder="1" applyAlignment="1">
      <alignment horizontal="left" vertical="top" wrapText="1"/>
    </xf>
    <xf numFmtId="0" fontId="33" fillId="31" borderId="1" xfId="69" applyFont="1" applyFill="1" applyBorder="1" applyAlignment="1">
      <alignment vertical="top" wrapText="1"/>
    </xf>
    <xf numFmtId="0" fontId="35" fillId="31" borderId="10" xfId="69" applyFont="1" applyFill="1" applyBorder="1" applyAlignment="1">
      <alignment horizontal="left" vertical="top" wrapText="1"/>
    </xf>
    <xf numFmtId="0" fontId="22" fillId="31" borderId="1" xfId="69" applyFont="1" applyFill="1" applyBorder="1" applyAlignment="1">
      <alignment horizontal="left" vertical="top" wrapText="1"/>
    </xf>
    <xf numFmtId="0" fontId="33" fillId="31" borderId="0" xfId="69" applyFont="1" applyFill="1" applyAlignment="1">
      <alignment horizontal="left" vertical="top" wrapText="1"/>
    </xf>
    <xf numFmtId="0" fontId="41" fillId="31" borderId="1" xfId="67" applyFont="1" applyFill="1" applyBorder="1" applyAlignment="1">
      <alignment horizontal="left" vertical="top" wrapText="1"/>
    </xf>
    <xf numFmtId="0" fontId="35" fillId="31" borderId="13" xfId="67" applyFont="1" applyFill="1" applyBorder="1" applyAlignment="1">
      <alignment horizontal="left" vertical="top" wrapText="1"/>
    </xf>
    <xf numFmtId="0" fontId="44" fillId="31" borderId="1" xfId="67" applyFont="1" applyFill="1" applyBorder="1" applyAlignment="1">
      <alignment horizontal="left" vertical="top" wrapText="1"/>
    </xf>
    <xf numFmtId="0" fontId="33" fillId="31" borderId="0" xfId="67" applyFont="1" applyFill="1" applyAlignment="1">
      <alignment vertical="top" wrapText="1"/>
    </xf>
    <xf numFmtId="0" fontId="0" fillId="31" borderId="1" xfId="69" applyFont="1" applyFill="1" applyBorder="1" applyAlignment="1">
      <alignment vertical="top" wrapText="1"/>
    </xf>
    <xf numFmtId="0" fontId="33" fillId="31" borderId="1" xfId="69" applyFont="1" applyFill="1" applyBorder="1" applyAlignment="1">
      <alignment horizontal="center" vertical="top" wrapText="1"/>
    </xf>
    <xf numFmtId="0" fontId="33" fillId="31" borderId="1" xfId="67" applyFont="1" applyFill="1" applyBorder="1" applyAlignment="1">
      <alignment vertical="top" wrapText="1"/>
    </xf>
    <xf numFmtId="0" fontId="40" fillId="31" borderId="1" xfId="67" applyFont="1" applyFill="1" applyBorder="1" applyAlignment="1">
      <alignment vertical="top" wrapText="1"/>
    </xf>
    <xf numFmtId="168" fontId="35" fillId="31" borderId="10" xfId="67" applyNumberFormat="1" applyFont="1" applyFill="1" applyBorder="1" applyAlignment="1">
      <alignment horizontal="left" vertical="top" wrapText="1"/>
    </xf>
    <xf numFmtId="0" fontId="41" fillId="31" borderId="1" xfId="69" applyFont="1" applyFill="1" applyBorder="1" applyAlignment="1">
      <alignment horizontal="left" vertical="top" wrapText="1"/>
    </xf>
    <xf numFmtId="0" fontId="35" fillId="31" borderId="13" xfId="69" applyFont="1" applyFill="1" applyBorder="1" applyAlignment="1">
      <alignment horizontal="left" vertical="top" wrapText="1"/>
    </xf>
    <xf numFmtId="0" fontId="44" fillId="31" borderId="1" xfId="69" applyFont="1" applyFill="1" applyBorder="1" applyAlignment="1">
      <alignment horizontal="left" vertical="top" wrapText="1"/>
    </xf>
    <xf numFmtId="0" fontId="41" fillId="31" borderId="1" xfId="69" applyFont="1" applyFill="1" applyBorder="1" applyAlignment="1">
      <alignment vertical="top" wrapText="1"/>
    </xf>
    <xf numFmtId="0" fontId="33" fillId="31" borderId="0" xfId="69" applyFont="1" applyFill="1" applyAlignment="1">
      <alignment vertical="top" wrapText="1"/>
    </xf>
    <xf numFmtId="0" fontId="51" fillId="31" borderId="1" xfId="69" applyFont="1" applyFill="1" applyBorder="1" applyAlignment="1">
      <alignment vertical="top" wrapText="1"/>
    </xf>
    <xf numFmtId="0" fontId="40" fillId="31" borderId="1" xfId="69" applyFont="1" applyFill="1" applyBorder="1" applyAlignment="1">
      <alignment vertical="top" wrapText="1"/>
    </xf>
    <xf numFmtId="0" fontId="53" fillId="31" borderId="1" xfId="69" applyFont="1" applyFill="1" applyBorder="1" applyAlignment="1">
      <alignment horizontal="left" vertical="top" wrapText="1"/>
    </xf>
    <xf numFmtId="168" fontId="35" fillId="31" borderId="10" xfId="69" applyNumberFormat="1" applyFont="1" applyFill="1" applyBorder="1" applyAlignment="1">
      <alignment horizontal="left" vertical="top" wrapText="1"/>
    </xf>
    <xf numFmtId="0" fontId="35" fillId="31" borderId="1" xfId="70" applyFont="1" applyFill="1" applyBorder="1" applyAlignment="1">
      <alignment horizontal="center" vertical="top" wrapText="1"/>
    </xf>
    <xf numFmtId="168" fontId="35" fillId="31" borderId="1" xfId="70" applyNumberFormat="1" applyFont="1" applyFill="1" applyBorder="1" applyAlignment="1">
      <alignment horizontal="left" vertical="top" wrapText="1"/>
    </xf>
    <xf numFmtId="0" fontId="35" fillId="31" borderId="10" xfId="70" applyFont="1" applyFill="1" applyBorder="1" applyAlignment="1">
      <alignment horizontal="left" vertical="top" wrapText="1"/>
    </xf>
    <xf numFmtId="0" fontId="35" fillId="31" borderId="1" xfId="70" applyFont="1" applyFill="1" applyBorder="1" applyAlignment="1">
      <alignment horizontal="left" vertical="top" wrapText="1"/>
    </xf>
    <xf numFmtId="0" fontId="33" fillId="31" borderId="0" xfId="70" applyFont="1" applyFill="1" applyAlignment="1">
      <alignment horizontal="left" vertical="top" wrapText="1"/>
    </xf>
    <xf numFmtId="0" fontId="35" fillId="31" borderId="1" xfId="70" applyFont="1" applyFill="1" applyBorder="1" applyAlignment="1">
      <alignment vertical="top" wrapText="1"/>
    </xf>
    <xf numFmtId="0" fontId="46" fillId="31" borderId="1" xfId="68" applyFont="1" applyFill="1" applyBorder="1" applyAlignment="1">
      <alignment horizontal="left" vertical="top" wrapText="1"/>
    </xf>
    <xf numFmtId="0" fontId="43" fillId="31" borderId="0" xfId="68" applyFont="1" applyFill="1" applyAlignment="1">
      <alignment horizontal="left" vertical="top" wrapText="1"/>
    </xf>
    <xf numFmtId="0" fontId="33" fillId="31" borderId="1" xfId="70" applyFont="1" applyFill="1" applyBorder="1" applyAlignment="1">
      <alignment horizontal="left" vertical="top" wrapText="1"/>
    </xf>
    <xf numFmtId="168" fontId="35" fillId="35" borderId="21" xfId="0" applyNumberFormat="1" applyFont="1" applyFill="1" applyBorder="1" applyAlignment="1">
      <alignment horizontal="left" vertical="top" wrapText="1"/>
    </xf>
    <xf numFmtId="0" fontId="35" fillId="35" borderId="21" xfId="0" applyFont="1" applyFill="1" applyBorder="1" applyAlignment="1">
      <alignment horizontal="left" vertical="top" wrapText="1"/>
    </xf>
    <xf numFmtId="0" fontId="44" fillId="35" borderId="13" xfId="0" applyFont="1" applyFill="1" applyBorder="1" applyAlignment="1">
      <alignment horizontal="left" vertical="top" wrapText="1"/>
    </xf>
    <xf numFmtId="0" fontId="44" fillId="35" borderId="1" xfId="0" applyFont="1" applyFill="1" applyBorder="1" applyAlignment="1">
      <alignment horizontal="left" vertical="top" wrapText="1"/>
    </xf>
    <xf numFmtId="0" fontId="35" fillId="31" borderId="10" xfId="68" applyFont="1" applyFill="1" applyBorder="1" applyAlignment="1">
      <alignment vertical="top" wrapText="1"/>
    </xf>
    <xf numFmtId="0" fontId="40" fillId="31" borderId="1" xfId="68" applyFont="1" applyFill="1" applyBorder="1" applyAlignment="1">
      <alignment horizontal="left" vertical="top" wrapText="1"/>
    </xf>
    <xf numFmtId="0" fontId="33" fillId="31" borderId="1" xfId="78" applyFont="1" applyFill="1" applyBorder="1" applyAlignment="1">
      <alignment horizontal="left" vertical="top" wrapText="1"/>
    </xf>
    <xf numFmtId="0" fontId="35" fillId="31" borderId="1" xfId="78" applyFont="1" applyFill="1" applyBorder="1" applyAlignment="1">
      <alignment horizontal="left" vertical="top" wrapText="1"/>
    </xf>
    <xf numFmtId="0" fontId="0" fillId="0" borderId="1" xfId="0" applyBorder="1" applyAlignment="1">
      <alignment horizontal="left" vertical="top"/>
    </xf>
    <xf numFmtId="0" fontId="35" fillId="31" borderId="1" xfId="72" applyFont="1" applyFill="1" applyBorder="1" applyAlignment="1">
      <alignment horizontal="left" vertical="top" wrapText="1"/>
    </xf>
    <xf numFmtId="0" fontId="33" fillId="31" borderId="1" xfId="72" applyFont="1" applyFill="1" applyBorder="1" applyAlignment="1">
      <alignment vertical="top" wrapText="1"/>
    </xf>
    <xf numFmtId="0" fontId="33" fillId="31" borderId="1" xfId="72" applyFont="1" applyFill="1" applyBorder="1" applyAlignment="1">
      <alignment horizontal="center" vertical="top" wrapText="1"/>
    </xf>
    <xf numFmtId="0" fontId="35" fillId="31" borderId="1" xfId="72" applyFont="1" applyFill="1" applyBorder="1" applyAlignment="1">
      <alignment vertical="top" wrapText="1"/>
    </xf>
    <xf numFmtId="0" fontId="35" fillId="31" borderId="10" xfId="72" applyFont="1" applyFill="1" applyBorder="1" applyAlignment="1">
      <alignment horizontal="left" vertical="top" wrapText="1"/>
    </xf>
    <xf numFmtId="0" fontId="33" fillId="31" borderId="0" xfId="72" applyFont="1" applyFill="1" applyAlignment="1">
      <alignment horizontal="left" vertical="top" wrapText="1"/>
    </xf>
    <xf numFmtId="0" fontId="33" fillId="31" borderId="1" xfId="72" applyFont="1" applyFill="1" applyBorder="1" applyAlignment="1">
      <alignment horizontal="left" vertical="top" wrapText="1"/>
    </xf>
    <xf numFmtId="0" fontId="35" fillId="31" borderId="1" xfId="72" applyFont="1" applyFill="1" applyBorder="1" applyAlignment="1">
      <alignment horizontal="center" vertical="top" wrapText="1"/>
    </xf>
    <xf numFmtId="168" fontId="35" fillId="31" borderId="1" xfId="72" applyNumberFormat="1" applyFont="1" applyFill="1" applyBorder="1" applyAlignment="1">
      <alignment horizontal="left" vertical="top" wrapText="1"/>
    </xf>
    <xf numFmtId="0" fontId="33" fillId="31" borderId="13" xfId="72" applyFont="1" applyFill="1" applyBorder="1" applyAlignment="1">
      <alignment horizontal="center" vertical="top" wrapText="1"/>
    </xf>
    <xf numFmtId="0" fontId="33" fillId="31" borderId="1" xfId="59" applyFont="1" applyFill="1" applyBorder="1" applyAlignment="1">
      <alignment horizontal="center" vertical="top" wrapText="1"/>
    </xf>
    <xf numFmtId="0" fontId="0" fillId="31" borderId="0" xfId="0" applyFill="1"/>
    <xf numFmtId="0" fontId="58" fillId="0" borderId="1" xfId="55" applyFont="1" applyBorder="1" applyAlignment="1">
      <alignment horizontal="left" vertical="top" wrapText="1"/>
    </xf>
    <xf numFmtId="0" fontId="58" fillId="0" borderId="1" xfId="55" applyFont="1" applyBorder="1" applyAlignment="1">
      <alignment horizontal="left" vertical="center" wrapText="1"/>
    </xf>
    <xf numFmtId="0" fontId="33" fillId="31" borderId="1" xfId="0" applyFont="1" applyFill="1" applyBorder="1" applyAlignment="1">
      <alignment horizontal="center" vertical="center"/>
    </xf>
    <xf numFmtId="0" fontId="40" fillId="35" borderId="1" xfId="0" applyFont="1" applyFill="1" applyBorder="1" applyAlignment="1">
      <alignment horizontal="center" vertical="top" wrapText="1"/>
    </xf>
    <xf numFmtId="0" fontId="52" fillId="0" borderId="1" xfId="65" applyFont="1" applyBorder="1" applyAlignment="1">
      <alignment horizontal="left" vertical="top" wrapText="1"/>
    </xf>
    <xf numFmtId="0" fontId="13" fillId="29" borderId="20" xfId="64" applyFont="1" applyFill="1" applyBorder="1" applyAlignment="1">
      <alignment horizontal="left" vertical="top" wrapText="1"/>
    </xf>
    <xf numFmtId="0" fontId="55" fillId="0" borderId="0" xfId="0" applyFont="1" applyAlignment="1">
      <alignment horizontal="center" vertical="center" wrapText="1"/>
    </xf>
    <xf numFmtId="0" fontId="55" fillId="36" borderId="10" xfId="0" applyFont="1" applyFill="1" applyBorder="1" applyAlignment="1">
      <alignment horizontal="center" vertical="top" wrapText="1"/>
    </xf>
    <xf numFmtId="0" fontId="55" fillId="37" borderId="10" xfId="0" applyFont="1" applyFill="1" applyBorder="1" applyAlignment="1">
      <alignment horizontal="center" vertical="top" wrapText="1"/>
    </xf>
    <xf numFmtId="0" fontId="23" fillId="20" borderId="0" xfId="25" applyFont="1" applyAlignment="1">
      <alignment vertical="top" wrapText="1"/>
    </xf>
    <xf numFmtId="0" fontId="35" fillId="0" borderId="1" xfId="50" applyFont="1" applyBorder="1" applyAlignment="1">
      <alignment horizontal="left" vertical="top" wrapText="1"/>
    </xf>
    <xf numFmtId="0" fontId="50" fillId="0" borderId="10" xfId="55" applyFont="1" applyBorder="1" applyAlignment="1">
      <alignment horizontal="center" vertical="top"/>
    </xf>
    <xf numFmtId="0" fontId="35" fillId="0" borderId="13" xfId="0" applyFont="1" applyBorder="1" applyAlignment="1">
      <alignment horizontal="center" vertical="top"/>
    </xf>
    <xf numFmtId="0" fontId="35" fillId="0" borderId="24" xfId="0" applyFont="1" applyBorder="1" applyAlignment="1">
      <alignment horizontal="center" vertical="top"/>
    </xf>
    <xf numFmtId="0" fontId="35" fillId="0" borderId="10" xfId="0" applyFont="1" applyBorder="1" applyAlignment="1">
      <alignment horizontal="center" vertical="top"/>
    </xf>
    <xf numFmtId="0" fontId="33" fillId="0" borderId="1" xfId="59" applyFont="1" applyBorder="1" applyAlignment="1">
      <alignment horizontal="center" vertical="top" wrapText="1"/>
    </xf>
    <xf numFmtId="168" fontId="35" fillId="31" borderId="10" xfId="65" applyNumberFormat="1" applyFont="1" applyFill="1" applyBorder="1" applyAlignment="1">
      <alignment horizontal="left" vertical="top" wrapText="1"/>
    </xf>
    <xf numFmtId="168" fontId="35" fillId="31" borderId="10" xfId="64" applyNumberFormat="1" applyFont="1" applyFill="1" applyBorder="1" applyAlignment="1">
      <alignment horizontal="left" vertical="top" wrapText="1"/>
    </xf>
    <xf numFmtId="0" fontId="55" fillId="0" borderId="17" xfId="0" applyFont="1" applyBorder="1" applyAlignment="1">
      <alignment horizontal="center" vertical="center"/>
    </xf>
    <xf numFmtId="0" fontId="55" fillId="0" borderId="9" xfId="0" applyFont="1" applyBorder="1" applyAlignment="1">
      <alignment horizontal="center" vertical="center"/>
    </xf>
    <xf numFmtId="0" fontId="41" fillId="0" borderId="1" xfId="67" applyFont="1" applyBorder="1" applyAlignment="1">
      <alignment horizontal="left" vertical="top" wrapText="1"/>
    </xf>
    <xf numFmtId="168" fontId="35" fillId="0" borderId="1" xfId="67" applyNumberFormat="1" applyFont="1" applyBorder="1" applyAlignment="1">
      <alignment horizontal="left" vertical="top" wrapText="1"/>
    </xf>
    <xf numFmtId="0" fontId="35" fillId="0" borderId="13" xfId="67" applyFont="1" applyBorder="1" applyAlignment="1">
      <alignment horizontal="left" vertical="top" wrapText="1"/>
    </xf>
    <xf numFmtId="0" fontId="44" fillId="0" borderId="1" xfId="67" applyFont="1" applyBorder="1" applyAlignment="1">
      <alignment horizontal="left" vertical="top" wrapText="1"/>
    </xf>
    <xf numFmtId="0" fontId="33" fillId="0" borderId="1" xfId="67" applyFont="1" applyBorder="1" applyAlignment="1">
      <alignment horizontal="left" vertical="top" wrapText="1"/>
    </xf>
    <xf numFmtId="0" fontId="33" fillId="0" borderId="0" xfId="67" applyFont="1" applyAlignment="1">
      <alignment vertical="top" wrapText="1"/>
    </xf>
    <xf numFmtId="168" fontId="35" fillId="31" borderId="10" xfId="70" applyNumberFormat="1" applyFont="1" applyFill="1" applyBorder="1" applyAlignment="1">
      <alignment horizontal="left" vertical="top" wrapText="1"/>
    </xf>
    <xf numFmtId="0" fontId="44" fillId="31" borderId="1" xfId="70" applyFont="1" applyFill="1" applyBorder="1" applyAlignment="1">
      <alignment horizontal="left" vertical="top" wrapText="1"/>
    </xf>
    <xf numFmtId="0" fontId="55" fillId="0" borderId="0" xfId="0" applyFont="1" applyAlignment="1">
      <alignment horizontal="center" vertical="center"/>
    </xf>
    <xf numFmtId="168" fontId="35" fillId="31" borderId="10" xfId="72" applyNumberFormat="1" applyFont="1" applyFill="1" applyBorder="1" applyAlignment="1">
      <alignment horizontal="left" vertical="top" wrapText="1"/>
    </xf>
    <xf numFmtId="0" fontId="44" fillId="31" borderId="1" xfId="72" applyFont="1" applyFill="1" applyBorder="1" applyAlignment="1">
      <alignment horizontal="left" vertical="top" wrapText="1"/>
    </xf>
    <xf numFmtId="0" fontId="33" fillId="0" borderId="10" xfId="0" applyFont="1" applyBorder="1" applyAlignment="1">
      <alignment horizontal="center" vertical="center"/>
    </xf>
    <xf numFmtId="0" fontId="35" fillId="0" borderId="10" xfId="0" applyFont="1" applyBorder="1" applyAlignment="1">
      <alignment vertical="top" wrapText="1"/>
    </xf>
    <xf numFmtId="0" fontId="35" fillId="33" borderId="10" xfId="0" applyFont="1" applyFill="1" applyBorder="1" applyAlignment="1">
      <alignment horizontal="center" vertical="top"/>
    </xf>
    <xf numFmtId="0" fontId="35" fillId="31" borderId="10" xfId="0" applyFont="1" applyFill="1" applyBorder="1" applyAlignment="1">
      <alignment horizontal="center" vertical="top"/>
    </xf>
    <xf numFmtId="0" fontId="50" fillId="0" borderId="24" xfId="55" applyFont="1" applyBorder="1" applyAlignment="1">
      <alignment horizontal="center" vertical="top"/>
    </xf>
    <xf numFmtId="0" fontId="33" fillId="0" borderId="24" xfId="0" applyFont="1" applyBorder="1" applyAlignment="1">
      <alignment horizontal="center" vertical="center"/>
    </xf>
    <xf numFmtId="0" fontId="35" fillId="0" borderId="24" xfId="0" applyFont="1" applyBorder="1" applyAlignment="1">
      <alignment vertical="top" wrapText="1"/>
    </xf>
    <xf numFmtId="0" fontId="35" fillId="0" borderId="24" xfId="0" applyFont="1" applyBorder="1" applyAlignment="1">
      <alignment vertical="top"/>
    </xf>
    <xf numFmtId="0" fontId="33" fillId="0" borderId="32" xfId="0" applyFont="1" applyBorder="1" applyAlignment="1">
      <alignment vertical="top"/>
    </xf>
    <xf numFmtId="0" fontId="35" fillId="34" borderId="24" xfId="0" applyFont="1" applyFill="1" applyBorder="1" applyAlignment="1">
      <alignment horizontal="center" vertical="top"/>
    </xf>
    <xf numFmtId="0" fontId="35" fillId="31" borderId="24" xfId="0" applyFont="1" applyFill="1" applyBorder="1" applyAlignment="1">
      <alignment horizontal="center" vertical="top"/>
    </xf>
    <xf numFmtId="0" fontId="33" fillId="20" borderId="0" xfId="0" applyFont="1" applyFill="1" applyAlignment="1">
      <alignment horizontal="left" vertical="top"/>
    </xf>
    <xf numFmtId="0" fontId="55" fillId="20" borderId="27" xfId="0" applyFont="1" applyFill="1" applyBorder="1" applyAlignment="1">
      <alignment horizontal="center" vertical="top" wrapText="1"/>
    </xf>
    <xf numFmtId="0" fontId="33" fillId="20" borderId="28" xfId="0" applyFont="1" applyFill="1" applyBorder="1" applyAlignment="1">
      <alignment horizontal="left" vertical="top"/>
    </xf>
    <xf numFmtId="0" fontId="35" fillId="20" borderId="13" xfId="0" applyFont="1" applyFill="1" applyBorder="1" applyAlignment="1">
      <alignment horizontal="center" vertical="center"/>
    </xf>
    <xf numFmtId="0" fontId="40" fillId="0" borderId="1" xfId="55" applyFont="1" applyBorder="1" applyAlignment="1">
      <alignment horizontal="left" vertical="top" wrapText="1"/>
    </xf>
    <xf numFmtId="0" fontId="23" fillId="0" borderId="0" xfId="25" applyFont="1" applyFill="1" applyAlignment="1">
      <alignment horizontal="center" vertical="top"/>
    </xf>
    <xf numFmtId="0" fontId="38" fillId="30" borderId="36" xfId="0" applyFont="1" applyFill="1" applyBorder="1" applyAlignment="1">
      <alignment horizontal="left" vertical="top" wrapText="1"/>
    </xf>
    <xf numFmtId="0" fontId="33" fillId="0" borderId="29" xfId="0" applyFont="1" applyBorder="1" applyAlignment="1">
      <alignment vertical="top" wrapText="1"/>
    </xf>
    <xf numFmtId="0" fontId="49" fillId="0" borderId="10" xfId="55" applyFont="1" applyBorder="1" applyAlignment="1">
      <alignment horizontal="center" vertical="top"/>
    </xf>
    <xf numFmtId="0" fontId="35" fillId="0" borderId="10" xfId="0" applyFont="1" applyBorder="1" applyAlignment="1">
      <alignment horizontal="center" vertical="center"/>
    </xf>
    <xf numFmtId="0" fontId="35" fillId="33" borderId="24" xfId="0" applyFont="1" applyFill="1" applyBorder="1" applyAlignment="1">
      <alignment horizontal="center" vertical="top"/>
    </xf>
    <xf numFmtId="0" fontId="35" fillId="29" borderId="13" xfId="72" applyFont="1" applyFill="1" applyBorder="1" applyAlignment="1">
      <alignment horizontal="left" vertical="top" wrapText="1"/>
    </xf>
    <xf numFmtId="0" fontId="35" fillId="0" borderId="17" xfId="0" applyFont="1" applyBorder="1" applyAlignment="1">
      <alignment horizontal="center"/>
    </xf>
    <xf numFmtId="0" fontId="35" fillId="31" borderId="13" xfId="0" applyFont="1" applyFill="1" applyBorder="1" applyAlignment="1">
      <alignment horizontal="left" vertical="top" wrapText="1"/>
    </xf>
    <xf numFmtId="0" fontId="35" fillId="29" borderId="11" xfId="90" applyFont="1" applyFill="1" applyBorder="1" applyAlignment="1">
      <alignment vertical="top" wrapText="1"/>
    </xf>
    <xf numFmtId="0" fontId="35" fillId="29" borderId="12" xfId="90" applyFont="1" applyFill="1" applyBorder="1" applyAlignment="1">
      <alignment vertical="top" wrapText="1"/>
    </xf>
    <xf numFmtId="0" fontId="35" fillId="29" borderId="12" xfId="90" applyFont="1" applyFill="1" applyBorder="1" applyAlignment="1">
      <alignment vertical="top"/>
    </xf>
    <xf numFmtId="0" fontId="35" fillId="29" borderId="12" xfId="91" applyFont="1" applyFill="1" applyBorder="1" applyAlignment="1">
      <alignment vertical="top"/>
    </xf>
    <xf numFmtId="0" fontId="33" fillId="29" borderId="12" xfId="90" applyFont="1" applyFill="1" applyBorder="1"/>
    <xf numFmtId="0" fontId="33" fillId="29" borderId="13" xfId="90" applyFont="1" applyFill="1" applyBorder="1"/>
    <xf numFmtId="0" fontId="33" fillId="29" borderId="0" xfId="90" applyFont="1" applyFill="1"/>
    <xf numFmtId="0" fontId="35" fillId="29" borderId="15" xfId="90" applyFont="1" applyFill="1" applyBorder="1" applyAlignment="1">
      <alignment vertical="top"/>
    </xf>
    <xf numFmtId="0" fontId="33" fillId="29" borderId="15" xfId="90" applyFont="1" applyFill="1" applyBorder="1"/>
    <xf numFmtId="0" fontId="33" fillId="29" borderId="16" xfId="90" applyFont="1" applyFill="1" applyBorder="1"/>
    <xf numFmtId="0" fontId="35" fillId="29" borderId="0" xfId="90" applyFont="1" applyFill="1" applyAlignment="1">
      <alignment vertical="top"/>
    </xf>
    <xf numFmtId="0" fontId="33" fillId="29" borderId="20" xfId="90" applyFont="1" applyFill="1" applyBorder="1"/>
    <xf numFmtId="0" fontId="33" fillId="29" borderId="21" xfId="90" applyFont="1" applyFill="1" applyBorder="1"/>
    <xf numFmtId="0" fontId="35" fillId="29" borderId="18" xfId="90" applyFont="1" applyFill="1" applyBorder="1" applyAlignment="1">
      <alignment vertical="top"/>
    </xf>
    <xf numFmtId="0" fontId="35" fillId="29" borderId="20" xfId="90" applyFont="1" applyFill="1" applyBorder="1" applyAlignment="1">
      <alignment vertical="top"/>
    </xf>
    <xf numFmtId="0" fontId="35" fillId="29" borderId="21" xfId="90" applyFont="1" applyFill="1" applyBorder="1" applyAlignment="1">
      <alignment vertical="top"/>
    </xf>
    <xf numFmtId="0" fontId="35" fillId="29" borderId="12" xfId="90" applyFont="1" applyFill="1" applyBorder="1" applyAlignment="1">
      <alignment horizontal="left" vertical="top"/>
    </xf>
    <xf numFmtId="0" fontId="35" fillId="29" borderId="1" xfId="90" applyFont="1" applyFill="1" applyBorder="1"/>
    <xf numFmtId="168" fontId="35" fillId="29" borderId="1" xfId="90" applyNumberFormat="1" applyFont="1" applyFill="1" applyBorder="1" applyAlignment="1">
      <alignment horizontal="right"/>
    </xf>
    <xf numFmtId="0" fontId="35" fillId="29" borderId="1" xfId="90" applyFont="1" applyFill="1" applyBorder="1" applyAlignment="1">
      <alignment horizontal="center"/>
    </xf>
    <xf numFmtId="0" fontId="35" fillId="29" borderId="11" xfId="90" applyFont="1" applyFill="1" applyBorder="1" applyAlignment="1">
      <alignment horizontal="center"/>
    </xf>
    <xf numFmtId="0" fontId="35" fillId="29" borderId="12" xfId="90" applyFont="1" applyFill="1" applyBorder="1" applyAlignment="1">
      <alignment horizontal="center"/>
    </xf>
    <xf numFmtId="0" fontId="33" fillId="29" borderId="0" xfId="90" applyFont="1" applyFill="1" applyAlignment="1">
      <alignment vertical="top" wrapText="1"/>
    </xf>
    <xf numFmtId="0" fontId="35" fillId="29" borderId="1" xfId="92" applyFont="1" applyFill="1" applyBorder="1" applyAlignment="1">
      <alignment horizontal="left" vertical="top" wrapText="1"/>
    </xf>
    <xf numFmtId="0" fontId="35" fillId="29" borderId="1" xfId="92" applyFont="1" applyFill="1" applyBorder="1" applyAlignment="1">
      <alignment horizontal="center" vertical="top" wrapText="1"/>
    </xf>
    <xf numFmtId="0" fontId="33" fillId="29" borderId="1" xfId="93" applyFont="1" applyFill="1" applyBorder="1" applyAlignment="1">
      <alignment horizontal="center" vertical="top" wrapText="1"/>
    </xf>
    <xf numFmtId="168" fontId="35" fillId="29" borderId="1" xfId="92" applyNumberFormat="1" applyFont="1" applyFill="1" applyBorder="1" applyAlignment="1">
      <alignment horizontal="left" vertical="top" wrapText="1"/>
    </xf>
    <xf numFmtId="0" fontId="35" fillId="29" borderId="13" xfId="94" applyFont="1" applyFill="1" applyBorder="1" applyAlignment="1">
      <alignment horizontal="left" vertical="top" wrapText="1"/>
    </xf>
    <xf numFmtId="0" fontId="44" fillId="29" borderId="1" xfId="92" applyFont="1" applyFill="1" applyBorder="1" applyAlignment="1">
      <alignment horizontal="left" vertical="top" wrapText="1"/>
    </xf>
    <xf numFmtId="0" fontId="33" fillId="29" borderId="1" xfId="92" applyFont="1" applyFill="1" applyBorder="1" applyAlignment="1">
      <alignment vertical="top" wrapText="1"/>
    </xf>
    <xf numFmtId="0" fontId="43" fillId="29" borderId="0" xfId="92" applyFont="1" applyFill="1" applyAlignment="1">
      <alignment horizontal="left" vertical="top" wrapText="1"/>
    </xf>
    <xf numFmtId="0" fontId="35" fillId="29" borderId="1" xfId="92" applyFont="1" applyFill="1" applyBorder="1" applyAlignment="1">
      <alignment vertical="top" wrapText="1"/>
    </xf>
    <xf numFmtId="0" fontId="33" fillId="0" borderId="1" xfId="92" applyFont="1" applyBorder="1" applyAlignment="1">
      <alignment vertical="top" wrapText="1"/>
    </xf>
    <xf numFmtId="0" fontId="33" fillId="0" borderId="1" xfId="92" applyFont="1" applyBorder="1" applyAlignment="1">
      <alignment horizontal="center" vertical="top" wrapText="1"/>
    </xf>
    <xf numFmtId="0" fontId="40" fillId="0" borderId="1" xfId="92" applyFont="1" applyBorder="1" applyAlignment="1">
      <alignment vertical="top" wrapText="1"/>
    </xf>
    <xf numFmtId="0" fontId="40" fillId="0" borderId="1" xfId="92" applyFont="1" applyBorder="1" applyAlignment="1">
      <alignment horizontal="left" vertical="top" wrapText="1"/>
    </xf>
    <xf numFmtId="0" fontId="35" fillId="29" borderId="1" xfId="93" applyFont="1" applyFill="1" applyBorder="1" applyAlignment="1">
      <alignment horizontal="left" vertical="top" wrapText="1"/>
    </xf>
    <xf numFmtId="0" fontId="33" fillId="29" borderId="0" xfId="92" applyFont="1" applyFill="1" applyAlignment="1">
      <alignment vertical="top" wrapText="1"/>
    </xf>
    <xf numFmtId="168" fontId="35" fillId="29" borderId="10" xfId="92" applyNumberFormat="1" applyFont="1" applyFill="1" applyBorder="1" applyAlignment="1">
      <alignment horizontal="left" vertical="top" wrapText="1"/>
    </xf>
    <xf numFmtId="0" fontId="35" fillId="29" borderId="10" xfId="92" applyFont="1" applyFill="1" applyBorder="1" applyAlignment="1">
      <alignment horizontal="left" vertical="top" wrapText="1"/>
    </xf>
    <xf numFmtId="0" fontId="33" fillId="29" borderId="0" xfId="92" applyFont="1" applyFill="1" applyAlignment="1">
      <alignment horizontal="left" vertical="top" wrapText="1"/>
    </xf>
    <xf numFmtId="0" fontId="33" fillId="29" borderId="1" xfId="92" applyFont="1" applyFill="1" applyBorder="1" applyAlignment="1">
      <alignment horizontal="center" vertical="top" wrapText="1"/>
    </xf>
    <xf numFmtId="0" fontId="33" fillId="29" borderId="1" xfId="92" applyFont="1" applyFill="1" applyBorder="1" applyAlignment="1">
      <alignment horizontal="left" vertical="top" wrapText="1"/>
    </xf>
    <xf numFmtId="0" fontId="35" fillId="31" borderId="1" xfId="92" applyFont="1" applyFill="1" applyBorder="1" applyAlignment="1">
      <alignment horizontal="left" vertical="top" wrapText="1"/>
    </xf>
    <xf numFmtId="0" fontId="35" fillId="31" borderId="1" xfId="92" applyFont="1" applyFill="1" applyBorder="1" applyAlignment="1">
      <alignment horizontal="center" vertical="top" wrapText="1"/>
    </xf>
    <xf numFmtId="0" fontId="33" fillId="31" borderId="1" xfId="93" applyFont="1" applyFill="1" applyBorder="1" applyAlignment="1">
      <alignment horizontal="center" vertical="top" wrapText="1"/>
    </xf>
    <xf numFmtId="0" fontId="33" fillId="31" borderId="1" xfId="92" applyFont="1" applyFill="1" applyBorder="1" applyAlignment="1">
      <alignment horizontal="center" vertical="top" wrapText="1"/>
    </xf>
    <xf numFmtId="0" fontId="35" fillId="31" borderId="1" xfId="92" applyFont="1" applyFill="1" applyBorder="1" applyAlignment="1">
      <alignment vertical="top" wrapText="1"/>
    </xf>
    <xf numFmtId="168" fontId="35" fillId="31" borderId="1" xfId="92" applyNumberFormat="1" applyFont="1" applyFill="1" applyBorder="1" applyAlignment="1">
      <alignment horizontal="left" vertical="top" wrapText="1"/>
    </xf>
    <xf numFmtId="0" fontId="35" fillId="31" borderId="10" xfId="92" applyFont="1" applyFill="1" applyBorder="1" applyAlignment="1">
      <alignment horizontal="left" vertical="top" wrapText="1"/>
    </xf>
    <xf numFmtId="0" fontId="33" fillId="31" borderId="1" xfId="93" applyFont="1" applyFill="1" applyBorder="1" applyAlignment="1">
      <alignment horizontal="left" vertical="top" wrapText="1"/>
    </xf>
    <xf numFmtId="0" fontId="33" fillId="31" borderId="0" xfId="92" applyFont="1" applyFill="1" applyAlignment="1">
      <alignment horizontal="left" vertical="top" wrapText="1"/>
    </xf>
    <xf numFmtId="0" fontId="33" fillId="31" borderId="1" xfId="92" applyFont="1" applyFill="1" applyBorder="1" applyAlignment="1">
      <alignment horizontal="left" vertical="top" wrapText="1"/>
    </xf>
    <xf numFmtId="0" fontId="41" fillId="31" borderId="1" xfId="95" applyFont="1" applyFill="1" applyBorder="1" applyAlignment="1">
      <alignment horizontal="left" vertical="top" wrapText="1"/>
    </xf>
    <xf numFmtId="0" fontId="35" fillId="31" borderId="1" xfId="95" applyFont="1" applyFill="1" applyBorder="1" applyAlignment="1">
      <alignment horizontal="left" vertical="top" wrapText="1"/>
    </xf>
    <xf numFmtId="0" fontId="35" fillId="31" borderId="1" xfId="95" applyFont="1" applyFill="1" applyBorder="1" applyAlignment="1">
      <alignment horizontal="center" vertical="top" wrapText="1"/>
    </xf>
    <xf numFmtId="0" fontId="35" fillId="31" borderId="1" xfId="95" applyFont="1" applyFill="1" applyBorder="1" applyAlignment="1">
      <alignment vertical="top" wrapText="1"/>
    </xf>
    <xf numFmtId="168" fontId="35" fillId="31" borderId="10" xfId="95" applyNumberFormat="1" applyFont="1" applyFill="1" applyBorder="1" applyAlignment="1">
      <alignment horizontal="left" vertical="top" wrapText="1"/>
    </xf>
    <xf numFmtId="0" fontId="35" fillId="31" borderId="10" xfId="95" applyFont="1" applyFill="1" applyBorder="1" applyAlignment="1">
      <alignment horizontal="left" vertical="top" wrapText="1"/>
    </xf>
    <xf numFmtId="0" fontId="33" fillId="31" borderId="1" xfId="95" applyFont="1" applyFill="1" applyBorder="1" applyAlignment="1">
      <alignment horizontal="left" vertical="top" wrapText="1"/>
    </xf>
    <xf numFmtId="0" fontId="44" fillId="31" borderId="1" xfId="95" applyFont="1" applyFill="1" applyBorder="1" applyAlignment="1">
      <alignment horizontal="left" vertical="top" wrapText="1"/>
    </xf>
    <xf numFmtId="0" fontId="44" fillId="31" borderId="1" xfId="96" applyFont="1" applyFill="1" applyBorder="1" applyAlignment="1">
      <alignment horizontal="left" vertical="top" wrapText="1"/>
    </xf>
    <xf numFmtId="0" fontId="35" fillId="0" borderId="1" xfId="92" applyFont="1" applyBorder="1" applyAlignment="1">
      <alignment horizontal="left" vertical="top" wrapText="1"/>
    </xf>
    <xf numFmtId="0" fontId="35" fillId="0" borderId="1" xfId="92" applyFont="1" applyBorder="1" applyAlignment="1">
      <alignment horizontal="center" vertical="top" wrapText="1"/>
    </xf>
    <xf numFmtId="0" fontId="35" fillId="0" borderId="1" xfId="92" applyFont="1" applyBorder="1" applyAlignment="1">
      <alignment vertical="top" wrapText="1"/>
    </xf>
    <xf numFmtId="168" fontId="35" fillId="0" borderId="1" xfId="92" applyNumberFormat="1" applyFont="1" applyBorder="1" applyAlignment="1">
      <alignment horizontal="left" vertical="top" wrapText="1"/>
    </xf>
    <xf numFmtId="0" fontId="35" fillId="0" borderId="10" xfId="92" applyFont="1" applyBorder="1" applyAlignment="1">
      <alignment horizontal="left" vertical="top" wrapText="1"/>
    </xf>
    <xf numFmtId="0" fontId="35" fillId="0" borderId="13" xfId="94" applyFont="1" applyBorder="1" applyAlignment="1">
      <alignment horizontal="left" vertical="top" wrapText="1"/>
    </xf>
    <xf numFmtId="0" fontId="33" fillId="0" borderId="1" xfId="92" applyFont="1" applyBorder="1" applyAlignment="1">
      <alignment horizontal="left" vertical="top" wrapText="1"/>
    </xf>
    <xf numFmtId="0" fontId="33" fillId="0" borderId="0" xfId="92" applyFont="1" applyAlignment="1">
      <alignment horizontal="left" vertical="top" wrapText="1"/>
    </xf>
    <xf numFmtId="0" fontId="35" fillId="29" borderId="12" xfId="92" applyFont="1" applyFill="1" applyBorder="1" applyAlignment="1">
      <alignment vertical="top"/>
    </xf>
    <xf numFmtId="0" fontId="44" fillId="29" borderId="1" xfId="93" applyFont="1" applyFill="1" applyBorder="1" applyAlignment="1">
      <alignment horizontal="left" vertical="top" wrapText="1"/>
    </xf>
    <xf numFmtId="0" fontId="40" fillId="31" borderId="1" xfId="92" applyFont="1" applyFill="1" applyBorder="1" applyAlignment="1">
      <alignment horizontal="left" vertical="top" wrapText="1"/>
    </xf>
    <xf numFmtId="0" fontId="33" fillId="0" borderId="1" xfId="92" applyFont="1" applyBorder="1" applyAlignment="1">
      <alignment vertical="top"/>
    </xf>
    <xf numFmtId="168" fontId="35" fillId="31" borderId="10" xfId="92" applyNumberFormat="1" applyFont="1" applyFill="1" applyBorder="1" applyAlignment="1">
      <alignment horizontal="left" vertical="top" wrapText="1"/>
    </xf>
    <xf numFmtId="0" fontId="44" fillId="31" borderId="1" xfId="92" applyFont="1" applyFill="1" applyBorder="1" applyAlignment="1">
      <alignment horizontal="left" vertical="top" wrapText="1"/>
    </xf>
    <xf numFmtId="0" fontId="33" fillId="32" borderId="10" xfId="51" applyFont="1" applyFill="1" applyBorder="1" applyAlignment="1">
      <alignment horizontal="center" vertical="top" wrapText="1"/>
    </xf>
    <xf numFmtId="0" fontId="41" fillId="31" borderId="1" xfId="78" applyFont="1" applyFill="1" applyBorder="1" applyAlignment="1">
      <alignment horizontal="left" vertical="top" wrapText="1"/>
    </xf>
    <xf numFmtId="0" fontId="40" fillId="31" borderId="1" xfId="65" applyFont="1" applyFill="1" applyBorder="1" applyAlignment="1">
      <alignment vertical="top" wrapText="1"/>
    </xf>
    <xf numFmtId="0" fontId="40" fillId="31" borderId="1" xfId="72" applyFont="1" applyFill="1" applyBorder="1" applyAlignment="1">
      <alignment horizontal="left" vertical="top" wrapText="1"/>
    </xf>
    <xf numFmtId="0" fontId="35" fillId="31" borderId="13" xfId="72" applyFont="1" applyFill="1" applyBorder="1" applyAlignment="1">
      <alignment horizontal="left" vertical="top" wrapText="1"/>
    </xf>
    <xf numFmtId="0" fontId="46" fillId="31" borderId="1" xfId="72" applyFont="1" applyFill="1" applyBorder="1" applyAlignment="1">
      <alignment vertical="top" wrapText="1"/>
    </xf>
    <xf numFmtId="0" fontId="33" fillId="31" borderId="0" xfId="72" applyFont="1" applyFill="1" applyAlignment="1">
      <alignment vertical="top" wrapText="1"/>
    </xf>
    <xf numFmtId="0" fontId="40" fillId="31" borderId="1" xfId="92" applyFont="1" applyFill="1" applyBorder="1" applyAlignment="1">
      <alignment vertical="top" wrapText="1"/>
    </xf>
    <xf numFmtId="0" fontId="63" fillId="31" borderId="1" xfId="72" applyFont="1" applyFill="1" applyBorder="1" applyAlignment="1">
      <alignment vertical="top" wrapText="1"/>
    </xf>
    <xf numFmtId="0" fontId="23" fillId="20" borderId="30" xfId="25" applyFont="1" applyBorder="1" applyAlignment="1">
      <alignment horizontal="center" vertical="top"/>
    </xf>
    <xf numFmtId="0" fontId="35" fillId="30" borderId="19" xfId="0" applyFont="1" applyFill="1" applyBorder="1" applyAlignment="1">
      <alignment horizontal="center" vertical="top" wrapText="1"/>
    </xf>
    <xf numFmtId="0" fontId="35" fillId="30" borderId="11" xfId="0" applyFont="1" applyFill="1" applyBorder="1" applyAlignment="1">
      <alignment horizontal="center" vertical="top" wrapText="1"/>
    </xf>
    <xf numFmtId="0" fontId="55" fillId="20" borderId="28" xfId="0" applyFont="1" applyFill="1" applyBorder="1" applyAlignment="1">
      <alignment horizontal="center" vertical="top" wrapText="1"/>
    </xf>
    <xf numFmtId="0" fontId="33" fillId="0" borderId="17" xfId="0" applyFont="1" applyBorder="1" applyAlignment="1">
      <alignment horizontal="center" vertical="top" wrapText="1"/>
    </xf>
    <xf numFmtId="0" fontId="33" fillId="0" borderId="19" xfId="0" applyFont="1" applyBorder="1" applyAlignment="1">
      <alignment horizontal="center" vertical="top" wrapText="1"/>
    </xf>
    <xf numFmtId="0" fontId="33" fillId="0" borderId="17" xfId="0" applyFont="1" applyBorder="1" applyAlignment="1">
      <alignment horizontal="center" vertical="top"/>
    </xf>
    <xf numFmtId="0" fontId="33" fillId="0" borderId="11" xfId="0" applyFont="1" applyBorder="1" applyAlignment="1">
      <alignment horizontal="center" vertical="top" wrapText="1"/>
    </xf>
    <xf numFmtId="0" fontId="35" fillId="0" borderId="11" xfId="0" applyFont="1" applyBorder="1" applyAlignment="1">
      <alignment horizontal="center" vertical="top" wrapText="1"/>
    </xf>
    <xf numFmtId="0" fontId="40" fillId="0" borderId="11" xfId="0" applyFont="1" applyBorder="1" applyAlignment="1">
      <alignment horizontal="center" vertical="top" wrapText="1"/>
    </xf>
    <xf numFmtId="0" fontId="40" fillId="0" borderId="14" xfId="0" applyFont="1" applyBorder="1" applyAlignment="1">
      <alignment horizontal="center" vertical="top" wrapText="1"/>
    </xf>
    <xf numFmtId="0" fontId="33" fillId="0" borderId="14" xfId="0" applyFont="1" applyBorder="1" applyAlignment="1">
      <alignment horizontal="center" vertical="top" wrapText="1"/>
    </xf>
    <xf numFmtId="0" fontId="33" fillId="29" borderId="11" xfId="51" applyFont="1" applyFill="1" applyBorder="1" applyAlignment="1">
      <alignment horizontal="center" vertical="top" wrapText="1"/>
    </xf>
    <xf numFmtId="0" fontId="33" fillId="29" borderId="17" xfId="51" applyFont="1" applyFill="1" applyBorder="1" applyAlignment="1">
      <alignment horizontal="center" vertical="top" wrapText="1"/>
    </xf>
    <xf numFmtId="0" fontId="35" fillId="0" borderId="14" xfId="0" applyFont="1" applyBorder="1" applyAlignment="1">
      <alignment horizontal="center" vertical="top" wrapText="1"/>
    </xf>
    <xf numFmtId="0" fontId="33" fillId="29" borderId="19" xfId="51" applyFont="1" applyFill="1" applyBorder="1" applyAlignment="1">
      <alignment horizontal="center" vertical="top" wrapText="1"/>
    </xf>
    <xf numFmtId="0" fontId="33" fillId="29" borderId="14" xfId="51" applyFont="1" applyFill="1" applyBorder="1" applyAlignment="1">
      <alignment horizontal="center" vertical="top" wrapText="1"/>
    </xf>
    <xf numFmtId="0" fontId="40" fillId="29" borderId="14" xfId="51" applyFont="1" applyFill="1" applyBorder="1" applyAlignment="1">
      <alignment horizontal="center" vertical="top" wrapText="1"/>
    </xf>
    <xf numFmtId="0" fontId="55" fillId="0" borderId="11" xfId="0" applyFont="1" applyBorder="1" applyAlignment="1">
      <alignment horizontal="center" vertical="top" wrapText="1"/>
    </xf>
    <xf numFmtId="0" fontId="35" fillId="30" borderId="14" xfId="0" applyFont="1" applyFill="1" applyBorder="1" applyAlignment="1">
      <alignment horizontal="center" vertical="top" wrapText="1"/>
    </xf>
    <xf numFmtId="0" fontId="33" fillId="0" borderId="11" xfId="88" applyFont="1" applyBorder="1" applyAlignment="1">
      <alignment horizontal="center" vertical="top" wrapText="1"/>
    </xf>
    <xf numFmtId="0" fontId="33" fillId="0" borderId="30" xfId="0" applyFont="1" applyBorder="1" applyAlignment="1">
      <alignment horizontal="center" vertical="top" wrapText="1"/>
    </xf>
    <xf numFmtId="0" fontId="55" fillId="30" borderId="19" xfId="0" applyFont="1" applyFill="1" applyBorder="1" applyAlignment="1">
      <alignment horizontal="center" vertical="top" wrapText="1"/>
    </xf>
    <xf numFmtId="0" fontId="23" fillId="20" borderId="37" xfId="25" applyFont="1" applyBorder="1" applyAlignment="1">
      <alignment horizontal="center" vertical="top"/>
    </xf>
    <xf numFmtId="0" fontId="33" fillId="0" borderId="21" xfId="0" applyFont="1" applyBorder="1" applyAlignment="1">
      <alignment horizontal="center" vertical="top"/>
    </xf>
    <xf numFmtId="0" fontId="33" fillId="20" borderId="38" xfId="0" applyFont="1" applyFill="1" applyBorder="1" applyAlignment="1">
      <alignment horizontal="center" vertical="top"/>
    </xf>
    <xf numFmtId="0" fontId="33" fillId="0" borderId="37" xfId="0" applyFont="1" applyBorder="1" applyAlignment="1">
      <alignment horizontal="center" vertical="top"/>
    </xf>
    <xf numFmtId="0" fontId="33" fillId="0" borderId="21" xfId="0" applyFont="1" applyBorder="1" applyAlignment="1">
      <alignment horizontal="center" vertical="top" wrapText="1"/>
    </xf>
    <xf numFmtId="0" fontId="23" fillId="20" borderId="1" xfId="25" applyFont="1" applyBorder="1" applyAlignment="1">
      <alignment horizontal="center" vertical="top"/>
    </xf>
    <xf numFmtId="0" fontId="55" fillId="20" borderId="1" xfId="0" applyFont="1" applyFill="1" applyBorder="1" applyAlignment="1">
      <alignment horizontal="center" vertical="top" wrapText="1"/>
    </xf>
    <xf numFmtId="0" fontId="40" fillId="29" borderId="1" xfId="51" applyFont="1" applyFill="1" applyBorder="1" applyAlignment="1">
      <alignment horizontal="center" vertical="top" wrapText="1"/>
    </xf>
    <xf numFmtId="0" fontId="55" fillId="30" borderId="1" xfId="0" applyFont="1" applyFill="1" applyBorder="1" applyAlignment="1">
      <alignment horizontal="center" vertical="top" wrapText="1"/>
    </xf>
    <xf numFmtId="0" fontId="10" fillId="0" borderId="0" xfId="0" applyFont="1" applyAlignment="1">
      <alignment horizontal="center"/>
    </xf>
    <xf numFmtId="0" fontId="0" fillId="0" borderId="1" xfId="0" applyBorder="1" applyAlignment="1">
      <alignment horizontal="left" vertical="top" wrapText="1"/>
    </xf>
    <xf numFmtId="0" fontId="35" fillId="29" borderId="12" xfId="63" applyFont="1" applyFill="1" applyBorder="1" applyAlignment="1">
      <alignment horizontal="left" vertical="top" wrapText="1"/>
    </xf>
    <xf numFmtId="0" fontId="35" fillId="29" borderId="12" xfId="64" applyFont="1" applyFill="1" applyBorder="1" applyAlignment="1">
      <alignment horizontal="left" vertical="top" wrapText="1"/>
    </xf>
    <xf numFmtId="0" fontId="35" fillId="29" borderId="12" xfId="64" applyFont="1" applyFill="1" applyBorder="1" applyAlignment="1">
      <alignment horizontal="left" vertical="top"/>
    </xf>
    <xf numFmtId="0" fontId="35" fillId="29" borderId="12" xfId="64" applyFont="1" applyFill="1" applyBorder="1" applyAlignment="1">
      <alignment horizontal="left" wrapText="1"/>
    </xf>
    <xf numFmtId="0" fontId="23" fillId="20" borderId="8" xfId="25" applyFont="1" applyBorder="1" applyAlignment="1">
      <alignment horizontal="left" vertical="center" wrapText="1"/>
    </xf>
    <xf numFmtId="0" fontId="23" fillId="20" borderId="9" xfId="25" applyFont="1" applyBorder="1" applyAlignment="1">
      <alignment horizontal="left" vertical="center" wrapText="1"/>
    </xf>
    <xf numFmtId="0" fontId="23" fillId="20" borderId="10" xfId="25" applyFont="1" applyBorder="1" applyAlignment="1">
      <alignment horizontal="left" vertical="center" wrapText="1"/>
    </xf>
    <xf numFmtId="0" fontId="35" fillId="29" borderId="11" xfId="65" applyFont="1" applyFill="1" applyBorder="1" applyAlignment="1">
      <alignment horizontal="left" vertical="top" wrapText="1"/>
    </xf>
    <xf numFmtId="0" fontId="35" fillId="29" borderId="12" xfId="65" applyFont="1" applyFill="1" applyBorder="1" applyAlignment="1">
      <alignment horizontal="left" vertical="top" wrapText="1"/>
    </xf>
    <xf numFmtId="0" fontId="35" fillId="29" borderId="14" xfId="65" applyFont="1" applyFill="1" applyBorder="1" applyAlignment="1">
      <alignment horizontal="left" vertical="top" wrapText="1"/>
    </xf>
    <xf numFmtId="0" fontId="35" fillId="29" borderId="19" xfId="65" applyFont="1" applyFill="1" applyBorder="1" applyAlignment="1">
      <alignment horizontal="left" vertical="top" wrapText="1"/>
    </xf>
    <xf numFmtId="0" fontId="35" fillId="29" borderId="12" xfId="66" applyFont="1" applyFill="1" applyBorder="1" applyAlignment="1">
      <alignment horizontal="left" vertical="top" wrapText="1"/>
    </xf>
    <xf numFmtId="0" fontId="35" fillId="29" borderId="12" xfId="67" applyFont="1" applyFill="1" applyBorder="1" applyAlignment="1">
      <alignment horizontal="left" vertical="top" wrapText="1"/>
    </xf>
    <xf numFmtId="0" fontId="35" fillId="29" borderId="11" xfId="68" applyFont="1" applyFill="1" applyBorder="1" applyAlignment="1">
      <alignment horizontal="left" vertical="top" wrapText="1"/>
    </xf>
    <xf numFmtId="0" fontId="23" fillId="20" borderId="8" xfId="25" applyFont="1" applyBorder="1" applyAlignment="1">
      <alignment vertical="center" wrapText="1"/>
    </xf>
    <xf numFmtId="0" fontId="23" fillId="20" borderId="9" xfId="25" applyFont="1" applyBorder="1" applyAlignment="1">
      <alignment vertical="center" wrapText="1"/>
    </xf>
    <xf numFmtId="0" fontId="23" fillId="20" borderId="10" xfId="25" applyFont="1" applyBorder="1" applyAlignment="1">
      <alignment vertical="center" wrapText="1"/>
    </xf>
    <xf numFmtId="0" fontId="35" fillId="0" borderId="10" xfId="67" applyFont="1" applyBorder="1" applyAlignment="1">
      <alignment horizontal="left" vertical="top" wrapText="1"/>
    </xf>
    <xf numFmtId="0" fontId="35" fillId="0" borderId="1" xfId="66" applyFont="1" applyBorder="1" applyAlignment="1">
      <alignment horizontal="left" vertical="top" wrapText="1"/>
    </xf>
    <xf numFmtId="0" fontId="33" fillId="0" borderId="0" xfId="67" applyFont="1" applyAlignment="1">
      <alignment horizontal="left" vertical="top" wrapText="1"/>
    </xf>
    <xf numFmtId="0" fontId="23" fillId="20" borderId="37" xfId="25" applyFont="1" applyBorder="1" applyAlignment="1">
      <alignment horizontal="left" vertical="top"/>
    </xf>
    <xf numFmtId="0" fontId="55" fillId="30" borderId="21" xfId="0" applyFont="1" applyFill="1" applyBorder="1" applyAlignment="1">
      <alignment horizontal="left" vertical="top" wrapText="1"/>
    </xf>
    <xf numFmtId="0" fontId="55" fillId="20" borderId="38" xfId="0" applyFont="1" applyFill="1" applyBorder="1" applyAlignment="1">
      <alignment horizontal="center" vertical="top" wrapText="1"/>
    </xf>
    <xf numFmtId="0" fontId="55" fillId="30" borderId="13" xfId="0" applyFont="1" applyFill="1" applyBorder="1" applyAlignment="1">
      <alignment horizontal="left" vertical="top" wrapText="1"/>
    </xf>
    <xf numFmtId="0" fontId="49" fillId="30" borderId="1" xfId="55" applyFont="1" applyFill="1" applyBorder="1" applyAlignment="1">
      <alignment horizontal="center" vertical="top" wrapText="1"/>
    </xf>
    <xf numFmtId="0" fontId="33" fillId="34" borderId="1" xfId="0" applyFont="1" applyFill="1" applyBorder="1" applyAlignment="1">
      <alignment horizontal="center" vertical="center"/>
    </xf>
    <xf numFmtId="0" fontId="35" fillId="0" borderId="0" xfId="0" applyFont="1" applyAlignment="1">
      <alignment horizontal="center" vertical="top"/>
    </xf>
    <xf numFmtId="0" fontId="33" fillId="0" borderId="0" xfId="0" applyFont="1" applyAlignment="1">
      <alignment horizontal="center"/>
    </xf>
    <xf numFmtId="0" fontId="58" fillId="0" borderId="0" xfId="55" applyFont="1" applyAlignment="1">
      <alignment horizontal="center" vertical="center"/>
    </xf>
    <xf numFmtId="0" fontId="40" fillId="0" borderId="0" xfId="0" applyFont="1" applyAlignment="1">
      <alignment horizontal="center" vertical="top"/>
    </xf>
    <xf numFmtId="0" fontId="35" fillId="31" borderId="21" xfId="68" applyFont="1" applyFill="1" applyBorder="1" applyAlignment="1">
      <alignment vertical="top" wrapText="1"/>
    </xf>
    <xf numFmtId="168" fontId="35" fillId="31" borderId="21" xfId="68" applyNumberFormat="1" applyFont="1" applyFill="1" applyBorder="1" applyAlignment="1">
      <alignment horizontal="left" vertical="top" wrapText="1"/>
    </xf>
    <xf numFmtId="0" fontId="35" fillId="31" borderId="21" xfId="68" applyFont="1" applyFill="1" applyBorder="1" applyAlignment="1">
      <alignment horizontal="left" vertical="top" wrapText="1"/>
    </xf>
    <xf numFmtId="0" fontId="44" fillId="31" borderId="13" xfId="68" applyFont="1" applyFill="1" applyBorder="1" applyAlignment="1">
      <alignment horizontal="left" vertical="top" wrapText="1"/>
    </xf>
    <xf numFmtId="0" fontId="35" fillId="29" borderId="0" xfId="63" applyFont="1" applyFill="1" applyAlignment="1">
      <alignment horizontal="left" vertical="top" wrapText="1"/>
    </xf>
    <xf numFmtId="0" fontId="35" fillId="0" borderId="12" xfId="0" applyFont="1" applyBorder="1" applyAlignment="1">
      <alignment horizontal="center" vertical="top"/>
    </xf>
    <xf numFmtId="0" fontId="33" fillId="0" borderId="39" xfId="0" applyFont="1" applyBorder="1" applyAlignment="1">
      <alignment horizontal="center" vertical="top"/>
    </xf>
    <xf numFmtId="0" fontId="33" fillId="0" borderId="40" xfId="0" applyFont="1" applyBorder="1" applyAlignment="1">
      <alignment horizontal="center" vertical="top"/>
    </xf>
    <xf numFmtId="0" fontId="35" fillId="0" borderId="11" xfId="0" applyFont="1" applyBorder="1" applyAlignment="1">
      <alignment horizontal="center" vertical="top"/>
    </xf>
    <xf numFmtId="0" fontId="33" fillId="0" borderId="19" xfId="0" applyFont="1" applyBorder="1" applyAlignment="1">
      <alignment horizontal="center" vertical="top"/>
    </xf>
    <xf numFmtId="0" fontId="35" fillId="0" borderId="14" xfId="0" applyFont="1" applyBorder="1" applyAlignment="1">
      <alignment horizontal="center" vertical="top"/>
    </xf>
    <xf numFmtId="0" fontId="35" fillId="0" borderId="30" xfId="0" applyFont="1" applyBorder="1" applyAlignment="1">
      <alignment horizontal="center" vertical="top"/>
    </xf>
    <xf numFmtId="0" fontId="33" fillId="0" borderId="30" xfId="0" applyFont="1" applyBorder="1" applyAlignment="1">
      <alignment horizontal="center" vertical="top"/>
    </xf>
    <xf numFmtId="0" fontId="33" fillId="0" borderId="14" xfId="0" applyFont="1" applyBorder="1" applyAlignment="1">
      <alignment horizontal="center" vertical="top"/>
    </xf>
    <xf numFmtId="0" fontId="23" fillId="20" borderId="14" xfId="25" applyFont="1" applyBorder="1" applyAlignment="1">
      <alignment horizontal="center" vertical="center"/>
    </xf>
    <xf numFmtId="0" fontId="64" fillId="0" borderId="1" xfId="25" applyFont="1" applyFill="1" applyBorder="1" applyAlignment="1">
      <alignment horizontal="left" vertical="top" wrapText="1"/>
    </xf>
    <xf numFmtId="14" fontId="35" fillId="0" borderId="1" xfId="0" applyNumberFormat="1" applyFont="1" applyBorder="1" applyAlignment="1">
      <alignment vertical="top"/>
    </xf>
    <xf numFmtId="0" fontId="55" fillId="37" borderId="1" xfId="0" applyFont="1" applyFill="1" applyBorder="1" applyAlignment="1">
      <alignment horizontal="center" vertical="top" wrapText="1"/>
    </xf>
    <xf numFmtId="0" fontId="55" fillId="20" borderId="25" xfId="0" applyFont="1" applyFill="1" applyBorder="1" applyAlignment="1">
      <alignment horizontal="center" vertical="top" wrapText="1"/>
    </xf>
    <xf numFmtId="0" fontId="33" fillId="20" borderId="41" xfId="0" applyFont="1" applyFill="1" applyBorder="1" applyAlignment="1">
      <alignment horizontal="left" vertical="top"/>
    </xf>
    <xf numFmtId="0" fontId="35" fillId="29" borderId="0" xfId="65" applyFont="1" applyFill="1" applyAlignment="1">
      <alignment vertical="top" wrapText="1"/>
    </xf>
    <xf numFmtId="0" fontId="23" fillId="20" borderId="10" xfId="25" applyFont="1" applyBorder="1" applyAlignment="1">
      <alignment horizontal="left" vertical="top" wrapText="1"/>
    </xf>
    <xf numFmtId="0" fontId="35" fillId="29" borderId="0" xfId="65" applyFont="1" applyFill="1" applyAlignment="1">
      <alignment horizontal="center"/>
    </xf>
    <xf numFmtId="0" fontId="55" fillId="20" borderId="9" xfId="0" applyFont="1" applyFill="1" applyBorder="1" applyAlignment="1">
      <alignment horizontal="center" vertical="top" wrapText="1"/>
    </xf>
    <xf numFmtId="0" fontId="55" fillId="20" borderId="17" xfId="0" applyFont="1" applyFill="1" applyBorder="1" applyAlignment="1">
      <alignment horizontal="center" vertical="top" wrapText="1"/>
    </xf>
    <xf numFmtId="0" fontId="55" fillId="20" borderId="18" xfId="0" applyFont="1" applyFill="1" applyBorder="1" applyAlignment="1">
      <alignment horizontal="center" vertical="top" wrapText="1"/>
    </xf>
    <xf numFmtId="0" fontId="33" fillId="20" borderId="18" xfId="0" applyFont="1" applyFill="1" applyBorder="1" applyAlignment="1">
      <alignment horizontal="center" vertical="top"/>
    </xf>
    <xf numFmtId="0" fontId="33" fillId="20" borderId="17" xfId="0" applyFont="1" applyFill="1" applyBorder="1" applyAlignment="1">
      <alignment horizontal="left" vertical="top"/>
    </xf>
    <xf numFmtId="0" fontId="33" fillId="20" borderId="1" xfId="0" applyFont="1" applyFill="1" applyBorder="1" applyAlignment="1">
      <alignment horizontal="center" vertical="top"/>
    </xf>
    <xf numFmtId="0" fontId="55" fillId="20" borderId="42" xfId="0" applyFont="1" applyFill="1" applyBorder="1" applyAlignment="1">
      <alignment horizontal="center" vertical="top" wrapText="1"/>
    </xf>
    <xf numFmtId="0" fontId="35" fillId="0" borderId="0" xfId="0" applyFont="1" applyBorder="1" applyAlignment="1">
      <alignment horizontal="center" vertical="top" wrapText="1"/>
    </xf>
    <xf numFmtId="0" fontId="55" fillId="38" borderId="1" xfId="0" applyFont="1" applyFill="1" applyBorder="1" applyAlignment="1">
      <alignment horizontal="center" vertical="top" wrapText="1"/>
    </xf>
    <xf numFmtId="0" fontId="55" fillId="39" borderId="21" xfId="0" applyFont="1" applyFill="1" applyBorder="1" applyAlignment="1">
      <alignment horizontal="left" vertical="top" wrapText="1"/>
    </xf>
    <xf numFmtId="0" fontId="33" fillId="38" borderId="10" xfId="0" applyFont="1" applyFill="1" applyBorder="1" applyAlignment="1">
      <alignment horizontal="left" vertical="top"/>
    </xf>
    <xf numFmtId="0" fontId="33" fillId="0" borderId="17" xfId="0" applyFont="1" applyBorder="1" applyAlignment="1">
      <alignment horizontal="left" vertical="top" wrapText="1"/>
    </xf>
    <xf numFmtId="0" fontId="55" fillId="20" borderId="8" xfId="0" applyFont="1" applyFill="1" applyBorder="1" applyAlignment="1">
      <alignment horizontal="center" vertical="top" wrapText="1"/>
    </xf>
    <xf numFmtId="0" fontId="35" fillId="20" borderId="18" xfId="0" applyFont="1" applyFill="1" applyBorder="1" applyAlignment="1">
      <alignment horizontal="center" vertical="center"/>
    </xf>
    <xf numFmtId="0" fontId="33" fillId="20" borderId="1" xfId="0" applyFont="1" applyFill="1" applyBorder="1" applyAlignment="1">
      <alignment horizontal="left" vertical="top"/>
    </xf>
    <xf numFmtId="0" fontId="35" fillId="20" borderId="1" xfId="0" applyFont="1" applyFill="1" applyBorder="1" applyAlignment="1">
      <alignment horizontal="center" vertical="center"/>
    </xf>
    <xf numFmtId="0" fontId="55" fillId="20" borderId="43" xfId="0" applyFont="1" applyFill="1" applyBorder="1" applyAlignment="1">
      <alignment horizontal="center" vertical="top" wrapText="1"/>
    </xf>
    <xf numFmtId="0" fontId="40" fillId="0" borderId="8" xfId="55" applyFont="1" applyBorder="1" applyAlignment="1">
      <alignment vertical="center" wrapText="1"/>
    </xf>
    <xf numFmtId="0" fontId="35" fillId="34" borderId="10" xfId="0" applyFont="1" applyFill="1" applyBorder="1" applyAlignment="1">
      <alignment horizontal="center" vertical="center"/>
    </xf>
    <xf numFmtId="0" fontId="35" fillId="34" borderId="1" xfId="0" applyFont="1" applyFill="1" applyBorder="1" applyAlignment="1">
      <alignment horizontal="center" vertical="center"/>
    </xf>
    <xf numFmtId="0" fontId="35" fillId="33" borderId="1" xfId="0" applyFont="1" applyFill="1" applyBorder="1" applyAlignment="1">
      <alignment horizontal="center" vertical="center"/>
    </xf>
    <xf numFmtId="0" fontId="35" fillId="0" borderId="8" xfId="0" applyFont="1" applyBorder="1" applyAlignment="1">
      <alignment vertical="top" wrapText="1"/>
    </xf>
    <xf numFmtId="0" fontId="35" fillId="0" borderId="25" xfId="0" applyFont="1" applyBorder="1" applyAlignment="1">
      <alignment vertical="top" wrapText="1"/>
    </xf>
    <xf numFmtId="0" fontId="35" fillId="0" borderId="42" xfId="0" applyFont="1" applyBorder="1" applyAlignment="1">
      <alignment horizontal="center" wrapText="1"/>
    </xf>
    <xf numFmtId="0" fontId="35" fillId="0" borderId="8" xfId="0" applyFont="1" applyBorder="1" applyAlignment="1">
      <alignment horizontal="center" wrapText="1"/>
    </xf>
    <xf numFmtId="0" fontId="35" fillId="0" borderId="8" xfId="0" applyFont="1" applyBorder="1" applyAlignment="1">
      <alignment vertical="top"/>
    </xf>
    <xf numFmtId="0" fontId="50" fillId="0" borderId="8" xfId="55" applyFont="1" applyBorder="1" applyAlignment="1">
      <alignment horizontal="center" vertical="top"/>
    </xf>
    <xf numFmtId="0" fontId="33" fillId="0" borderId="8" xfId="0" applyFont="1" applyBorder="1" applyAlignment="1">
      <alignment horizontal="center" vertical="center"/>
    </xf>
    <xf numFmtId="0" fontId="35" fillId="0" borderId="8" xfId="0" applyFont="1" applyBorder="1" applyAlignment="1">
      <alignment horizontal="center" vertical="top"/>
    </xf>
    <xf numFmtId="0" fontId="35" fillId="33" borderId="9" xfId="0" applyFont="1" applyFill="1" applyBorder="1" applyAlignment="1">
      <alignment horizontal="center" vertical="top" wrapText="1"/>
    </xf>
    <xf numFmtId="0" fontId="40" fillId="0" borderId="9" xfId="55" applyFont="1" applyBorder="1" applyAlignment="1">
      <alignment vertical="center" wrapText="1"/>
    </xf>
    <xf numFmtId="0" fontId="35" fillId="34" borderId="24" xfId="0" applyFont="1" applyFill="1" applyBorder="1" applyAlignment="1">
      <alignment horizontal="center" vertical="center"/>
    </xf>
    <xf numFmtId="0" fontId="40" fillId="0" borderId="24" xfId="55" applyFont="1" applyBorder="1" applyAlignment="1">
      <alignment vertical="center" wrapText="1"/>
    </xf>
    <xf numFmtId="0" fontId="33" fillId="0" borderId="24" xfId="0" applyFont="1" applyBorder="1" applyAlignment="1">
      <alignment horizontal="center" vertical="top"/>
    </xf>
    <xf numFmtId="0" fontId="35" fillId="0" borderId="25" xfId="0" applyFont="1" applyBorder="1" applyAlignment="1">
      <alignment vertical="top"/>
    </xf>
    <xf numFmtId="0" fontId="35" fillId="34" borderId="8" xfId="0" applyFont="1" applyFill="1" applyBorder="1" applyAlignment="1">
      <alignment horizontal="center" vertical="top"/>
    </xf>
    <xf numFmtId="0" fontId="35" fillId="34" borderId="10" xfId="0" applyFont="1" applyFill="1" applyBorder="1" applyAlignment="1">
      <alignment horizontal="center" vertical="top"/>
    </xf>
    <xf numFmtId="0" fontId="35" fillId="0" borderId="23" xfId="0" applyFont="1" applyBorder="1" applyAlignment="1">
      <alignment vertical="top"/>
    </xf>
    <xf numFmtId="0" fontId="35" fillId="0" borderId="44" xfId="0" applyFont="1" applyBorder="1" applyAlignment="1">
      <alignment vertical="top"/>
    </xf>
    <xf numFmtId="0" fontId="49" fillId="0" borderId="24" xfId="55" applyFont="1" applyBorder="1" applyAlignment="1">
      <alignment horizontal="center" vertical="top"/>
    </xf>
    <xf numFmtId="0" fontId="35" fillId="34" borderId="25" xfId="0" applyFont="1" applyFill="1" applyBorder="1" applyAlignment="1">
      <alignment horizontal="center" vertical="center"/>
    </xf>
    <xf numFmtId="0" fontId="35" fillId="0" borderId="24" xfId="0" applyFont="1" applyBorder="1" applyAlignment="1">
      <alignment horizontal="left" vertical="top" wrapText="1"/>
    </xf>
    <xf numFmtId="0" fontId="56" fillId="0" borderId="1" xfId="0" applyFont="1" applyBorder="1" applyAlignment="1">
      <alignment horizontal="left" vertical="top" wrapText="1"/>
    </xf>
    <xf numFmtId="0" fontId="35" fillId="0" borderId="29" xfId="0" applyFont="1" applyBorder="1" applyAlignment="1">
      <alignment vertical="top"/>
    </xf>
    <xf numFmtId="0" fontId="50" fillId="0" borderId="9" xfId="55" applyFont="1" applyBorder="1" applyAlignment="1">
      <alignment horizontal="center" vertical="top"/>
    </xf>
    <xf numFmtId="0" fontId="33" fillId="0" borderId="25" xfId="0" applyFont="1" applyBorder="1" applyAlignment="1">
      <alignment horizontal="center" vertical="center"/>
    </xf>
    <xf numFmtId="0" fontId="35" fillId="0" borderId="9" xfId="0" applyFont="1" applyBorder="1" applyAlignment="1">
      <alignment horizontal="center" vertical="top"/>
    </xf>
    <xf numFmtId="0" fontId="35" fillId="0" borderId="27" xfId="0" applyFont="1" applyBorder="1" applyAlignment="1">
      <alignment horizontal="left" vertical="top" wrapText="1"/>
    </xf>
    <xf numFmtId="0" fontId="33" fillId="34" borderId="8" xfId="0" applyFont="1" applyFill="1" applyBorder="1" applyAlignment="1">
      <alignment horizontal="center"/>
    </xf>
    <xf numFmtId="0" fontId="58" fillId="0" borderId="8" xfId="55" applyFont="1" applyBorder="1" applyAlignment="1">
      <alignment horizontal="left" vertical="top" wrapText="1"/>
    </xf>
    <xf numFmtId="0" fontId="33" fillId="32" borderId="25" xfId="0" applyFont="1" applyFill="1" applyBorder="1" applyAlignment="1">
      <alignment horizontal="center" vertical="center"/>
    </xf>
    <xf numFmtId="0" fontId="58" fillId="0" borderId="24" xfId="55" applyFont="1" applyBorder="1" applyAlignment="1">
      <alignment horizontal="left" vertical="center" wrapText="1"/>
    </xf>
    <xf numFmtId="0" fontId="35" fillId="32" borderId="24" xfId="0" applyFont="1" applyFill="1" applyBorder="1" applyAlignment="1">
      <alignment horizontal="center" vertical="top"/>
    </xf>
    <xf numFmtId="0" fontId="35" fillId="0" borderId="10" xfId="0" applyFont="1" applyBorder="1" applyAlignment="1">
      <alignment horizontal="left" vertical="top" wrapText="1"/>
    </xf>
    <xf numFmtId="0" fontId="33" fillId="33" borderId="8" xfId="0" applyFont="1" applyFill="1" applyBorder="1" applyAlignment="1">
      <alignment horizontal="center" vertical="center"/>
    </xf>
    <xf numFmtId="0" fontId="33" fillId="33" borderId="10" xfId="0" applyFont="1" applyFill="1" applyBorder="1" applyAlignment="1">
      <alignment horizontal="center" vertical="center"/>
    </xf>
    <xf numFmtId="0" fontId="58" fillId="0" borderId="8" xfId="55" applyFont="1" applyBorder="1" applyAlignment="1">
      <alignment horizontal="left" vertical="center" wrapText="1"/>
    </xf>
    <xf numFmtId="0" fontId="58" fillId="0" borderId="9" xfId="55" applyFont="1" applyBorder="1" applyAlignment="1">
      <alignment horizontal="left" vertical="center" wrapText="1"/>
    </xf>
    <xf numFmtId="0" fontId="33" fillId="34" borderId="10" xfId="0" applyFont="1" applyFill="1" applyBorder="1" applyAlignment="1">
      <alignment horizontal="center" vertical="center"/>
    </xf>
    <xf numFmtId="0" fontId="33" fillId="33" borderId="1" xfId="0" applyFont="1" applyFill="1" applyBorder="1" applyAlignment="1">
      <alignment horizontal="center" vertical="center"/>
    </xf>
    <xf numFmtId="0" fontId="35" fillId="0" borderId="29" xfId="0" applyFont="1" applyBorder="1" applyAlignment="1">
      <alignment vertical="top" wrapText="1"/>
    </xf>
    <xf numFmtId="0" fontId="51" fillId="0" borderId="11" xfId="0" applyFont="1" applyBorder="1" applyAlignment="1">
      <alignment horizontal="center" vertical="top"/>
    </xf>
    <xf numFmtId="0" fontId="51" fillId="0" borderId="1" xfId="0" applyFont="1" applyBorder="1"/>
    <xf numFmtId="0" fontId="33" fillId="0" borderId="1" xfId="0" applyFont="1" applyBorder="1" applyAlignment="1">
      <alignment vertical="center"/>
    </xf>
    <xf numFmtId="0" fontId="51" fillId="0" borderId="0" xfId="0" applyFont="1"/>
    <xf numFmtId="0" fontId="65" fillId="0" borderId="1" xfId="55" applyFont="1" applyBorder="1" applyAlignment="1">
      <alignment horizontal="center" vertical="top"/>
    </xf>
    <xf numFmtId="0" fontId="56" fillId="0" borderId="0" xfId="0" applyFont="1" applyBorder="1" applyAlignment="1">
      <alignment horizontal="center" vertical="top" wrapText="1"/>
    </xf>
    <xf numFmtId="0" fontId="35" fillId="0" borderId="24" xfId="0" applyFont="1" applyBorder="1" applyAlignment="1">
      <alignment horizontal="left" vertical="top"/>
    </xf>
    <xf numFmtId="14" fontId="35" fillId="0" borderId="1" xfId="0" applyNumberFormat="1" applyFont="1" applyBorder="1" applyAlignment="1">
      <alignment vertical="top" wrapText="1"/>
    </xf>
    <xf numFmtId="169" fontId="35" fillId="0" borderId="1" xfId="0" applyNumberFormat="1" applyFont="1" applyBorder="1" applyAlignment="1">
      <alignment vertical="top" wrapText="1"/>
    </xf>
    <xf numFmtId="0" fontId="35" fillId="0" borderId="10" xfId="0" applyFont="1" applyBorder="1" applyAlignment="1">
      <alignment horizontal="left" vertical="top" wrapText="1"/>
    </xf>
    <xf numFmtId="0" fontId="23" fillId="23" borderId="0" xfId="25" applyFont="1" applyFill="1" applyAlignment="1">
      <alignment horizontal="center" vertical="center" wrapText="1"/>
    </xf>
    <xf numFmtId="168" fontId="58" fillId="0" borderId="8" xfId="55" applyNumberFormat="1" applyFont="1" applyBorder="1" applyAlignment="1">
      <alignment horizontal="left" vertical="center" wrapText="1"/>
    </xf>
    <xf numFmtId="168" fontId="58" fillId="0" borderId="1" xfId="55" applyNumberFormat="1" applyFont="1" applyBorder="1" applyAlignment="1">
      <alignment horizontal="left" vertical="center" wrapText="1"/>
    </xf>
    <xf numFmtId="168" fontId="58" fillId="0" borderId="24" xfId="55" applyNumberFormat="1" applyFont="1" applyBorder="1" applyAlignment="1">
      <alignment horizontal="left" vertical="center" wrapText="1"/>
    </xf>
    <xf numFmtId="168" fontId="58" fillId="0" borderId="9" xfId="55" applyNumberFormat="1" applyFont="1" applyBorder="1" applyAlignment="1">
      <alignment horizontal="left" vertical="center" wrapText="1"/>
    </xf>
    <xf numFmtId="168" fontId="58" fillId="0" borderId="1" xfId="55" applyNumberFormat="1" applyFont="1" applyBorder="1" applyAlignment="1">
      <alignment horizontal="left" vertical="top" wrapText="1"/>
    </xf>
    <xf numFmtId="168" fontId="58" fillId="0" borderId="8" xfId="55" applyNumberFormat="1" applyFont="1" applyBorder="1" applyAlignment="1">
      <alignment horizontal="left" vertical="top" wrapText="1"/>
    </xf>
    <xf numFmtId="168" fontId="40" fillId="0" borderId="1" xfId="55" applyNumberFormat="1" applyFont="1" applyBorder="1" applyAlignment="1">
      <alignment horizontal="left" vertical="top" wrapText="1"/>
    </xf>
    <xf numFmtId="168" fontId="40" fillId="0" borderId="9" xfId="55" applyNumberFormat="1" applyFont="1" applyBorder="1" applyAlignment="1">
      <alignment horizontal="left" vertical="center" wrapText="1"/>
    </xf>
    <xf numFmtId="168" fontId="40" fillId="0" borderId="8" xfId="55" applyNumberFormat="1" applyFont="1" applyBorder="1" applyAlignment="1">
      <alignment horizontal="left" vertical="center" wrapText="1"/>
    </xf>
    <xf numFmtId="168" fontId="40" fillId="0" borderId="24" xfId="55" applyNumberFormat="1" applyFont="1" applyBorder="1" applyAlignment="1">
      <alignment horizontal="left" vertical="center" wrapText="1"/>
    </xf>
    <xf numFmtId="168" fontId="35" fillId="0" borderId="10" xfId="0" applyNumberFormat="1" applyFont="1" applyBorder="1" applyAlignment="1">
      <alignment horizontal="left" vertical="top" wrapText="1"/>
    </xf>
    <xf numFmtId="168" fontId="35" fillId="0" borderId="27" xfId="0" applyNumberFormat="1" applyFont="1" applyBorder="1" applyAlignment="1">
      <alignment horizontal="left" vertical="top" wrapText="1"/>
    </xf>
    <xf numFmtId="0" fontId="0" fillId="0" borderId="0" xfId="0" applyAlignment="1">
      <alignment horizontal="center"/>
    </xf>
    <xf numFmtId="0" fontId="10" fillId="0" borderId="0" xfId="0" applyFont="1" applyAlignment="1">
      <alignment horizontal="center"/>
    </xf>
    <xf numFmtId="0" fontId="16" fillId="0" borderId="0" xfId="9" applyAlignment="1">
      <alignment horizontal="center"/>
    </xf>
    <xf numFmtId="0" fontId="19" fillId="0" borderId="0" xfId="10" applyAlignment="1">
      <alignment horizontal="center"/>
    </xf>
    <xf numFmtId="0" fontId="0" fillId="0" borderId="10" xfId="0" applyBorder="1" applyAlignment="1">
      <alignment horizontal="left" vertical="top" wrapText="1"/>
    </xf>
    <xf numFmtId="0" fontId="61" fillId="0" borderId="1" xfId="0" applyFont="1" applyBorder="1" applyAlignment="1">
      <alignment horizontal="left" wrapText="1"/>
    </xf>
    <xf numFmtId="0" fontId="0" fillId="0" borderId="13"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35" fillId="0" borderId="8" xfId="0" applyFont="1" applyBorder="1" applyAlignment="1">
      <alignment horizontal="left" vertical="top" wrapText="1"/>
    </xf>
    <xf numFmtId="0" fontId="35" fillId="0" borderId="9" xfId="0" applyFont="1" applyBorder="1" applyAlignment="1">
      <alignment horizontal="left" vertical="top" wrapText="1"/>
    </xf>
    <xf numFmtId="0" fontId="35" fillId="0" borderId="10" xfId="0" applyFont="1" applyBorder="1" applyAlignment="1">
      <alignment horizontal="left" vertical="top" wrapText="1"/>
    </xf>
    <xf numFmtId="0" fontId="38" fillId="0" borderId="8" xfId="0" applyFont="1" applyBorder="1" applyAlignment="1">
      <alignment horizontal="left" vertical="top"/>
    </xf>
    <xf numFmtId="0" fontId="38" fillId="0" borderId="9" xfId="0" applyFont="1" applyBorder="1" applyAlignment="1">
      <alignment horizontal="left" vertical="top"/>
    </xf>
    <xf numFmtId="0" fontId="38" fillId="0" borderId="10" xfId="0" applyFont="1" applyBorder="1" applyAlignment="1">
      <alignment horizontal="left" vertical="top"/>
    </xf>
    <xf numFmtId="0" fontId="35" fillId="0" borderId="8" xfId="0" applyFont="1" applyBorder="1" applyAlignment="1">
      <alignment horizontal="left" vertical="top"/>
    </xf>
    <xf numFmtId="0" fontId="35" fillId="0" borderId="9" xfId="0" applyFont="1" applyBorder="1" applyAlignment="1">
      <alignment horizontal="left" vertical="top"/>
    </xf>
    <xf numFmtId="0" fontId="35" fillId="0" borderId="10" xfId="0" applyFont="1" applyBorder="1" applyAlignment="1">
      <alignment horizontal="left" vertical="top"/>
    </xf>
    <xf numFmtId="0" fontId="33" fillId="0" borderId="0" xfId="0" applyFont="1" applyAlignment="1">
      <alignment vertical="top"/>
    </xf>
    <xf numFmtId="0" fontId="0" fillId="0" borderId="0" xfId="0" applyAlignment="1">
      <alignment vertical="top"/>
    </xf>
    <xf numFmtId="0" fontId="38" fillId="0" borderId="8" xfId="0" applyFont="1" applyBorder="1" applyAlignment="1">
      <alignment horizontal="left" vertical="top" wrapText="1"/>
    </xf>
    <xf numFmtId="0" fontId="38" fillId="0" borderId="9" xfId="0" applyFont="1" applyBorder="1" applyAlignment="1">
      <alignment horizontal="left" vertical="top" wrapText="1"/>
    </xf>
    <xf numFmtId="0" fontId="38" fillId="0" borderId="10" xfId="0" applyFont="1" applyBorder="1" applyAlignment="1">
      <alignment horizontal="left" vertical="top" wrapText="1"/>
    </xf>
    <xf numFmtId="0" fontId="33" fillId="0" borderId="17" xfId="0" applyFont="1" applyBorder="1" applyAlignment="1">
      <alignment vertical="top"/>
    </xf>
    <xf numFmtId="0" fontId="0" fillId="0" borderId="17" xfId="0" applyBorder="1" applyAlignment="1">
      <alignment vertical="top"/>
    </xf>
    <xf numFmtId="168" fontId="40" fillId="0" borderId="8" xfId="55" applyNumberFormat="1" applyFont="1" applyBorder="1" applyAlignment="1">
      <alignment horizontal="left" vertical="center" wrapText="1"/>
    </xf>
    <xf numFmtId="168" fontId="40" fillId="0" borderId="10" xfId="55" applyNumberFormat="1" applyFont="1" applyBorder="1" applyAlignment="1">
      <alignment horizontal="left" vertical="center" wrapText="1"/>
    </xf>
    <xf numFmtId="168" fontId="40" fillId="0" borderId="25" xfId="55" applyNumberFormat="1" applyFont="1" applyBorder="1" applyAlignment="1">
      <alignment horizontal="left" vertical="center" wrapText="1"/>
    </xf>
    <xf numFmtId="168" fontId="40" fillId="0" borderId="42" xfId="55" applyNumberFormat="1" applyFont="1" applyBorder="1" applyAlignment="1">
      <alignment horizontal="left" vertical="center" wrapText="1"/>
    </xf>
    <xf numFmtId="168" fontId="58" fillId="0" borderId="8" xfId="55" applyNumberFormat="1" applyFont="1" applyBorder="1" applyAlignment="1">
      <alignment horizontal="left" vertical="center" wrapText="1"/>
    </xf>
    <xf numFmtId="168" fontId="58" fillId="0" borderId="9" xfId="55" applyNumberFormat="1" applyFont="1" applyBorder="1" applyAlignment="1">
      <alignment horizontal="left" vertical="center" wrapText="1"/>
    </xf>
    <xf numFmtId="168" fontId="58" fillId="0" borderId="10" xfId="55" applyNumberFormat="1" applyFont="1" applyBorder="1" applyAlignment="1">
      <alignment horizontal="left" vertical="center" wrapText="1"/>
    </xf>
    <xf numFmtId="168" fontId="40" fillId="0" borderId="9" xfId="55" applyNumberFormat="1" applyFont="1" applyBorder="1" applyAlignment="1">
      <alignment horizontal="left" vertical="center" wrapText="1"/>
    </xf>
    <xf numFmtId="0" fontId="35" fillId="33" borderId="42" xfId="0" applyFont="1" applyFill="1" applyBorder="1" applyAlignment="1">
      <alignment horizontal="center" vertical="center" wrapText="1"/>
    </xf>
    <xf numFmtId="0" fontId="35" fillId="33" borderId="10" xfId="0" applyFont="1" applyFill="1" applyBorder="1" applyAlignment="1">
      <alignment horizontal="center" vertical="center" wrapText="1"/>
    </xf>
    <xf numFmtId="0" fontId="40" fillId="0" borderId="42" xfId="55" applyFont="1" applyBorder="1" applyAlignment="1">
      <alignment horizontal="center" vertical="center" wrapText="1"/>
    </xf>
    <xf numFmtId="0" fontId="40" fillId="0" borderId="10" xfId="55" applyFont="1" applyBorder="1" applyAlignment="1">
      <alignment horizontal="center" vertical="center" wrapText="1"/>
    </xf>
    <xf numFmtId="0" fontId="35" fillId="34" borderId="8" xfId="0" applyFont="1" applyFill="1" applyBorder="1" applyAlignment="1">
      <alignment horizontal="center" vertical="center"/>
    </xf>
    <xf numFmtId="0" fontId="35" fillId="34" borderId="25" xfId="0" applyFont="1" applyFill="1" applyBorder="1" applyAlignment="1">
      <alignment horizontal="center" vertical="center"/>
    </xf>
    <xf numFmtId="0" fontId="40" fillId="0" borderId="8" xfId="55" applyFont="1" applyBorder="1" applyAlignment="1">
      <alignment horizontal="center" vertical="center" wrapText="1"/>
    </xf>
    <xf numFmtId="0" fontId="40" fillId="0" borderId="25" xfId="55" applyFont="1" applyBorder="1" applyAlignment="1">
      <alignment horizontal="center" vertical="center" wrapText="1"/>
    </xf>
    <xf numFmtId="0" fontId="33" fillId="33" borderId="8" xfId="0" applyFont="1" applyFill="1" applyBorder="1" applyAlignment="1">
      <alignment horizontal="center" vertical="center"/>
    </xf>
    <xf numFmtId="0" fontId="33" fillId="33" borderId="9" xfId="0" applyFont="1" applyFill="1" applyBorder="1" applyAlignment="1">
      <alignment horizontal="center" vertical="center"/>
    </xf>
    <xf numFmtId="0" fontId="40" fillId="0" borderId="8" xfId="55" applyFont="1" applyBorder="1" applyAlignment="1">
      <alignment horizontal="left" vertical="center" wrapText="1"/>
    </xf>
    <xf numFmtId="0" fontId="40" fillId="0" borderId="9" xfId="55" applyFont="1" applyBorder="1" applyAlignment="1">
      <alignment horizontal="left" vertical="center" wrapText="1"/>
    </xf>
    <xf numFmtId="0" fontId="33" fillId="33" borderId="10" xfId="0" applyFont="1" applyFill="1" applyBorder="1" applyAlignment="1">
      <alignment horizontal="center" vertical="center"/>
    </xf>
    <xf numFmtId="0" fontId="40" fillId="0" borderId="10" xfId="55" applyFont="1" applyBorder="1" applyAlignment="1">
      <alignment horizontal="left" vertical="center" wrapText="1"/>
    </xf>
    <xf numFmtId="0" fontId="33" fillId="33" borderId="25" xfId="0" applyFont="1" applyFill="1" applyBorder="1" applyAlignment="1">
      <alignment horizontal="center" vertical="center"/>
    </xf>
    <xf numFmtId="0" fontId="40" fillId="0" borderId="25" xfId="55" applyFont="1" applyBorder="1" applyAlignment="1">
      <alignment horizontal="left" vertical="center" wrapText="1"/>
    </xf>
    <xf numFmtId="0" fontId="58" fillId="33" borderId="8" xfId="55" applyFont="1" applyFill="1" applyBorder="1" applyAlignment="1">
      <alignment horizontal="center" vertical="center"/>
    </xf>
    <xf numFmtId="0" fontId="58" fillId="33" borderId="9" xfId="55" applyFont="1" applyFill="1" applyBorder="1" applyAlignment="1">
      <alignment horizontal="center" vertical="center"/>
    </xf>
    <xf numFmtId="0" fontId="58" fillId="0" borderId="8" xfId="55" applyFont="1" applyBorder="1" applyAlignment="1">
      <alignment horizontal="left" vertical="center" wrapText="1"/>
    </xf>
    <xf numFmtId="0" fontId="33" fillId="34" borderId="8" xfId="0" applyFont="1" applyFill="1" applyBorder="1" applyAlignment="1">
      <alignment horizontal="center" vertical="center"/>
    </xf>
    <xf numFmtId="0" fontId="33" fillId="32" borderId="8" xfId="0" applyFont="1" applyFill="1" applyBorder="1" applyAlignment="1">
      <alignment horizontal="center" vertical="center"/>
    </xf>
    <xf numFmtId="0" fontId="58" fillId="0" borderId="9" xfId="55" applyFont="1" applyBorder="1" applyAlignment="1">
      <alignment horizontal="left" vertical="center" wrapText="1"/>
    </xf>
    <xf numFmtId="0" fontId="58" fillId="0" borderId="10" xfId="55" applyFont="1" applyBorder="1" applyAlignment="1">
      <alignment horizontal="left" vertical="center" wrapText="1"/>
    </xf>
    <xf numFmtId="0" fontId="33" fillId="34" borderId="9" xfId="0" applyFont="1" applyFill="1" applyBorder="1" applyAlignment="1">
      <alignment horizontal="center" vertical="center"/>
    </xf>
    <xf numFmtId="0" fontId="33" fillId="34" borderId="10" xfId="0" applyFont="1" applyFill="1" applyBorder="1" applyAlignment="1">
      <alignment horizontal="center" vertical="center"/>
    </xf>
    <xf numFmtId="0" fontId="33" fillId="33" borderId="1" xfId="0" applyFont="1" applyFill="1" applyBorder="1" applyAlignment="1">
      <alignment horizontal="center" vertical="center"/>
    </xf>
    <xf numFmtId="0" fontId="33" fillId="0" borderId="8" xfId="0" applyFont="1" applyBorder="1" applyAlignment="1">
      <alignment horizontal="center" vertical="center" wrapText="1"/>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25" xfId="0" applyFont="1" applyBorder="1" applyAlignment="1">
      <alignment horizontal="center" vertical="center"/>
    </xf>
    <xf numFmtId="0" fontId="58" fillId="0" borderId="8" xfId="55" applyFont="1" applyFill="1" applyBorder="1" applyAlignment="1">
      <alignment horizontal="center" vertical="center" wrapText="1"/>
    </xf>
    <xf numFmtId="0" fontId="58" fillId="0" borderId="9" xfId="55" applyFont="1" applyFill="1" applyBorder="1" applyAlignment="1">
      <alignment horizontal="center" vertical="center"/>
    </xf>
    <xf numFmtId="0" fontId="33" fillId="0" borderId="8" xfId="0" applyFont="1" applyBorder="1" applyAlignment="1">
      <alignment horizontal="center" vertical="center"/>
    </xf>
    <xf numFmtId="0" fontId="58" fillId="0" borderId="9" xfId="55" applyFont="1" applyFill="1" applyBorder="1" applyAlignment="1">
      <alignment horizontal="center" vertical="center" wrapText="1"/>
    </xf>
    <xf numFmtId="0" fontId="58" fillId="0" borderId="10" xfId="55" applyFont="1" applyFill="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42" xfId="0" applyFont="1" applyBorder="1" applyAlignment="1">
      <alignment horizontal="center" vertical="top" wrapText="1"/>
    </xf>
    <xf numFmtId="0" fontId="35" fillId="0" borderId="9" xfId="0" applyFont="1" applyBorder="1" applyAlignment="1">
      <alignment horizontal="center" vertical="top" wrapText="1"/>
    </xf>
    <xf numFmtId="0" fontId="35" fillId="0" borderId="25" xfId="0" applyFont="1" applyBorder="1" applyAlignment="1">
      <alignment horizontal="center" vertical="top" wrapText="1"/>
    </xf>
    <xf numFmtId="0" fontId="35" fillId="0" borderId="25" xfId="0" applyFont="1" applyBorder="1" applyAlignment="1">
      <alignment horizontal="center" vertical="center"/>
    </xf>
    <xf numFmtId="0" fontId="35" fillId="29" borderId="11" xfId="63" applyFont="1" applyFill="1" applyBorder="1" applyAlignment="1">
      <alignment horizontal="left" vertical="top" wrapText="1"/>
    </xf>
    <xf numFmtId="0" fontId="35" fillId="29" borderId="12" xfId="63" applyFont="1" applyFill="1" applyBorder="1" applyAlignment="1">
      <alignment horizontal="left" vertical="top" wrapText="1"/>
    </xf>
    <xf numFmtId="0" fontId="35" fillId="29" borderId="14" xfId="63" applyFont="1" applyFill="1" applyBorder="1" applyAlignment="1">
      <alignment horizontal="left" vertical="top" wrapText="1"/>
    </xf>
    <xf numFmtId="0" fontId="35" fillId="29" borderId="15" xfId="63" applyFont="1" applyFill="1" applyBorder="1" applyAlignment="1">
      <alignment horizontal="left" vertical="top" wrapText="1"/>
    </xf>
    <xf numFmtId="0" fontId="35" fillId="29" borderId="17" xfId="63" applyFont="1" applyFill="1" applyBorder="1" applyAlignment="1">
      <alignment horizontal="left" vertical="top" wrapText="1"/>
    </xf>
    <xf numFmtId="0" fontId="35" fillId="29" borderId="0" xfId="63" applyFont="1" applyFill="1" applyAlignment="1">
      <alignment horizontal="left" vertical="top" wrapText="1"/>
    </xf>
    <xf numFmtId="0" fontId="35" fillId="29" borderId="19" xfId="63" applyFont="1" applyFill="1" applyBorder="1" applyAlignment="1">
      <alignment horizontal="left" vertical="top" wrapText="1"/>
    </xf>
    <xf numFmtId="0" fontId="35" fillId="29" borderId="20" xfId="63" applyFont="1" applyFill="1" applyBorder="1" applyAlignment="1">
      <alignment horizontal="left" vertical="top" wrapText="1"/>
    </xf>
    <xf numFmtId="0" fontId="23" fillId="20" borderId="8" xfId="25" applyFont="1" applyBorder="1" applyAlignment="1">
      <alignment vertical="center"/>
    </xf>
    <xf numFmtId="0" fontId="23" fillId="20" borderId="9" xfId="25" applyFont="1" applyBorder="1" applyAlignment="1">
      <alignment vertical="center"/>
    </xf>
    <xf numFmtId="0" fontId="23" fillId="20" borderId="10" xfId="25" applyFont="1" applyBorder="1" applyAlignment="1">
      <alignment vertical="center"/>
    </xf>
    <xf numFmtId="0" fontId="35" fillId="29" borderId="11" xfId="64" applyFont="1" applyFill="1" applyBorder="1" applyAlignment="1">
      <alignment horizontal="left" vertical="top" wrapText="1"/>
    </xf>
    <xf numFmtId="0" fontId="35" fillId="29" borderId="12" xfId="64" applyFont="1" applyFill="1" applyBorder="1" applyAlignment="1">
      <alignment horizontal="left" vertical="top" wrapText="1"/>
    </xf>
    <xf numFmtId="0" fontId="35" fillId="29" borderId="12" xfId="64" applyFont="1" applyFill="1" applyBorder="1" applyAlignment="1">
      <alignment horizontal="left" vertical="top"/>
    </xf>
    <xf numFmtId="0" fontId="35" fillId="29" borderId="14" xfId="64" applyFont="1" applyFill="1" applyBorder="1" applyAlignment="1">
      <alignment horizontal="left" vertical="top" wrapText="1"/>
    </xf>
    <xf numFmtId="0" fontId="35" fillId="29" borderId="15" xfId="64" applyFont="1" applyFill="1" applyBorder="1" applyAlignment="1">
      <alignment horizontal="left" vertical="top" wrapText="1"/>
    </xf>
    <xf numFmtId="0" fontId="35" fillId="29" borderId="17" xfId="64" applyFont="1" applyFill="1" applyBorder="1" applyAlignment="1">
      <alignment horizontal="left" vertical="top" wrapText="1"/>
    </xf>
    <xf numFmtId="0" fontId="35" fillId="29" borderId="0" xfId="64" applyFont="1" applyFill="1" applyAlignment="1">
      <alignment horizontal="left" vertical="top" wrapText="1"/>
    </xf>
    <xf numFmtId="0" fontId="35" fillId="29" borderId="19" xfId="64" applyFont="1" applyFill="1" applyBorder="1" applyAlignment="1">
      <alignment horizontal="left" vertical="top" wrapText="1"/>
    </xf>
    <xf numFmtId="0" fontId="35" fillId="29" borderId="20" xfId="64" applyFont="1" applyFill="1" applyBorder="1" applyAlignment="1">
      <alignment horizontal="left" vertical="top" wrapText="1"/>
    </xf>
    <xf numFmtId="0" fontId="35" fillId="29" borderId="11" xfId="64" applyFont="1" applyFill="1" applyBorder="1" applyAlignment="1">
      <alignment horizontal="left" wrapText="1"/>
    </xf>
    <xf numFmtId="0" fontId="35" fillId="29" borderId="12" xfId="64" applyFont="1" applyFill="1" applyBorder="1" applyAlignment="1">
      <alignment horizontal="left" wrapText="1"/>
    </xf>
    <xf numFmtId="0" fontId="23" fillId="20" borderId="8" xfId="25" applyFont="1" applyBorder="1" applyAlignment="1">
      <alignment horizontal="left" vertical="center" wrapText="1"/>
    </xf>
    <xf numFmtId="0" fontId="23" fillId="20" borderId="9" xfId="25" applyFont="1" applyBorder="1" applyAlignment="1">
      <alignment horizontal="left" vertical="center" wrapText="1"/>
    </xf>
    <xf numFmtId="0" fontId="23" fillId="20" borderId="10" xfId="25" applyFont="1" applyBorder="1" applyAlignment="1">
      <alignment horizontal="left" vertical="center" wrapText="1"/>
    </xf>
    <xf numFmtId="0" fontId="35" fillId="29" borderId="11" xfId="65" applyFont="1" applyFill="1" applyBorder="1" applyAlignment="1">
      <alignment horizontal="left" vertical="top" wrapText="1"/>
    </xf>
    <xf numFmtId="0" fontId="35" fillId="29" borderId="12" xfId="65" applyFont="1" applyFill="1" applyBorder="1" applyAlignment="1">
      <alignment horizontal="left" vertical="top" wrapText="1"/>
    </xf>
    <xf numFmtId="0" fontId="35" fillId="29" borderId="13" xfId="65" applyFont="1" applyFill="1" applyBorder="1" applyAlignment="1">
      <alignment horizontal="left" vertical="top" wrapText="1"/>
    </xf>
    <xf numFmtId="0" fontId="35" fillId="29" borderId="14" xfId="65" applyFont="1" applyFill="1" applyBorder="1" applyAlignment="1">
      <alignment horizontal="left" vertical="top" wrapText="1"/>
    </xf>
    <xf numFmtId="0" fontId="35" fillId="29" borderId="15" xfId="65" applyFont="1" applyFill="1" applyBorder="1" applyAlignment="1">
      <alignment horizontal="left" vertical="top" wrapText="1"/>
    </xf>
    <xf numFmtId="0" fontId="35" fillId="29" borderId="16" xfId="65" applyFont="1" applyFill="1" applyBorder="1" applyAlignment="1">
      <alignment horizontal="left" vertical="top" wrapText="1"/>
    </xf>
    <xf numFmtId="0" fontId="35" fillId="29" borderId="17" xfId="65" applyFont="1" applyFill="1" applyBorder="1" applyAlignment="1">
      <alignment horizontal="left" vertical="top" wrapText="1"/>
    </xf>
    <xf numFmtId="0" fontId="35" fillId="29" borderId="0" xfId="65" applyFont="1" applyFill="1" applyAlignment="1">
      <alignment horizontal="left" vertical="top" wrapText="1"/>
    </xf>
    <xf numFmtId="0" fontId="35" fillId="29" borderId="18" xfId="65" applyFont="1" applyFill="1" applyBorder="1" applyAlignment="1">
      <alignment horizontal="left" vertical="top" wrapText="1"/>
    </xf>
    <xf numFmtId="0" fontId="35" fillId="29" borderId="19" xfId="65" applyFont="1" applyFill="1" applyBorder="1" applyAlignment="1">
      <alignment horizontal="left" vertical="top" wrapText="1"/>
    </xf>
    <xf numFmtId="0" fontId="35" fillId="29" borderId="20" xfId="65" applyFont="1" applyFill="1" applyBorder="1" applyAlignment="1">
      <alignment horizontal="left" vertical="top" wrapText="1"/>
    </xf>
    <xf numFmtId="0" fontId="35" fillId="29" borderId="21" xfId="65" applyFont="1" applyFill="1" applyBorder="1" applyAlignment="1">
      <alignment horizontal="left" vertical="top" wrapText="1"/>
    </xf>
    <xf numFmtId="0" fontId="35" fillId="29" borderId="11" xfId="65" applyFont="1" applyFill="1" applyBorder="1" applyAlignment="1">
      <alignment horizontal="left" wrapText="1"/>
    </xf>
    <xf numFmtId="0" fontId="35" fillId="29" borderId="12" xfId="65" applyFont="1" applyFill="1" applyBorder="1" applyAlignment="1">
      <alignment horizontal="left" wrapText="1"/>
    </xf>
    <xf numFmtId="0" fontId="35" fillId="29" borderId="11" xfId="66" applyFont="1" applyFill="1" applyBorder="1" applyAlignment="1">
      <alignment horizontal="left" vertical="top" wrapText="1"/>
    </xf>
    <xf numFmtId="0" fontId="35" fillId="29" borderId="12" xfId="66" applyFont="1" applyFill="1" applyBorder="1" applyAlignment="1">
      <alignment horizontal="left" vertical="top" wrapText="1"/>
    </xf>
    <xf numFmtId="0" fontId="35" fillId="29" borderId="14" xfId="66" applyFont="1" applyFill="1" applyBorder="1" applyAlignment="1">
      <alignment horizontal="left" vertical="top" wrapText="1"/>
    </xf>
    <xf numFmtId="0" fontId="35" fillId="29" borderId="15" xfId="66" applyFont="1" applyFill="1" applyBorder="1" applyAlignment="1">
      <alignment horizontal="left" vertical="top" wrapText="1"/>
    </xf>
    <xf numFmtId="0" fontId="35" fillId="29" borderId="17" xfId="66" applyFont="1" applyFill="1" applyBorder="1" applyAlignment="1">
      <alignment horizontal="left" vertical="top" wrapText="1"/>
    </xf>
    <xf numFmtId="0" fontId="35" fillId="29" borderId="0" xfId="66" applyFont="1" applyFill="1" applyAlignment="1">
      <alignment horizontal="left" vertical="top" wrapText="1"/>
    </xf>
    <xf numFmtId="0" fontId="35" fillId="29" borderId="19" xfId="66" applyFont="1" applyFill="1" applyBorder="1" applyAlignment="1">
      <alignment horizontal="left" vertical="top" wrapText="1"/>
    </xf>
    <xf numFmtId="0" fontId="35" fillId="29" borderId="20" xfId="66" applyFont="1" applyFill="1" applyBorder="1" applyAlignment="1">
      <alignment horizontal="left" vertical="top" wrapText="1"/>
    </xf>
    <xf numFmtId="0" fontId="35" fillId="29" borderId="11" xfId="67" applyFont="1" applyFill="1" applyBorder="1" applyAlignment="1">
      <alignment horizontal="left" wrapText="1"/>
    </xf>
    <xf numFmtId="0" fontId="35" fillId="29" borderId="12" xfId="67" applyFont="1" applyFill="1" applyBorder="1" applyAlignment="1">
      <alignment horizontal="left" wrapText="1"/>
    </xf>
    <xf numFmtId="0" fontId="35" fillId="29" borderId="11" xfId="67" applyFont="1" applyFill="1" applyBorder="1" applyAlignment="1">
      <alignment horizontal="left" vertical="top" wrapText="1"/>
    </xf>
    <xf numFmtId="0" fontId="35" fillId="29" borderId="12" xfId="67" applyFont="1" applyFill="1" applyBorder="1" applyAlignment="1">
      <alignment horizontal="left" vertical="top" wrapText="1"/>
    </xf>
    <xf numFmtId="0" fontId="35" fillId="29" borderId="14" xfId="67" applyFont="1" applyFill="1" applyBorder="1" applyAlignment="1">
      <alignment horizontal="left" vertical="top" wrapText="1"/>
    </xf>
    <xf numFmtId="0" fontId="35" fillId="29" borderId="15" xfId="67" applyFont="1" applyFill="1" applyBorder="1" applyAlignment="1">
      <alignment horizontal="left" vertical="top" wrapText="1"/>
    </xf>
    <xf numFmtId="0" fontId="35" fillId="29" borderId="17" xfId="67" applyFont="1" applyFill="1" applyBorder="1" applyAlignment="1">
      <alignment horizontal="left" vertical="top" wrapText="1"/>
    </xf>
    <xf numFmtId="0" fontId="35" fillId="29" borderId="0" xfId="67" applyFont="1" applyFill="1" applyAlignment="1">
      <alignment horizontal="left" vertical="top" wrapText="1"/>
    </xf>
    <xf numFmtId="0" fontId="35" fillId="29" borderId="19" xfId="67" applyFont="1" applyFill="1" applyBorder="1" applyAlignment="1">
      <alignment horizontal="left" vertical="top" wrapText="1"/>
    </xf>
    <xf numFmtId="0" fontId="35" fillId="29" borderId="20" xfId="67" applyFont="1" applyFill="1" applyBorder="1" applyAlignment="1">
      <alignment horizontal="left" vertical="top" wrapText="1"/>
    </xf>
    <xf numFmtId="0" fontId="35" fillId="29" borderId="11" xfId="66" applyFont="1" applyFill="1" applyBorder="1" applyAlignment="1">
      <alignment horizontal="left" wrapText="1"/>
    </xf>
    <xf numFmtId="0" fontId="35" fillId="29" borderId="12" xfId="66" applyFont="1" applyFill="1" applyBorder="1" applyAlignment="1">
      <alignment horizontal="left" wrapText="1"/>
    </xf>
    <xf numFmtId="0" fontId="35" fillId="29" borderId="11" xfId="68" applyFont="1" applyFill="1" applyBorder="1" applyAlignment="1">
      <alignment horizontal="left" wrapText="1"/>
    </xf>
    <xf numFmtId="0" fontId="35" fillId="29" borderId="12" xfId="68" applyFont="1" applyFill="1" applyBorder="1" applyAlignment="1">
      <alignment horizontal="left" wrapText="1"/>
    </xf>
    <xf numFmtId="0" fontId="35" fillId="29" borderId="11" xfId="68" applyFont="1" applyFill="1" applyBorder="1" applyAlignment="1">
      <alignment horizontal="left" vertical="top" wrapText="1"/>
    </xf>
    <xf numFmtId="0" fontId="35" fillId="29" borderId="12" xfId="68" applyFont="1" applyFill="1" applyBorder="1" applyAlignment="1">
      <alignment horizontal="left" vertical="top" wrapText="1"/>
    </xf>
    <xf numFmtId="0" fontId="35" fillId="29" borderId="14" xfId="68" applyFont="1" applyFill="1" applyBorder="1" applyAlignment="1">
      <alignment horizontal="left" vertical="top" wrapText="1"/>
    </xf>
    <xf numFmtId="0" fontId="35" fillId="29" borderId="15" xfId="68" applyFont="1" applyFill="1" applyBorder="1" applyAlignment="1">
      <alignment horizontal="left" vertical="top" wrapText="1"/>
    </xf>
    <xf numFmtId="0" fontId="35" fillId="29" borderId="17" xfId="68" applyFont="1" applyFill="1" applyBorder="1" applyAlignment="1">
      <alignment horizontal="left" vertical="top" wrapText="1"/>
    </xf>
    <xf numFmtId="0" fontId="35" fillId="29" borderId="0" xfId="68" applyFont="1" applyFill="1" applyAlignment="1">
      <alignment horizontal="left" vertical="top" wrapText="1"/>
    </xf>
    <xf numFmtId="0" fontId="35" fillId="29" borderId="19" xfId="68" applyFont="1" applyFill="1" applyBorder="1" applyAlignment="1">
      <alignment horizontal="left" vertical="top" wrapText="1"/>
    </xf>
    <xf numFmtId="0" fontId="35" fillId="29" borderId="20" xfId="68" applyFont="1" applyFill="1" applyBorder="1" applyAlignment="1">
      <alignment horizontal="left" vertical="top" wrapText="1"/>
    </xf>
    <xf numFmtId="0" fontId="33" fillId="29" borderId="11" xfId="66" applyFont="1" applyFill="1" applyBorder="1" applyAlignment="1">
      <alignment horizontal="left" vertical="top"/>
    </xf>
    <xf numFmtId="0" fontId="33" fillId="29" borderId="12" xfId="66" applyFont="1" applyFill="1" applyBorder="1" applyAlignment="1">
      <alignment horizontal="left" vertical="top"/>
    </xf>
    <xf numFmtId="0" fontId="33" fillId="29" borderId="13" xfId="66" applyFont="1" applyFill="1" applyBorder="1" applyAlignment="1">
      <alignment horizontal="left" vertical="top"/>
    </xf>
    <xf numFmtId="0" fontId="35" fillId="29" borderId="11" xfId="69" applyFont="1" applyFill="1" applyBorder="1" applyAlignment="1">
      <alignment horizontal="left" wrapText="1"/>
    </xf>
    <xf numFmtId="0" fontId="35" fillId="29" borderId="12" xfId="69" applyFont="1" applyFill="1" applyBorder="1" applyAlignment="1">
      <alignment horizontal="left" wrapText="1"/>
    </xf>
    <xf numFmtId="0" fontId="35" fillId="29" borderId="11" xfId="69" applyFont="1" applyFill="1" applyBorder="1" applyAlignment="1">
      <alignment horizontal="left" vertical="top" wrapText="1"/>
    </xf>
    <xf numFmtId="0" fontId="35" fillId="29" borderId="12" xfId="69" applyFont="1" applyFill="1" applyBorder="1" applyAlignment="1">
      <alignment horizontal="left" vertical="top" wrapText="1"/>
    </xf>
    <xf numFmtId="0" fontId="35" fillId="29" borderId="14" xfId="69" applyFont="1" applyFill="1" applyBorder="1" applyAlignment="1">
      <alignment horizontal="left" vertical="top" wrapText="1"/>
    </xf>
    <xf numFmtId="0" fontId="35" fillId="29" borderId="15" xfId="69" applyFont="1" applyFill="1" applyBorder="1" applyAlignment="1">
      <alignment horizontal="left" vertical="top" wrapText="1"/>
    </xf>
    <xf numFmtId="0" fontId="35" fillId="29" borderId="17" xfId="69" applyFont="1" applyFill="1" applyBorder="1" applyAlignment="1">
      <alignment horizontal="left" vertical="top" wrapText="1"/>
    </xf>
    <xf numFmtId="0" fontId="35" fillId="29" borderId="0" xfId="69" applyFont="1" applyFill="1" applyAlignment="1">
      <alignment horizontal="left" vertical="top" wrapText="1"/>
    </xf>
    <xf numFmtId="0" fontId="35" fillId="29" borderId="19" xfId="69" applyFont="1" applyFill="1" applyBorder="1" applyAlignment="1">
      <alignment horizontal="left" vertical="top" wrapText="1"/>
    </xf>
    <xf numFmtId="0" fontId="35" fillId="29" borderId="20" xfId="69" applyFont="1" applyFill="1" applyBorder="1" applyAlignment="1">
      <alignment horizontal="left" vertical="top" wrapText="1"/>
    </xf>
    <xf numFmtId="0" fontId="40" fillId="29" borderId="11" xfId="67" applyFont="1" applyFill="1" applyBorder="1" applyAlignment="1">
      <alignment horizontal="left" vertical="top" wrapText="1"/>
    </xf>
    <xf numFmtId="0" fontId="40" fillId="29" borderId="12" xfId="67" applyFont="1" applyFill="1" applyBorder="1" applyAlignment="1">
      <alignment horizontal="left" vertical="top" wrapText="1"/>
    </xf>
    <xf numFmtId="0" fontId="40" fillId="29" borderId="11" xfId="69" applyFont="1" applyFill="1" applyBorder="1" applyAlignment="1">
      <alignment horizontal="left" vertical="top" wrapText="1"/>
    </xf>
    <xf numFmtId="0" fontId="40" fillId="29" borderId="12" xfId="69" applyFont="1" applyFill="1" applyBorder="1" applyAlignment="1">
      <alignment horizontal="left" vertical="top" wrapText="1"/>
    </xf>
    <xf numFmtId="0" fontId="35" fillId="29" borderId="11" xfId="70" applyFont="1" applyFill="1" applyBorder="1" applyAlignment="1">
      <alignment horizontal="left" wrapText="1"/>
    </xf>
    <xf numFmtId="0" fontId="35" fillId="29" borderId="12" xfId="70" applyFont="1" applyFill="1" applyBorder="1" applyAlignment="1">
      <alignment horizontal="left" wrapText="1"/>
    </xf>
    <xf numFmtId="0" fontId="35" fillId="29" borderId="11" xfId="70" applyFont="1" applyFill="1" applyBorder="1" applyAlignment="1">
      <alignment horizontal="left" vertical="top" wrapText="1"/>
    </xf>
    <xf numFmtId="0" fontId="35" fillId="29" borderId="12" xfId="70" applyFont="1" applyFill="1" applyBorder="1" applyAlignment="1">
      <alignment horizontal="left" vertical="top" wrapText="1"/>
    </xf>
    <xf numFmtId="0" fontId="35" fillId="29" borderId="14" xfId="70" applyFont="1" applyFill="1" applyBorder="1" applyAlignment="1">
      <alignment horizontal="left" vertical="top" wrapText="1"/>
    </xf>
    <xf numFmtId="0" fontId="35" fillId="29" borderId="15" xfId="70" applyFont="1" applyFill="1" applyBorder="1" applyAlignment="1">
      <alignment horizontal="left" vertical="top" wrapText="1"/>
    </xf>
    <xf numFmtId="0" fontId="35" fillId="29" borderId="17" xfId="70" applyFont="1" applyFill="1" applyBorder="1" applyAlignment="1">
      <alignment horizontal="left" vertical="top" wrapText="1"/>
    </xf>
    <xf numFmtId="0" fontId="35" fillId="29" borderId="0" xfId="70" applyFont="1" applyFill="1" applyAlignment="1">
      <alignment horizontal="left" vertical="top" wrapText="1"/>
    </xf>
    <xf numFmtId="0" fontId="35" fillId="29" borderId="19" xfId="70" applyFont="1" applyFill="1" applyBorder="1" applyAlignment="1">
      <alignment horizontal="left" vertical="top" wrapText="1"/>
    </xf>
    <xf numFmtId="0" fontId="35" fillId="29" borderId="20" xfId="70" applyFont="1" applyFill="1" applyBorder="1" applyAlignment="1">
      <alignment horizontal="left" vertical="top" wrapText="1"/>
    </xf>
    <xf numFmtId="0" fontId="23" fillId="20" borderId="8" xfId="25" applyFont="1" applyBorder="1" applyAlignment="1">
      <alignment vertical="center" wrapText="1"/>
    </xf>
    <xf numFmtId="0" fontId="23" fillId="20" borderId="9" xfId="25" applyFont="1" applyBorder="1" applyAlignment="1">
      <alignment vertical="center" wrapText="1"/>
    </xf>
    <xf numFmtId="0" fontId="23" fillId="20" borderId="10" xfId="25" applyFont="1" applyBorder="1" applyAlignment="1">
      <alignment vertical="center" wrapText="1"/>
    </xf>
    <xf numFmtId="0" fontId="35" fillId="29" borderId="13" xfId="68" applyFont="1" applyFill="1" applyBorder="1" applyAlignment="1">
      <alignment horizontal="left" wrapText="1"/>
    </xf>
    <xf numFmtId="0" fontId="35" fillId="0" borderId="11" xfId="67" applyFont="1" applyBorder="1" applyAlignment="1">
      <alignment horizontal="left" vertical="top" wrapText="1"/>
    </xf>
    <xf numFmtId="0" fontId="35" fillId="0" borderId="12" xfId="67" applyFont="1" applyBorder="1" applyAlignment="1">
      <alignment horizontal="left" vertical="top" wrapText="1"/>
    </xf>
    <xf numFmtId="0" fontId="41" fillId="29" borderId="11" xfId="67" applyFont="1" applyFill="1" applyBorder="1" applyAlignment="1">
      <alignment horizontal="left" vertical="top" wrapText="1"/>
    </xf>
    <xf numFmtId="0" fontId="41" fillId="29" borderId="12" xfId="67" applyFont="1" applyFill="1" applyBorder="1" applyAlignment="1">
      <alignment horizontal="left" vertical="top" wrapText="1"/>
    </xf>
    <xf numFmtId="0" fontId="35" fillId="30" borderId="11" xfId="0" applyFont="1" applyFill="1" applyBorder="1" applyAlignment="1">
      <alignment horizontal="left" wrapText="1"/>
    </xf>
    <xf numFmtId="0" fontId="35" fillId="30" borderId="12" xfId="0" applyFont="1" applyFill="1" applyBorder="1" applyAlignment="1">
      <alignment horizontal="left" wrapText="1"/>
    </xf>
    <xf numFmtId="0" fontId="35" fillId="30" borderId="11" xfId="0" applyFont="1" applyFill="1" applyBorder="1" applyAlignment="1">
      <alignment horizontal="left" vertical="top" wrapText="1"/>
    </xf>
    <xf numFmtId="0" fontId="35" fillId="30" borderId="12" xfId="0" applyFont="1" applyFill="1" applyBorder="1" applyAlignment="1">
      <alignment horizontal="left" vertical="top" wrapText="1"/>
    </xf>
    <xf numFmtId="0" fontId="35" fillId="30" borderId="14" xfId="0" applyFont="1" applyFill="1" applyBorder="1" applyAlignment="1">
      <alignment horizontal="left" vertical="top" wrapText="1"/>
    </xf>
    <xf numFmtId="0" fontId="35" fillId="30" borderId="15" xfId="0" applyFont="1" applyFill="1" applyBorder="1" applyAlignment="1">
      <alignment horizontal="left" vertical="top" wrapText="1"/>
    </xf>
    <xf numFmtId="0" fontId="35" fillId="30" borderId="17" xfId="0" applyFont="1" applyFill="1" applyBorder="1" applyAlignment="1">
      <alignment horizontal="left" vertical="top" wrapText="1"/>
    </xf>
    <xf numFmtId="0" fontId="35" fillId="30" borderId="0" xfId="0" applyFont="1" applyFill="1" applyAlignment="1">
      <alignment horizontal="left" vertical="top" wrapText="1"/>
    </xf>
    <xf numFmtId="0" fontId="35" fillId="30" borderId="19" xfId="0" applyFont="1" applyFill="1" applyBorder="1" applyAlignment="1">
      <alignment horizontal="left" vertical="top" wrapText="1"/>
    </xf>
    <xf numFmtId="0" fontId="35" fillId="30" borderId="20" xfId="0" applyFont="1" applyFill="1" applyBorder="1" applyAlignment="1">
      <alignment horizontal="left" vertical="top" wrapText="1"/>
    </xf>
    <xf numFmtId="0" fontId="35" fillId="29" borderId="11" xfId="72" applyFont="1" applyFill="1" applyBorder="1" applyAlignment="1">
      <alignment horizontal="left" vertical="top" wrapText="1"/>
    </xf>
    <xf numFmtId="0" fontId="35" fillId="29" borderId="12" xfId="72" applyFont="1" applyFill="1" applyBorder="1" applyAlignment="1">
      <alignment horizontal="left" vertical="top" wrapText="1"/>
    </xf>
    <xf numFmtId="0" fontId="35" fillId="29" borderId="11" xfId="72" applyFont="1" applyFill="1" applyBorder="1" applyAlignment="1">
      <alignment horizontal="left" wrapText="1"/>
    </xf>
    <xf numFmtId="0" fontId="35" fillId="29" borderId="12" xfId="72" applyFont="1" applyFill="1" applyBorder="1" applyAlignment="1">
      <alignment horizontal="left" wrapText="1"/>
    </xf>
    <xf numFmtId="0" fontId="35" fillId="29" borderId="14" xfId="72" applyFont="1" applyFill="1" applyBorder="1" applyAlignment="1">
      <alignment horizontal="left" vertical="top" wrapText="1"/>
    </xf>
    <xf numFmtId="0" fontId="35" fillId="29" borderId="15" xfId="72" applyFont="1" applyFill="1" applyBorder="1" applyAlignment="1">
      <alignment horizontal="left" vertical="top" wrapText="1"/>
    </xf>
    <xf numFmtId="0" fontId="35" fillId="29" borderId="17" xfId="72" applyFont="1" applyFill="1" applyBorder="1" applyAlignment="1">
      <alignment horizontal="left" vertical="top" wrapText="1"/>
    </xf>
    <xf numFmtId="0" fontId="35" fillId="29" borderId="0" xfId="72" applyFont="1" applyFill="1" applyAlignment="1">
      <alignment horizontal="left" vertical="top" wrapText="1"/>
    </xf>
    <xf numFmtId="0" fontId="35" fillId="29" borderId="19" xfId="72" applyFont="1" applyFill="1" applyBorder="1" applyAlignment="1">
      <alignment horizontal="left" vertical="top" wrapText="1"/>
    </xf>
    <xf numFmtId="0" fontId="35" fillId="29" borderId="20" xfId="72" applyFont="1" applyFill="1" applyBorder="1" applyAlignment="1">
      <alignment horizontal="left" vertical="top" wrapText="1"/>
    </xf>
    <xf numFmtId="0" fontId="35" fillId="29" borderId="11" xfId="90" applyFont="1" applyFill="1" applyBorder="1" applyAlignment="1">
      <alignment horizontal="left" vertical="top" wrapText="1"/>
    </xf>
    <xf numFmtId="0" fontId="35" fillId="29" borderId="12" xfId="90" applyFont="1" applyFill="1" applyBorder="1" applyAlignment="1">
      <alignment horizontal="left" vertical="top" wrapText="1"/>
    </xf>
    <xf numFmtId="0" fontId="35" fillId="29" borderId="14" xfId="90" applyFont="1" applyFill="1" applyBorder="1" applyAlignment="1">
      <alignment horizontal="left" vertical="top" wrapText="1"/>
    </xf>
    <xf numFmtId="0" fontId="35" fillId="29" borderId="15" xfId="90" applyFont="1" applyFill="1" applyBorder="1" applyAlignment="1">
      <alignment horizontal="left" vertical="top" wrapText="1"/>
    </xf>
    <xf numFmtId="0" fontId="35" fillId="29" borderId="17" xfId="90" applyFont="1" applyFill="1" applyBorder="1" applyAlignment="1">
      <alignment horizontal="left" vertical="top" wrapText="1"/>
    </xf>
    <xf numFmtId="0" fontId="35" fillId="29" borderId="0" xfId="90" applyFont="1" applyFill="1" applyAlignment="1">
      <alignment horizontal="left" vertical="top" wrapText="1"/>
    </xf>
    <xf numFmtId="0" fontId="35" fillId="29" borderId="19" xfId="90" applyFont="1" applyFill="1" applyBorder="1" applyAlignment="1">
      <alignment horizontal="left" vertical="top" wrapText="1"/>
    </xf>
    <xf numFmtId="0" fontId="35" fillId="29" borderId="20" xfId="90" applyFont="1" applyFill="1" applyBorder="1" applyAlignment="1">
      <alignment horizontal="left" vertical="top" wrapText="1"/>
    </xf>
  </cellXfs>
  <cellStyles count="97">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6" xr:uid="{D4768B1E-1453-4818-B50D-CA8445A0B6C7}"/>
    <cellStyle name="Normal 2 2 3" xfId="57" xr:uid="{47E45A0A-BD18-4FD3-97BF-C2D118D00BD2}"/>
    <cellStyle name="Normal 2 2 3 2" xfId="62" xr:uid="{27BA75CF-EA24-F542-BB27-DEA6A2FA2175}"/>
    <cellStyle name="Normal 2 2 3 3" xfId="68" xr:uid="{928A3C3C-907B-4B64-B009-24B959FC3B75}"/>
    <cellStyle name="Normal 2 2 3 3 2" xfId="95" xr:uid="{28CB7A89-50A8-41EB-AF43-0A012E323ABA}"/>
    <cellStyle name="Normal 2 2 4" xfId="58" xr:uid="{61160D58-DC68-487D-98D3-8783DE44DE98}"/>
    <cellStyle name="Normal 2 2 4 2" xfId="65" xr:uid="{78A7ADF5-5F23-47BF-B226-068E15D9BA6F}"/>
    <cellStyle name="Normal 2 2 4 2 2" xfId="92" xr:uid="{9261E3E3-D90C-401F-AE47-21AD758D5E6F}"/>
    <cellStyle name="Normal 2 2 4 3" xfId="84" xr:uid="{C9D1BFA0-A588-4B48-AB09-2DE47E4711F9}"/>
    <cellStyle name="Normal 2 2 4 4" xfId="91" xr:uid="{EDEF9AC1-9CCB-4AFA-9EBE-27F8D8014E00}"/>
    <cellStyle name="Normal 2 2 5" xfId="64" xr:uid="{8A4C34B4-AF54-4D17-93A5-0127A6FA42BF}"/>
    <cellStyle name="Normal 2 2 5 2" xfId="93" xr:uid="{99B38754-C3C3-472C-93CA-4AE5964F9028}"/>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4 4" xfId="90" xr:uid="{96A8FB00-E6D2-46F2-B13A-CA4B33E3BA0D}"/>
    <cellStyle name="Normal 3 5" xfId="63" xr:uid="{D8CEAA6C-C8E6-4EB5-9BAB-AE711A3B0550}"/>
    <cellStyle name="Normal 3 5 2" xfId="80" xr:uid="{B93AD61E-CAFF-4C3E-AA94-9D6890F4BC2A}"/>
    <cellStyle name="Normal 3 5 3" xfId="89" xr:uid="{BA70C841-A0C0-414F-950C-F3D792D6A8FC}"/>
    <cellStyle name="Normal 3 5 4" xfId="94" xr:uid="{618EA140-4635-4729-BB89-7C8913C7B15D}"/>
    <cellStyle name="Normal 4" xfId="69" xr:uid="{8316193B-9BFB-47A2-A1E9-4362F4C19B74}"/>
    <cellStyle name="Normal 5" xfId="70" xr:uid="{071BA412-E607-4A1F-A81D-BB072A189847}"/>
    <cellStyle name="Normal 5 2" xfId="86" xr:uid="{4319FE42-9A52-449F-8341-F173A5BF672A}"/>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7" xfId="71" xr:uid="{A9DC4F12-A824-48C5-B173-82AC1516E175}"/>
    <cellStyle name="Normal 7 2" xfId="76" xr:uid="{72A24211-D1EF-474A-8270-7F4152D754F0}"/>
    <cellStyle name="Normal 8" xfId="72" xr:uid="{A4218123-35B9-433E-AC2A-956961775C59}"/>
    <cellStyle name="Normal 8 2" xfId="75" xr:uid="{17584296-6AA5-4CE9-ADCA-21DEAA4F801C}"/>
    <cellStyle name="Note" xfId="22" builtinId="10" customBuiltin="1"/>
    <cellStyle name="Output" xfId="17" builtinId="21" customBuiltin="1"/>
    <cellStyle name="Percent" xfId="7" builtinId="5" customBuiltin="1"/>
    <cellStyle name="Title" xfId="8" builtinId="15" hidden="1"/>
    <cellStyle name="Total" xfId="24" builtinId="25" customBuiltin="1"/>
    <cellStyle name="Warning Text" xfId="21" builtinId="11" customBuiltin="1"/>
  </cellStyles>
  <dxfs count="26">
    <dxf>
      <font>
        <b val="0"/>
        <i val="0"/>
        <strike val="0"/>
        <condense val="0"/>
        <extend val="0"/>
        <outline val="0"/>
        <shadow val="0"/>
        <u val="none"/>
        <vertAlign val="baseline"/>
        <sz val="9"/>
        <color theme="1"/>
        <name val="Calibri"/>
        <family val="2"/>
        <scheme val="none"/>
      </font>
      <alignment horizontal="left" vertical="top" textRotation="0" wrapText="0" indent="0" justifyLastLine="0" shrinkToFit="0" readingOrder="0"/>
    </dxf>
    <dxf>
      <font>
        <b val="0"/>
        <i val="0"/>
        <strike val="0"/>
        <condense val="0"/>
        <extend val="0"/>
        <outline val="0"/>
        <shadow val="0"/>
        <u val="none"/>
        <vertAlign val="baseline"/>
        <sz val="9"/>
        <color theme="1"/>
        <name val="Calibri"/>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9"/>
        <color theme="1"/>
        <name val="Calibri"/>
        <family val="2"/>
        <scheme val="none"/>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numFmt numFmtId="0" formatCode="Genera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Calibri"/>
        <family val="2"/>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Calibri"/>
        <family val="2"/>
        <scheme val="none"/>
      </font>
    </dxf>
    <dxf>
      <font>
        <b val="0"/>
        <i val="0"/>
        <strike val="0"/>
        <condense val="0"/>
        <extend val="0"/>
        <outline val="0"/>
        <shadow val="0"/>
        <u/>
        <vertAlign val="baseline"/>
        <sz val="9"/>
        <color theme="10"/>
        <name val="Calibri"/>
        <family val="2"/>
        <scheme val="none"/>
      </font>
      <numFmt numFmtId="0" formatCode="General"/>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name val="Calibri"/>
        <family val="2"/>
        <scheme val="none"/>
      </font>
      <numFmt numFmtId="0" formatCode="General"/>
      <alignment horizontal="left" vertical="top" textRotation="0" wrapText="0" indent="0" justifyLastLine="0" shrinkToFit="0" readingOrder="0"/>
    </dxf>
    <dxf>
      <font>
        <strike val="0"/>
        <outline val="0"/>
        <shadow val="0"/>
        <vertAlign val="baseline"/>
        <name val="Calibri"/>
        <family val="2"/>
        <scheme val="none"/>
      </font>
      <alignment vertical="top" textRotation="0" indent="0" justifyLastLine="0" shrinkToFit="0" readingOrder="0"/>
    </dxf>
    <dxf>
      <font>
        <strike val="0"/>
        <outline val="0"/>
        <shadow val="0"/>
        <vertAlign val="baseline"/>
        <sz val="9"/>
        <name val="Calibri"/>
        <family val="2"/>
        <scheme val="none"/>
      </font>
    </dxf>
    <dxf>
      <font>
        <strike val="0"/>
        <outline val="0"/>
        <shadow val="0"/>
        <vertAlign val="baseline"/>
        <name val="Calibri"/>
        <family val="2"/>
        <scheme val="none"/>
      </font>
    </dxf>
    <dxf>
      <font>
        <strike val="0"/>
        <outline val="0"/>
        <shadow val="0"/>
        <vertAlign val="baseline"/>
        <name val="Calibri"/>
        <family val="2"/>
        <scheme val="none"/>
      </font>
    </dxf>
    <dxf>
      <font>
        <strike val="0"/>
        <outline val="0"/>
        <shadow val="0"/>
        <vertAlign val="baseline"/>
        <name val="Calibri"/>
        <family val="2"/>
        <scheme val="none"/>
      </font>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none">
          <fgColor indexed="64"/>
          <bgColor auto="1"/>
        </patternFill>
      </fill>
      <alignment horizontal="center" vertical="top" textRotation="0" wrapText="0" indent="0" justifyLastLine="0" shrinkToFit="0" readingOrder="0"/>
    </dxf>
  </dxfs>
  <tableStyles count="0" defaultTableStyle="TableStyleMedium9" defaultPivotStyle="PivotStyleLight16"/>
  <colors>
    <mruColors>
      <color rgb="FFFDFDBB"/>
      <color rgb="FFB9E8FF"/>
      <color rgb="FF000000"/>
      <color rgb="FFB6DF89"/>
      <color rgb="FFBF95DF"/>
      <color rgb="FFFFB48F"/>
      <color rgb="FF66CCFF"/>
      <color rgb="FF87CFC1"/>
      <color rgb="FF5CBD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styles" Target="styles.xml"/><Relationship Id="rId134" Type="http://schemas.openxmlformats.org/officeDocument/2006/relationships/customXml" Target="../customXml/item11.xml"/><Relationship Id="rId139"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1.xml"/><Relationship Id="rId129" Type="http://schemas.openxmlformats.org/officeDocument/2006/relationships/customXml" Target="../customXml/item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7.xml"/><Relationship Id="rId145"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7.xml"/><Relationship Id="rId135"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125" Type="http://schemas.openxmlformats.org/officeDocument/2006/relationships/customXml" Target="../customXml/item2.xml"/><Relationship Id="rId141"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pivotCacheDefinition" Target="pivotCache/pivotCacheDefinition1.xml"/><Relationship Id="rId131" Type="http://schemas.openxmlformats.org/officeDocument/2006/relationships/customXml" Target="../customXml/item8.xml"/><Relationship Id="rId136"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powerPivotData" Target="model/item.data"/><Relationship Id="rId142" Type="http://schemas.openxmlformats.org/officeDocument/2006/relationships/customXml" Target="../customXml/item1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microsoft.com/office/2017/10/relationships/person" Target="persons/person.xml"/><Relationship Id="rId143"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144"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hyperlink" Target="#'List of Test Scenarios'!A1"/><Relationship Id="rId11" Type="http://schemas.openxmlformats.org/officeDocument/2006/relationships/image" Target="../media/image9.png"/><Relationship Id="rId5" Type="http://schemas.openxmlformats.org/officeDocument/2006/relationships/hyperlink" Target="#'List of Test Cases'!A1"/><Relationship Id="rId15" Type="http://schemas.openxmlformats.org/officeDocument/2006/relationships/image" Target="../media/image13.png"/><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image" Target="../media/image7.png"/><Relationship Id="rId14"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0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0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0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0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0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1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2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3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4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5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6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7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8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0.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1.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2.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3.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4.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5.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6.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7.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8.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_rels/drawing99.xml.rels><?xml version="1.0" encoding="UTF-8" standalone="yes"?>
<Relationships xmlns="http://schemas.openxmlformats.org/package/2006/relationships"><Relationship Id="rId1" Type="http://schemas.openxmlformats.org/officeDocument/2006/relationships/hyperlink" Target="#'List of Test Scenarios'!A1"/></Relationships>
</file>

<file path=xl/drawings/drawing1.xml><?xml version="1.0" encoding="utf-8"?>
<xdr:wsDr xmlns:xdr="http://schemas.openxmlformats.org/drawingml/2006/spreadsheetDrawing" xmlns:a="http://schemas.openxmlformats.org/drawingml/2006/main">
  <xdr:twoCellAnchor editAs="oneCell">
    <xdr:from>
      <xdr:col>9</xdr:col>
      <xdr:colOff>578664</xdr:colOff>
      <xdr:row>208</xdr:row>
      <xdr:rowOff>0</xdr:rowOff>
    </xdr:from>
    <xdr:to>
      <xdr:col>36</xdr:col>
      <xdr:colOff>146110</xdr:colOff>
      <xdr:row>213</xdr:row>
      <xdr:rowOff>98263</xdr:rowOff>
    </xdr:to>
    <xdr:pic>
      <xdr:nvPicPr>
        <xdr:cNvPr id="87" name="Picture 86">
          <a:extLst>
            <a:ext uri="{FF2B5EF4-FFF2-40B4-BE49-F238E27FC236}">
              <a16:creationId xmlns:a16="http://schemas.microsoft.com/office/drawing/2014/main" id="{F901AF02-D129-4E5F-A75F-6C0E581494A4}"/>
            </a:ext>
          </a:extLst>
        </xdr:cNvPr>
        <xdr:cNvPicPr>
          <a:picLocks noChangeAspect="1"/>
        </xdr:cNvPicPr>
      </xdr:nvPicPr>
      <xdr:blipFill>
        <a:blip xmlns:r="http://schemas.openxmlformats.org/officeDocument/2006/relationships" r:embed="rId1"/>
        <a:stretch>
          <a:fillRect/>
        </a:stretch>
      </xdr:blipFill>
      <xdr:spPr>
        <a:xfrm>
          <a:off x="7762846" y="35997334"/>
          <a:ext cx="15486194" cy="1430286"/>
        </a:xfrm>
        <a:prstGeom prst="rect">
          <a:avLst/>
        </a:prstGeom>
      </xdr:spPr>
    </xdr:pic>
    <xdr:clientData/>
  </xdr:twoCellAnchor>
  <xdr:twoCellAnchor editAs="oneCell">
    <xdr:from>
      <xdr:col>10</xdr:col>
      <xdr:colOff>0</xdr:colOff>
      <xdr:row>200</xdr:row>
      <xdr:rowOff>0</xdr:rowOff>
    </xdr:from>
    <xdr:to>
      <xdr:col>31</xdr:col>
      <xdr:colOff>580114</xdr:colOff>
      <xdr:row>205</xdr:row>
      <xdr:rowOff>502238</xdr:rowOff>
    </xdr:to>
    <xdr:pic>
      <xdr:nvPicPr>
        <xdr:cNvPr id="85" name="Picture 84">
          <a:extLst>
            <a:ext uri="{FF2B5EF4-FFF2-40B4-BE49-F238E27FC236}">
              <a16:creationId xmlns:a16="http://schemas.microsoft.com/office/drawing/2014/main" id="{E811D60F-A5B0-43D2-8854-5FF9CD7878B1}"/>
            </a:ext>
          </a:extLst>
        </xdr:cNvPr>
        <xdr:cNvPicPr>
          <a:picLocks noChangeAspect="1"/>
        </xdr:cNvPicPr>
      </xdr:nvPicPr>
      <xdr:blipFill>
        <a:blip xmlns:r="http://schemas.openxmlformats.org/officeDocument/2006/relationships" r:embed="rId2"/>
        <a:stretch>
          <a:fillRect/>
        </a:stretch>
      </xdr:blipFill>
      <xdr:spPr>
        <a:xfrm>
          <a:off x="7773764" y="33639001"/>
          <a:ext cx="12961363" cy="1484877"/>
        </a:xfrm>
        <a:prstGeom prst="rect">
          <a:avLst/>
        </a:prstGeom>
      </xdr:spPr>
    </xdr:pic>
    <xdr:clientData/>
  </xdr:twoCellAnchor>
  <xdr:twoCellAnchor>
    <xdr:from>
      <xdr:col>9</xdr:col>
      <xdr:colOff>19050</xdr:colOff>
      <xdr:row>200</xdr:row>
      <xdr:rowOff>9523</xdr:rowOff>
    </xdr:from>
    <xdr:to>
      <xdr:col>10</xdr:col>
      <xdr:colOff>19050</xdr:colOff>
      <xdr:row>205</xdr:row>
      <xdr:rowOff>495299</xdr:rowOff>
    </xdr:to>
    <xdr:sp macro="" textlink="">
      <xdr:nvSpPr>
        <xdr:cNvPr id="43" name="Arrow: Pentagon 42">
          <a:extLst>
            <a:ext uri="{FF2B5EF4-FFF2-40B4-BE49-F238E27FC236}">
              <a16:creationId xmlns:a16="http://schemas.microsoft.com/office/drawing/2014/main" id="{31B68E25-AB91-41F2-A344-A35D9EFC2B66}"/>
            </a:ext>
          </a:extLst>
        </xdr:cNvPr>
        <xdr:cNvSpPr/>
      </xdr:nvSpPr>
      <xdr:spPr>
        <a:xfrm rot="10800000">
          <a:off x="7381875" y="40271698"/>
          <a:ext cx="609600" cy="14668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19048</xdr:colOff>
      <xdr:row>241</xdr:row>
      <xdr:rowOff>152395</xdr:rowOff>
    </xdr:from>
    <xdr:to>
      <xdr:col>9</xdr:col>
      <xdr:colOff>600073</xdr:colOff>
      <xdr:row>250</xdr:row>
      <xdr:rowOff>219074</xdr:rowOff>
    </xdr:to>
    <xdr:sp macro="" textlink="">
      <xdr:nvSpPr>
        <xdr:cNvPr id="44" name="Arrow: Pentagon 43">
          <a:extLst>
            <a:ext uri="{FF2B5EF4-FFF2-40B4-BE49-F238E27FC236}">
              <a16:creationId xmlns:a16="http://schemas.microsoft.com/office/drawing/2014/main" id="{1A33D7B4-989F-476D-99A0-5550AC168230}"/>
            </a:ext>
          </a:extLst>
        </xdr:cNvPr>
        <xdr:cNvSpPr/>
      </xdr:nvSpPr>
      <xdr:spPr>
        <a:xfrm rot="10800000">
          <a:off x="7381873" y="52797070"/>
          <a:ext cx="581025" cy="2333629"/>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61372</xdr:colOff>
      <xdr:row>271</xdr:row>
      <xdr:rowOff>76426</xdr:rowOff>
    </xdr:from>
    <xdr:to>
      <xdr:col>10</xdr:col>
      <xdr:colOff>21838</xdr:colOff>
      <xdr:row>277</xdr:row>
      <xdr:rowOff>262036</xdr:rowOff>
    </xdr:to>
    <xdr:sp macro="" textlink="">
      <xdr:nvSpPr>
        <xdr:cNvPr id="45" name="Arrow: Pentagon 44">
          <a:extLst>
            <a:ext uri="{FF2B5EF4-FFF2-40B4-BE49-F238E27FC236}">
              <a16:creationId xmlns:a16="http://schemas.microsoft.com/office/drawing/2014/main" id="{185B51D3-55FE-4396-B9E6-0BB5E698CEBC}"/>
            </a:ext>
          </a:extLst>
        </xdr:cNvPr>
        <xdr:cNvSpPr/>
      </xdr:nvSpPr>
      <xdr:spPr>
        <a:xfrm rot="10800000">
          <a:off x="7245554" y="53335450"/>
          <a:ext cx="550048" cy="199803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284</xdr:row>
      <xdr:rowOff>109182</xdr:rowOff>
    </xdr:from>
    <xdr:to>
      <xdr:col>10</xdr:col>
      <xdr:colOff>21837</xdr:colOff>
      <xdr:row>294</xdr:row>
      <xdr:rowOff>0</xdr:rowOff>
    </xdr:to>
    <xdr:sp macro="" textlink="">
      <xdr:nvSpPr>
        <xdr:cNvPr id="46" name="Arrow: Pentagon 45">
          <a:extLst>
            <a:ext uri="{FF2B5EF4-FFF2-40B4-BE49-F238E27FC236}">
              <a16:creationId xmlns:a16="http://schemas.microsoft.com/office/drawing/2014/main" id="{CF256DEF-5A50-4FEB-A7AC-1EEF886FA717}"/>
            </a:ext>
          </a:extLst>
        </xdr:cNvPr>
        <xdr:cNvSpPr/>
      </xdr:nvSpPr>
      <xdr:spPr>
        <a:xfrm rot="10800000">
          <a:off x="7203232" y="56578158"/>
          <a:ext cx="592369" cy="3319136"/>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303</xdr:row>
      <xdr:rowOff>9520</xdr:rowOff>
    </xdr:from>
    <xdr:to>
      <xdr:col>10</xdr:col>
      <xdr:colOff>32755</xdr:colOff>
      <xdr:row>309</xdr:row>
      <xdr:rowOff>21835</xdr:rowOff>
    </xdr:to>
    <xdr:sp macro="" textlink="">
      <xdr:nvSpPr>
        <xdr:cNvPr id="47" name="Arrow: Pentagon 46">
          <a:extLst>
            <a:ext uri="{FF2B5EF4-FFF2-40B4-BE49-F238E27FC236}">
              <a16:creationId xmlns:a16="http://schemas.microsoft.com/office/drawing/2014/main" id="{F6AA4A65-D166-4DAB-8DDD-670A40362641}"/>
            </a:ext>
          </a:extLst>
        </xdr:cNvPr>
        <xdr:cNvSpPr/>
      </xdr:nvSpPr>
      <xdr:spPr>
        <a:xfrm rot="10800000">
          <a:off x="7222282" y="61380772"/>
          <a:ext cx="584237" cy="1671884"/>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207</xdr:row>
      <xdr:rowOff>133349</xdr:rowOff>
    </xdr:from>
    <xdr:to>
      <xdr:col>10</xdr:col>
      <xdr:colOff>19050</xdr:colOff>
      <xdr:row>213</xdr:row>
      <xdr:rowOff>114300</xdr:rowOff>
    </xdr:to>
    <xdr:sp macro="" textlink="">
      <xdr:nvSpPr>
        <xdr:cNvPr id="48" name="Arrow: Pentagon 47">
          <a:extLst>
            <a:ext uri="{FF2B5EF4-FFF2-40B4-BE49-F238E27FC236}">
              <a16:creationId xmlns:a16="http://schemas.microsoft.com/office/drawing/2014/main" id="{FE7EDC82-5AEB-43DD-BA0A-78CEFB83AAA4}"/>
            </a:ext>
          </a:extLst>
        </xdr:cNvPr>
        <xdr:cNvSpPr/>
      </xdr:nvSpPr>
      <xdr:spPr>
        <a:xfrm rot="10800000">
          <a:off x="7381875" y="42586274"/>
          <a:ext cx="609600" cy="14668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9525</xdr:colOff>
      <xdr:row>251</xdr:row>
      <xdr:rowOff>123823</xdr:rowOff>
    </xdr:from>
    <xdr:to>
      <xdr:col>10</xdr:col>
      <xdr:colOff>9525</xdr:colOff>
      <xdr:row>256</xdr:row>
      <xdr:rowOff>0</xdr:rowOff>
    </xdr:to>
    <xdr:sp macro="" textlink="">
      <xdr:nvSpPr>
        <xdr:cNvPr id="49" name="Arrow: Pentagon 48">
          <a:extLst>
            <a:ext uri="{FF2B5EF4-FFF2-40B4-BE49-F238E27FC236}">
              <a16:creationId xmlns:a16="http://schemas.microsoft.com/office/drawing/2014/main" id="{AE9E1969-8F03-4D1B-9517-7A06D438DD44}"/>
            </a:ext>
          </a:extLst>
        </xdr:cNvPr>
        <xdr:cNvSpPr/>
      </xdr:nvSpPr>
      <xdr:spPr>
        <a:xfrm rot="10800000">
          <a:off x="7372350" y="59388373"/>
          <a:ext cx="609600" cy="203835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224</xdr:row>
      <xdr:rowOff>152398</xdr:rowOff>
    </xdr:from>
    <xdr:to>
      <xdr:col>10</xdr:col>
      <xdr:colOff>19050</xdr:colOff>
      <xdr:row>228</xdr:row>
      <xdr:rowOff>0</xdr:rowOff>
    </xdr:to>
    <xdr:sp macro="" textlink="">
      <xdr:nvSpPr>
        <xdr:cNvPr id="54" name="Arrow: Pentagon 53">
          <a:extLst>
            <a:ext uri="{FF2B5EF4-FFF2-40B4-BE49-F238E27FC236}">
              <a16:creationId xmlns:a16="http://schemas.microsoft.com/office/drawing/2014/main" id="{6CE68312-D5CC-4453-BE7C-6FE583C82D6B}"/>
            </a:ext>
          </a:extLst>
        </xdr:cNvPr>
        <xdr:cNvSpPr/>
      </xdr:nvSpPr>
      <xdr:spPr>
        <a:xfrm rot="10800000">
          <a:off x="7381875" y="49063273"/>
          <a:ext cx="609600" cy="1247776"/>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48768</xdr:colOff>
      <xdr:row>40</xdr:row>
      <xdr:rowOff>126035</xdr:rowOff>
    </xdr:from>
    <xdr:to>
      <xdr:col>7</xdr:col>
      <xdr:colOff>277977</xdr:colOff>
      <xdr:row>42</xdr:row>
      <xdr:rowOff>73152</xdr:rowOff>
    </xdr:to>
    <xdr:pic>
      <xdr:nvPicPr>
        <xdr:cNvPr id="4" name="Picture 3">
          <a:extLst>
            <a:ext uri="{FF2B5EF4-FFF2-40B4-BE49-F238E27FC236}">
              <a16:creationId xmlns:a16="http://schemas.microsoft.com/office/drawing/2014/main" id="{C88782A8-9FEF-4706-9B96-19BE79B25B2B}"/>
            </a:ext>
          </a:extLst>
        </xdr:cNvPr>
        <xdr:cNvPicPr>
          <a:picLocks noChangeAspect="1"/>
        </xdr:cNvPicPr>
      </xdr:nvPicPr>
      <xdr:blipFill rotWithShape="1">
        <a:blip xmlns:r="http://schemas.openxmlformats.org/officeDocument/2006/relationships" r:embed="rId3"/>
        <a:srcRect l="315" t="-2451" r="12301" b="7278"/>
        <a:stretch/>
      </xdr:blipFill>
      <xdr:spPr>
        <a:xfrm>
          <a:off x="633984" y="7676947"/>
          <a:ext cx="5626201" cy="288493"/>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editAs="oneCell">
    <xdr:from>
      <xdr:col>1</xdr:col>
      <xdr:colOff>9526</xdr:colOff>
      <xdr:row>152</xdr:row>
      <xdr:rowOff>57150</xdr:rowOff>
    </xdr:from>
    <xdr:to>
      <xdr:col>7</xdr:col>
      <xdr:colOff>241402</xdr:colOff>
      <xdr:row>154</xdr:row>
      <xdr:rowOff>14631</xdr:rowOff>
    </xdr:to>
    <xdr:pic>
      <xdr:nvPicPr>
        <xdr:cNvPr id="40" name="Picture 39">
          <a:extLst>
            <a:ext uri="{FF2B5EF4-FFF2-40B4-BE49-F238E27FC236}">
              <a16:creationId xmlns:a16="http://schemas.microsoft.com/office/drawing/2014/main" id="{6B4650E6-81E6-4E7F-876F-585F836937D8}"/>
            </a:ext>
          </a:extLst>
        </xdr:cNvPr>
        <xdr:cNvPicPr>
          <a:picLocks noChangeAspect="1"/>
        </xdr:cNvPicPr>
      </xdr:nvPicPr>
      <xdr:blipFill rotWithShape="1">
        <a:blip xmlns:r="http://schemas.openxmlformats.org/officeDocument/2006/relationships" r:embed="rId3"/>
        <a:srcRect t="-1" r="12572" b="1470"/>
        <a:stretch/>
      </xdr:blipFill>
      <xdr:spPr>
        <a:xfrm>
          <a:off x="594742" y="34080145"/>
          <a:ext cx="5630494" cy="293980"/>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editAs="oneCell">
    <xdr:from>
      <xdr:col>1</xdr:col>
      <xdr:colOff>9525</xdr:colOff>
      <xdr:row>197</xdr:row>
      <xdr:rowOff>0</xdr:rowOff>
    </xdr:from>
    <xdr:to>
      <xdr:col>7</xdr:col>
      <xdr:colOff>203200</xdr:colOff>
      <xdr:row>198</xdr:row>
      <xdr:rowOff>97536</xdr:rowOff>
    </xdr:to>
    <xdr:pic>
      <xdr:nvPicPr>
        <xdr:cNvPr id="41" name="Picture 40">
          <a:extLst>
            <a:ext uri="{FF2B5EF4-FFF2-40B4-BE49-F238E27FC236}">
              <a16:creationId xmlns:a16="http://schemas.microsoft.com/office/drawing/2014/main" id="{4A98A439-5584-454A-8F38-36736DBB6B9F}"/>
            </a:ext>
          </a:extLst>
        </xdr:cNvPr>
        <xdr:cNvPicPr>
          <a:picLocks noChangeAspect="1"/>
        </xdr:cNvPicPr>
      </xdr:nvPicPr>
      <xdr:blipFill rotWithShape="1">
        <a:blip xmlns:r="http://schemas.openxmlformats.org/officeDocument/2006/relationships" r:embed="rId3"/>
        <a:srcRect t="-1" r="13169" b="8915"/>
        <a:stretch/>
      </xdr:blipFill>
      <xdr:spPr>
        <a:xfrm>
          <a:off x="594741" y="34462720"/>
          <a:ext cx="5590667" cy="268224"/>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editAs="oneCell">
    <xdr:from>
      <xdr:col>0</xdr:col>
      <xdr:colOff>577215</xdr:colOff>
      <xdr:row>54</xdr:row>
      <xdr:rowOff>38100</xdr:rowOff>
    </xdr:from>
    <xdr:to>
      <xdr:col>7</xdr:col>
      <xdr:colOff>285292</xdr:colOff>
      <xdr:row>55</xdr:row>
      <xdr:rowOff>160934</xdr:rowOff>
    </xdr:to>
    <xdr:pic>
      <xdr:nvPicPr>
        <xdr:cNvPr id="8" name="Picture 7">
          <a:extLst>
            <a:ext uri="{FF2B5EF4-FFF2-40B4-BE49-F238E27FC236}">
              <a16:creationId xmlns:a16="http://schemas.microsoft.com/office/drawing/2014/main" id="{0C59790F-30D2-4EA0-BF67-BE0F4FA41F11}"/>
            </a:ext>
          </a:extLst>
        </xdr:cNvPr>
        <xdr:cNvPicPr>
          <a:picLocks noChangeAspect="1"/>
        </xdr:cNvPicPr>
      </xdr:nvPicPr>
      <xdr:blipFill rotWithShape="1">
        <a:blip xmlns:r="http://schemas.openxmlformats.org/officeDocument/2006/relationships" r:embed="rId4"/>
        <a:srcRect l="-572" r="11532" b="-3033"/>
        <a:stretch/>
      </xdr:blipFill>
      <xdr:spPr>
        <a:xfrm>
          <a:off x="577215" y="10696346"/>
          <a:ext cx="5691911" cy="291084"/>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editAs="oneCell">
    <xdr:from>
      <xdr:col>1</xdr:col>
      <xdr:colOff>9525</xdr:colOff>
      <xdr:row>139</xdr:row>
      <xdr:rowOff>19051</xdr:rowOff>
    </xdr:from>
    <xdr:to>
      <xdr:col>7</xdr:col>
      <xdr:colOff>186944</xdr:colOff>
      <xdr:row>140</xdr:row>
      <xdr:rowOff>89409</xdr:rowOff>
    </xdr:to>
    <xdr:pic>
      <xdr:nvPicPr>
        <xdr:cNvPr id="42" name="Picture 41">
          <a:extLst>
            <a:ext uri="{FF2B5EF4-FFF2-40B4-BE49-F238E27FC236}">
              <a16:creationId xmlns:a16="http://schemas.microsoft.com/office/drawing/2014/main" id="{4FD6D69A-E0DC-4D09-AFC3-83CB9E13A2D8}"/>
            </a:ext>
          </a:extLst>
        </xdr:cNvPr>
        <xdr:cNvPicPr>
          <a:picLocks noChangeAspect="1"/>
        </xdr:cNvPicPr>
      </xdr:nvPicPr>
      <xdr:blipFill rotWithShape="1">
        <a:blip xmlns:r="http://schemas.openxmlformats.org/officeDocument/2006/relationships" r:embed="rId4"/>
        <a:srcRect t="1" r="12777" b="15408"/>
        <a:stretch/>
      </xdr:blipFill>
      <xdr:spPr>
        <a:xfrm>
          <a:off x="594741" y="24630635"/>
          <a:ext cx="5574411" cy="241046"/>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editAs="oneCell">
    <xdr:from>
      <xdr:col>1</xdr:col>
      <xdr:colOff>19050</xdr:colOff>
      <xdr:row>238</xdr:row>
      <xdr:rowOff>123825</xdr:rowOff>
    </xdr:from>
    <xdr:to>
      <xdr:col>7</xdr:col>
      <xdr:colOff>207446</xdr:colOff>
      <xdr:row>240</xdr:row>
      <xdr:rowOff>76426</xdr:rowOff>
    </xdr:to>
    <xdr:pic>
      <xdr:nvPicPr>
        <xdr:cNvPr id="55" name="Picture 54">
          <a:extLst>
            <a:ext uri="{FF2B5EF4-FFF2-40B4-BE49-F238E27FC236}">
              <a16:creationId xmlns:a16="http://schemas.microsoft.com/office/drawing/2014/main" id="{C0E24BC5-CE71-4ACB-9B95-FF7082798828}"/>
            </a:ext>
          </a:extLst>
        </xdr:cNvPr>
        <xdr:cNvPicPr>
          <a:picLocks noChangeAspect="1"/>
        </xdr:cNvPicPr>
      </xdr:nvPicPr>
      <xdr:blipFill rotWithShape="1">
        <a:blip xmlns:r="http://schemas.openxmlformats.org/officeDocument/2006/relationships" r:embed="rId4"/>
        <a:srcRect r="12628" b="-94"/>
        <a:stretch/>
      </xdr:blipFill>
      <xdr:spPr>
        <a:xfrm>
          <a:off x="608634" y="45532656"/>
          <a:ext cx="5603827" cy="28014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19</xdr:col>
      <xdr:colOff>57150</xdr:colOff>
      <xdr:row>193</xdr:row>
      <xdr:rowOff>28574</xdr:rowOff>
    </xdr:from>
    <xdr:to>
      <xdr:col>22</xdr:col>
      <xdr:colOff>342900</xdr:colOff>
      <xdr:row>198</xdr:row>
      <xdr:rowOff>131019</xdr:rowOff>
    </xdr:to>
    <xdr:sp macro="" textlink="">
      <xdr:nvSpPr>
        <xdr:cNvPr id="25" name="TextBox 24">
          <a:extLst>
            <a:ext uri="{FF2B5EF4-FFF2-40B4-BE49-F238E27FC236}">
              <a16:creationId xmlns:a16="http://schemas.microsoft.com/office/drawing/2014/main" id="{37D7E8B3-EBD0-4D80-9CD9-03F2F5A0BD80}"/>
            </a:ext>
          </a:extLst>
        </xdr:cNvPr>
        <xdr:cNvSpPr txBox="1"/>
      </xdr:nvSpPr>
      <xdr:spPr>
        <a:xfrm>
          <a:off x="13137165" y="32521164"/>
          <a:ext cx="2054499" cy="921310"/>
        </a:xfrm>
        <a:prstGeom prst="rect">
          <a:avLst/>
        </a:prstGeom>
        <a:solidFill>
          <a:schemeClr val="lt1"/>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Grey Highlighting indicates all steps are excluded from ET and this is included purely for context.</a:t>
          </a:r>
        </a:p>
      </xdr:txBody>
    </xdr:sp>
    <xdr:clientData/>
  </xdr:twoCellAnchor>
  <xdr:twoCellAnchor>
    <xdr:from>
      <xdr:col>16</xdr:col>
      <xdr:colOff>159366</xdr:colOff>
      <xdr:row>210</xdr:row>
      <xdr:rowOff>456717</xdr:rowOff>
    </xdr:from>
    <xdr:to>
      <xdr:col>18</xdr:col>
      <xdr:colOff>50453</xdr:colOff>
      <xdr:row>211</xdr:row>
      <xdr:rowOff>75063</xdr:rowOff>
    </xdr:to>
    <xdr:sp macro="" textlink="">
      <xdr:nvSpPr>
        <xdr:cNvPr id="60" name="Oval 59">
          <a:extLst>
            <a:ext uri="{FF2B5EF4-FFF2-40B4-BE49-F238E27FC236}">
              <a16:creationId xmlns:a16="http://schemas.microsoft.com/office/drawing/2014/main" id="{2F5DA894-543E-4887-9CBA-DECEE6157337}"/>
            </a:ext>
          </a:extLst>
        </xdr:cNvPr>
        <xdr:cNvSpPr/>
      </xdr:nvSpPr>
      <xdr:spPr>
        <a:xfrm>
          <a:off x="11470630" y="36781598"/>
          <a:ext cx="1070254" cy="295275"/>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104909</xdr:colOff>
      <xdr:row>211</xdr:row>
      <xdr:rowOff>75063</xdr:rowOff>
    </xdr:from>
    <xdr:to>
      <xdr:col>19</xdr:col>
      <xdr:colOff>243697</xdr:colOff>
      <xdr:row>215</xdr:row>
      <xdr:rowOff>168422</xdr:rowOff>
    </xdr:to>
    <xdr:cxnSp macro="">
      <xdr:nvCxnSpPr>
        <xdr:cNvPr id="62" name="Straight Arrow Connector 61">
          <a:extLst>
            <a:ext uri="{FF2B5EF4-FFF2-40B4-BE49-F238E27FC236}">
              <a16:creationId xmlns:a16="http://schemas.microsoft.com/office/drawing/2014/main" id="{B7ED23E6-C2C3-4755-9A9D-9E59E01D35A2}"/>
            </a:ext>
          </a:extLst>
        </xdr:cNvPr>
        <xdr:cNvCxnSpPr>
          <a:stCxn id="63" idx="1"/>
          <a:endCxn id="60" idx="4"/>
        </xdr:cNvCxnSpPr>
      </xdr:nvCxnSpPr>
      <xdr:spPr>
        <a:xfrm flipH="1" flipV="1">
          <a:off x="12005757" y="37076873"/>
          <a:ext cx="1317955" cy="119609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243697</xdr:colOff>
      <xdr:row>213</xdr:row>
      <xdr:rowOff>478779</xdr:rowOff>
    </xdr:from>
    <xdr:to>
      <xdr:col>23</xdr:col>
      <xdr:colOff>157972</xdr:colOff>
      <xdr:row>216</xdr:row>
      <xdr:rowOff>87346</xdr:rowOff>
    </xdr:to>
    <xdr:sp macro="" textlink="">
      <xdr:nvSpPr>
        <xdr:cNvPr id="63" name="TextBox 62">
          <a:extLst>
            <a:ext uri="{FF2B5EF4-FFF2-40B4-BE49-F238E27FC236}">
              <a16:creationId xmlns:a16="http://schemas.microsoft.com/office/drawing/2014/main" id="{CD42CF9C-D739-409D-B3DA-DAE972C8BDB2}"/>
            </a:ext>
          </a:extLst>
        </xdr:cNvPr>
        <xdr:cNvSpPr txBox="1"/>
      </xdr:nvSpPr>
      <xdr:spPr>
        <a:xfrm>
          <a:off x="13323712" y="37808136"/>
          <a:ext cx="2272608" cy="929670"/>
        </a:xfrm>
        <a:prstGeom prst="rect">
          <a:avLst/>
        </a:prstGeom>
        <a:solidFill>
          <a:schemeClr val="lt1"/>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Grey Highlighting indicates steps relating to this Party/System are excluded from ET and are included purely for context.</a:t>
          </a:r>
        </a:p>
      </xdr:txBody>
    </xdr:sp>
    <xdr:clientData/>
  </xdr:twoCellAnchor>
  <xdr:twoCellAnchor>
    <xdr:from>
      <xdr:col>21</xdr:col>
      <xdr:colOff>451627</xdr:colOff>
      <xdr:row>207</xdr:row>
      <xdr:rowOff>119646</xdr:rowOff>
    </xdr:from>
    <xdr:to>
      <xdr:col>23</xdr:col>
      <xdr:colOff>218363</xdr:colOff>
      <xdr:row>213</xdr:row>
      <xdr:rowOff>174692</xdr:rowOff>
    </xdr:to>
    <xdr:sp macro="" textlink="">
      <xdr:nvSpPr>
        <xdr:cNvPr id="64" name="Oval 63">
          <a:extLst>
            <a:ext uri="{FF2B5EF4-FFF2-40B4-BE49-F238E27FC236}">
              <a16:creationId xmlns:a16="http://schemas.microsoft.com/office/drawing/2014/main" id="{E9AC78FA-B624-4FF6-A499-CDEDCB0DDD89}"/>
            </a:ext>
          </a:extLst>
        </xdr:cNvPr>
        <xdr:cNvSpPr/>
      </xdr:nvSpPr>
      <xdr:spPr>
        <a:xfrm>
          <a:off x="14710808" y="35953207"/>
          <a:ext cx="945903" cy="1550842"/>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21</xdr:col>
      <xdr:colOff>200835</xdr:colOff>
      <xdr:row>213</xdr:row>
      <xdr:rowOff>75518</xdr:rowOff>
    </xdr:from>
    <xdr:to>
      <xdr:col>22</xdr:col>
      <xdr:colOff>289475</xdr:colOff>
      <xdr:row>213</xdr:row>
      <xdr:rowOff>478779</xdr:rowOff>
    </xdr:to>
    <xdr:cxnSp macro="">
      <xdr:nvCxnSpPr>
        <xdr:cNvPr id="65" name="Straight Arrow Connector 64">
          <a:extLst>
            <a:ext uri="{FF2B5EF4-FFF2-40B4-BE49-F238E27FC236}">
              <a16:creationId xmlns:a16="http://schemas.microsoft.com/office/drawing/2014/main" id="{C5E8F33C-C8B9-4700-A00C-8FE7B3E19B42}"/>
            </a:ext>
          </a:extLst>
        </xdr:cNvPr>
        <xdr:cNvCxnSpPr>
          <a:stCxn id="63" idx="0"/>
        </xdr:cNvCxnSpPr>
      </xdr:nvCxnSpPr>
      <xdr:spPr>
        <a:xfrm flipV="1">
          <a:off x="14460016" y="37404875"/>
          <a:ext cx="678223" cy="40326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231</xdr:row>
      <xdr:rowOff>38100</xdr:rowOff>
    </xdr:from>
    <xdr:to>
      <xdr:col>14</xdr:col>
      <xdr:colOff>238125</xdr:colOff>
      <xdr:row>232</xdr:row>
      <xdr:rowOff>111125</xdr:rowOff>
    </xdr:to>
    <xdr:sp macro="" textlink="">
      <xdr:nvSpPr>
        <xdr:cNvPr id="67" name="Rectangle: Rounded Corners 6">
          <a:hlinkClick xmlns:r="http://schemas.openxmlformats.org/officeDocument/2006/relationships" r:id="rId5"/>
          <a:extLst>
            <a:ext uri="{FF2B5EF4-FFF2-40B4-BE49-F238E27FC236}">
              <a16:creationId xmlns:a16="http://schemas.microsoft.com/office/drawing/2014/main" id="{15DB0481-3BCC-4BB9-8D25-FA31521848EE}"/>
            </a:ext>
          </a:extLst>
        </xdr:cNvPr>
        <xdr:cNvSpPr/>
      </xdr:nvSpPr>
      <xdr:spPr>
        <a:xfrm>
          <a:off x="8010525" y="54654450"/>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xdr:from>
      <xdr:col>10</xdr:col>
      <xdr:colOff>66675</xdr:colOff>
      <xdr:row>184</xdr:row>
      <xdr:rowOff>47625</xdr:rowOff>
    </xdr:from>
    <xdr:to>
      <xdr:col>14</xdr:col>
      <xdr:colOff>266700</xdr:colOff>
      <xdr:row>185</xdr:row>
      <xdr:rowOff>120650</xdr:rowOff>
    </xdr:to>
    <xdr:sp macro="" textlink="">
      <xdr:nvSpPr>
        <xdr:cNvPr id="68" name="Rectangle: Rounded Corners 6">
          <a:hlinkClick xmlns:r="http://schemas.openxmlformats.org/officeDocument/2006/relationships" r:id="rId6"/>
          <a:extLst>
            <a:ext uri="{FF2B5EF4-FFF2-40B4-BE49-F238E27FC236}">
              <a16:creationId xmlns:a16="http://schemas.microsoft.com/office/drawing/2014/main" id="{130514FC-1D47-4D38-AD21-0BC4DE12E0DB}"/>
            </a:ext>
          </a:extLst>
        </xdr:cNvPr>
        <xdr:cNvSpPr/>
      </xdr:nvSpPr>
      <xdr:spPr>
        <a:xfrm>
          <a:off x="8039100" y="40824150"/>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xdr:col>
      <xdr:colOff>1291596</xdr:colOff>
      <xdr:row>57</xdr:row>
      <xdr:rowOff>57652</xdr:rowOff>
    </xdr:from>
    <xdr:to>
      <xdr:col>23</xdr:col>
      <xdr:colOff>326723</xdr:colOff>
      <xdr:row>65</xdr:row>
      <xdr:rowOff>73908</xdr:rowOff>
    </xdr:to>
    <xdr:pic>
      <xdr:nvPicPr>
        <xdr:cNvPr id="27" name="Picture 26">
          <a:extLst>
            <a:ext uri="{FF2B5EF4-FFF2-40B4-BE49-F238E27FC236}">
              <a16:creationId xmlns:a16="http://schemas.microsoft.com/office/drawing/2014/main" id="{A58DFF7B-EC7B-4D02-BC58-D394D1039D76}"/>
            </a:ext>
          </a:extLst>
        </xdr:cNvPr>
        <xdr:cNvPicPr>
          <a:picLocks noChangeAspect="1"/>
        </xdr:cNvPicPr>
      </xdr:nvPicPr>
      <xdr:blipFill>
        <a:blip xmlns:r="http://schemas.openxmlformats.org/officeDocument/2006/relationships" r:embed="rId7"/>
        <a:stretch>
          <a:fillRect/>
        </a:stretch>
      </xdr:blipFill>
      <xdr:spPr>
        <a:xfrm>
          <a:off x="1878513" y="10298932"/>
          <a:ext cx="13835648" cy="1377224"/>
        </a:xfrm>
        <a:prstGeom prst="rect">
          <a:avLst/>
        </a:prstGeom>
      </xdr:spPr>
    </xdr:pic>
    <xdr:clientData/>
  </xdr:twoCellAnchor>
  <xdr:twoCellAnchor editAs="oneCell">
    <xdr:from>
      <xdr:col>1</xdr:col>
      <xdr:colOff>46736</xdr:colOff>
      <xdr:row>71</xdr:row>
      <xdr:rowOff>71120</xdr:rowOff>
    </xdr:from>
    <xdr:to>
      <xdr:col>21</xdr:col>
      <xdr:colOff>253997</xdr:colOff>
      <xdr:row>79</xdr:row>
      <xdr:rowOff>87376</xdr:rowOff>
    </xdr:to>
    <xdr:pic>
      <xdr:nvPicPr>
        <xdr:cNvPr id="61" name="Picture 60">
          <a:extLst>
            <a:ext uri="{FF2B5EF4-FFF2-40B4-BE49-F238E27FC236}">
              <a16:creationId xmlns:a16="http://schemas.microsoft.com/office/drawing/2014/main" id="{5F7115C8-BD38-4969-B94A-29B29A2E6956}"/>
            </a:ext>
          </a:extLst>
        </xdr:cNvPr>
        <xdr:cNvPicPr>
          <a:picLocks noChangeAspect="1"/>
        </xdr:cNvPicPr>
      </xdr:nvPicPr>
      <xdr:blipFill>
        <a:blip xmlns:r="http://schemas.openxmlformats.org/officeDocument/2006/relationships" r:embed="rId7"/>
        <a:stretch>
          <a:fillRect/>
        </a:stretch>
      </xdr:blipFill>
      <xdr:spPr>
        <a:xfrm>
          <a:off x="631952" y="13084048"/>
          <a:ext cx="13797277" cy="1381760"/>
        </a:xfrm>
        <a:prstGeom prst="rect">
          <a:avLst/>
        </a:prstGeom>
      </xdr:spPr>
    </xdr:pic>
    <xdr:clientData/>
  </xdr:twoCellAnchor>
  <xdr:twoCellAnchor>
    <xdr:from>
      <xdr:col>8</xdr:col>
      <xdr:colOff>38607</xdr:colOff>
      <xdr:row>72</xdr:row>
      <xdr:rowOff>32512</xdr:rowOff>
    </xdr:from>
    <xdr:to>
      <xdr:col>10</xdr:col>
      <xdr:colOff>112648</xdr:colOff>
      <xdr:row>73</xdr:row>
      <xdr:rowOff>89662</xdr:rowOff>
    </xdr:to>
    <xdr:sp macro="" textlink="">
      <xdr:nvSpPr>
        <xdr:cNvPr id="24" name="Oval 10">
          <a:extLst>
            <a:ext uri="{FF2B5EF4-FFF2-40B4-BE49-F238E27FC236}">
              <a16:creationId xmlns:a16="http://schemas.microsoft.com/office/drawing/2014/main" id="{820707FA-DF1D-47DF-8E90-B748A7F2996E}"/>
            </a:ext>
            <a:ext uri="{147F2762-F138-4A5C-976F-8EAC2B608ADB}">
              <a16:predDERef xmlns:a16="http://schemas.microsoft.com/office/drawing/2014/main" pred="{1CB3B30C-22AD-4C7C-8BB4-25329B82AE42}"/>
            </a:ext>
          </a:extLst>
        </xdr:cNvPr>
        <xdr:cNvSpPr/>
      </xdr:nvSpPr>
      <xdr:spPr>
        <a:xfrm>
          <a:off x="6606031" y="13216128"/>
          <a:ext cx="1244473" cy="227838"/>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8128</xdr:colOff>
      <xdr:row>82</xdr:row>
      <xdr:rowOff>40640</xdr:rowOff>
    </xdr:from>
    <xdr:to>
      <xdr:col>4</xdr:col>
      <xdr:colOff>147773</xdr:colOff>
      <xdr:row>83</xdr:row>
      <xdr:rowOff>67794</xdr:rowOff>
    </xdr:to>
    <xdr:pic>
      <xdr:nvPicPr>
        <xdr:cNvPr id="30" name="Picture 29">
          <a:extLst>
            <a:ext uri="{FF2B5EF4-FFF2-40B4-BE49-F238E27FC236}">
              <a16:creationId xmlns:a16="http://schemas.microsoft.com/office/drawing/2014/main" id="{5CC46CD1-DBB9-4960-98A6-E10CBB7B0E8B}"/>
            </a:ext>
          </a:extLst>
        </xdr:cNvPr>
        <xdr:cNvPicPr>
          <a:picLocks noChangeAspect="1"/>
        </xdr:cNvPicPr>
      </xdr:nvPicPr>
      <xdr:blipFill>
        <a:blip xmlns:r="http://schemas.openxmlformats.org/officeDocument/2006/relationships" r:embed="rId8"/>
        <a:stretch>
          <a:fillRect/>
        </a:stretch>
      </xdr:blipFill>
      <xdr:spPr>
        <a:xfrm>
          <a:off x="593344" y="15077440"/>
          <a:ext cx="3780989" cy="197842"/>
        </a:xfrm>
        <a:prstGeom prst="rect">
          <a:avLst/>
        </a:prstGeom>
      </xdr:spPr>
    </xdr:pic>
    <xdr:clientData/>
  </xdr:twoCellAnchor>
  <xdr:twoCellAnchor editAs="oneCell">
    <xdr:from>
      <xdr:col>1</xdr:col>
      <xdr:colOff>0</xdr:colOff>
      <xdr:row>85</xdr:row>
      <xdr:rowOff>0</xdr:rowOff>
    </xdr:from>
    <xdr:to>
      <xdr:col>20</xdr:col>
      <xdr:colOff>353230</xdr:colOff>
      <xdr:row>102</xdr:row>
      <xdr:rowOff>1428</xdr:rowOff>
    </xdr:to>
    <xdr:pic>
      <xdr:nvPicPr>
        <xdr:cNvPr id="31" name="Picture 30">
          <a:extLst>
            <a:ext uri="{FF2B5EF4-FFF2-40B4-BE49-F238E27FC236}">
              <a16:creationId xmlns:a16="http://schemas.microsoft.com/office/drawing/2014/main" id="{6BAF57A6-7C42-4DB1-A9B5-C461EB08C9FE}"/>
            </a:ext>
          </a:extLst>
        </xdr:cNvPr>
        <xdr:cNvPicPr>
          <a:picLocks noChangeAspect="1"/>
        </xdr:cNvPicPr>
      </xdr:nvPicPr>
      <xdr:blipFill>
        <a:blip xmlns:r="http://schemas.openxmlformats.org/officeDocument/2006/relationships" r:embed="rId9"/>
        <a:stretch>
          <a:fillRect/>
        </a:stretch>
      </xdr:blipFill>
      <xdr:spPr>
        <a:xfrm>
          <a:off x="585216" y="15207488"/>
          <a:ext cx="13358030" cy="2894362"/>
        </a:xfrm>
        <a:prstGeom prst="rect">
          <a:avLst/>
        </a:prstGeom>
      </xdr:spPr>
    </xdr:pic>
    <xdr:clientData/>
  </xdr:twoCellAnchor>
  <xdr:twoCellAnchor editAs="oneCell">
    <xdr:from>
      <xdr:col>1</xdr:col>
      <xdr:colOff>0</xdr:colOff>
      <xdr:row>104</xdr:row>
      <xdr:rowOff>0</xdr:rowOff>
    </xdr:from>
    <xdr:to>
      <xdr:col>4</xdr:col>
      <xdr:colOff>139645</xdr:colOff>
      <xdr:row>105</xdr:row>
      <xdr:rowOff>27154</xdr:rowOff>
    </xdr:to>
    <xdr:pic>
      <xdr:nvPicPr>
        <xdr:cNvPr id="66" name="Picture 65">
          <a:extLst>
            <a:ext uri="{FF2B5EF4-FFF2-40B4-BE49-F238E27FC236}">
              <a16:creationId xmlns:a16="http://schemas.microsoft.com/office/drawing/2014/main" id="{3EB760B5-2BD1-4FB6-8184-EC3CA8C257B2}"/>
            </a:ext>
          </a:extLst>
        </xdr:cNvPr>
        <xdr:cNvPicPr>
          <a:picLocks noChangeAspect="1"/>
        </xdr:cNvPicPr>
      </xdr:nvPicPr>
      <xdr:blipFill>
        <a:blip xmlns:r="http://schemas.openxmlformats.org/officeDocument/2006/relationships" r:embed="rId8"/>
        <a:stretch>
          <a:fillRect/>
        </a:stretch>
      </xdr:blipFill>
      <xdr:spPr>
        <a:xfrm>
          <a:off x="585216" y="18466816"/>
          <a:ext cx="3780989" cy="197842"/>
        </a:xfrm>
        <a:prstGeom prst="rect">
          <a:avLst/>
        </a:prstGeom>
      </xdr:spPr>
    </xdr:pic>
    <xdr:clientData/>
  </xdr:twoCellAnchor>
  <xdr:twoCellAnchor editAs="oneCell">
    <xdr:from>
      <xdr:col>0</xdr:col>
      <xdr:colOff>487680</xdr:colOff>
      <xdr:row>106</xdr:row>
      <xdr:rowOff>0</xdr:rowOff>
    </xdr:from>
    <xdr:to>
      <xdr:col>20</xdr:col>
      <xdr:colOff>255694</xdr:colOff>
      <xdr:row>123</xdr:row>
      <xdr:rowOff>1429</xdr:rowOff>
    </xdr:to>
    <xdr:pic>
      <xdr:nvPicPr>
        <xdr:cNvPr id="71" name="Picture 70">
          <a:extLst>
            <a:ext uri="{FF2B5EF4-FFF2-40B4-BE49-F238E27FC236}">
              <a16:creationId xmlns:a16="http://schemas.microsoft.com/office/drawing/2014/main" id="{A49B348F-74B0-4059-B578-60AD06B1965A}"/>
            </a:ext>
          </a:extLst>
        </xdr:cNvPr>
        <xdr:cNvPicPr>
          <a:picLocks noChangeAspect="1"/>
        </xdr:cNvPicPr>
      </xdr:nvPicPr>
      <xdr:blipFill>
        <a:blip xmlns:r="http://schemas.openxmlformats.org/officeDocument/2006/relationships" r:embed="rId9"/>
        <a:stretch>
          <a:fillRect/>
        </a:stretch>
      </xdr:blipFill>
      <xdr:spPr>
        <a:xfrm>
          <a:off x="487680" y="18808192"/>
          <a:ext cx="13358030" cy="2894362"/>
        </a:xfrm>
        <a:prstGeom prst="rect">
          <a:avLst/>
        </a:prstGeom>
      </xdr:spPr>
    </xdr:pic>
    <xdr:clientData/>
  </xdr:twoCellAnchor>
  <xdr:twoCellAnchor>
    <xdr:from>
      <xdr:col>1</xdr:col>
      <xdr:colOff>1496695</xdr:colOff>
      <xdr:row>106</xdr:row>
      <xdr:rowOff>32131</xdr:rowOff>
    </xdr:from>
    <xdr:to>
      <xdr:col>2</xdr:col>
      <xdr:colOff>344170</xdr:colOff>
      <xdr:row>108</xdr:row>
      <xdr:rowOff>130556</xdr:rowOff>
    </xdr:to>
    <xdr:sp macro="" textlink="">
      <xdr:nvSpPr>
        <xdr:cNvPr id="28" name="Oval 16">
          <a:extLst>
            <a:ext uri="{FF2B5EF4-FFF2-40B4-BE49-F238E27FC236}">
              <a16:creationId xmlns:a16="http://schemas.microsoft.com/office/drawing/2014/main" id="{E584354F-BF45-4FA9-A2E3-18327F411FD4}"/>
            </a:ext>
          </a:extLst>
        </xdr:cNvPr>
        <xdr:cNvSpPr/>
      </xdr:nvSpPr>
      <xdr:spPr>
        <a:xfrm>
          <a:off x="2081911" y="18840323"/>
          <a:ext cx="1302131" cy="439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8128</xdr:colOff>
      <xdr:row>125</xdr:row>
      <xdr:rowOff>40640</xdr:rowOff>
    </xdr:from>
    <xdr:to>
      <xdr:col>4</xdr:col>
      <xdr:colOff>147773</xdr:colOff>
      <xdr:row>126</xdr:row>
      <xdr:rowOff>67794</xdr:rowOff>
    </xdr:to>
    <xdr:pic>
      <xdr:nvPicPr>
        <xdr:cNvPr id="72" name="Picture 71">
          <a:extLst>
            <a:ext uri="{FF2B5EF4-FFF2-40B4-BE49-F238E27FC236}">
              <a16:creationId xmlns:a16="http://schemas.microsoft.com/office/drawing/2014/main" id="{A2B6DB7D-185E-471E-BE9B-EE5AB3D5A78C}"/>
            </a:ext>
          </a:extLst>
        </xdr:cNvPr>
        <xdr:cNvPicPr>
          <a:picLocks noChangeAspect="1"/>
        </xdr:cNvPicPr>
      </xdr:nvPicPr>
      <xdr:blipFill>
        <a:blip xmlns:r="http://schemas.openxmlformats.org/officeDocument/2006/relationships" r:embed="rId8"/>
        <a:stretch>
          <a:fillRect/>
        </a:stretch>
      </xdr:blipFill>
      <xdr:spPr>
        <a:xfrm>
          <a:off x="593344" y="22091904"/>
          <a:ext cx="3780989" cy="197842"/>
        </a:xfrm>
        <a:prstGeom prst="rect">
          <a:avLst/>
        </a:prstGeom>
      </xdr:spPr>
    </xdr:pic>
    <xdr:clientData/>
  </xdr:twoCellAnchor>
  <xdr:twoCellAnchor editAs="oneCell">
    <xdr:from>
      <xdr:col>1</xdr:col>
      <xdr:colOff>0</xdr:colOff>
      <xdr:row>127</xdr:row>
      <xdr:rowOff>0</xdr:rowOff>
    </xdr:from>
    <xdr:to>
      <xdr:col>7</xdr:col>
      <xdr:colOff>457679</xdr:colOff>
      <xdr:row>137</xdr:row>
      <xdr:rowOff>51721</xdr:rowOff>
    </xdr:to>
    <xdr:pic>
      <xdr:nvPicPr>
        <xdr:cNvPr id="32" name="Picture 31">
          <a:extLst>
            <a:ext uri="{FF2B5EF4-FFF2-40B4-BE49-F238E27FC236}">
              <a16:creationId xmlns:a16="http://schemas.microsoft.com/office/drawing/2014/main" id="{FC278751-73E3-4E08-91A8-14EC106B403A}"/>
            </a:ext>
          </a:extLst>
        </xdr:cNvPr>
        <xdr:cNvPicPr>
          <a:picLocks noChangeAspect="1"/>
        </xdr:cNvPicPr>
      </xdr:nvPicPr>
      <xdr:blipFill>
        <a:blip xmlns:r="http://schemas.openxmlformats.org/officeDocument/2006/relationships" r:embed="rId10"/>
        <a:stretch>
          <a:fillRect/>
        </a:stretch>
      </xdr:blipFill>
      <xdr:spPr>
        <a:xfrm>
          <a:off x="585216" y="22563328"/>
          <a:ext cx="5854671" cy="1758600"/>
        </a:xfrm>
        <a:prstGeom prst="rect">
          <a:avLst/>
        </a:prstGeom>
      </xdr:spPr>
    </xdr:pic>
    <xdr:clientData/>
  </xdr:twoCellAnchor>
  <xdr:twoCellAnchor>
    <xdr:from>
      <xdr:col>1</xdr:col>
      <xdr:colOff>2345944</xdr:colOff>
      <xdr:row>128</xdr:row>
      <xdr:rowOff>112903</xdr:rowOff>
    </xdr:from>
    <xdr:to>
      <xdr:col>3</xdr:col>
      <xdr:colOff>128778</xdr:colOff>
      <xdr:row>129</xdr:row>
      <xdr:rowOff>122428</xdr:rowOff>
    </xdr:to>
    <xdr:sp macro="" textlink="">
      <xdr:nvSpPr>
        <xdr:cNvPr id="33" name="Oval 16">
          <a:extLst>
            <a:ext uri="{FF2B5EF4-FFF2-40B4-BE49-F238E27FC236}">
              <a16:creationId xmlns:a16="http://schemas.microsoft.com/office/drawing/2014/main" id="{447AF218-BA41-45F8-8DB2-3585E312322F}"/>
            </a:ext>
          </a:extLst>
        </xdr:cNvPr>
        <xdr:cNvSpPr/>
      </xdr:nvSpPr>
      <xdr:spPr>
        <a:xfrm>
          <a:off x="2931160" y="22846919"/>
          <a:ext cx="822706" cy="18021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8128</xdr:colOff>
      <xdr:row>141</xdr:row>
      <xdr:rowOff>24384</xdr:rowOff>
    </xdr:from>
    <xdr:to>
      <xdr:col>18</xdr:col>
      <xdr:colOff>115397</xdr:colOff>
      <xdr:row>148</xdr:row>
      <xdr:rowOff>130049</xdr:rowOff>
    </xdr:to>
    <xdr:pic>
      <xdr:nvPicPr>
        <xdr:cNvPr id="34" name="Picture 33">
          <a:extLst>
            <a:ext uri="{FF2B5EF4-FFF2-40B4-BE49-F238E27FC236}">
              <a16:creationId xmlns:a16="http://schemas.microsoft.com/office/drawing/2014/main" id="{CFA1ACF3-7D13-4503-91D3-ABB93C4BD29E}"/>
            </a:ext>
          </a:extLst>
        </xdr:cNvPr>
        <xdr:cNvPicPr>
          <a:picLocks noChangeAspect="1"/>
        </xdr:cNvPicPr>
      </xdr:nvPicPr>
      <xdr:blipFill>
        <a:blip xmlns:r="http://schemas.openxmlformats.org/officeDocument/2006/relationships" r:embed="rId11"/>
        <a:stretch>
          <a:fillRect/>
        </a:stretch>
      </xdr:blipFill>
      <xdr:spPr>
        <a:xfrm>
          <a:off x="593344" y="24977344"/>
          <a:ext cx="11941637" cy="1300480"/>
        </a:xfrm>
        <a:prstGeom prst="rect">
          <a:avLst/>
        </a:prstGeom>
      </xdr:spPr>
    </xdr:pic>
    <xdr:clientData/>
  </xdr:twoCellAnchor>
  <xdr:twoCellAnchor editAs="oneCell">
    <xdr:from>
      <xdr:col>1</xdr:col>
      <xdr:colOff>8127</xdr:colOff>
      <xdr:row>44</xdr:row>
      <xdr:rowOff>24384</xdr:rowOff>
    </xdr:from>
    <xdr:to>
      <xdr:col>21</xdr:col>
      <xdr:colOff>27464</xdr:colOff>
      <xdr:row>50</xdr:row>
      <xdr:rowOff>40640</xdr:rowOff>
    </xdr:to>
    <xdr:pic>
      <xdr:nvPicPr>
        <xdr:cNvPr id="36" name="Picture 35">
          <a:extLst>
            <a:ext uri="{FF2B5EF4-FFF2-40B4-BE49-F238E27FC236}">
              <a16:creationId xmlns:a16="http://schemas.microsoft.com/office/drawing/2014/main" id="{A57DD22D-42DA-423E-85A7-C0C6A1B4E3B8}"/>
            </a:ext>
          </a:extLst>
        </xdr:cNvPr>
        <xdr:cNvPicPr>
          <a:picLocks noChangeAspect="1"/>
        </xdr:cNvPicPr>
      </xdr:nvPicPr>
      <xdr:blipFill>
        <a:blip xmlns:r="http://schemas.openxmlformats.org/officeDocument/2006/relationships" r:embed="rId12"/>
        <a:stretch>
          <a:fillRect/>
        </a:stretch>
      </xdr:blipFill>
      <xdr:spPr>
        <a:xfrm>
          <a:off x="593343" y="8258048"/>
          <a:ext cx="13609353" cy="1040384"/>
        </a:xfrm>
        <a:prstGeom prst="rect">
          <a:avLst/>
        </a:prstGeom>
      </xdr:spPr>
    </xdr:pic>
    <xdr:clientData/>
  </xdr:twoCellAnchor>
  <xdr:twoCellAnchor>
    <xdr:from>
      <xdr:col>7</xdr:col>
      <xdr:colOff>526160</xdr:colOff>
      <xdr:row>44</xdr:row>
      <xdr:rowOff>115442</xdr:rowOff>
    </xdr:from>
    <xdr:to>
      <xdr:col>10</xdr:col>
      <xdr:colOff>318770</xdr:colOff>
      <xdr:row>46</xdr:row>
      <xdr:rowOff>58293</xdr:rowOff>
    </xdr:to>
    <xdr:sp macro="" textlink="">
      <xdr:nvSpPr>
        <xdr:cNvPr id="12" name="Oval 3">
          <a:extLst>
            <a:ext uri="{FF2B5EF4-FFF2-40B4-BE49-F238E27FC236}">
              <a16:creationId xmlns:a16="http://schemas.microsoft.com/office/drawing/2014/main" id="{A07074A1-3B69-4E6E-8232-62E74BB01FA8}"/>
            </a:ext>
            <a:ext uri="{147F2762-F138-4A5C-976F-8EAC2B608ADB}">
              <a16:predDERef xmlns:a16="http://schemas.microsoft.com/office/drawing/2014/main" pred="{8FBFBD2F-3BEC-4FE7-940C-728440E57F8C}"/>
            </a:ext>
          </a:extLst>
        </xdr:cNvPr>
        <xdr:cNvSpPr/>
      </xdr:nvSpPr>
      <xdr:spPr>
        <a:xfrm>
          <a:off x="6508368" y="8349106"/>
          <a:ext cx="1548258" cy="28422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155</xdr:row>
      <xdr:rowOff>0</xdr:rowOff>
    </xdr:from>
    <xdr:to>
      <xdr:col>21</xdr:col>
      <xdr:colOff>19337</xdr:colOff>
      <xdr:row>161</xdr:row>
      <xdr:rowOff>16256</xdr:rowOff>
    </xdr:to>
    <xdr:pic>
      <xdr:nvPicPr>
        <xdr:cNvPr id="74" name="Picture 73">
          <a:extLst>
            <a:ext uri="{FF2B5EF4-FFF2-40B4-BE49-F238E27FC236}">
              <a16:creationId xmlns:a16="http://schemas.microsoft.com/office/drawing/2014/main" id="{25049282-4EAE-402C-A5BF-188901F9A800}"/>
            </a:ext>
          </a:extLst>
        </xdr:cNvPr>
        <xdr:cNvPicPr>
          <a:picLocks noChangeAspect="1"/>
        </xdr:cNvPicPr>
      </xdr:nvPicPr>
      <xdr:blipFill>
        <a:blip xmlns:r="http://schemas.openxmlformats.org/officeDocument/2006/relationships" r:embed="rId12"/>
        <a:stretch>
          <a:fillRect/>
        </a:stretch>
      </xdr:blipFill>
      <xdr:spPr>
        <a:xfrm>
          <a:off x="585216" y="27171904"/>
          <a:ext cx="13609353" cy="1040384"/>
        </a:xfrm>
        <a:prstGeom prst="rect">
          <a:avLst/>
        </a:prstGeom>
      </xdr:spPr>
    </xdr:pic>
    <xdr:clientData/>
  </xdr:twoCellAnchor>
  <xdr:twoCellAnchor>
    <xdr:from>
      <xdr:col>11</xdr:col>
      <xdr:colOff>432435</xdr:colOff>
      <xdr:row>155</xdr:row>
      <xdr:rowOff>129922</xdr:rowOff>
    </xdr:from>
    <xdr:to>
      <xdr:col>13</xdr:col>
      <xdr:colOff>546735</xdr:colOff>
      <xdr:row>157</xdr:row>
      <xdr:rowOff>85472</xdr:rowOff>
    </xdr:to>
    <xdr:sp macro="" textlink="">
      <xdr:nvSpPr>
        <xdr:cNvPr id="16" name="Oval 16">
          <a:extLst>
            <a:ext uri="{FF2B5EF4-FFF2-40B4-BE49-F238E27FC236}">
              <a16:creationId xmlns:a16="http://schemas.microsoft.com/office/drawing/2014/main" id="{A8424D9B-AEAF-4216-876F-5C6E878BCB99}"/>
            </a:ext>
          </a:extLst>
        </xdr:cNvPr>
        <xdr:cNvSpPr/>
      </xdr:nvSpPr>
      <xdr:spPr>
        <a:xfrm>
          <a:off x="8755507" y="27301826"/>
          <a:ext cx="1284732" cy="29692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163</xdr:row>
      <xdr:rowOff>0</xdr:rowOff>
    </xdr:from>
    <xdr:to>
      <xdr:col>4</xdr:col>
      <xdr:colOff>139645</xdr:colOff>
      <xdr:row>164</xdr:row>
      <xdr:rowOff>27154</xdr:rowOff>
    </xdr:to>
    <xdr:pic>
      <xdr:nvPicPr>
        <xdr:cNvPr id="75" name="Picture 74">
          <a:extLst>
            <a:ext uri="{FF2B5EF4-FFF2-40B4-BE49-F238E27FC236}">
              <a16:creationId xmlns:a16="http://schemas.microsoft.com/office/drawing/2014/main" id="{16B40A9D-2A0A-4940-8066-A75CB5D6ECE6}"/>
            </a:ext>
          </a:extLst>
        </xdr:cNvPr>
        <xdr:cNvPicPr>
          <a:picLocks noChangeAspect="1"/>
        </xdr:cNvPicPr>
      </xdr:nvPicPr>
      <xdr:blipFill>
        <a:blip xmlns:r="http://schemas.openxmlformats.org/officeDocument/2006/relationships" r:embed="rId8"/>
        <a:stretch>
          <a:fillRect/>
        </a:stretch>
      </xdr:blipFill>
      <xdr:spPr>
        <a:xfrm>
          <a:off x="585216" y="28537408"/>
          <a:ext cx="3780989" cy="197842"/>
        </a:xfrm>
        <a:prstGeom prst="rect">
          <a:avLst/>
        </a:prstGeom>
      </xdr:spPr>
    </xdr:pic>
    <xdr:clientData/>
  </xdr:twoCellAnchor>
  <xdr:twoCellAnchor editAs="oneCell">
    <xdr:from>
      <xdr:col>1</xdr:col>
      <xdr:colOff>0</xdr:colOff>
      <xdr:row>165</xdr:row>
      <xdr:rowOff>0</xdr:rowOff>
    </xdr:from>
    <xdr:to>
      <xdr:col>20</xdr:col>
      <xdr:colOff>353230</xdr:colOff>
      <xdr:row>182</xdr:row>
      <xdr:rowOff>1429</xdr:rowOff>
    </xdr:to>
    <xdr:pic>
      <xdr:nvPicPr>
        <xdr:cNvPr id="76" name="Picture 75">
          <a:extLst>
            <a:ext uri="{FF2B5EF4-FFF2-40B4-BE49-F238E27FC236}">
              <a16:creationId xmlns:a16="http://schemas.microsoft.com/office/drawing/2014/main" id="{C3B36804-D040-44E5-A3B8-FED92CA3B3F9}"/>
            </a:ext>
          </a:extLst>
        </xdr:cNvPr>
        <xdr:cNvPicPr>
          <a:picLocks noChangeAspect="1"/>
        </xdr:cNvPicPr>
      </xdr:nvPicPr>
      <xdr:blipFill>
        <a:blip xmlns:r="http://schemas.openxmlformats.org/officeDocument/2006/relationships" r:embed="rId9"/>
        <a:stretch>
          <a:fillRect/>
        </a:stretch>
      </xdr:blipFill>
      <xdr:spPr>
        <a:xfrm>
          <a:off x="585216" y="28878784"/>
          <a:ext cx="13358030" cy="2894362"/>
        </a:xfrm>
        <a:prstGeom prst="rect">
          <a:avLst/>
        </a:prstGeom>
      </xdr:spPr>
    </xdr:pic>
    <xdr:clientData/>
  </xdr:twoCellAnchor>
  <xdr:twoCellAnchor editAs="oneCell">
    <xdr:from>
      <xdr:col>9</xdr:col>
      <xdr:colOff>585409</xdr:colOff>
      <xdr:row>271</xdr:row>
      <xdr:rowOff>109182</xdr:rowOff>
    </xdr:from>
    <xdr:to>
      <xdr:col>26</xdr:col>
      <xdr:colOff>167866</xdr:colOff>
      <xdr:row>277</xdr:row>
      <xdr:rowOff>262038</xdr:rowOff>
    </xdr:to>
    <xdr:pic>
      <xdr:nvPicPr>
        <xdr:cNvPr id="77" name="Picture 76">
          <a:extLst>
            <a:ext uri="{FF2B5EF4-FFF2-40B4-BE49-F238E27FC236}">
              <a16:creationId xmlns:a16="http://schemas.microsoft.com/office/drawing/2014/main" id="{0D8C11E2-F045-4BF8-8A2A-4728613AB6B6}"/>
            </a:ext>
          </a:extLst>
        </xdr:cNvPr>
        <xdr:cNvPicPr>
          <a:picLocks noChangeAspect="1"/>
        </xdr:cNvPicPr>
      </xdr:nvPicPr>
      <xdr:blipFill rotWithShape="1">
        <a:blip xmlns:r="http://schemas.openxmlformats.org/officeDocument/2006/relationships" r:embed="rId9"/>
        <a:srcRect r="41395" b="42506"/>
        <a:stretch/>
      </xdr:blipFill>
      <xdr:spPr>
        <a:xfrm>
          <a:off x="7769591" y="53368206"/>
          <a:ext cx="9605372" cy="1965278"/>
        </a:xfrm>
        <a:prstGeom prst="rect">
          <a:avLst/>
        </a:prstGeom>
      </xdr:spPr>
    </xdr:pic>
    <xdr:clientData/>
  </xdr:twoCellAnchor>
  <xdr:twoCellAnchor editAs="oneCell">
    <xdr:from>
      <xdr:col>1</xdr:col>
      <xdr:colOff>0</xdr:colOff>
      <xdr:row>268</xdr:row>
      <xdr:rowOff>0</xdr:rowOff>
    </xdr:from>
    <xdr:to>
      <xdr:col>4</xdr:col>
      <xdr:colOff>139645</xdr:colOff>
      <xdr:row>269</xdr:row>
      <xdr:rowOff>27153</xdr:rowOff>
    </xdr:to>
    <xdr:pic>
      <xdr:nvPicPr>
        <xdr:cNvPr id="78" name="Picture 77">
          <a:extLst>
            <a:ext uri="{FF2B5EF4-FFF2-40B4-BE49-F238E27FC236}">
              <a16:creationId xmlns:a16="http://schemas.microsoft.com/office/drawing/2014/main" id="{90B207F9-2507-4FB2-9DC2-D67F9D52364F}"/>
            </a:ext>
          </a:extLst>
        </xdr:cNvPr>
        <xdr:cNvPicPr>
          <a:picLocks noChangeAspect="1"/>
        </xdr:cNvPicPr>
      </xdr:nvPicPr>
      <xdr:blipFill>
        <a:blip xmlns:r="http://schemas.openxmlformats.org/officeDocument/2006/relationships" r:embed="rId8"/>
        <a:stretch>
          <a:fillRect/>
        </a:stretch>
      </xdr:blipFill>
      <xdr:spPr>
        <a:xfrm>
          <a:off x="589584" y="52767704"/>
          <a:ext cx="3786327" cy="190927"/>
        </a:xfrm>
        <a:prstGeom prst="rect">
          <a:avLst/>
        </a:prstGeom>
      </xdr:spPr>
    </xdr:pic>
    <xdr:clientData/>
  </xdr:twoCellAnchor>
  <xdr:twoCellAnchor editAs="oneCell">
    <xdr:from>
      <xdr:col>10</xdr:col>
      <xdr:colOff>28870</xdr:colOff>
      <xdr:row>284</xdr:row>
      <xdr:rowOff>109182</xdr:rowOff>
    </xdr:from>
    <xdr:to>
      <xdr:col>36</xdr:col>
      <xdr:colOff>513687</xdr:colOff>
      <xdr:row>293</xdr:row>
      <xdr:rowOff>98263</xdr:rowOff>
    </xdr:to>
    <xdr:pic>
      <xdr:nvPicPr>
        <xdr:cNvPr id="37" name="Picture 36">
          <a:extLst>
            <a:ext uri="{FF2B5EF4-FFF2-40B4-BE49-F238E27FC236}">
              <a16:creationId xmlns:a16="http://schemas.microsoft.com/office/drawing/2014/main" id="{091D6FA2-012D-4F38-826F-11C7D4A1BA27}"/>
            </a:ext>
          </a:extLst>
        </xdr:cNvPr>
        <xdr:cNvPicPr>
          <a:picLocks noChangeAspect="1"/>
        </xdr:cNvPicPr>
      </xdr:nvPicPr>
      <xdr:blipFill>
        <a:blip xmlns:r="http://schemas.openxmlformats.org/officeDocument/2006/relationships" r:embed="rId13"/>
        <a:stretch>
          <a:fillRect/>
        </a:stretch>
      </xdr:blipFill>
      <xdr:spPr>
        <a:xfrm>
          <a:off x="7802634" y="56578158"/>
          <a:ext cx="15813983" cy="3253627"/>
        </a:xfrm>
        <a:prstGeom prst="rect">
          <a:avLst/>
        </a:prstGeom>
      </xdr:spPr>
    </xdr:pic>
    <xdr:clientData/>
  </xdr:twoCellAnchor>
  <xdr:twoCellAnchor editAs="oneCell">
    <xdr:from>
      <xdr:col>10</xdr:col>
      <xdr:colOff>32755</xdr:colOff>
      <xdr:row>303</xdr:row>
      <xdr:rowOff>0</xdr:rowOff>
    </xdr:from>
    <xdr:to>
      <xdr:col>24</xdr:col>
      <xdr:colOff>175901</xdr:colOff>
      <xdr:row>309</xdr:row>
      <xdr:rowOff>77048</xdr:rowOff>
    </xdr:to>
    <xdr:pic>
      <xdr:nvPicPr>
        <xdr:cNvPr id="38" name="Picture 37">
          <a:extLst>
            <a:ext uri="{FF2B5EF4-FFF2-40B4-BE49-F238E27FC236}">
              <a16:creationId xmlns:a16="http://schemas.microsoft.com/office/drawing/2014/main" id="{FE38BD57-2B70-4B9C-9CE7-3FC1FC4FBAE9}"/>
            </a:ext>
          </a:extLst>
        </xdr:cNvPr>
        <xdr:cNvPicPr>
          <a:picLocks noChangeAspect="1"/>
        </xdr:cNvPicPr>
      </xdr:nvPicPr>
      <xdr:blipFill>
        <a:blip xmlns:r="http://schemas.openxmlformats.org/officeDocument/2006/relationships" r:embed="rId14"/>
        <a:stretch>
          <a:fillRect/>
        </a:stretch>
      </xdr:blipFill>
      <xdr:spPr>
        <a:xfrm>
          <a:off x="7806519" y="61371252"/>
          <a:ext cx="8397313" cy="1736617"/>
        </a:xfrm>
        <a:prstGeom prst="rect">
          <a:avLst/>
        </a:prstGeom>
      </xdr:spPr>
    </xdr:pic>
    <xdr:clientData/>
  </xdr:twoCellAnchor>
  <xdr:twoCellAnchor>
    <xdr:from>
      <xdr:col>21</xdr:col>
      <xdr:colOff>390980</xdr:colOff>
      <xdr:row>205</xdr:row>
      <xdr:rowOff>19050</xdr:rowOff>
    </xdr:from>
    <xdr:to>
      <xdr:col>23</xdr:col>
      <xdr:colOff>276680</xdr:colOff>
      <xdr:row>205</xdr:row>
      <xdr:rowOff>314325</xdr:rowOff>
    </xdr:to>
    <xdr:sp macro="" textlink="">
      <xdr:nvSpPr>
        <xdr:cNvPr id="21" name="Oval 20">
          <a:extLst>
            <a:ext uri="{FF2B5EF4-FFF2-40B4-BE49-F238E27FC236}">
              <a16:creationId xmlns:a16="http://schemas.microsoft.com/office/drawing/2014/main" id="{7EAE82E6-0E42-4915-A899-677186B2976C}"/>
            </a:ext>
          </a:extLst>
        </xdr:cNvPr>
        <xdr:cNvSpPr/>
      </xdr:nvSpPr>
      <xdr:spPr>
        <a:xfrm>
          <a:off x="14650161" y="34640690"/>
          <a:ext cx="1064867" cy="295275"/>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494818</xdr:colOff>
      <xdr:row>198</xdr:row>
      <xdr:rowOff>131019</xdr:rowOff>
    </xdr:from>
    <xdr:to>
      <xdr:col>22</xdr:col>
      <xdr:colOff>333831</xdr:colOff>
      <xdr:row>205</xdr:row>
      <xdr:rowOff>19050</xdr:rowOff>
    </xdr:to>
    <xdr:cxnSp macro="">
      <xdr:nvCxnSpPr>
        <xdr:cNvPr id="23" name="Straight Arrow Connector 22">
          <a:extLst>
            <a:ext uri="{FF2B5EF4-FFF2-40B4-BE49-F238E27FC236}">
              <a16:creationId xmlns:a16="http://schemas.microsoft.com/office/drawing/2014/main" id="{78486C3A-6A41-4E62-ACFB-28A6A5882269}"/>
            </a:ext>
          </a:extLst>
        </xdr:cNvPr>
        <xdr:cNvCxnSpPr>
          <a:stCxn id="25" idx="2"/>
          <a:endCxn id="21" idx="0"/>
        </xdr:cNvCxnSpPr>
      </xdr:nvCxnSpPr>
      <xdr:spPr>
        <a:xfrm>
          <a:off x="14164415" y="33442474"/>
          <a:ext cx="1018180" cy="1198216"/>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0</xdr:colOff>
      <xdr:row>225</xdr:row>
      <xdr:rowOff>0</xdr:rowOff>
    </xdr:from>
    <xdr:to>
      <xdr:col>16</xdr:col>
      <xdr:colOff>212390</xdr:colOff>
      <xdr:row>227</xdr:row>
      <xdr:rowOff>305712</xdr:rowOff>
    </xdr:to>
    <xdr:pic>
      <xdr:nvPicPr>
        <xdr:cNvPr id="91" name="Picture 90">
          <a:extLst>
            <a:ext uri="{FF2B5EF4-FFF2-40B4-BE49-F238E27FC236}">
              <a16:creationId xmlns:a16="http://schemas.microsoft.com/office/drawing/2014/main" id="{CB1080D6-E35E-48C6-A891-3F328AFBA5A3}"/>
            </a:ext>
          </a:extLst>
        </xdr:cNvPr>
        <xdr:cNvPicPr>
          <a:picLocks noChangeAspect="1"/>
        </xdr:cNvPicPr>
      </xdr:nvPicPr>
      <xdr:blipFill>
        <a:blip xmlns:r="http://schemas.openxmlformats.org/officeDocument/2006/relationships" r:embed="rId15"/>
        <a:stretch>
          <a:fillRect/>
        </a:stretch>
      </xdr:blipFill>
      <xdr:spPr>
        <a:xfrm>
          <a:off x="7773764" y="42428160"/>
          <a:ext cx="3749890" cy="1190085"/>
        </a:xfrm>
        <a:prstGeom prst="rect">
          <a:avLst/>
        </a:prstGeom>
      </xdr:spPr>
    </xdr:pic>
    <xdr:clientData/>
  </xdr:twoCellAnchor>
  <xdr:twoCellAnchor editAs="oneCell">
    <xdr:from>
      <xdr:col>10</xdr:col>
      <xdr:colOff>25439</xdr:colOff>
      <xdr:row>243</xdr:row>
      <xdr:rowOff>109182</xdr:rowOff>
    </xdr:from>
    <xdr:to>
      <xdr:col>39</xdr:col>
      <xdr:colOff>9586</xdr:colOff>
      <xdr:row>249</xdr:row>
      <xdr:rowOff>141939</xdr:rowOff>
    </xdr:to>
    <xdr:pic>
      <xdr:nvPicPr>
        <xdr:cNvPr id="92" name="Picture 91">
          <a:extLst>
            <a:ext uri="{FF2B5EF4-FFF2-40B4-BE49-F238E27FC236}">
              <a16:creationId xmlns:a16="http://schemas.microsoft.com/office/drawing/2014/main" id="{B929F3D0-7F7D-4822-AE8C-9C01544D2E93}"/>
            </a:ext>
          </a:extLst>
        </xdr:cNvPr>
        <xdr:cNvPicPr>
          <a:picLocks noChangeAspect="1"/>
        </xdr:cNvPicPr>
      </xdr:nvPicPr>
      <xdr:blipFill>
        <a:blip xmlns:r="http://schemas.openxmlformats.org/officeDocument/2006/relationships" r:embed="rId16"/>
        <a:stretch>
          <a:fillRect/>
        </a:stretch>
      </xdr:blipFill>
      <xdr:spPr>
        <a:xfrm>
          <a:off x="7799203" y="46336879"/>
          <a:ext cx="17082064" cy="1670486"/>
        </a:xfrm>
        <a:prstGeom prst="rect">
          <a:avLst/>
        </a:prstGeom>
      </xdr:spPr>
    </xdr:pic>
    <xdr:clientData/>
  </xdr:twoCellAnchor>
  <xdr:twoCellAnchor editAs="oneCell">
    <xdr:from>
      <xdr:col>10</xdr:col>
      <xdr:colOff>43674</xdr:colOff>
      <xdr:row>251</xdr:row>
      <xdr:rowOff>294793</xdr:rowOff>
    </xdr:from>
    <xdr:to>
      <xdr:col>19</xdr:col>
      <xdr:colOff>178113</xdr:colOff>
      <xdr:row>255</xdr:row>
      <xdr:rowOff>141917</xdr:rowOff>
    </xdr:to>
    <xdr:pic>
      <xdr:nvPicPr>
        <xdr:cNvPr id="93" name="Picture 92">
          <a:extLst>
            <a:ext uri="{FF2B5EF4-FFF2-40B4-BE49-F238E27FC236}">
              <a16:creationId xmlns:a16="http://schemas.microsoft.com/office/drawing/2014/main" id="{8E8B0C15-1B8C-41D6-AE28-5A1BD30F9E05}"/>
            </a:ext>
          </a:extLst>
        </xdr:cNvPr>
        <xdr:cNvPicPr>
          <a:picLocks noChangeAspect="1"/>
        </xdr:cNvPicPr>
      </xdr:nvPicPr>
      <xdr:blipFill>
        <a:blip xmlns:r="http://schemas.openxmlformats.org/officeDocument/2006/relationships" r:embed="rId17"/>
        <a:stretch>
          <a:fillRect/>
        </a:stretch>
      </xdr:blipFill>
      <xdr:spPr>
        <a:xfrm>
          <a:off x="7817438" y="48804396"/>
          <a:ext cx="5440690" cy="13647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952500</xdr:colOff>
      <xdr:row>0</xdr:row>
      <xdr:rowOff>57150</xdr:rowOff>
    </xdr:from>
    <xdr:to>
      <xdr:col>2</xdr:col>
      <xdr:colOff>2096407</xdr:colOff>
      <xdr:row>0</xdr:row>
      <xdr:rowOff>425450</xdr:rowOff>
    </xdr:to>
    <xdr:sp macro="" textlink="">
      <xdr:nvSpPr>
        <xdr:cNvPr id="6" name="Rectangle: Rounded Corners 6">
          <a:hlinkClick xmlns:r="http://schemas.openxmlformats.org/officeDocument/2006/relationships" r:id="rId1"/>
          <a:extLst>
            <a:ext uri="{FF2B5EF4-FFF2-40B4-BE49-F238E27FC236}">
              <a16:creationId xmlns:a16="http://schemas.microsoft.com/office/drawing/2014/main" id="{8D2F33D4-C53B-44A5-9072-D766EE843C28}"/>
            </a:ext>
          </a:extLst>
        </xdr:cNvPr>
        <xdr:cNvSpPr/>
      </xdr:nvSpPr>
      <xdr:spPr>
        <a:xfrm>
          <a:off x="19526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490BCE83-A380-4DC0-8239-6AE0EBF471C7}"/>
            </a:ext>
          </a:extLst>
        </xdr:cNvPr>
        <xdr:cNvSpPr/>
      </xdr:nvSpPr>
      <xdr:spPr>
        <a:xfrm>
          <a:off x="246827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xdr:col>
      <xdr:colOff>1295400</xdr:colOff>
      <xdr:row>0</xdr:row>
      <xdr:rowOff>66675</xdr:rowOff>
    </xdr:from>
    <xdr:to>
      <xdr:col>2</xdr:col>
      <xdr:colOff>2439307</xdr:colOff>
      <xdr:row>0</xdr:row>
      <xdr:rowOff>434975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E743B83D-A2BB-4F75-B0CF-F3EA40D9CF7F}"/>
            </a:ext>
          </a:extLst>
        </xdr:cNvPr>
        <xdr:cNvSpPr/>
      </xdr:nvSpPr>
      <xdr:spPr>
        <a:xfrm>
          <a:off x="2707234"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2E43DB98-0C85-4D35-897D-BA842F0CA3D8}"/>
            </a:ext>
          </a:extLst>
        </xdr:cNvPr>
        <xdr:cNvSpPr/>
      </xdr:nvSpPr>
      <xdr:spPr>
        <a:xfrm>
          <a:off x="246827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1295400</xdr:colOff>
      <xdr:row>0</xdr:row>
      <xdr:rowOff>66675</xdr:rowOff>
    </xdr:from>
    <xdr:to>
      <xdr:col>2</xdr:col>
      <xdr:colOff>2439307</xdr:colOff>
      <xdr:row>0</xdr:row>
      <xdr:rowOff>434975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74E7B1A0-BB7B-47EC-A565-1660A1342394}"/>
            </a:ext>
          </a:extLst>
        </xdr:cNvPr>
        <xdr:cNvSpPr/>
      </xdr:nvSpPr>
      <xdr:spPr>
        <a:xfrm>
          <a:off x="2707234"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E18AB458-598A-410A-A11C-262C80EBCA5F}"/>
            </a:ext>
          </a:extLst>
        </xdr:cNvPr>
        <xdr:cNvSpPr/>
      </xdr:nvSpPr>
      <xdr:spPr>
        <a:xfrm>
          <a:off x="246827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1295400</xdr:colOff>
      <xdr:row>0</xdr:row>
      <xdr:rowOff>66675</xdr:rowOff>
    </xdr:from>
    <xdr:to>
      <xdr:col>2</xdr:col>
      <xdr:colOff>2439307</xdr:colOff>
      <xdr:row>0</xdr:row>
      <xdr:rowOff>434975</xdr:rowOff>
    </xdr:to>
    <xdr:sp macro="" textlink="">
      <xdr:nvSpPr>
        <xdr:cNvPr id="12" name="Rectangle: Rounded Corners 6">
          <a:hlinkClick xmlns:r="http://schemas.openxmlformats.org/officeDocument/2006/relationships" r:id="rId1"/>
          <a:extLst>
            <a:ext uri="{FF2B5EF4-FFF2-40B4-BE49-F238E27FC236}">
              <a16:creationId xmlns:a16="http://schemas.microsoft.com/office/drawing/2014/main" id="{B441D59D-5CB6-4F9B-9858-F78FAFC28433}"/>
            </a:ext>
          </a:extLst>
        </xdr:cNvPr>
        <xdr:cNvSpPr/>
      </xdr:nvSpPr>
      <xdr:spPr>
        <a:xfrm>
          <a:off x="2724150"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1228725</xdr:colOff>
      <xdr:row>0</xdr:row>
      <xdr:rowOff>47625</xdr:rowOff>
    </xdr:from>
    <xdr:to>
      <xdr:col>2</xdr:col>
      <xdr:colOff>2372632</xdr:colOff>
      <xdr:row>0</xdr:row>
      <xdr:rowOff>415925</xdr:rowOff>
    </xdr:to>
    <xdr:sp macro="" textlink="">
      <xdr:nvSpPr>
        <xdr:cNvPr id="6" name="Rectangle: Rounded Corners 6">
          <a:hlinkClick xmlns:r="http://schemas.openxmlformats.org/officeDocument/2006/relationships" r:id="rId1"/>
          <a:extLst>
            <a:ext uri="{FF2B5EF4-FFF2-40B4-BE49-F238E27FC236}">
              <a16:creationId xmlns:a16="http://schemas.microsoft.com/office/drawing/2014/main" id="{8110065E-41A9-42B9-92BC-CCD5F5F76992}"/>
            </a:ext>
          </a:extLst>
        </xdr:cNvPr>
        <xdr:cNvSpPr/>
      </xdr:nvSpPr>
      <xdr:spPr>
        <a:xfrm>
          <a:off x="26574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942975</xdr:colOff>
      <xdr:row>0</xdr:row>
      <xdr:rowOff>57150</xdr:rowOff>
    </xdr:from>
    <xdr:to>
      <xdr:col>2</xdr:col>
      <xdr:colOff>2086882</xdr:colOff>
      <xdr:row>0</xdr:row>
      <xdr:rowOff>425450</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1613782E-2455-41EA-8164-7620A0CD3378}"/>
            </a:ext>
          </a:extLst>
        </xdr:cNvPr>
        <xdr:cNvSpPr/>
      </xdr:nvSpPr>
      <xdr:spPr>
        <a:xfrm>
          <a:off x="28765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1009650</xdr:colOff>
      <xdr:row>0</xdr:row>
      <xdr:rowOff>57150</xdr:rowOff>
    </xdr:from>
    <xdr:to>
      <xdr:col>2</xdr:col>
      <xdr:colOff>2153557</xdr:colOff>
      <xdr:row>0</xdr:row>
      <xdr:rowOff>425450</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FFD4683F-FFA8-46F4-8A59-383CBA814E42}"/>
            </a:ext>
          </a:extLst>
        </xdr:cNvPr>
        <xdr:cNvSpPr/>
      </xdr:nvSpPr>
      <xdr:spPr>
        <a:xfrm>
          <a:off x="29432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28" name="Rectangle: Rounded Corners 6">
          <a:hlinkClick xmlns:r="http://schemas.openxmlformats.org/officeDocument/2006/relationships" r:id="rId1"/>
          <a:extLst>
            <a:ext uri="{FF2B5EF4-FFF2-40B4-BE49-F238E27FC236}">
              <a16:creationId xmlns:a16="http://schemas.microsoft.com/office/drawing/2014/main" id="{C0F1926A-D46C-4D44-B259-240E9A643D02}"/>
            </a:ext>
          </a:extLst>
        </xdr:cNvPr>
        <xdr:cNvSpPr/>
      </xdr:nvSpPr>
      <xdr:spPr>
        <a:xfrm>
          <a:off x="27908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942975</xdr:colOff>
      <xdr:row>0</xdr:row>
      <xdr:rowOff>47625</xdr:rowOff>
    </xdr:from>
    <xdr:to>
      <xdr:col>2</xdr:col>
      <xdr:colOff>2086882</xdr:colOff>
      <xdr:row>0</xdr:row>
      <xdr:rowOff>415925</xdr:rowOff>
    </xdr:to>
    <xdr:sp macro="" textlink="">
      <xdr:nvSpPr>
        <xdr:cNvPr id="16" name="Rectangle: Rounded Corners 6">
          <a:hlinkClick xmlns:r="http://schemas.openxmlformats.org/officeDocument/2006/relationships" r:id="rId1"/>
          <a:extLst>
            <a:ext uri="{FF2B5EF4-FFF2-40B4-BE49-F238E27FC236}">
              <a16:creationId xmlns:a16="http://schemas.microsoft.com/office/drawing/2014/main" id="{B6FA11CB-E42A-4B47-BA6B-09CA2DA18F07}"/>
            </a:ext>
          </a:extLst>
        </xdr:cNvPr>
        <xdr:cNvSpPr/>
      </xdr:nvSpPr>
      <xdr:spPr>
        <a:xfrm>
          <a:off x="27813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923925</xdr:colOff>
      <xdr:row>0</xdr:row>
      <xdr:rowOff>57150</xdr:rowOff>
    </xdr:from>
    <xdr:to>
      <xdr:col>2</xdr:col>
      <xdr:colOff>2067832</xdr:colOff>
      <xdr:row>0</xdr:row>
      <xdr:rowOff>425450</xdr:rowOff>
    </xdr:to>
    <xdr:sp macro="" textlink="">
      <xdr:nvSpPr>
        <xdr:cNvPr id="15" name="Rectangle: Rounded Corners 6">
          <a:hlinkClick xmlns:r="http://schemas.openxmlformats.org/officeDocument/2006/relationships" r:id="rId1"/>
          <a:extLst>
            <a:ext uri="{FF2B5EF4-FFF2-40B4-BE49-F238E27FC236}">
              <a16:creationId xmlns:a16="http://schemas.microsoft.com/office/drawing/2014/main" id="{5A82DC87-2236-4015-867B-218D5166AA22}"/>
            </a:ext>
          </a:extLst>
        </xdr:cNvPr>
        <xdr:cNvSpPr/>
      </xdr:nvSpPr>
      <xdr:spPr>
        <a:xfrm>
          <a:off x="27622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885825</xdr:colOff>
      <xdr:row>0</xdr:row>
      <xdr:rowOff>57150</xdr:rowOff>
    </xdr:from>
    <xdr:to>
      <xdr:col>2</xdr:col>
      <xdr:colOff>2029732</xdr:colOff>
      <xdr:row>0</xdr:row>
      <xdr:rowOff>425450</xdr:rowOff>
    </xdr:to>
    <xdr:sp macro="" textlink="">
      <xdr:nvSpPr>
        <xdr:cNvPr id="9" name="Rectangle: Rounded Corners 6">
          <a:hlinkClick xmlns:r="http://schemas.openxmlformats.org/officeDocument/2006/relationships" r:id="rId1"/>
          <a:extLst>
            <a:ext uri="{FF2B5EF4-FFF2-40B4-BE49-F238E27FC236}">
              <a16:creationId xmlns:a16="http://schemas.microsoft.com/office/drawing/2014/main" id="{8C155BE7-F37A-4047-B237-5F8B27BAEFA4}"/>
            </a:ext>
          </a:extLst>
        </xdr:cNvPr>
        <xdr:cNvSpPr/>
      </xdr:nvSpPr>
      <xdr:spPr>
        <a:xfrm>
          <a:off x="27241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933450</xdr:colOff>
      <xdr:row>0</xdr:row>
      <xdr:rowOff>57150</xdr:rowOff>
    </xdr:from>
    <xdr:to>
      <xdr:col>2</xdr:col>
      <xdr:colOff>2077357</xdr:colOff>
      <xdr:row>0</xdr:row>
      <xdr:rowOff>425450</xdr:rowOff>
    </xdr:to>
    <xdr:sp macro="" textlink="">
      <xdr:nvSpPr>
        <xdr:cNvPr id="8" name="Rectangle: Rounded Corners 6">
          <a:hlinkClick xmlns:r="http://schemas.openxmlformats.org/officeDocument/2006/relationships" r:id="rId1"/>
          <a:extLst>
            <a:ext uri="{FF2B5EF4-FFF2-40B4-BE49-F238E27FC236}">
              <a16:creationId xmlns:a16="http://schemas.microsoft.com/office/drawing/2014/main" id="{0569F561-EDC2-4599-8A42-8C5948811FFF}"/>
            </a:ext>
          </a:extLst>
        </xdr:cNvPr>
        <xdr:cNvSpPr/>
      </xdr:nvSpPr>
      <xdr:spPr>
        <a:xfrm>
          <a:off x="277177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1099705</xdr:colOff>
      <xdr:row>0</xdr:row>
      <xdr:rowOff>43295</xdr:rowOff>
    </xdr:from>
    <xdr:to>
      <xdr:col>2</xdr:col>
      <xdr:colOff>2243612</xdr:colOff>
      <xdr:row>0</xdr:row>
      <xdr:rowOff>411595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6034920-27DC-41A5-9A88-43FF5F428974}"/>
            </a:ext>
          </a:extLst>
        </xdr:cNvPr>
        <xdr:cNvSpPr/>
      </xdr:nvSpPr>
      <xdr:spPr>
        <a:xfrm>
          <a:off x="3134591" y="4329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885825</xdr:colOff>
      <xdr:row>0</xdr:row>
      <xdr:rowOff>57150</xdr:rowOff>
    </xdr:from>
    <xdr:to>
      <xdr:col>2</xdr:col>
      <xdr:colOff>2029732</xdr:colOff>
      <xdr:row>0</xdr:row>
      <xdr:rowOff>425450</xdr:rowOff>
    </xdr:to>
    <xdr:sp macro="" textlink="">
      <xdr:nvSpPr>
        <xdr:cNvPr id="8" name="Rectangle: Rounded Corners 6">
          <a:hlinkClick xmlns:r="http://schemas.openxmlformats.org/officeDocument/2006/relationships" r:id="rId1"/>
          <a:extLst>
            <a:ext uri="{FF2B5EF4-FFF2-40B4-BE49-F238E27FC236}">
              <a16:creationId xmlns:a16="http://schemas.microsoft.com/office/drawing/2014/main" id="{B34F9E23-88AC-47B1-BDCE-944A65CEE401}"/>
            </a:ext>
          </a:extLst>
        </xdr:cNvPr>
        <xdr:cNvSpPr/>
      </xdr:nvSpPr>
      <xdr:spPr>
        <a:xfrm>
          <a:off x="27241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14" name="Rectangle: Rounded Corners 6">
          <a:hlinkClick xmlns:r="http://schemas.openxmlformats.org/officeDocument/2006/relationships" r:id="rId1"/>
          <a:extLst>
            <a:ext uri="{FF2B5EF4-FFF2-40B4-BE49-F238E27FC236}">
              <a16:creationId xmlns:a16="http://schemas.microsoft.com/office/drawing/2014/main" id="{72AA8B31-2D56-4DBD-9E32-B8DCFDDDD69A}"/>
            </a:ext>
          </a:extLst>
        </xdr:cNvPr>
        <xdr:cNvSpPr/>
      </xdr:nvSpPr>
      <xdr:spPr>
        <a:xfrm>
          <a:off x="2638425"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809625</xdr:colOff>
      <xdr:row>0</xdr:row>
      <xdr:rowOff>47625</xdr:rowOff>
    </xdr:from>
    <xdr:to>
      <xdr:col>3</xdr:col>
      <xdr:colOff>115207</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0E40011A-72B4-430E-8A31-C36D9420B8C8}"/>
            </a:ext>
          </a:extLst>
        </xdr:cNvPr>
        <xdr:cNvSpPr/>
      </xdr:nvSpPr>
      <xdr:spPr>
        <a:xfrm>
          <a:off x="26098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11" name="Rectangle: Rounded Corners 6">
          <a:hlinkClick xmlns:r="http://schemas.openxmlformats.org/officeDocument/2006/relationships" r:id="rId1"/>
          <a:extLst>
            <a:ext uri="{FF2B5EF4-FFF2-40B4-BE49-F238E27FC236}">
              <a16:creationId xmlns:a16="http://schemas.microsoft.com/office/drawing/2014/main" id="{0F153EBB-1076-4CD9-9D10-12E448CEAB76}"/>
            </a:ext>
          </a:extLst>
        </xdr:cNvPr>
        <xdr:cNvSpPr/>
      </xdr:nvSpPr>
      <xdr:spPr>
        <a:xfrm>
          <a:off x="24860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BAB2DEFA-74BF-4A2D-81F1-4AEA2C4F1151}"/>
            </a:ext>
          </a:extLst>
        </xdr:cNvPr>
        <xdr:cNvSpPr/>
      </xdr:nvSpPr>
      <xdr:spPr>
        <a:xfrm>
          <a:off x="2447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1009650</xdr:colOff>
      <xdr:row>0</xdr:row>
      <xdr:rowOff>57150</xdr:rowOff>
    </xdr:from>
    <xdr:to>
      <xdr:col>2</xdr:col>
      <xdr:colOff>2153557</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8CBE15E3-B66D-488A-B941-62708CE4E455}"/>
            </a:ext>
          </a:extLst>
        </xdr:cNvPr>
        <xdr:cNvSpPr/>
      </xdr:nvSpPr>
      <xdr:spPr>
        <a:xfrm>
          <a:off x="24384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1076325</xdr:colOff>
      <xdr:row>0</xdr:row>
      <xdr:rowOff>47625</xdr:rowOff>
    </xdr:from>
    <xdr:to>
      <xdr:col>2</xdr:col>
      <xdr:colOff>2220232</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A6987CA1-2198-4464-AF4F-79E0CC686FC8}"/>
            </a:ext>
          </a:extLst>
        </xdr:cNvPr>
        <xdr:cNvSpPr/>
      </xdr:nvSpPr>
      <xdr:spPr>
        <a:xfrm>
          <a:off x="25050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1047750</xdr:colOff>
      <xdr:row>0</xdr:row>
      <xdr:rowOff>66675</xdr:rowOff>
    </xdr:from>
    <xdr:to>
      <xdr:col>2</xdr:col>
      <xdr:colOff>2191657</xdr:colOff>
      <xdr:row>0</xdr:row>
      <xdr:rowOff>434975</xdr:rowOff>
    </xdr:to>
    <xdr:sp macro="" textlink="">
      <xdr:nvSpPr>
        <xdr:cNvPr id="9" name="Rectangle: Rounded Corners 6">
          <a:hlinkClick xmlns:r="http://schemas.openxmlformats.org/officeDocument/2006/relationships" r:id="rId1"/>
          <a:extLst>
            <a:ext uri="{FF2B5EF4-FFF2-40B4-BE49-F238E27FC236}">
              <a16:creationId xmlns:a16="http://schemas.microsoft.com/office/drawing/2014/main" id="{C2FBD226-C2DB-4065-B3B7-A91556A56856}"/>
            </a:ext>
          </a:extLst>
        </xdr:cNvPr>
        <xdr:cNvSpPr/>
      </xdr:nvSpPr>
      <xdr:spPr>
        <a:xfrm>
          <a:off x="2409825"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D5BD1335-6C11-4646-B46F-8775D4CF2C40}"/>
            </a:ext>
          </a:extLst>
        </xdr:cNvPr>
        <xdr:cNvSpPr/>
      </xdr:nvSpPr>
      <xdr:spPr>
        <a:xfrm>
          <a:off x="23336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1038225</xdr:colOff>
      <xdr:row>0</xdr:row>
      <xdr:rowOff>57150</xdr:rowOff>
    </xdr:from>
    <xdr:to>
      <xdr:col>2</xdr:col>
      <xdr:colOff>2182132</xdr:colOff>
      <xdr:row>0</xdr:row>
      <xdr:rowOff>425450</xdr:rowOff>
    </xdr:to>
    <xdr:sp macro="" textlink="">
      <xdr:nvSpPr>
        <xdr:cNvPr id="9" name="Rectangle: Rounded Corners 6">
          <a:hlinkClick xmlns:r="http://schemas.openxmlformats.org/officeDocument/2006/relationships" r:id="rId1"/>
          <a:extLst>
            <a:ext uri="{FF2B5EF4-FFF2-40B4-BE49-F238E27FC236}">
              <a16:creationId xmlns:a16="http://schemas.microsoft.com/office/drawing/2014/main" id="{D901CAD2-F692-4116-AA40-EAF029902DA4}"/>
            </a:ext>
          </a:extLst>
        </xdr:cNvPr>
        <xdr:cNvSpPr/>
      </xdr:nvSpPr>
      <xdr:spPr>
        <a:xfrm>
          <a:off x="24003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1038225</xdr:colOff>
      <xdr:row>0</xdr:row>
      <xdr:rowOff>76200</xdr:rowOff>
    </xdr:from>
    <xdr:to>
      <xdr:col>2</xdr:col>
      <xdr:colOff>2182132</xdr:colOff>
      <xdr:row>0</xdr:row>
      <xdr:rowOff>444500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458980E7-BAFB-4C27-A8EA-4B999595D996}"/>
            </a:ext>
          </a:extLst>
        </xdr:cNvPr>
        <xdr:cNvSpPr/>
      </xdr:nvSpPr>
      <xdr:spPr>
        <a:xfrm>
          <a:off x="2971800" y="7620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648E0633-8ECF-42E2-B781-4F44797A0538}"/>
            </a:ext>
          </a:extLst>
        </xdr:cNvPr>
        <xdr:cNvSpPr/>
      </xdr:nvSpPr>
      <xdr:spPr>
        <a:xfrm>
          <a:off x="23336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1000125</xdr:colOff>
      <xdr:row>0</xdr:row>
      <xdr:rowOff>57150</xdr:rowOff>
    </xdr:from>
    <xdr:to>
      <xdr:col>2</xdr:col>
      <xdr:colOff>2144032</xdr:colOff>
      <xdr:row>0</xdr:row>
      <xdr:rowOff>425450</xdr:rowOff>
    </xdr:to>
    <xdr:sp macro="" textlink="">
      <xdr:nvSpPr>
        <xdr:cNvPr id="5" name="Rectangle: Rounded Corners 6">
          <a:hlinkClick xmlns:r="http://schemas.openxmlformats.org/officeDocument/2006/relationships" r:id="rId1"/>
          <a:extLst>
            <a:ext uri="{FF2B5EF4-FFF2-40B4-BE49-F238E27FC236}">
              <a16:creationId xmlns:a16="http://schemas.microsoft.com/office/drawing/2014/main" id="{E03071F7-3C12-4CEA-8C1E-ED328FCEFAD0}"/>
            </a:ext>
          </a:extLst>
        </xdr:cNvPr>
        <xdr:cNvSpPr/>
      </xdr:nvSpPr>
      <xdr:spPr>
        <a:xfrm>
          <a:off x="23622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EFC66353-15E6-428F-8D5B-1F22C8206ECC}"/>
            </a:ext>
          </a:extLst>
        </xdr:cNvPr>
        <xdr:cNvSpPr/>
      </xdr:nvSpPr>
      <xdr:spPr>
        <a:xfrm>
          <a:off x="23336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1133475</xdr:colOff>
      <xdr:row>0</xdr:row>
      <xdr:rowOff>47625</xdr:rowOff>
    </xdr:from>
    <xdr:to>
      <xdr:col>2</xdr:col>
      <xdr:colOff>2277382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C7A54E65-452C-4C68-97A8-0E700A0DBBFB}"/>
            </a:ext>
          </a:extLst>
        </xdr:cNvPr>
        <xdr:cNvSpPr/>
      </xdr:nvSpPr>
      <xdr:spPr>
        <a:xfrm>
          <a:off x="37623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1143000</xdr:colOff>
      <xdr:row>0</xdr:row>
      <xdr:rowOff>57150</xdr:rowOff>
    </xdr:from>
    <xdr:to>
      <xdr:col>2</xdr:col>
      <xdr:colOff>2286907</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73A2AAC9-3A30-4025-AE06-3FEEB992752B}"/>
            </a:ext>
          </a:extLst>
        </xdr:cNvPr>
        <xdr:cNvSpPr/>
      </xdr:nvSpPr>
      <xdr:spPr>
        <a:xfrm>
          <a:off x="28289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942975</xdr:colOff>
      <xdr:row>0</xdr:row>
      <xdr:rowOff>57150</xdr:rowOff>
    </xdr:from>
    <xdr:to>
      <xdr:col>2</xdr:col>
      <xdr:colOff>2086882</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AD043444-BC40-4934-9D63-433F67537869}"/>
            </a:ext>
          </a:extLst>
        </xdr:cNvPr>
        <xdr:cNvSpPr/>
      </xdr:nvSpPr>
      <xdr:spPr>
        <a:xfrm>
          <a:off x="26384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885825</xdr:colOff>
      <xdr:row>0</xdr:row>
      <xdr:rowOff>47625</xdr:rowOff>
    </xdr:from>
    <xdr:to>
      <xdr:col>2</xdr:col>
      <xdr:colOff>2029732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DD1AA72A-72EE-4AC8-819E-A741EA09034E}"/>
            </a:ext>
          </a:extLst>
        </xdr:cNvPr>
        <xdr:cNvSpPr/>
      </xdr:nvSpPr>
      <xdr:spPr>
        <a:xfrm>
          <a:off x="26955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1057275</xdr:colOff>
      <xdr:row>0</xdr:row>
      <xdr:rowOff>47625</xdr:rowOff>
    </xdr:from>
    <xdr:to>
      <xdr:col>2</xdr:col>
      <xdr:colOff>2201182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3CE0133A-F674-4DFE-ADEC-66CCAFE815B4}"/>
            </a:ext>
          </a:extLst>
        </xdr:cNvPr>
        <xdr:cNvSpPr/>
      </xdr:nvSpPr>
      <xdr:spPr>
        <a:xfrm>
          <a:off x="23336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E85A65B5-5E3E-4C64-99C3-42D12C6C0596}"/>
            </a:ext>
          </a:extLst>
        </xdr:cNvPr>
        <xdr:cNvSpPr/>
      </xdr:nvSpPr>
      <xdr:spPr>
        <a:xfrm>
          <a:off x="22288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1000125</xdr:colOff>
      <xdr:row>0</xdr:row>
      <xdr:rowOff>47625</xdr:rowOff>
    </xdr:from>
    <xdr:to>
      <xdr:col>2</xdr:col>
      <xdr:colOff>2144032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31C8D084-FFA7-4AB0-8B61-32A3086D59A8}"/>
            </a:ext>
          </a:extLst>
        </xdr:cNvPr>
        <xdr:cNvSpPr/>
      </xdr:nvSpPr>
      <xdr:spPr>
        <a:xfrm>
          <a:off x="28956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BE567626-169D-4DBA-9BA3-E720627CD4A8}"/>
            </a:ext>
          </a:extLst>
        </xdr:cNvPr>
        <xdr:cNvSpPr/>
      </xdr:nvSpPr>
      <xdr:spPr>
        <a:xfrm>
          <a:off x="28860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1038225</xdr:colOff>
      <xdr:row>0</xdr:row>
      <xdr:rowOff>47625</xdr:rowOff>
    </xdr:from>
    <xdr:to>
      <xdr:col>2</xdr:col>
      <xdr:colOff>2182132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C9CFBA67-E438-4578-83F3-A22D0353EECD}"/>
            </a:ext>
          </a:extLst>
        </xdr:cNvPr>
        <xdr:cNvSpPr/>
      </xdr:nvSpPr>
      <xdr:spPr>
        <a:xfrm>
          <a:off x="29337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7B967710-B2F9-4343-86A9-105CC6C54E59}"/>
            </a:ext>
          </a:extLst>
        </xdr:cNvPr>
        <xdr:cNvSpPr/>
      </xdr:nvSpPr>
      <xdr:spPr>
        <a:xfrm>
          <a:off x="2828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952500</xdr:colOff>
      <xdr:row>0</xdr:row>
      <xdr:rowOff>66675</xdr:rowOff>
    </xdr:from>
    <xdr:to>
      <xdr:col>2</xdr:col>
      <xdr:colOff>2096407</xdr:colOff>
      <xdr:row>0</xdr:row>
      <xdr:rowOff>434975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656DA9E9-DBE7-4637-8F7D-D7938D1446F5}"/>
            </a:ext>
          </a:extLst>
        </xdr:cNvPr>
        <xdr:cNvSpPr/>
      </xdr:nvSpPr>
      <xdr:spPr>
        <a:xfrm>
          <a:off x="2600325"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1038225</xdr:colOff>
      <xdr:row>0</xdr:row>
      <xdr:rowOff>47625</xdr:rowOff>
    </xdr:from>
    <xdr:to>
      <xdr:col>2</xdr:col>
      <xdr:colOff>2182132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ED49594F-67F2-4920-AF7C-7177C3547D01}"/>
            </a:ext>
          </a:extLst>
        </xdr:cNvPr>
        <xdr:cNvSpPr/>
      </xdr:nvSpPr>
      <xdr:spPr>
        <a:xfrm>
          <a:off x="23145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829BABC-4930-429B-B2D4-995A1D63E9AC}"/>
            </a:ext>
          </a:extLst>
        </xdr:cNvPr>
        <xdr:cNvSpPr/>
      </xdr:nvSpPr>
      <xdr:spPr>
        <a:xfrm>
          <a:off x="22002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847725</xdr:colOff>
      <xdr:row>0</xdr:row>
      <xdr:rowOff>57150</xdr:rowOff>
    </xdr:from>
    <xdr:to>
      <xdr:col>2</xdr:col>
      <xdr:colOff>1991632</xdr:colOff>
      <xdr:row>0</xdr:row>
      <xdr:rowOff>425450</xdr:rowOff>
    </xdr:to>
    <xdr:sp macro="" textlink="">
      <xdr:nvSpPr>
        <xdr:cNvPr id="6" name="Rectangle: Rounded Corners 6">
          <a:hlinkClick xmlns:r="http://schemas.openxmlformats.org/officeDocument/2006/relationships" r:id="rId1"/>
          <a:extLst>
            <a:ext uri="{FF2B5EF4-FFF2-40B4-BE49-F238E27FC236}">
              <a16:creationId xmlns:a16="http://schemas.microsoft.com/office/drawing/2014/main" id="{F580B301-CA84-49DA-95A5-7E99E13EFE49}"/>
            </a:ext>
          </a:extLst>
        </xdr:cNvPr>
        <xdr:cNvSpPr/>
      </xdr:nvSpPr>
      <xdr:spPr>
        <a:xfrm>
          <a:off x="212407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771525</xdr:colOff>
      <xdr:row>0</xdr:row>
      <xdr:rowOff>57150</xdr:rowOff>
    </xdr:from>
    <xdr:to>
      <xdr:col>2</xdr:col>
      <xdr:colOff>1915432</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093258FC-0A14-45C9-BFD8-B39D14AABBCA}"/>
            </a:ext>
          </a:extLst>
        </xdr:cNvPr>
        <xdr:cNvSpPr/>
      </xdr:nvSpPr>
      <xdr:spPr>
        <a:xfrm>
          <a:off x="31051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800100</xdr:colOff>
      <xdr:row>0</xdr:row>
      <xdr:rowOff>47625</xdr:rowOff>
    </xdr:from>
    <xdr:to>
      <xdr:col>2</xdr:col>
      <xdr:colOff>1944007</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A9194703-4896-4944-B7F6-C6A09826DCC6}"/>
            </a:ext>
          </a:extLst>
        </xdr:cNvPr>
        <xdr:cNvSpPr/>
      </xdr:nvSpPr>
      <xdr:spPr>
        <a:xfrm>
          <a:off x="27432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800100</xdr:colOff>
      <xdr:row>0</xdr:row>
      <xdr:rowOff>47625</xdr:rowOff>
    </xdr:from>
    <xdr:to>
      <xdr:col>2</xdr:col>
      <xdr:colOff>1944007</xdr:colOff>
      <xdr:row>0</xdr:row>
      <xdr:rowOff>415925</xdr:rowOff>
    </xdr:to>
    <xdr:sp macro="" textlink="">
      <xdr:nvSpPr>
        <xdr:cNvPr id="9" name="Rectangle: Rounded Corners 6">
          <a:hlinkClick xmlns:r="http://schemas.openxmlformats.org/officeDocument/2006/relationships" r:id="rId1"/>
          <a:extLst>
            <a:ext uri="{FF2B5EF4-FFF2-40B4-BE49-F238E27FC236}">
              <a16:creationId xmlns:a16="http://schemas.microsoft.com/office/drawing/2014/main" id="{CE3CC3E5-DEA0-4BE8-B8CA-A4F2762627D8}"/>
            </a:ext>
          </a:extLst>
        </xdr:cNvPr>
        <xdr:cNvSpPr/>
      </xdr:nvSpPr>
      <xdr:spPr>
        <a:xfrm>
          <a:off x="25908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838200</xdr:colOff>
      <xdr:row>0</xdr:row>
      <xdr:rowOff>47625</xdr:rowOff>
    </xdr:from>
    <xdr:to>
      <xdr:col>2</xdr:col>
      <xdr:colOff>1982107</xdr:colOff>
      <xdr:row>0</xdr:row>
      <xdr:rowOff>415925</xdr:rowOff>
    </xdr:to>
    <xdr:sp macro="" textlink="">
      <xdr:nvSpPr>
        <xdr:cNvPr id="5" name="Rectangle: Rounded Corners 6">
          <a:hlinkClick xmlns:r="http://schemas.openxmlformats.org/officeDocument/2006/relationships" r:id="rId1"/>
          <a:extLst>
            <a:ext uri="{FF2B5EF4-FFF2-40B4-BE49-F238E27FC236}">
              <a16:creationId xmlns:a16="http://schemas.microsoft.com/office/drawing/2014/main" id="{55CBB732-BC56-4242-B83E-09FE6EFBC2DB}"/>
            </a:ext>
          </a:extLst>
        </xdr:cNvPr>
        <xdr:cNvSpPr/>
      </xdr:nvSpPr>
      <xdr:spPr>
        <a:xfrm>
          <a:off x="20002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1133475</xdr:colOff>
      <xdr:row>0</xdr:row>
      <xdr:rowOff>47625</xdr:rowOff>
    </xdr:from>
    <xdr:to>
      <xdr:col>2</xdr:col>
      <xdr:colOff>2277382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F1F59071-82B1-4123-8B0D-5AEBEAF1B19F}"/>
            </a:ext>
          </a:extLst>
        </xdr:cNvPr>
        <xdr:cNvSpPr/>
      </xdr:nvSpPr>
      <xdr:spPr>
        <a:xfrm>
          <a:off x="25622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695325</xdr:colOff>
      <xdr:row>0</xdr:row>
      <xdr:rowOff>47625</xdr:rowOff>
    </xdr:from>
    <xdr:to>
      <xdr:col>2</xdr:col>
      <xdr:colOff>1839232</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925E4E79-8BC4-4F9C-8165-F431D99808B8}"/>
            </a:ext>
          </a:extLst>
        </xdr:cNvPr>
        <xdr:cNvSpPr/>
      </xdr:nvSpPr>
      <xdr:spPr>
        <a:xfrm>
          <a:off x="25336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657225</xdr:colOff>
      <xdr:row>0</xdr:row>
      <xdr:rowOff>57150</xdr:rowOff>
    </xdr:from>
    <xdr:to>
      <xdr:col>2</xdr:col>
      <xdr:colOff>1801132</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D6064DAE-F9B2-4846-B003-AB5D27B6DF73}"/>
            </a:ext>
          </a:extLst>
        </xdr:cNvPr>
        <xdr:cNvSpPr/>
      </xdr:nvSpPr>
      <xdr:spPr>
        <a:xfrm>
          <a:off x="24955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923925</xdr:colOff>
      <xdr:row>0</xdr:row>
      <xdr:rowOff>66675</xdr:rowOff>
    </xdr:from>
    <xdr:to>
      <xdr:col>2</xdr:col>
      <xdr:colOff>2067832</xdr:colOff>
      <xdr:row>0</xdr:row>
      <xdr:rowOff>434975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C84B11BF-FBBB-4817-9DA1-A01E62DF48AB}"/>
            </a:ext>
          </a:extLst>
        </xdr:cNvPr>
        <xdr:cNvSpPr/>
      </xdr:nvSpPr>
      <xdr:spPr>
        <a:xfrm>
          <a:off x="2724150"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847725</xdr:colOff>
      <xdr:row>0</xdr:row>
      <xdr:rowOff>57150</xdr:rowOff>
    </xdr:from>
    <xdr:to>
      <xdr:col>2</xdr:col>
      <xdr:colOff>1991632</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CA3B987A-854B-48A8-8A8F-2DB6828520C9}"/>
            </a:ext>
          </a:extLst>
        </xdr:cNvPr>
        <xdr:cNvSpPr/>
      </xdr:nvSpPr>
      <xdr:spPr>
        <a:xfrm>
          <a:off x="27527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1028700</xdr:colOff>
      <xdr:row>0</xdr:row>
      <xdr:rowOff>47625</xdr:rowOff>
    </xdr:from>
    <xdr:to>
      <xdr:col>2</xdr:col>
      <xdr:colOff>2172607</xdr:colOff>
      <xdr:row>0</xdr:row>
      <xdr:rowOff>415925</xdr:rowOff>
    </xdr:to>
    <xdr:sp macro="" textlink="">
      <xdr:nvSpPr>
        <xdr:cNvPr id="5" name="Rectangle: Rounded Corners 6">
          <a:hlinkClick xmlns:r="http://schemas.openxmlformats.org/officeDocument/2006/relationships" r:id="rId1"/>
          <a:extLst>
            <a:ext uri="{FF2B5EF4-FFF2-40B4-BE49-F238E27FC236}">
              <a16:creationId xmlns:a16="http://schemas.microsoft.com/office/drawing/2014/main" id="{64AD74E5-A4A4-407E-9A9E-D23B6A1414CC}"/>
            </a:ext>
          </a:extLst>
        </xdr:cNvPr>
        <xdr:cNvSpPr/>
      </xdr:nvSpPr>
      <xdr:spPr>
        <a:xfrm>
          <a:off x="23907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952500</xdr:colOff>
      <xdr:row>0</xdr:row>
      <xdr:rowOff>57150</xdr:rowOff>
    </xdr:from>
    <xdr:to>
      <xdr:col>2</xdr:col>
      <xdr:colOff>2096407</xdr:colOff>
      <xdr:row>0</xdr:row>
      <xdr:rowOff>425450</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B265D3C9-247F-412B-9195-E7C289403D6B}"/>
            </a:ext>
          </a:extLst>
        </xdr:cNvPr>
        <xdr:cNvSpPr/>
      </xdr:nvSpPr>
      <xdr:spPr>
        <a:xfrm>
          <a:off x="231457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1038225</xdr:colOff>
      <xdr:row>0</xdr:row>
      <xdr:rowOff>47625</xdr:rowOff>
    </xdr:from>
    <xdr:to>
      <xdr:col>2</xdr:col>
      <xdr:colOff>2182132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F1806C0-A08B-4185-AE7B-A690740070C3}"/>
            </a:ext>
          </a:extLst>
        </xdr:cNvPr>
        <xdr:cNvSpPr/>
      </xdr:nvSpPr>
      <xdr:spPr>
        <a:xfrm>
          <a:off x="24384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1057275</xdr:colOff>
      <xdr:row>0</xdr:row>
      <xdr:rowOff>47625</xdr:rowOff>
    </xdr:from>
    <xdr:to>
      <xdr:col>2</xdr:col>
      <xdr:colOff>2201182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FB4FEB41-93EF-4776-B49F-60A1CEE8B75D}"/>
            </a:ext>
          </a:extLst>
        </xdr:cNvPr>
        <xdr:cNvSpPr/>
      </xdr:nvSpPr>
      <xdr:spPr>
        <a:xfrm>
          <a:off x="23336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1099705</xdr:colOff>
      <xdr:row>0</xdr:row>
      <xdr:rowOff>43295</xdr:rowOff>
    </xdr:from>
    <xdr:to>
      <xdr:col>2</xdr:col>
      <xdr:colOff>2243612</xdr:colOff>
      <xdr:row>0</xdr:row>
      <xdr:rowOff>411595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75E3B066-A9E2-439D-AED6-FA7C009C85D0}"/>
            </a:ext>
          </a:extLst>
        </xdr:cNvPr>
        <xdr:cNvSpPr/>
      </xdr:nvSpPr>
      <xdr:spPr>
        <a:xfrm>
          <a:off x="3138055" y="4329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xdr:col>
      <xdr:colOff>1099705</xdr:colOff>
      <xdr:row>0</xdr:row>
      <xdr:rowOff>43295</xdr:rowOff>
    </xdr:from>
    <xdr:to>
      <xdr:col>2</xdr:col>
      <xdr:colOff>2243612</xdr:colOff>
      <xdr:row>0</xdr:row>
      <xdr:rowOff>411595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F2787DAE-3081-4F33-8221-B903173D73C0}"/>
            </a:ext>
          </a:extLst>
        </xdr:cNvPr>
        <xdr:cNvSpPr/>
      </xdr:nvSpPr>
      <xdr:spPr>
        <a:xfrm>
          <a:off x="3138055" y="4329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1238250</xdr:colOff>
      <xdr:row>0</xdr:row>
      <xdr:rowOff>47625</xdr:rowOff>
    </xdr:from>
    <xdr:to>
      <xdr:col>2</xdr:col>
      <xdr:colOff>2382157</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32E003F-196C-49BA-BDED-C775A55AA0E9}"/>
            </a:ext>
          </a:extLst>
        </xdr:cNvPr>
        <xdr:cNvSpPr/>
      </xdr:nvSpPr>
      <xdr:spPr>
        <a:xfrm>
          <a:off x="26670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847725</xdr:colOff>
      <xdr:row>0</xdr:row>
      <xdr:rowOff>57150</xdr:rowOff>
    </xdr:from>
    <xdr:to>
      <xdr:col>2</xdr:col>
      <xdr:colOff>1991632</xdr:colOff>
      <xdr:row>0</xdr:row>
      <xdr:rowOff>425450</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B646D3E0-4752-4CC5-AACB-676B3B90FC94}"/>
            </a:ext>
          </a:extLst>
        </xdr:cNvPr>
        <xdr:cNvSpPr/>
      </xdr:nvSpPr>
      <xdr:spPr>
        <a:xfrm>
          <a:off x="20669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0A3A90C6-48FA-458E-9538-49A0078D218A}"/>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92BF63C2-0FDB-46BC-A4E1-B99307EBECA0}"/>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84F19574-C77F-4FD7-B506-26DCF87EFA14}"/>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1114425</xdr:colOff>
      <xdr:row>0</xdr:row>
      <xdr:rowOff>47625</xdr:rowOff>
    </xdr:from>
    <xdr:to>
      <xdr:col>2</xdr:col>
      <xdr:colOff>2258332</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780DF9EC-3EAE-446F-80BC-765E78D7021C}"/>
            </a:ext>
          </a:extLst>
        </xdr:cNvPr>
        <xdr:cNvSpPr/>
      </xdr:nvSpPr>
      <xdr:spPr>
        <a:xfrm>
          <a:off x="22860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7604BBFA-8CD1-467D-97D8-7222E3A42CCE}"/>
            </a:ext>
          </a:extLst>
        </xdr:cNvPr>
        <xdr:cNvSpPr/>
      </xdr:nvSpPr>
      <xdr:spPr>
        <a:xfrm>
          <a:off x="27622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1247775</xdr:colOff>
      <xdr:row>0</xdr:row>
      <xdr:rowOff>66675</xdr:rowOff>
    </xdr:from>
    <xdr:to>
      <xdr:col>2</xdr:col>
      <xdr:colOff>2391682</xdr:colOff>
      <xdr:row>0</xdr:row>
      <xdr:rowOff>434975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91D07FD8-596A-4CEC-898B-86945B6D8ACF}"/>
            </a:ext>
          </a:extLst>
        </xdr:cNvPr>
        <xdr:cNvSpPr/>
      </xdr:nvSpPr>
      <xdr:spPr>
        <a:xfrm>
          <a:off x="2676525"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xdr:col>
      <xdr:colOff>904875</xdr:colOff>
      <xdr:row>0</xdr:row>
      <xdr:rowOff>47625</xdr:rowOff>
    </xdr:from>
    <xdr:to>
      <xdr:col>2</xdr:col>
      <xdr:colOff>2048782</xdr:colOff>
      <xdr:row>0</xdr:row>
      <xdr:rowOff>415925</xdr:rowOff>
    </xdr:to>
    <xdr:sp macro="" textlink="">
      <xdr:nvSpPr>
        <xdr:cNvPr id="4" name="Rectangle: Rounded Corners 6">
          <a:hlinkClick xmlns:r="http://schemas.openxmlformats.org/officeDocument/2006/relationships" r:id="rId1"/>
          <a:extLst>
            <a:ext uri="{FF2B5EF4-FFF2-40B4-BE49-F238E27FC236}">
              <a16:creationId xmlns:a16="http://schemas.microsoft.com/office/drawing/2014/main" id="{089B39AF-F8B8-4236-A217-AEE8C19EF8FA}"/>
            </a:ext>
          </a:extLst>
        </xdr:cNvPr>
        <xdr:cNvSpPr/>
      </xdr:nvSpPr>
      <xdr:spPr>
        <a:xfrm>
          <a:off x="25812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xdr:col>
      <xdr:colOff>1114425</xdr:colOff>
      <xdr:row>0</xdr:row>
      <xdr:rowOff>47625</xdr:rowOff>
    </xdr:from>
    <xdr:to>
      <xdr:col>2</xdr:col>
      <xdr:colOff>2258332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4B2BC6E3-2B9C-467E-A03C-7EE6ADEFAAD3}"/>
            </a:ext>
          </a:extLst>
        </xdr:cNvPr>
        <xdr:cNvSpPr/>
      </xdr:nvSpPr>
      <xdr:spPr>
        <a:xfrm>
          <a:off x="24003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xdr:col>
      <xdr:colOff>1114425</xdr:colOff>
      <xdr:row>0</xdr:row>
      <xdr:rowOff>47625</xdr:rowOff>
    </xdr:from>
    <xdr:to>
      <xdr:col>2</xdr:col>
      <xdr:colOff>2258332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FDEF2534-0923-489E-9471-587ED7D543C3}"/>
            </a:ext>
          </a:extLst>
        </xdr:cNvPr>
        <xdr:cNvSpPr/>
      </xdr:nvSpPr>
      <xdr:spPr>
        <a:xfrm>
          <a:off x="24003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1133475</xdr:colOff>
      <xdr:row>0</xdr:row>
      <xdr:rowOff>66675</xdr:rowOff>
    </xdr:from>
    <xdr:to>
      <xdr:col>2</xdr:col>
      <xdr:colOff>2277382</xdr:colOff>
      <xdr:row>0</xdr:row>
      <xdr:rowOff>434975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F9E021B5-0DE6-4FF5-925A-9F44F8506C5D}"/>
            </a:ext>
          </a:extLst>
        </xdr:cNvPr>
        <xdr:cNvSpPr/>
      </xdr:nvSpPr>
      <xdr:spPr>
        <a:xfrm>
          <a:off x="2562225"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xdr:col>
      <xdr:colOff>1219200</xdr:colOff>
      <xdr:row>0</xdr:row>
      <xdr:rowOff>47625</xdr:rowOff>
    </xdr:from>
    <xdr:to>
      <xdr:col>2</xdr:col>
      <xdr:colOff>2363107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A8D4DC14-9777-4AF7-9AC6-8934B08EDBD9}"/>
            </a:ext>
          </a:extLst>
        </xdr:cNvPr>
        <xdr:cNvSpPr/>
      </xdr:nvSpPr>
      <xdr:spPr>
        <a:xfrm>
          <a:off x="25146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0EED1F61-86D5-4F4B-86AF-BA10AB3FD8FD}"/>
            </a:ext>
          </a:extLst>
        </xdr:cNvPr>
        <xdr:cNvSpPr/>
      </xdr:nvSpPr>
      <xdr:spPr>
        <a:xfrm>
          <a:off x="197167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962025</xdr:colOff>
      <xdr:row>0</xdr:row>
      <xdr:rowOff>47625</xdr:rowOff>
    </xdr:from>
    <xdr:to>
      <xdr:col>2</xdr:col>
      <xdr:colOff>2105932</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07762F66-F7EC-4128-B240-12C213B51958}"/>
            </a:ext>
          </a:extLst>
        </xdr:cNvPr>
        <xdr:cNvSpPr/>
      </xdr:nvSpPr>
      <xdr:spPr>
        <a:xfrm>
          <a:off x="19621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xdr:col>
      <xdr:colOff>1123950</xdr:colOff>
      <xdr:row>0</xdr:row>
      <xdr:rowOff>57150</xdr:rowOff>
    </xdr:from>
    <xdr:to>
      <xdr:col>2</xdr:col>
      <xdr:colOff>2267857</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0635B8D-03D5-4A95-987A-61BE1417FE63}"/>
            </a:ext>
          </a:extLst>
        </xdr:cNvPr>
        <xdr:cNvSpPr/>
      </xdr:nvSpPr>
      <xdr:spPr>
        <a:xfrm>
          <a:off x="25527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166A388A-ED49-442C-AEE0-0F23E8B21F35}"/>
            </a:ext>
          </a:extLst>
        </xdr:cNvPr>
        <xdr:cNvSpPr/>
      </xdr:nvSpPr>
      <xdr:spPr>
        <a:xfrm>
          <a:off x="24003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B3EF2E38-9790-4953-A0DC-7D85A2F3AF70}"/>
            </a:ext>
          </a:extLst>
        </xdr:cNvPr>
        <xdr:cNvSpPr/>
      </xdr:nvSpPr>
      <xdr:spPr>
        <a:xfrm>
          <a:off x="28860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xdr:col>
      <xdr:colOff>895350</xdr:colOff>
      <xdr:row>0</xdr:row>
      <xdr:rowOff>57150</xdr:rowOff>
    </xdr:from>
    <xdr:to>
      <xdr:col>2</xdr:col>
      <xdr:colOff>2039257</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F69E983C-4D3D-4279-8546-4FF1833578BC}"/>
            </a:ext>
          </a:extLst>
        </xdr:cNvPr>
        <xdr:cNvSpPr/>
      </xdr:nvSpPr>
      <xdr:spPr>
        <a:xfrm>
          <a:off x="28289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xdr:col>
      <xdr:colOff>971550</xdr:colOff>
      <xdr:row>0</xdr:row>
      <xdr:rowOff>57150</xdr:rowOff>
    </xdr:from>
    <xdr:to>
      <xdr:col>2</xdr:col>
      <xdr:colOff>2115457</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B95DB43E-8535-4E75-A8F4-2416373F9079}"/>
            </a:ext>
          </a:extLst>
        </xdr:cNvPr>
        <xdr:cNvSpPr/>
      </xdr:nvSpPr>
      <xdr:spPr>
        <a:xfrm>
          <a:off x="22574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xdr:col>
      <xdr:colOff>962025</xdr:colOff>
      <xdr:row>0</xdr:row>
      <xdr:rowOff>47625</xdr:rowOff>
    </xdr:from>
    <xdr:to>
      <xdr:col>2</xdr:col>
      <xdr:colOff>2105932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C91090E6-EF5E-4F2C-BA10-054A381315B8}"/>
            </a:ext>
          </a:extLst>
        </xdr:cNvPr>
        <xdr:cNvSpPr/>
      </xdr:nvSpPr>
      <xdr:spPr>
        <a:xfrm>
          <a:off x="21907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xdr:col>
      <xdr:colOff>1038225</xdr:colOff>
      <xdr:row>0</xdr:row>
      <xdr:rowOff>76200</xdr:rowOff>
    </xdr:from>
    <xdr:to>
      <xdr:col>2</xdr:col>
      <xdr:colOff>2182132</xdr:colOff>
      <xdr:row>0</xdr:row>
      <xdr:rowOff>444500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46D7B630-1126-49E6-A086-6B41AD220A3D}"/>
            </a:ext>
          </a:extLst>
        </xdr:cNvPr>
        <xdr:cNvSpPr/>
      </xdr:nvSpPr>
      <xdr:spPr>
        <a:xfrm>
          <a:off x="2971800" y="7620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1152525</xdr:colOff>
      <xdr:row>0</xdr:row>
      <xdr:rowOff>57150</xdr:rowOff>
    </xdr:from>
    <xdr:to>
      <xdr:col>2</xdr:col>
      <xdr:colOff>2296432</xdr:colOff>
      <xdr:row>0</xdr:row>
      <xdr:rowOff>425450</xdr:rowOff>
    </xdr:to>
    <xdr:sp macro="" textlink="">
      <xdr:nvSpPr>
        <xdr:cNvPr id="3" name="Rectangle: Rounded Corners 6">
          <a:hlinkClick xmlns:r="http://schemas.openxmlformats.org/officeDocument/2006/relationships" r:id="rId1"/>
          <a:extLst>
            <a:ext uri="{FF2B5EF4-FFF2-40B4-BE49-F238E27FC236}">
              <a16:creationId xmlns:a16="http://schemas.microsoft.com/office/drawing/2014/main" id="{4792D3F1-0526-4CAB-8F0D-B3CA0B7FE8CE}"/>
            </a:ext>
          </a:extLst>
        </xdr:cNvPr>
        <xdr:cNvSpPr/>
      </xdr:nvSpPr>
      <xdr:spPr>
        <a:xfrm>
          <a:off x="258127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952500</xdr:colOff>
      <xdr:row>0</xdr:row>
      <xdr:rowOff>47625</xdr:rowOff>
    </xdr:from>
    <xdr:to>
      <xdr:col>2</xdr:col>
      <xdr:colOff>2096407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57DF26F0-2948-489C-9964-68ECEEC91264}"/>
            </a:ext>
          </a:extLst>
        </xdr:cNvPr>
        <xdr:cNvSpPr/>
      </xdr:nvSpPr>
      <xdr:spPr>
        <a:xfrm>
          <a:off x="288607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xdr:col>
      <xdr:colOff>981075</xdr:colOff>
      <xdr:row>0</xdr:row>
      <xdr:rowOff>57150</xdr:rowOff>
    </xdr:from>
    <xdr:to>
      <xdr:col>2</xdr:col>
      <xdr:colOff>2124982</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31498FE2-BA98-4E81-8677-D0A4B05431C6}"/>
            </a:ext>
          </a:extLst>
        </xdr:cNvPr>
        <xdr:cNvSpPr/>
      </xdr:nvSpPr>
      <xdr:spPr>
        <a:xfrm>
          <a:off x="241935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xdr:col>
      <xdr:colOff>952500</xdr:colOff>
      <xdr:row>0</xdr:row>
      <xdr:rowOff>57150</xdr:rowOff>
    </xdr:from>
    <xdr:to>
      <xdr:col>2</xdr:col>
      <xdr:colOff>2096407</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E87DBD54-C9E0-4FFD-979D-A4AA14E79714}"/>
            </a:ext>
          </a:extLst>
        </xdr:cNvPr>
        <xdr:cNvSpPr/>
      </xdr:nvSpPr>
      <xdr:spPr>
        <a:xfrm>
          <a:off x="24765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71C93FF7-8B22-413D-AE19-CC724AA4539D}"/>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F0772FDB-2BAA-4927-8DDF-434E994F3C43}"/>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EAD1BD1B-5DCA-47D3-BF18-49588FB3A62B}"/>
            </a:ext>
          </a:extLst>
        </xdr:cNvPr>
        <xdr:cNvSpPr/>
      </xdr:nvSpPr>
      <xdr:spPr>
        <a:xfrm>
          <a:off x="2343150"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7128F9DF-8357-488C-BF11-C6849246A6B5}"/>
            </a:ext>
          </a:extLst>
        </xdr:cNvPr>
        <xdr:cNvSpPr/>
      </xdr:nvSpPr>
      <xdr:spPr>
        <a:xfrm>
          <a:off x="2343150"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xdr:col>
      <xdr:colOff>771525</xdr:colOff>
      <xdr:row>0</xdr:row>
      <xdr:rowOff>57150</xdr:rowOff>
    </xdr:from>
    <xdr:to>
      <xdr:col>2</xdr:col>
      <xdr:colOff>1915432</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5F175E7B-1273-4F82-8048-8CCAC0D6FF6A}"/>
            </a:ext>
          </a:extLst>
        </xdr:cNvPr>
        <xdr:cNvSpPr/>
      </xdr:nvSpPr>
      <xdr:spPr>
        <a:xfrm>
          <a:off x="2105025"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xdr:col>
      <xdr:colOff>800100</xdr:colOff>
      <xdr:row>0</xdr:row>
      <xdr:rowOff>47625</xdr:rowOff>
    </xdr:from>
    <xdr:to>
      <xdr:col>2</xdr:col>
      <xdr:colOff>1944007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FDF6B4CA-88A0-4198-B948-7789E6728CB6}"/>
            </a:ext>
          </a:extLst>
        </xdr:cNvPr>
        <xdr:cNvSpPr/>
      </xdr:nvSpPr>
      <xdr:spPr>
        <a:xfrm>
          <a:off x="211455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xdr:col>
      <xdr:colOff>923925</xdr:colOff>
      <xdr:row>0</xdr:row>
      <xdr:rowOff>66675</xdr:rowOff>
    </xdr:from>
    <xdr:to>
      <xdr:col>2</xdr:col>
      <xdr:colOff>2067832</xdr:colOff>
      <xdr:row>0</xdr:row>
      <xdr:rowOff>434975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5188709E-9723-4FA3-B8A7-E4DCAE3A8C95}"/>
            </a:ext>
          </a:extLst>
        </xdr:cNvPr>
        <xdr:cNvSpPr/>
      </xdr:nvSpPr>
      <xdr:spPr>
        <a:xfrm>
          <a:off x="2209800"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981075</xdr:colOff>
      <xdr:row>0</xdr:row>
      <xdr:rowOff>57150</xdr:rowOff>
    </xdr:from>
    <xdr:to>
      <xdr:col>2</xdr:col>
      <xdr:colOff>2124982</xdr:colOff>
      <xdr:row>0</xdr:row>
      <xdr:rowOff>425450</xdr:rowOff>
    </xdr:to>
    <xdr:sp macro="" textlink="">
      <xdr:nvSpPr>
        <xdr:cNvPr id="13" name="Rectangle: Rounded Corners 6">
          <a:hlinkClick xmlns:r="http://schemas.openxmlformats.org/officeDocument/2006/relationships" r:id="rId1"/>
          <a:extLst>
            <a:ext uri="{FF2B5EF4-FFF2-40B4-BE49-F238E27FC236}">
              <a16:creationId xmlns:a16="http://schemas.microsoft.com/office/drawing/2014/main" id="{39C627ED-057F-42D7-AFF3-FD39ECD1D547}"/>
            </a:ext>
          </a:extLst>
        </xdr:cNvPr>
        <xdr:cNvSpPr/>
      </xdr:nvSpPr>
      <xdr:spPr>
        <a:xfrm>
          <a:off x="1981200"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xdr:col>
      <xdr:colOff>923925</xdr:colOff>
      <xdr:row>0</xdr:row>
      <xdr:rowOff>47625</xdr:rowOff>
    </xdr:from>
    <xdr:to>
      <xdr:col>2</xdr:col>
      <xdr:colOff>2067832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945579B7-B2B1-476C-B994-A6EE73E43BB5}"/>
            </a:ext>
          </a:extLst>
        </xdr:cNvPr>
        <xdr:cNvSpPr/>
      </xdr:nvSpPr>
      <xdr:spPr>
        <a:xfrm>
          <a:off x="2066925"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xdr:col>
      <xdr:colOff>1038225</xdr:colOff>
      <xdr:row>0</xdr:row>
      <xdr:rowOff>47625</xdr:rowOff>
    </xdr:from>
    <xdr:to>
      <xdr:col>2</xdr:col>
      <xdr:colOff>2182132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A553835F-3C64-46E3-B3E7-DFFE010B3179}"/>
            </a:ext>
          </a:extLst>
        </xdr:cNvPr>
        <xdr:cNvSpPr/>
      </xdr:nvSpPr>
      <xdr:spPr>
        <a:xfrm>
          <a:off x="24384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xdr:col>
      <xdr:colOff>1114425</xdr:colOff>
      <xdr:row>0</xdr:row>
      <xdr:rowOff>47625</xdr:rowOff>
    </xdr:from>
    <xdr:to>
      <xdr:col>2</xdr:col>
      <xdr:colOff>2258332</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30FE10AF-2F68-4C01-BA0B-1FAA6CD4C65C}"/>
            </a:ext>
          </a:extLst>
        </xdr:cNvPr>
        <xdr:cNvSpPr/>
      </xdr:nvSpPr>
      <xdr:spPr>
        <a:xfrm>
          <a:off x="228600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93C6A1AD-C028-4AFC-9181-E6C186249F2E}"/>
            </a:ext>
          </a:extLst>
        </xdr:cNvPr>
        <xdr:cNvSpPr/>
      </xdr:nvSpPr>
      <xdr:spPr>
        <a:xfrm>
          <a:off x="2323186"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24F81293-D261-4B6D-896B-E5C4BBB4E71C}"/>
            </a:ext>
          </a:extLst>
        </xdr:cNvPr>
        <xdr:cNvSpPr/>
      </xdr:nvSpPr>
      <xdr:spPr>
        <a:xfrm>
          <a:off x="2323186"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71BEDA4F-E9D2-40F5-B63A-00D6A6AF385C}"/>
            </a:ext>
          </a:extLst>
        </xdr:cNvPr>
        <xdr:cNvSpPr/>
      </xdr:nvSpPr>
      <xdr:spPr>
        <a:xfrm>
          <a:off x="246827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xdr:col>
      <xdr:colOff>990600</xdr:colOff>
      <xdr:row>0</xdr:row>
      <xdr:rowOff>47625</xdr:rowOff>
    </xdr:from>
    <xdr:to>
      <xdr:col>2</xdr:col>
      <xdr:colOff>2134507</xdr:colOff>
      <xdr:row>0</xdr:row>
      <xdr:rowOff>415925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0C43854F-2D8C-4AFA-8D27-1A83E90A4DF3}"/>
            </a:ext>
          </a:extLst>
        </xdr:cNvPr>
        <xdr:cNvSpPr/>
      </xdr:nvSpPr>
      <xdr:spPr>
        <a:xfrm>
          <a:off x="2468270" y="4762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xdr:col>
      <xdr:colOff>981075</xdr:colOff>
      <xdr:row>0</xdr:row>
      <xdr:rowOff>57150</xdr:rowOff>
    </xdr:from>
    <xdr:to>
      <xdr:col>2</xdr:col>
      <xdr:colOff>2124982</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BEF8746D-17DB-41A4-B562-D47DEB1D642B}"/>
            </a:ext>
          </a:extLst>
        </xdr:cNvPr>
        <xdr:cNvSpPr/>
      </xdr:nvSpPr>
      <xdr:spPr>
        <a:xfrm>
          <a:off x="2400224" y="57150"/>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xdr:col>
      <xdr:colOff>838200</xdr:colOff>
      <xdr:row>0</xdr:row>
      <xdr:rowOff>57150</xdr:rowOff>
    </xdr:from>
    <xdr:to>
      <xdr:col>2</xdr:col>
      <xdr:colOff>2085975</xdr:colOff>
      <xdr:row>0</xdr:row>
      <xdr:rowOff>425450</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03CB04B7-D852-4B5E-AC9B-AD547D61F449}"/>
            </a:ext>
          </a:extLst>
        </xdr:cNvPr>
        <xdr:cNvSpPr/>
      </xdr:nvSpPr>
      <xdr:spPr>
        <a:xfrm>
          <a:off x="2323186" y="57150"/>
          <a:ext cx="124777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xdr:col>
      <xdr:colOff>1295400</xdr:colOff>
      <xdr:row>0</xdr:row>
      <xdr:rowOff>66675</xdr:rowOff>
    </xdr:from>
    <xdr:to>
      <xdr:col>2</xdr:col>
      <xdr:colOff>2439307</xdr:colOff>
      <xdr:row>0</xdr:row>
      <xdr:rowOff>434975</xdr:rowOff>
    </xdr:to>
    <xdr:sp macro="" textlink="">
      <xdr:nvSpPr>
        <xdr:cNvPr id="2" name="Rectangle: Rounded Corners 6">
          <a:hlinkClick xmlns:r="http://schemas.openxmlformats.org/officeDocument/2006/relationships" r:id="rId1"/>
          <a:extLst>
            <a:ext uri="{FF2B5EF4-FFF2-40B4-BE49-F238E27FC236}">
              <a16:creationId xmlns:a16="http://schemas.microsoft.com/office/drawing/2014/main" id="{A10199AE-3E98-4103-BAB8-A5D3BAA7FDE5}"/>
            </a:ext>
          </a:extLst>
        </xdr:cNvPr>
        <xdr:cNvSpPr/>
      </xdr:nvSpPr>
      <xdr:spPr>
        <a:xfrm>
          <a:off x="2707234" y="66675"/>
          <a:ext cx="1143907"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900" b="1">
              <a:latin typeface="Calibri" panose="020F0502020204030204" pitchFamily="34" charset="0"/>
              <a:cs typeface="Calibri" panose="020F0502020204030204" pitchFamily="34" charset="0"/>
            </a:rPr>
            <a:t>Back</a:t>
          </a:r>
          <a:r>
            <a:rPr lang="en-GB" sz="900" b="1" baseline="0">
              <a:latin typeface="Calibri" panose="020F0502020204030204" pitchFamily="34" charset="0"/>
              <a:cs typeface="Calibri" panose="020F0502020204030204" pitchFamily="34" charset="0"/>
            </a:rPr>
            <a:t> to List of </a:t>
          </a:r>
        </a:p>
        <a:p>
          <a:pPr algn="ctr"/>
          <a:r>
            <a:rPr lang="en-GB" sz="900" b="1" baseline="0">
              <a:latin typeface="Calibri" panose="020F0502020204030204" pitchFamily="34" charset="0"/>
              <a:cs typeface="Calibri" panose="020F0502020204030204" pitchFamily="34" charset="0"/>
            </a:rPr>
            <a:t>Test Scenarios</a:t>
          </a:r>
          <a:endParaRPr lang="en-GB" sz="900" b="1">
            <a:latin typeface="Calibri" panose="020F0502020204030204" pitchFamily="34" charset="0"/>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cc.getorg365.net/sites/UK/projectdelivery/_vti_history/61952/Documents/DCC%20SI%20Switching/02.%20Deliverables/02.1.%20Deliverables%20Assets/NCT-0059%20UEPT%20Test%20Scenarios/NCT-0059%20UEPT%20Test%20Scenarios%20v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rantiNaik\Library\Containers\com.microsoft.Excel\Data\Documents\4360A61E\SIT%20Test%20Scenarios%20Master%20List%20v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hange Control"/>
      <sheetName val="Sheet1"/>
      <sheetName val="Sheet2"/>
      <sheetName val="How To Use"/>
      <sheetName val="Test Scenarios Summary"/>
      <sheetName val="TestSceanrioMap"/>
      <sheetName val="List of Test Scenarios"/>
      <sheetName val="List of Test Cases"/>
      <sheetName val="Summary"/>
      <sheetName val="UEPT-001"/>
      <sheetName val="UEPT-002-GAIN"/>
      <sheetName val="UEPT-002-LOSE"/>
      <sheetName val="UEPT-003-GAIN"/>
      <sheetName val="UEPT-003-LOSE"/>
      <sheetName val="UEPT-004-GAIN"/>
      <sheetName val="UEPT-004-LOSE"/>
      <sheetName val="UEPT-005-GAIN"/>
      <sheetName val="UEPT-005-LOSE"/>
      <sheetName val="UEPT-006-GAIN"/>
      <sheetName val="UEPT-006-LOSE"/>
      <sheetName val="UEPT-007-GAIN"/>
      <sheetName val="UEPT-007-LOSE"/>
      <sheetName val="UEPT-008-GAIN"/>
      <sheetName val="UEPT-008-LOSE"/>
      <sheetName val="UEPT-009-GAIN"/>
      <sheetName val="UEPT-009-LOSE"/>
      <sheetName val="UEPT-010-GAIN"/>
      <sheetName val="UEPT-010-LOSE"/>
      <sheetName val="UEPT-011-GAIN"/>
      <sheetName val="UEPT-011-LOSE"/>
      <sheetName val="UEPT-012-GAIN"/>
      <sheetName val="UEPT-012-LOSE"/>
      <sheetName val="UEPT-013-GAIN"/>
      <sheetName val="UEPT-013-LOSE"/>
      <sheetName val="UEPT-014-GAIN"/>
      <sheetName val="UEPT-014-LOSE"/>
      <sheetName val="UEPT-015-GAIN"/>
      <sheetName val="UEPT-015-LOSE"/>
      <sheetName val="UEPT-016-GAIN"/>
      <sheetName val="UEPT-016-LOSE"/>
      <sheetName val="UEPT-017-GAIN"/>
      <sheetName val="UEPT-017-LOSE"/>
      <sheetName val="UEPT-018-GAIN"/>
      <sheetName val="UEPT-018-LOSE"/>
      <sheetName val="UEPT-019-GAIN"/>
      <sheetName val="UEPT-019-LOSE"/>
      <sheetName val="UEPT-020-GAIN"/>
      <sheetName val="UEPT-020-LOSE"/>
      <sheetName val="UEPT-021-GAIN"/>
      <sheetName val="UEPT-021-LOSE"/>
      <sheetName val="UEPT-022-GAIN"/>
      <sheetName val="UEPT-022-LOSE"/>
      <sheetName val="UEPT-023"/>
      <sheetName val="UEPT-024"/>
      <sheetName val="UEPT-025"/>
      <sheetName val="UEPT-027"/>
      <sheetName val="UEPT-028"/>
      <sheetName val="UEPT-029"/>
      <sheetName val="UEPT-030"/>
      <sheetName val="UEPT-031"/>
      <sheetName val="UEPT-032"/>
      <sheetName val="UEPT-033"/>
      <sheetName val="UEPT-034"/>
      <sheetName val="UEPT-035"/>
      <sheetName val="UEPT-036"/>
      <sheetName val="UEPT-037"/>
      <sheetName val="UEPT-038"/>
      <sheetName val="UEPT-039"/>
      <sheetName val="UEPT-056-GAIN"/>
      <sheetName val="UEPT-058"/>
      <sheetName val="UEPT-059"/>
      <sheetName val="UEPT-060"/>
      <sheetName val="UEPT-061"/>
      <sheetName val="UEPT-062"/>
      <sheetName val="UEPT-064"/>
      <sheetName val="UEPT-065"/>
      <sheetName val="UEPT-070"/>
      <sheetName val="UEPT-071"/>
      <sheetName val="UEPT-093-GAIN"/>
      <sheetName val="UEPT-094-GAIN"/>
      <sheetName val="UEPT-095-GAIN"/>
      <sheetName val="UEPT-096-GAIN"/>
      <sheetName val="UEPT-097-GAIN"/>
      <sheetName val="UEPT-098-GAIN"/>
      <sheetName val="UEPT-099-GAIN"/>
      <sheetName val="UEPT-100-GAIN"/>
      <sheetName val="UEPT-101-GAIN"/>
      <sheetName val="UEPT-101-LOSE"/>
      <sheetName val="UEPT-102-GAIN"/>
      <sheetName val="UEPT-102-LOSE"/>
      <sheetName val="UEPT-103-GAIN"/>
      <sheetName val="UEPT-103-LOSE"/>
      <sheetName val="UEPT-140"/>
      <sheetName val="UEPT-141"/>
      <sheetName val="UEPT-142"/>
      <sheetName val="UEPT-143"/>
      <sheetName val="UEPT-144"/>
      <sheetName val="UEPT-145"/>
      <sheetName val="UEPT-146"/>
      <sheetName val="UEPT-162-GAIN"/>
      <sheetName val="UEPT-162-LOSE"/>
      <sheetName val="UEPT-163-GAIN"/>
      <sheetName val="UEPT-163-LOSE"/>
      <sheetName val="UEPT-501-GAIN"/>
      <sheetName val="UEPT-501-LOSE"/>
      <sheetName val="UEPT-502-GAIN"/>
      <sheetName val="UEPT-502-LOSE"/>
      <sheetName val="UEPT-503-GAIN"/>
      <sheetName val="UEPT-503-LOSE"/>
      <sheetName val="UEPT-504-GAIN"/>
      <sheetName val="UEPT-504-LOSE"/>
      <sheetName val="UEPT-505-GAIN"/>
      <sheetName val="UEPT-505-LOSE"/>
      <sheetName val="UEPT-506-GAIN"/>
      <sheetName val="UEPT-506-LOSE"/>
      <sheetName val="UEPT-507"/>
      <sheetName val="UEPT-508"/>
      <sheetName val="UEPT-509"/>
      <sheetName val="UEPT-510"/>
      <sheetName val="UEPT-511"/>
      <sheetName val="UEPT-512"/>
    </sheetNames>
    <sheetDataSet>
      <sheetData sheetId="0"/>
      <sheetData sheetId="1"/>
      <sheetData sheetId="2"/>
      <sheetData sheetId="3"/>
      <sheetData sheetId="4"/>
      <sheetData sheetId="5"/>
      <sheetData sheetId="6"/>
      <sheetData sheetId="7"/>
      <sheetData sheetId="8">
        <row r="1">
          <cell r="A1" t="str">
            <v>Test Case Category</v>
          </cell>
        </row>
        <row r="57">
          <cell r="E57" t="str">
            <v>UEPT-004-LOSE</v>
          </cell>
        </row>
        <row r="58">
          <cell r="E58" t="str">
            <v>UEPT-103-LOSE</v>
          </cell>
        </row>
        <row r="59">
          <cell r="E59" t="str">
            <v>UEPT-004-LOSE</v>
          </cell>
        </row>
        <row r="60">
          <cell r="E60" t="str">
            <v>UEPT-103-LOSE</v>
          </cell>
        </row>
        <row r="61">
          <cell r="E61" t="str">
            <v>UEPT-004-LOSE</v>
          </cell>
        </row>
        <row r="62">
          <cell r="E62" t="str">
            <v>UEPT-103-LOSE</v>
          </cell>
        </row>
        <row r="63">
          <cell r="E63" t="str">
            <v>UEPT-004-LOSE</v>
          </cell>
        </row>
        <row r="65">
          <cell r="E65" t="str">
            <v>UEPT-005-GAIN</v>
          </cell>
        </row>
        <row r="66">
          <cell r="E66" t="str">
            <v>UEPT-008-GAIN</v>
          </cell>
        </row>
        <row r="67">
          <cell r="E67" t="str">
            <v>UEPT-011-GAIN</v>
          </cell>
        </row>
        <row r="68">
          <cell r="E68" t="str">
            <v>UEPT-014-GAIN</v>
          </cell>
        </row>
        <row r="69">
          <cell r="E69" t="str">
            <v>UEPT-005-GAIN</v>
          </cell>
        </row>
        <row r="70">
          <cell r="E70" t="str">
            <v>UEPT-008-GAIN</v>
          </cell>
        </row>
        <row r="71">
          <cell r="E71" t="str">
            <v>UEPT-011-GAIN</v>
          </cell>
        </row>
        <row r="72">
          <cell r="E72" t="str">
            <v>UEPT-014-GAIN</v>
          </cell>
        </row>
        <row r="73">
          <cell r="E73" t="str">
            <v>UEPT-005-GAIN</v>
          </cell>
        </row>
        <row r="74">
          <cell r="E74" t="str">
            <v>UEPT-008-GAIN</v>
          </cell>
        </row>
        <row r="75">
          <cell r="E75" t="str">
            <v>UEPT-011-GAIN</v>
          </cell>
        </row>
        <row r="76">
          <cell r="E76" t="str">
            <v>UEPT-014-GAIN</v>
          </cell>
        </row>
        <row r="77">
          <cell r="E77" t="str">
            <v>UEPT-005-GAIN</v>
          </cell>
        </row>
        <row r="78">
          <cell r="E78" t="str">
            <v>UEPT-008-GAIN</v>
          </cell>
        </row>
        <row r="79">
          <cell r="E79" t="str">
            <v>UEPT-011-GAIN</v>
          </cell>
        </row>
        <row r="80">
          <cell r="E80" t="str">
            <v>UEPT-014-GAIN</v>
          </cell>
        </row>
        <row r="81">
          <cell r="E81" t="str">
            <v>UEPT-005-GAIN</v>
          </cell>
        </row>
        <row r="82">
          <cell r="E82" t="str">
            <v>UEPT-008-GAIN</v>
          </cell>
        </row>
        <row r="83">
          <cell r="E83" t="str">
            <v>UEPT-011-GAIN</v>
          </cell>
        </row>
        <row r="84">
          <cell r="E84" t="str">
            <v>UEPT-014-GAIN</v>
          </cell>
        </row>
        <row r="85">
          <cell r="E85" t="str">
            <v>UEPT-005-GAIN</v>
          </cell>
        </row>
        <row r="86">
          <cell r="E86" t="str">
            <v>UEPT-008-GAIN</v>
          </cell>
        </row>
        <row r="87">
          <cell r="E87" t="str">
            <v>UEPT-011-GAIN</v>
          </cell>
        </row>
        <row r="88">
          <cell r="E88" t="str">
            <v>UEPT-014-GAIN</v>
          </cell>
        </row>
        <row r="89">
          <cell r="E89" t="str">
            <v>UEPT-005-GAIN</v>
          </cell>
        </row>
        <row r="90">
          <cell r="E90" t="str">
            <v>UEPT-008-GAIN</v>
          </cell>
        </row>
        <row r="91">
          <cell r="E91" t="str">
            <v>UEPT-011-GAIN</v>
          </cell>
        </row>
        <row r="92">
          <cell r="E92" t="str">
            <v>UEPT-014-GAIN</v>
          </cell>
        </row>
        <row r="93">
          <cell r="E93" t="str">
            <v>UEPT-005-GAIN</v>
          </cell>
        </row>
        <row r="94">
          <cell r="E94" t="str">
            <v>UEPT-008-GAIN</v>
          </cell>
        </row>
        <row r="95">
          <cell r="E95" t="str">
            <v>UEPT-011-GAIN</v>
          </cell>
        </row>
        <row r="96">
          <cell r="E96" t="str">
            <v>UEPT-014-GAIN</v>
          </cell>
        </row>
        <row r="97">
          <cell r="E97" t="str">
            <v>UEPT-005-GAIN</v>
          </cell>
        </row>
        <row r="98">
          <cell r="E98" t="str">
            <v>UEPT-008-GAIN</v>
          </cell>
        </row>
        <row r="99">
          <cell r="E99" t="str">
            <v>UEPT-011-GAIN</v>
          </cell>
        </row>
        <row r="100">
          <cell r="E100" t="str">
            <v>UEPT-014-GAIN</v>
          </cell>
        </row>
        <row r="101">
          <cell r="E101" t="str">
            <v>UEPT-005-GAIN</v>
          </cell>
        </row>
        <row r="102">
          <cell r="E102" t="str">
            <v>UEPT-008-GAIN</v>
          </cell>
        </row>
        <row r="103">
          <cell r="E103" t="str">
            <v>UEPT-011-GAIN</v>
          </cell>
        </row>
        <row r="104">
          <cell r="E104" t="str">
            <v>UEPT-014-GAIN</v>
          </cell>
        </row>
        <row r="105">
          <cell r="E105" t="str">
            <v>UEPT-005-GAIN</v>
          </cell>
        </row>
        <row r="106">
          <cell r="E106" t="str">
            <v>UEPT-008-GAIN</v>
          </cell>
        </row>
        <row r="107">
          <cell r="E107" t="str">
            <v>UEPT-011-GAIN</v>
          </cell>
        </row>
        <row r="108">
          <cell r="E108" t="str">
            <v>UEPT-014-GAIN</v>
          </cell>
        </row>
        <row r="109">
          <cell r="E109" t="str">
            <v>UEPT-005-GAIN</v>
          </cell>
        </row>
        <row r="110">
          <cell r="E110" t="str">
            <v>UEPT-008-GAIN</v>
          </cell>
        </row>
        <row r="111">
          <cell r="E111" t="str">
            <v>UEPT-011-GAIN</v>
          </cell>
        </row>
        <row r="112">
          <cell r="E112" t="str">
            <v>UEPT-014-GAIN</v>
          </cell>
        </row>
        <row r="113">
          <cell r="E113" t="str">
            <v>UEPT-005-GAIN</v>
          </cell>
        </row>
        <row r="114">
          <cell r="E114" t="str">
            <v>UEPT-008-GAIN</v>
          </cell>
        </row>
        <row r="115">
          <cell r="E115" t="str">
            <v>UEPT-011-GAIN</v>
          </cell>
        </row>
        <row r="116">
          <cell r="E116" t="str">
            <v>UEPT-014-GAIN</v>
          </cell>
        </row>
        <row r="117">
          <cell r="E117" t="str">
            <v>UEPT-005-GAIN</v>
          </cell>
        </row>
        <row r="118">
          <cell r="E118" t="str">
            <v>UEPT-008-GAIN</v>
          </cell>
        </row>
        <row r="119">
          <cell r="E119" t="str">
            <v>UEPT-011-GAIN</v>
          </cell>
        </row>
        <row r="120">
          <cell r="E120" t="str">
            <v>UEPT-014-GAIN</v>
          </cell>
        </row>
        <row r="121">
          <cell r="E121" t="str">
            <v>UEPT-005-GAIN</v>
          </cell>
        </row>
        <row r="122">
          <cell r="E122" t="str">
            <v>UEPT-008-GAIN</v>
          </cell>
        </row>
        <row r="123">
          <cell r="E123" t="str">
            <v>UEPT-011-GAIN</v>
          </cell>
        </row>
        <row r="124">
          <cell r="E124" t="str">
            <v>UEPT-014-GAIN</v>
          </cell>
        </row>
        <row r="125">
          <cell r="E125" t="str">
            <v>UEPT-005-GAIN</v>
          </cell>
        </row>
        <row r="126">
          <cell r="E126" t="str">
            <v>UEPT-008-GAIN</v>
          </cell>
        </row>
        <row r="127">
          <cell r="E127" t="str">
            <v>UEPT-011-GAIN</v>
          </cell>
        </row>
        <row r="128">
          <cell r="E128" t="str">
            <v>UEPT-014-GAIN</v>
          </cell>
        </row>
        <row r="129">
          <cell r="E129" t="str">
            <v>UEPT-005-GAIN</v>
          </cell>
        </row>
        <row r="130">
          <cell r="E130" t="str">
            <v>UEPT-008-GAIN</v>
          </cell>
        </row>
        <row r="131">
          <cell r="E131" t="str">
            <v>UEPT-011-GAIN</v>
          </cell>
        </row>
        <row r="132">
          <cell r="E132" t="str">
            <v>UEPT-014-GAIN</v>
          </cell>
        </row>
        <row r="133">
          <cell r="E133" t="str">
            <v>UEPT-005-LOSE</v>
          </cell>
        </row>
        <row r="134">
          <cell r="E134" t="str">
            <v>UEPT-008-LOSE</v>
          </cell>
        </row>
        <row r="135">
          <cell r="E135" t="str">
            <v>UEPT-011-LOSE</v>
          </cell>
        </row>
        <row r="136">
          <cell r="E136" t="str">
            <v>UEPT-014-LOSE</v>
          </cell>
        </row>
        <row r="137">
          <cell r="E137" t="str">
            <v>UEPT-005-LOSE</v>
          </cell>
        </row>
        <row r="138">
          <cell r="E138" t="str">
            <v>UEPT-008-LOSE</v>
          </cell>
        </row>
        <row r="139">
          <cell r="E139" t="str">
            <v>UEPT-011-LOSE</v>
          </cell>
        </row>
        <row r="140">
          <cell r="E140" t="str">
            <v>UEPT-014-LOSE</v>
          </cell>
        </row>
        <row r="141">
          <cell r="E141" t="str">
            <v>UEPT-005-LOSE</v>
          </cell>
        </row>
        <row r="142">
          <cell r="E142" t="str">
            <v>UEPT-008-LOSE</v>
          </cell>
        </row>
        <row r="143">
          <cell r="E143" t="str">
            <v>UEPT-011-LOSE</v>
          </cell>
        </row>
        <row r="144">
          <cell r="E144" t="str">
            <v>UEPT-014-LOSE</v>
          </cell>
        </row>
        <row r="145">
          <cell r="E145" t="str">
            <v>UEPT-005-LOSE</v>
          </cell>
        </row>
        <row r="146">
          <cell r="E146" t="str">
            <v>UEPT-008-LOSE</v>
          </cell>
        </row>
        <row r="147">
          <cell r="E147" t="str">
            <v>UEPT-011-LOSE</v>
          </cell>
        </row>
        <row r="148">
          <cell r="E148" t="str">
            <v>UEPT-014-LOSE</v>
          </cell>
        </row>
        <row r="149">
          <cell r="E149" t="str">
            <v>UEPT-005-LOSE</v>
          </cell>
        </row>
        <row r="150">
          <cell r="E150" t="str">
            <v>UEPT-008-LOSE</v>
          </cell>
        </row>
        <row r="151">
          <cell r="E151" t="str">
            <v>UEPT-011-LOSE</v>
          </cell>
        </row>
        <row r="152">
          <cell r="E152" t="str">
            <v>UEPT-014-LOSE</v>
          </cell>
        </row>
        <row r="153">
          <cell r="E153" t="str">
            <v>UEPT-005-LOSE</v>
          </cell>
        </row>
        <row r="154">
          <cell r="E154" t="str">
            <v>UEPT-008-LOSE</v>
          </cell>
        </row>
        <row r="155">
          <cell r="E155" t="str">
            <v>UEPT-011-LOSE</v>
          </cell>
        </row>
        <row r="156">
          <cell r="E156" t="str">
            <v>UEPT-014-LOSE</v>
          </cell>
        </row>
        <row r="157">
          <cell r="E157" t="str">
            <v>UEPT-005-LOSE</v>
          </cell>
        </row>
        <row r="158">
          <cell r="E158" t="str">
            <v>UEPT-008-LOSE</v>
          </cell>
        </row>
        <row r="159">
          <cell r="E159" t="str">
            <v>UEPT-011-LOSE</v>
          </cell>
        </row>
        <row r="160">
          <cell r="E160" t="str">
            <v>UEPT-014-LOSE</v>
          </cell>
        </row>
        <row r="161">
          <cell r="E161" t="str">
            <v>UEPT-005-LOSE</v>
          </cell>
        </row>
        <row r="162">
          <cell r="E162" t="str">
            <v>UEPT-008-LOSE</v>
          </cell>
        </row>
        <row r="163">
          <cell r="E163" t="str">
            <v>UEPT-011-LOSE</v>
          </cell>
        </row>
        <row r="164">
          <cell r="E164" t="str">
            <v>UEPT-014-LOSE</v>
          </cell>
        </row>
        <row r="165">
          <cell r="E165" t="str">
            <v>UEPT-005-LOSE</v>
          </cell>
        </row>
        <row r="166">
          <cell r="E166" t="str">
            <v>UEPT-008-LOSE</v>
          </cell>
        </row>
        <row r="167">
          <cell r="E167" t="str">
            <v>UEPT-011-LOSE</v>
          </cell>
        </row>
        <row r="168">
          <cell r="E168" t="str">
            <v>UEPT-014-LOSE</v>
          </cell>
        </row>
        <row r="169">
          <cell r="E169" t="str">
            <v>UEPT-005-LOSE</v>
          </cell>
        </row>
        <row r="170">
          <cell r="E170" t="str">
            <v>UEPT-008-LOSE</v>
          </cell>
        </row>
        <row r="171">
          <cell r="E171" t="str">
            <v>UEPT-011-LOSE</v>
          </cell>
        </row>
        <row r="172">
          <cell r="E172" t="str">
            <v>UEPT-014-LOSE</v>
          </cell>
        </row>
        <row r="173">
          <cell r="E173" t="str">
            <v>UEPT-005-LOSE</v>
          </cell>
        </row>
        <row r="174">
          <cell r="E174" t="str">
            <v>UEPT-008-LOSE</v>
          </cell>
        </row>
        <row r="175">
          <cell r="E175" t="str">
            <v>UEPT-011-LOSE</v>
          </cell>
        </row>
        <row r="176">
          <cell r="E176" t="str">
            <v>UEPT-014-LOSE</v>
          </cell>
        </row>
        <row r="177">
          <cell r="E177" t="str">
            <v>UEPT-005-LOSE</v>
          </cell>
        </row>
        <row r="178">
          <cell r="E178" t="str">
            <v>UEPT-008-LOSE</v>
          </cell>
        </row>
        <row r="179">
          <cell r="E179" t="str">
            <v>UEPT-011-LOSE</v>
          </cell>
        </row>
        <row r="180">
          <cell r="E180" t="str">
            <v>UEPT-014-LOSE</v>
          </cell>
        </row>
        <row r="181">
          <cell r="E181" t="str">
            <v>UEPT-005-LOSE</v>
          </cell>
        </row>
        <row r="182">
          <cell r="E182" t="str">
            <v>UEPT-008-LOSE</v>
          </cell>
        </row>
        <row r="183">
          <cell r="E183" t="str">
            <v>UEPT-011-LOSE</v>
          </cell>
        </row>
        <row r="184">
          <cell r="E184" t="str">
            <v>UEPT-014-LOSE</v>
          </cell>
        </row>
        <row r="185">
          <cell r="E185" t="str">
            <v>UEPT-005-LOSE</v>
          </cell>
        </row>
        <row r="186">
          <cell r="E186" t="str">
            <v>UEPT-008-LOSE</v>
          </cell>
        </row>
        <row r="187">
          <cell r="E187" t="str">
            <v>UEPT-011-LOSE</v>
          </cell>
        </row>
        <row r="188">
          <cell r="E188" t="str">
            <v>UEPT-014-LOSE</v>
          </cell>
        </row>
        <row r="189">
          <cell r="E189" t="str">
            <v>UEPT-005-LOSE</v>
          </cell>
        </row>
        <row r="190">
          <cell r="E190" t="str">
            <v>UEPT-008-LOSE</v>
          </cell>
        </row>
        <row r="191">
          <cell r="E191" t="str">
            <v>UEPT-011-LOSE</v>
          </cell>
        </row>
        <row r="192">
          <cell r="E192" t="str">
            <v>UEPT-014-LOSE</v>
          </cell>
        </row>
        <row r="193">
          <cell r="E193" t="str">
            <v>UEPT-005-LOSE</v>
          </cell>
        </row>
        <row r="194">
          <cell r="E194" t="str">
            <v>UEPT-008-LOSE</v>
          </cell>
        </row>
        <row r="195">
          <cell r="E195" t="str">
            <v>UEPT-011-LOSE</v>
          </cell>
        </row>
        <row r="196">
          <cell r="E196" t="str">
            <v>UEPT-014-LOSE</v>
          </cell>
        </row>
        <row r="197">
          <cell r="E197" t="str">
            <v>UEPT-005-LOSE</v>
          </cell>
        </row>
        <row r="198">
          <cell r="E198" t="str">
            <v>UEPT-008-LOSE</v>
          </cell>
        </row>
        <row r="199">
          <cell r="E199" t="str">
            <v>UEPT-011-LOSE</v>
          </cell>
        </row>
        <row r="200">
          <cell r="E200" t="str">
            <v>UEPT-014-LOSE</v>
          </cell>
        </row>
        <row r="202">
          <cell r="E202" t="str">
            <v>UEPT-006-GAIN</v>
          </cell>
        </row>
        <row r="203">
          <cell r="E203" t="str">
            <v>UEPT-009-GAIN</v>
          </cell>
        </row>
        <row r="204">
          <cell r="E204" t="str">
            <v>UEPT-012-GAIN</v>
          </cell>
        </row>
        <row r="205">
          <cell r="E205" t="str">
            <v>UEPT-015-GAIN</v>
          </cell>
        </row>
        <row r="206">
          <cell r="E206" t="str">
            <v>UEPT-006-GAIN</v>
          </cell>
        </row>
        <row r="207">
          <cell r="E207" t="str">
            <v>UEPT-009-GAIN</v>
          </cell>
        </row>
        <row r="208">
          <cell r="E208" t="str">
            <v>UEPT-012-GAIN</v>
          </cell>
        </row>
        <row r="209">
          <cell r="E209" t="str">
            <v>UEPT-015-GAIN</v>
          </cell>
        </row>
        <row r="210">
          <cell r="E210" t="str">
            <v>UEPT-006-GAIN</v>
          </cell>
        </row>
        <row r="211">
          <cell r="E211" t="str">
            <v>UEPT-009-GAIN</v>
          </cell>
        </row>
        <row r="212">
          <cell r="E212" t="str">
            <v>UEPT-012-GAIN</v>
          </cell>
        </row>
        <row r="213">
          <cell r="E213" t="str">
            <v>UEPT-015-GAIN</v>
          </cell>
        </row>
        <row r="214">
          <cell r="E214" t="str">
            <v>UEPT-006-GAIN</v>
          </cell>
        </row>
        <row r="215">
          <cell r="E215" t="str">
            <v>UEPT-009-GAIN</v>
          </cell>
        </row>
        <row r="216">
          <cell r="E216" t="str">
            <v>UEPT-012-GAIN</v>
          </cell>
        </row>
        <row r="217">
          <cell r="E217" t="str">
            <v>UEPT-015-GAIN</v>
          </cell>
        </row>
        <row r="218">
          <cell r="E218" t="str">
            <v>UEPT-006-GAIN</v>
          </cell>
        </row>
        <row r="219">
          <cell r="E219" t="str">
            <v>UEPT-009-GAIN</v>
          </cell>
        </row>
        <row r="220">
          <cell r="E220" t="str">
            <v>UEPT-012-GAIN</v>
          </cell>
        </row>
        <row r="221">
          <cell r="E221" t="str">
            <v>UEPT-015-GAIN</v>
          </cell>
        </row>
        <row r="222">
          <cell r="E222" t="str">
            <v>UEPT-006-GAIN</v>
          </cell>
        </row>
        <row r="223">
          <cell r="E223" t="str">
            <v>UEPT-009-GAIN</v>
          </cell>
        </row>
        <row r="224">
          <cell r="E224" t="str">
            <v>UEPT-012-GAIN</v>
          </cell>
        </row>
        <row r="225">
          <cell r="E225" t="str">
            <v>UEPT-015-GAIN</v>
          </cell>
        </row>
        <row r="226">
          <cell r="E226" t="str">
            <v>UEPT-006-GAIN</v>
          </cell>
        </row>
        <row r="227">
          <cell r="E227" t="str">
            <v>UEPT-009-GAIN</v>
          </cell>
        </row>
        <row r="228">
          <cell r="E228" t="str">
            <v>UEPT-012-GAIN</v>
          </cell>
        </row>
        <row r="229">
          <cell r="E229" t="str">
            <v>UEPT-015-GAIN</v>
          </cell>
        </row>
        <row r="230">
          <cell r="E230" t="str">
            <v>UEPT-006-GAIN</v>
          </cell>
        </row>
        <row r="231">
          <cell r="E231" t="str">
            <v>UEPT-009-GAIN</v>
          </cell>
        </row>
        <row r="232">
          <cell r="E232" t="str">
            <v>UEPT-012-GAIN</v>
          </cell>
        </row>
        <row r="233">
          <cell r="E233" t="str">
            <v>UEPT-015-GAIN</v>
          </cell>
        </row>
        <row r="234">
          <cell r="E234" t="str">
            <v>UEPT-006-GAIN</v>
          </cell>
        </row>
        <row r="235">
          <cell r="E235" t="str">
            <v>UEPT-009-GAIN</v>
          </cell>
        </row>
        <row r="236">
          <cell r="E236" t="str">
            <v>UEPT-012-GAIN</v>
          </cell>
        </row>
        <row r="237">
          <cell r="E237" t="str">
            <v>UEPT-015-GAIN</v>
          </cell>
        </row>
        <row r="238">
          <cell r="E238" t="str">
            <v>UEPT-006-GAIN</v>
          </cell>
        </row>
        <row r="239">
          <cell r="E239" t="str">
            <v>UEPT-009-GAIN</v>
          </cell>
        </row>
        <row r="240">
          <cell r="E240" t="str">
            <v>UEPT-012-GAIN</v>
          </cell>
        </row>
        <row r="241">
          <cell r="E241" t="str">
            <v>UEPT-015-GAIN</v>
          </cell>
        </row>
        <row r="242">
          <cell r="E242" t="str">
            <v>UEPT-006-GAIN</v>
          </cell>
        </row>
        <row r="243">
          <cell r="E243" t="str">
            <v>UEPT-009-GAIN</v>
          </cell>
        </row>
        <row r="244">
          <cell r="E244" t="str">
            <v>UEPT-012-GAIN</v>
          </cell>
        </row>
        <row r="245">
          <cell r="E245" t="str">
            <v>UEPT-015-GAIN</v>
          </cell>
        </row>
        <row r="246">
          <cell r="E246" t="str">
            <v>UEPT-006-GAIN</v>
          </cell>
        </row>
        <row r="247">
          <cell r="E247" t="str">
            <v>UEPT-009-GAIN</v>
          </cell>
        </row>
        <row r="248">
          <cell r="E248" t="str">
            <v>UEPT-012-GAIN</v>
          </cell>
        </row>
        <row r="249">
          <cell r="E249" t="str">
            <v>UEPT-015-GAIN</v>
          </cell>
        </row>
        <row r="250">
          <cell r="E250" t="str">
            <v>UEPT-006-GAIN</v>
          </cell>
        </row>
        <row r="251">
          <cell r="E251" t="str">
            <v>UEPT-009-GAIN</v>
          </cell>
        </row>
        <row r="252">
          <cell r="E252" t="str">
            <v>UEPT-012-GAIN</v>
          </cell>
        </row>
        <row r="253">
          <cell r="E253" t="str">
            <v>UEPT-015-GAIN</v>
          </cell>
        </row>
        <row r="254">
          <cell r="E254" t="str">
            <v>UEPT-006-GAIN</v>
          </cell>
        </row>
        <row r="255">
          <cell r="E255" t="str">
            <v>UEPT-009-GAIN</v>
          </cell>
        </row>
        <row r="256">
          <cell r="E256" t="str">
            <v>UEPT-012-GAIN</v>
          </cell>
        </row>
        <row r="257">
          <cell r="E257" t="str">
            <v>UEPT-015-GAIN</v>
          </cell>
        </row>
        <row r="258">
          <cell r="E258" t="str">
            <v>UEPT-006-GAIN</v>
          </cell>
        </row>
        <row r="259">
          <cell r="E259" t="str">
            <v>UEPT-009-GAIN</v>
          </cell>
        </row>
        <row r="260">
          <cell r="E260" t="str">
            <v>UEPT-012-GAIN</v>
          </cell>
        </row>
        <row r="261">
          <cell r="E261" t="str">
            <v>UEPT-015-GAIN</v>
          </cell>
        </row>
        <row r="262">
          <cell r="E262" t="str">
            <v>UEPT-006-GAIN</v>
          </cell>
        </row>
        <row r="263">
          <cell r="E263" t="str">
            <v>UEPT-009-GAIN</v>
          </cell>
        </row>
        <row r="264">
          <cell r="E264" t="str">
            <v>UEPT-012-GAIN</v>
          </cell>
        </row>
        <row r="265">
          <cell r="E265" t="str">
            <v>UEPT-015-GAIN</v>
          </cell>
        </row>
        <row r="266">
          <cell r="E266" t="str">
            <v>UEPT-006-GAIN</v>
          </cell>
        </row>
        <row r="267">
          <cell r="E267" t="str">
            <v>UEPT-009-GAIN</v>
          </cell>
        </row>
        <row r="268">
          <cell r="E268" t="str">
            <v>UEPT-012-GAIN</v>
          </cell>
        </row>
        <row r="269">
          <cell r="E269" t="str">
            <v>UEPT-015-GAIN</v>
          </cell>
        </row>
        <row r="270">
          <cell r="E270" t="str">
            <v>UEPT-006-GAIN</v>
          </cell>
        </row>
        <row r="271">
          <cell r="E271" t="str">
            <v>UEPT-009-GAIN</v>
          </cell>
        </row>
        <row r="272">
          <cell r="E272" t="str">
            <v>UEPT-012-GAIN</v>
          </cell>
        </row>
        <row r="273">
          <cell r="E273" t="str">
            <v>UEPT-015-GAIN</v>
          </cell>
        </row>
        <row r="274">
          <cell r="E274" t="str">
            <v>UEPT-006-LOSE</v>
          </cell>
        </row>
        <row r="275">
          <cell r="E275" t="str">
            <v>UEPT-009-LOSE</v>
          </cell>
        </row>
        <row r="276">
          <cell r="E276" t="str">
            <v>UEPT-012-LOSE</v>
          </cell>
        </row>
        <row r="277">
          <cell r="E277" t="str">
            <v>UEPT-015-LOSE</v>
          </cell>
        </row>
        <row r="278">
          <cell r="E278" t="str">
            <v>UEPT-006-LOSE</v>
          </cell>
        </row>
        <row r="279">
          <cell r="E279" t="str">
            <v>UEPT-009-LOSE</v>
          </cell>
        </row>
        <row r="280">
          <cell r="E280" t="str">
            <v>UEPT-012-LOSE</v>
          </cell>
        </row>
        <row r="281">
          <cell r="E281" t="str">
            <v>UEPT-015-LOSE</v>
          </cell>
        </row>
        <row r="282">
          <cell r="E282" t="str">
            <v>UEPT-006-LOSE</v>
          </cell>
        </row>
        <row r="283">
          <cell r="E283" t="str">
            <v>UEPT-009-LOSE</v>
          </cell>
        </row>
        <row r="284">
          <cell r="E284" t="str">
            <v>UEPT-012-LOSE</v>
          </cell>
        </row>
        <row r="285">
          <cell r="E285" t="str">
            <v>UEPT-015-LOSE</v>
          </cell>
        </row>
        <row r="286">
          <cell r="E286" t="str">
            <v>UEPT-006-LOSE</v>
          </cell>
        </row>
        <row r="287">
          <cell r="E287" t="str">
            <v>UEPT-009-LOSE</v>
          </cell>
        </row>
        <row r="288">
          <cell r="E288" t="str">
            <v>UEPT-012-LOSE</v>
          </cell>
        </row>
        <row r="289">
          <cell r="E289" t="str">
            <v>UEPT-015-LOSE</v>
          </cell>
        </row>
        <row r="290">
          <cell r="E290" t="str">
            <v>UEPT-006-LOSE</v>
          </cell>
        </row>
        <row r="291">
          <cell r="E291" t="str">
            <v>UEPT-009-LOSE</v>
          </cell>
        </row>
        <row r="292">
          <cell r="E292" t="str">
            <v>UEPT-012-LOSE</v>
          </cell>
        </row>
        <row r="293">
          <cell r="E293" t="str">
            <v>UEPT-015-LOSE</v>
          </cell>
        </row>
        <row r="294">
          <cell r="E294" t="str">
            <v>UEPT-006-LOSE</v>
          </cell>
        </row>
        <row r="295">
          <cell r="E295" t="str">
            <v>UEPT-009-LOSE</v>
          </cell>
        </row>
        <row r="296">
          <cell r="E296" t="str">
            <v>UEPT-012-LOSE</v>
          </cell>
        </row>
        <row r="297">
          <cell r="E297" t="str">
            <v>UEPT-015-LOSE</v>
          </cell>
        </row>
        <row r="298">
          <cell r="E298" t="str">
            <v>UEPT-006-LOSE</v>
          </cell>
        </row>
        <row r="299">
          <cell r="E299" t="str">
            <v>UEPT-009-LOSE</v>
          </cell>
        </row>
        <row r="300">
          <cell r="E300" t="str">
            <v>UEPT-012-LOSE</v>
          </cell>
        </row>
        <row r="301">
          <cell r="E301" t="str">
            <v>UEPT-015-LOSE</v>
          </cell>
        </row>
        <row r="302">
          <cell r="E302" t="str">
            <v>UEPT-006-LOSE</v>
          </cell>
        </row>
        <row r="303">
          <cell r="E303" t="str">
            <v>UEPT-009-LOSE</v>
          </cell>
        </row>
        <row r="304">
          <cell r="E304" t="str">
            <v>UEPT-012-LOSE</v>
          </cell>
        </row>
        <row r="305">
          <cell r="E305" t="str">
            <v>UEPT-015-LOSE</v>
          </cell>
        </row>
        <row r="306">
          <cell r="E306" t="str">
            <v>UEPT-006-LOSE</v>
          </cell>
        </row>
        <row r="307">
          <cell r="E307" t="str">
            <v>UEPT-009-LOSE</v>
          </cell>
        </row>
        <row r="308">
          <cell r="E308" t="str">
            <v>UEPT-012-LOSE</v>
          </cell>
        </row>
        <row r="309">
          <cell r="E309" t="str">
            <v>UEPT-015-LOSE</v>
          </cell>
        </row>
        <row r="310">
          <cell r="E310" t="str">
            <v>UEPT-006-LOSE</v>
          </cell>
        </row>
        <row r="311">
          <cell r="E311" t="str">
            <v>UEPT-009-LOSE</v>
          </cell>
        </row>
        <row r="312">
          <cell r="E312" t="str">
            <v>UEPT-012-LOSE</v>
          </cell>
        </row>
        <row r="313">
          <cell r="E313" t="str">
            <v>UEPT-015-LOSE</v>
          </cell>
        </row>
        <row r="314">
          <cell r="E314" t="str">
            <v>UEPT-006-LOSE</v>
          </cell>
        </row>
        <row r="315">
          <cell r="E315" t="str">
            <v>UEPT-009-LOSE</v>
          </cell>
        </row>
        <row r="316">
          <cell r="E316" t="str">
            <v>UEPT-012-LOSE</v>
          </cell>
        </row>
        <row r="317">
          <cell r="E317" t="str">
            <v>UEPT-015-LOSE</v>
          </cell>
        </row>
        <row r="318">
          <cell r="E318" t="str">
            <v>UEPT-006-LOSE</v>
          </cell>
        </row>
        <row r="319">
          <cell r="E319" t="str">
            <v>UEPT-009-LOSE</v>
          </cell>
        </row>
        <row r="320">
          <cell r="E320" t="str">
            <v>UEPT-012-LOSE</v>
          </cell>
        </row>
        <row r="321">
          <cell r="E321" t="str">
            <v>UEPT-015-LOSE</v>
          </cell>
        </row>
        <row r="322">
          <cell r="E322" t="str">
            <v>UEPT-006-LOSE</v>
          </cell>
        </row>
        <row r="323">
          <cell r="E323" t="str">
            <v>UEPT-009-LOSE</v>
          </cell>
        </row>
        <row r="324">
          <cell r="E324" t="str">
            <v>UEPT-012-LOSE</v>
          </cell>
        </row>
        <row r="325">
          <cell r="E325" t="str">
            <v>UEPT-015-LOSE</v>
          </cell>
        </row>
        <row r="326">
          <cell r="E326" t="str">
            <v>UEPT-006-LOSE</v>
          </cell>
        </row>
        <row r="327">
          <cell r="E327" t="str">
            <v>UEPT-009-LOSE</v>
          </cell>
        </row>
        <row r="328">
          <cell r="E328" t="str">
            <v>UEPT-012-LOSE</v>
          </cell>
        </row>
        <row r="329">
          <cell r="E329" t="str">
            <v>UEPT-015-LOSE</v>
          </cell>
        </row>
        <row r="330">
          <cell r="E330" t="str">
            <v>UEPT-006-LOSE</v>
          </cell>
        </row>
        <row r="331">
          <cell r="E331" t="str">
            <v>UEPT-009-LOSE</v>
          </cell>
        </row>
        <row r="332">
          <cell r="E332" t="str">
            <v>UEPT-012-LOSE</v>
          </cell>
        </row>
        <row r="333">
          <cell r="E333" t="str">
            <v>UEPT-015-LOSE</v>
          </cell>
        </row>
        <row r="334">
          <cell r="E334" t="str">
            <v>UEPT-006-LOSE</v>
          </cell>
        </row>
        <row r="335">
          <cell r="E335" t="str">
            <v>UEPT-009-LOSE</v>
          </cell>
        </row>
        <row r="336">
          <cell r="E336" t="str">
            <v>UEPT-012-LOSE</v>
          </cell>
        </row>
        <row r="337">
          <cell r="E337" t="str">
            <v>UEPT-015-LOSE</v>
          </cell>
        </row>
        <row r="338">
          <cell r="E338" t="str">
            <v>UEPT-006-LOSE</v>
          </cell>
        </row>
        <row r="339">
          <cell r="E339" t="str">
            <v>UEPT-009-LOSE</v>
          </cell>
        </row>
        <row r="340">
          <cell r="E340" t="str">
            <v>UEPT-012-LOSE</v>
          </cell>
        </row>
        <row r="341">
          <cell r="E341" t="str">
            <v>UEPT-015-LOSE</v>
          </cell>
        </row>
        <row r="342">
          <cell r="E342" t="str">
            <v>UEPT-006-LOSE</v>
          </cell>
        </row>
        <row r="343">
          <cell r="E343" t="str">
            <v>UEPT-009-LOSE</v>
          </cell>
        </row>
        <row r="344">
          <cell r="E344" t="str">
            <v>UEPT-012-LOSE</v>
          </cell>
        </row>
        <row r="345">
          <cell r="E345" t="str">
            <v>UEPT-015-LOSE</v>
          </cell>
        </row>
        <row r="347">
          <cell r="E347" t="str">
            <v>UEPT-007-GAIN</v>
          </cell>
        </row>
        <row r="348">
          <cell r="E348" t="str">
            <v>UEPT-010-GAIN</v>
          </cell>
        </row>
        <row r="349">
          <cell r="E349" t="str">
            <v>UEPT-013-GAIN</v>
          </cell>
        </row>
        <row r="350">
          <cell r="E350" t="str">
            <v>UEPT-016-GAIN</v>
          </cell>
        </row>
        <row r="351">
          <cell r="E351" t="str">
            <v>UEPT-007-GAIN</v>
          </cell>
        </row>
        <row r="352">
          <cell r="E352" t="str">
            <v>UEPT-010-GAIN</v>
          </cell>
        </row>
        <row r="353">
          <cell r="E353" t="str">
            <v>UEPT-013-GAIN</v>
          </cell>
        </row>
        <row r="354">
          <cell r="E354" t="str">
            <v>UEPT-016-GAIN</v>
          </cell>
        </row>
        <row r="355">
          <cell r="E355" t="str">
            <v>UEPT-007-GAIN</v>
          </cell>
        </row>
        <row r="356">
          <cell r="E356" t="str">
            <v>UEPT-010-GAIN</v>
          </cell>
        </row>
        <row r="357">
          <cell r="E357" t="str">
            <v>UEPT-013-GAIN</v>
          </cell>
        </row>
        <row r="358">
          <cell r="E358" t="str">
            <v>UEPT-016-GAIN</v>
          </cell>
        </row>
        <row r="359">
          <cell r="E359" t="str">
            <v>UEPT-007-GAIN</v>
          </cell>
        </row>
        <row r="360">
          <cell r="E360" t="str">
            <v>UEPT-010-GAIN</v>
          </cell>
        </row>
        <row r="361">
          <cell r="E361" t="str">
            <v>UEPT-013-GAIN</v>
          </cell>
        </row>
        <row r="362">
          <cell r="E362" t="str">
            <v>UEPT-016-GAIN</v>
          </cell>
        </row>
        <row r="363">
          <cell r="E363" t="str">
            <v>UEPT-007-GAIN</v>
          </cell>
        </row>
        <row r="364">
          <cell r="E364" t="str">
            <v>UEPT-010-GAIN</v>
          </cell>
        </row>
        <row r="365">
          <cell r="E365" t="str">
            <v>UEPT-013-GAIN</v>
          </cell>
        </row>
        <row r="366">
          <cell r="E366" t="str">
            <v>UEPT-016-GAIN</v>
          </cell>
        </row>
        <row r="367">
          <cell r="E367" t="str">
            <v>UEPT-007-GAIN</v>
          </cell>
        </row>
        <row r="368">
          <cell r="E368" t="str">
            <v>UEPT-010-GAIN</v>
          </cell>
        </row>
        <row r="369">
          <cell r="E369" t="str">
            <v>UEPT-013-GAIN</v>
          </cell>
        </row>
        <row r="370">
          <cell r="E370" t="str">
            <v>UEPT-016-GAIN</v>
          </cell>
        </row>
        <row r="371">
          <cell r="E371" t="str">
            <v>UEPT-007-GAIN</v>
          </cell>
        </row>
        <row r="372">
          <cell r="E372" t="str">
            <v>UEPT-010-GAIN</v>
          </cell>
        </row>
        <row r="373">
          <cell r="E373" t="str">
            <v>UEPT-013-GAIN</v>
          </cell>
        </row>
        <row r="374">
          <cell r="E374" t="str">
            <v>UEPT-016-GAIN</v>
          </cell>
        </row>
        <row r="375">
          <cell r="E375" t="str">
            <v>UEPT-007-GAIN</v>
          </cell>
        </row>
        <row r="376">
          <cell r="E376" t="str">
            <v>UEPT-010-GAIN</v>
          </cell>
        </row>
        <row r="377">
          <cell r="E377" t="str">
            <v>UEPT-013-GAIN</v>
          </cell>
        </row>
        <row r="378">
          <cell r="E378" t="str">
            <v>UEPT-016-GAIN</v>
          </cell>
        </row>
        <row r="379">
          <cell r="E379" t="str">
            <v>UEPT-007-GAIN</v>
          </cell>
        </row>
        <row r="380">
          <cell r="E380" t="str">
            <v>UEPT-010-GAIN</v>
          </cell>
        </row>
        <row r="381">
          <cell r="E381" t="str">
            <v>UEPT-013-GAIN</v>
          </cell>
        </row>
        <row r="382">
          <cell r="E382" t="str">
            <v>UEPT-016-GAIN</v>
          </cell>
        </row>
        <row r="383">
          <cell r="E383" t="str">
            <v>UEPT-007-GAIN</v>
          </cell>
        </row>
        <row r="384">
          <cell r="E384" t="str">
            <v>UEPT-010-GAIN</v>
          </cell>
        </row>
        <row r="385">
          <cell r="E385" t="str">
            <v>UEPT-013-GAIN</v>
          </cell>
        </row>
        <row r="386">
          <cell r="E386" t="str">
            <v>UEPT-016-GAIN</v>
          </cell>
        </row>
        <row r="387">
          <cell r="E387" t="str">
            <v>UEPT-007-GAIN</v>
          </cell>
        </row>
        <row r="388">
          <cell r="E388" t="str">
            <v>UEPT-010-GAIN</v>
          </cell>
        </row>
        <row r="389">
          <cell r="E389" t="str">
            <v>UEPT-013-GAIN</v>
          </cell>
        </row>
        <row r="390">
          <cell r="E390" t="str">
            <v>UEPT-016-GAIN</v>
          </cell>
        </row>
        <row r="391">
          <cell r="E391" t="str">
            <v>UEPT-007-GAIN</v>
          </cell>
        </row>
        <row r="392">
          <cell r="E392" t="str">
            <v>UEPT-010-GAIN</v>
          </cell>
        </row>
        <row r="393">
          <cell r="E393" t="str">
            <v>UEPT-013-GAIN</v>
          </cell>
        </row>
        <row r="394">
          <cell r="E394" t="str">
            <v>UEPT-016-GAIN</v>
          </cell>
        </row>
        <row r="395">
          <cell r="E395" t="str">
            <v>UEPT-007-GAIN</v>
          </cell>
        </row>
        <row r="396">
          <cell r="E396" t="str">
            <v>UEPT-010-GAIN</v>
          </cell>
        </row>
        <row r="397">
          <cell r="E397" t="str">
            <v>UEPT-013-GAIN</v>
          </cell>
        </row>
        <row r="398">
          <cell r="E398" t="str">
            <v>UEPT-016-GAIN</v>
          </cell>
        </row>
        <row r="399">
          <cell r="E399" t="str">
            <v>UEPT-007-GAIN</v>
          </cell>
        </row>
        <row r="400">
          <cell r="E400" t="str">
            <v>UEPT-010-GAIN</v>
          </cell>
        </row>
        <row r="401">
          <cell r="E401" t="str">
            <v>UEPT-013-GAIN</v>
          </cell>
        </row>
        <row r="402">
          <cell r="E402" t="str">
            <v>UEPT-016-GAIN</v>
          </cell>
        </row>
        <row r="403">
          <cell r="E403" t="str">
            <v>UEPT-007-GAIN</v>
          </cell>
        </row>
        <row r="404">
          <cell r="E404" t="str">
            <v>UEPT-010-GAIN</v>
          </cell>
        </row>
        <row r="405">
          <cell r="E405" t="str">
            <v>UEPT-013-GAIN</v>
          </cell>
        </row>
        <row r="406">
          <cell r="E406" t="str">
            <v>UEPT-016-GAIN</v>
          </cell>
        </row>
        <row r="407">
          <cell r="E407" t="str">
            <v>UEPT-007-GAIN</v>
          </cell>
        </row>
        <row r="408">
          <cell r="E408" t="str">
            <v>UEPT-010-GAIN</v>
          </cell>
        </row>
        <row r="409">
          <cell r="E409" t="str">
            <v>UEPT-013-GAIN</v>
          </cell>
        </row>
        <row r="410">
          <cell r="E410" t="str">
            <v>UEPT-016-GAIN</v>
          </cell>
        </row>
        <row r="411">
          <cell r="E411" t="str">
            <v>UEPT-007-LOSE</v>
          </cell>
        </row>
        <row r="412">
          <cell r="E412" t="str">
            <v>UEPT-010-LOSE</v>
          </cell>
        </row>
        <row r="413">
          <cell r="E413" t="str">
            <v>UEPT-013-LOSE</v>
          </cell>
        </row>
        <row r="414">
          <cell r="E414" t="str">
            <v>UEPT-016-LOSE</v>
          </cell>
        </row>
        <row r="415">
          <cell r="E415" t="str">
            <v>UEPT-007-LOSE</v>
          </cell>
        </row>
        <row r="416">
          <cell r="E416" t="str">
            <v>UEPT-010-LOSE</v>
          </cell>
        </row>
        <row r="417">
          <cell r="E417" t="str">
            <v>UEPT-013-LOSE</v>
          </cell>
        </row>
        <row r="418">
          <cell r="E418" t="str">
            <v>UEPT-016-LOSE</v>
          </cell>
        </row>
        <row r="419">
          <cell r="E419" t="str">
            <v>UEPT-007-LOSE</v>
          </cell>
        </row>
        <row r="420">
          <cell r="E420" t="str">
            <v>UEPT-010-LOSE</v>
          </cell>
        </row>
        <row r="421">
          <cell r="E421" t="str">
            <v>UEPT-013-LOSE</v>
          </cell>
        </row>
        <row r="422">
          <cell r="E422" t="str">
            <v>UEPT-016-LOSE</v>
          </cell>
        </row>
        <row r="423">
          <cell r="E423" t="str">
            <v>UEPT-007-LOSE</v>
          </cell>
        </row>
        <row r="424">
          <cell r="E424" t="str">
            <v>UEPT-010-LOSE</v>
          </cell>
        </row>
        <row r="425">
          <cell r="E425" t="str">
            <v>UEPT-013-LOSE</v>
          </cell>
        </row>
        <row r="426">
          <cell r="E426" t="str">
            <v>UEPT-016-LOSE</v>
          </cell>
        </row>
        <row r="427">
          <cell r="E427" t="str">
            <v>UEPT-007-LOSE</v>
          </cell>
        </row>
        <row r="428">
          <cell r="E428" t="str">
            <v>UEPT-010-LOSE</v>
          </cell>
        </row>
        <row r="429">
          <cell r="E429" t="str">
            <v>UEPT-013-LOSE</v>
          </cell>
        </row>
        <row r="430">
          <cell r="E430" t="str">
            <v>UEPT-016-LOSE</v>
          </cell>
        </row>
        <row r="431">
          <cell r="E431" t="str">
            <v>UEPT-007-LOSE</v>
          </cell>
        </row>
        <row r="432">
          <cell r="E432" t="str">
            <v>UEPT-010-LOSE</v>
          </cell>
        </row>
        <row r="433">
          <cell r="E433" t="str">
            <v>UEPT-013-LOSE</v>
          </cell>
        </row>
        <row r="434">
          <cell r="E434" t="str">
            <v>UEPT-016-LOSE</v>
          </cell>
        </row>
        <row r="435">
          <cell r="E435" t="str">
            <v>UEPT-007-LOSE</v>
          </cell>
        </row>
        <row r="436">
          <cell r="E436" t="str">
            <v>UEPT-010-LOSE</v>
          </cell>
        </row>
        <row r="437">
          <cell r="E437" t="str">
            <v>UEPT-013-LOSE</v>
          </cell>
        </row>
        <row r="438">
          <cell r="E438" t="str">
            <v>UEPT-016-LOSE</v>
          </cell>
        </row>
        <row r="439">
          <cell r="E439" t="str">
            <v>UEPT-007-LOSE</v>
          </cell>
        </row>
        <row r="440">
          <cell r="E440" t="str">
            <v>UEPT-010-LOSE</v>
          </cell>
        </row>
        <row r="441">
          <cell r="E441" t="str">
            <v>UEPT-013-LOSE</v>
          </cell>
        </row>
        <row r="442">
          <cell r="E442" t="str">
            <v>UEPT-016-LOSE</v>
          </cell>
        </row>
        <row r="443">
          <cell r="E443" t="str">
            <v>UEPT-007-LOSE</v>
          </cell>
        </row>
        <row r="444">
          <cell r="E444" t="str">
            <v>UEPT-010-LOSE</v>
          </cell>
        </row>
        <row r="445">
          <cell r="E445" t="str">
            <v>UEPT-013-LOSE</v>
          </cell>
        </row>
        <row r="446">
          <cell r="E446" t="str">
            <v>UEPT-016-LOSE</v>
          </cell>
        </row>
        <row r="447">
          <cell r="E447" t="str">
            <v>UEPT-007-LOSE</v>
          </cell>
        </row>
        <row r="448">
          <cell r="E448" t="str">
            <v>UEPT-010-LOSE</v>
          </cell>
        </row>
        <row r="449">
          <cell r="E449" t="str">
            <v>UEPT-013-LOSE</v>
          </cell>
        </row>
        <row r="450">
          <cell r="E450" t="str">
            <v>UEPT-016-LOSE</v>
          </cell>
        </row>
        <row r="451">
          <cell r="E451" t="str">
            <v>UEPT-007-LOSE</v>
          </cell>
        </row>
        <row r="452">
          <cell r="E452" t="str">
            <v>UEPT-010-LOSE</v>
          </cell>
        </row>
        <row r="453">
          <cell r="E453" t="str">
            <v>UEPT-013-LOSE</v>
          </cell>
        </row>
        <row r="454">
          <cell r="E454" t="str">
            <v>UEPT-016-LOSE</v>
          </cell>
        </row>
        <row r="455">
          <cell r="E455" t="str">
            <v>UEPT-007-LOSE</v>
          </cell>
        </row>
        <row r="456">
          <cell r="E456" t="str">
            <v>UEPT-010-LOSE</v>
          </cell>
        </row>
        <row r="457">
          <cell r="E457" t="str">
            <v>UEPT-013-LOSE</v>
          </cell>
        </row>
        <row r="458">
          <cell r="E458" t="str">
            <v>UEPT-016-LOSE</v>
          </cell>
        </row>
        <row r="459">
          <cell r="E459" t="str">
            <v>UEPT-007-LOSE</v>
          </cell>
        </row>
        <row r="460">
          <cell r="E460" t="str">
            <v>UEPT-010-LOSE</v>
          </cell>
        </row>
        <row r="461">
          <cell r="E461" t="str">
            <v>UEPT-013-LOSE</v>
          </cell>
        </row>
        <row r="462">
          <cell r="E462" t="str">
            <v>UEPT-016-LOSE</v>
          </cell>
        </row>
        <row r="463">
          <cell r="E463" t="str">
            <v>UEPT-007-LOSE</v>
          </cell>
        </row>
        <row r="464">
          <cell r="E464" t="str">
            <v>UEPT-010-LOSE</v>
          </cell>
        </row>
        <row r="465">
          <cell r="E465" t="str">
            <v>UEPT-013-LOSE</v>
          </cell>
        </row>
        <row r="466">
          <cell r="E466" t="str">
            <v>UEPT-016-LOSE</v>
          </cell>
        </row>
        <row r="467">
          <cell r="E467" t="str">
            <v>UEPT-007-LOSE</v>
          </cell>
        </row>
        <row r="468">
          <cell r="E468" t="str">
            <v>UEPT-010-LOSE</v>
          </cell>
        </row>
        <row r="469">
          <cell r="E469" t="str">
            <v>UEPT-013-LOSE</v>
          </cell>
        </row>
        <row r="470">
          <cell r="E470" t="str">
            <v>UEPT-016-LOSE</v>
          </cell>
        </row>
        <row r="471">
          <cell r="E471" t="str">
            <v>UEPT-007-LOSE</v>
          </cell>
        </row>
        <row r="472">
          <cell r="E472" t="str">
            <v>UEPT-010-LOSE</v>
          </cell>
        </row>
        <row r="473">
          <cell r="E473" t="str">
            <v>UEPT-013-LOSE</v>
          </cell>
        </row>
        <row r="474">
          <cell r="E474" t="str">
            <v>UEPT-016-LOSE</v>
          </cell>
        </row>
        <row r="476">
          <cell r="E476" t="str">
            <v>UEPT-101-GAIN</v>
          </cell>
        </row>
        <row r="477">
          <cell r="E477" t="str">
            <v>UEPT-017-GAIN</v>
          </cell>
        </row>
        <row r="478">
          <cell r="E478" t="str">
            <v>UEPT-101-GAIN</v>
          </cell>
        </row>
        <row r="479">
          <cell r="E479" t="str">
            <v>UEPT-017-GAIN</v>
          </cell>
        </row>
        <row r="480">
          <cell r="E480" t="str">
            <v>UEPT-101-GAIN</v>
          </cell>
        </row>
        <row r="481">
          <cell r="E481" t="str">
            <v>UEPT-017-GAIN</v>
          </cell>
        </row>
        <row r="482">
          <cell r="E482" t="str">
            <v>UEPT-101-GAIN</v>
          </cell>
        </row>
        <row r="483">
          <cell r="E483" t="str">
            <v>UEPT-017-GAIN</v>
          </cell>
        </row>
        <row r="484">
          <cell r="E484" t="str">
            <v>UEPT-101-LOSE</v>
          </cell>
        </row>
        <row r="485">
          <cell r="E485" t="str">
            <v>UEPT-017-LOSE</v>
          </cell>
        </row>
        <row r="486">
          <cell r="E486" t="str">
            <v>UEPT-101-LOSE</v>
          </cell>
        </row>
        <row r="487">
          <cell r="E487" t="str">
            <v>UEPT-017-LOSE</v>
          </cell>
        </row>
        <row r="488">
          <cell r="E488" t="str">
            <v>UEPT-101-LOSE</v>
          </cell>
        </row>
        <row r="489">
          <cell r="E489" t="str">
            <v>UEPT-017-LOSE</v>
          </cell>
        </row>
        <row r="490">
          <cell r="E490" t="str">
            <v>UEPT-101-LOSE</v>
          </cell>
        </row>
        <row r="491">
          <cell r="E491" t="str">
            <v>UEPT-017-LOSE</v>
          </cell>
        </row>
        <row r="493">
          <cell r="E493" t="str">
            <v>UEPT-005-GAIN</v>
          </cell>
        </row>
        <row r="494">
          <cell r="E494" t="str">
            <v>UEPT-017-GAIN</v>
          </cell>
        </row>
        <row r="495">
          <cell r="E495" t="str">
            <v>UEPT-005-GAIN</v>
          </cell>
        </row>
        <row r="496">
          <cell r="E496" t="str">
            <v>UEPT-017-GAIN</v>
          </cell>
        </row>
        <row r="497">
          <cell r="E497" t="str">
            <v>UEPT-005-GAIN</v>
          </cell>
        </row>
        <row r="498">
          <cell r="E498" t="str">
            <v>UEPT-017-GAIN</v>
          </cell>
        </row>
        <row r="499">
          <cell r="E499" t="str">
            <v>UEPT-005-GAIN</v>
          </cell>
        </row>
        <row r="500">
          <cell r="E500" t="str">
            <v>UEPT-017-GAIN</v>
          </cell>
        </row>
        <row r="501">
          <cell r="E501" t="str">
            <v>UEPT-005-LOSE</v>
          </cell>
        </row>
        <row r="502">
          <cell r="E502" t="str">
            <v>UEPT-017-LOSE</v>
          </cell>
        </row>
        <row r="503">
          <cell r="E503" t="str">
            <v>UEPT-005-LOSE</v>
          </cell>
        </row>
        <row r="504">
          <cell r="E504" t="str">
            <v>UEPT-017-LOSE</v>
          </cell>
        </row>
        <row r="505">
          <cell r="E505" t="str">
            <v>UEPT-005-LOSE</v>
          </cell>
        </row>
        <row r="506">
          <cell r="E506" t="str">
            <v>UEPT-017-LOSE</v>
          </cell>
        </row>
        <row r="507">
          <cell r="E507" t="str">
            <v>UEPT-005-LOSE</v>
          </cell>
        </row>
        <row r="508">
          <cell r="E508" t="str">
            <v>UEPT-017-LOSE</v>
          </cell>
        </row>
        <row r="510">
          <cell r="E510" t="str">
            <v>UEPT-102-GAIN</v>
          </cell>
        </row>
        <row r="511">
          <cell r="E511" t="str">
            <v>UEPT-018-GAIN</v>
          </cell>
        </row>
        <row r="512">
          <cell r="E512" t="str">
            <v>UEPT-102-GAIN</v>
          </cell>
        </row>
        <row r="513">
          <cell r="E513" t="str">
            <v>UEPT-018-GAIN</v>
          </cell>
        </row>
        <row r="514">
          <cell r="E514" t="str">
            <v>UEPT-102-GAIN</v>
          </cell>
        </row>
        <row r="515">
          <cell r="E515" t="str">
            <v>UEPT-018-GAIN</v>
          </cell>
        </row>
        <row r="516">
          <cell r="E516" t="str">
            <v>UEPT-102-GAIN</v>
          </cell>
        </row>
        <row r="517">
          <cell r="E517" t="str">
            <v>UEPT-018-GAIN</v>
          </cell>
        </row>
        <row r="518">
          <cell r="E518" t="str">
            <v>UEPT-102-LOSE</v>
          </cell>
        </row>
        <row r="519">
          <cell r="E519" t="str">
            <v>UEPT-018-LOSE</v>
          </cell>
        </row>
        <row r="520">
          <cell r="E520" t="str">
            <v>UEPT-102-LOSE</v>
          </cell>
        </row>
        <row r="521">
          <cell r="E521" t="str">
            <v>UEPT-018-LOSE</v>
          </cell>
        </row>
        <row r="522">
          <cell r="E522" t="str">
            <v>UEPT-102-LOSE</v>
          </cell>
        </row>
        <row r="523">
          <cell r="E523" t="str">
            <v>UEPT-018-LOSE</v>
          </cell>
        </row>
        <row r="524">
          <cell r="E524" t="str">
            <v>UEPT-102-LOSE</v>
          </cell>
        </row>
        <row r="525">
          <cell r="E525" t="str">
            <v>UEPT-018-LOSE</v>
          </cell>
        </row>
        <row r="527">
          <cell r="E527" t="str">
            <v>UEPT-006-GAIN</v>
          </cell>
        </row>
        <row r="528">
          <cell r="E528" t="str">
            <v>UEPT-018-GAIN</v>
          </cell>
        </row>
        <row r="529">
          <cell r="E529" t="str">
            <v>UEPT-006-GAIN</v>
          </cell>
        </row>
        <row r="530">
          <cell r="E530" t="str">
            <v>UEPT-018-GAIN</v>
          </cell>
        </row>
        <row r="531">
          <cell r="E531" t="str">
            <v>UEPT-006-GAIN</v>
          </cell>
        </row>
        <row r="532">
          <cell r="E532" t="str">
            <v>UEPT-018-GAIN</v>
          </cell>
        </row>
        <row r="533">
          <cell r="E533" t="str">
            <v>UEPT-006-GAIN</v>
          </cell>
        </row>
        <row r="534">
          <cell r="E534" t="str">
            <v>UEPT-018-GAIN</v>
          </cell>
        </row>
        <row r="535">
          <cell r="E535" t="str">
            <v>UEPT-006-LOSE</v>
          </cell>
        </row>
        <row r="536">
          <cell r="E536" t="str">
            <v>UEPT-018-LOSE</v>
          </cell>
        </row>
        <row r="537">
          <cell r="E537" t="str">
            <v>UEPT-006-LOSE</v>
          </cell>
        </row>
        <row r="538">
          <cell r="E538" t="str">
            <v>UEPT-018-LOSE</v>
          </cell>
        </row>
        <row r="539">
          <cell r="E539" t="str">
            <v>UEPT-006-LOSE</v>
          </cell>
        </row>
        <row r="540">
          <cell r="E540" t="str">
            <v>UEPT-018-LOSE</v>
          </cell>
        </row>
        <row r="541">
          <cell r="E541" t="str">
            <v>UEPT-006-LOSE</v>
          </cell>
        </row>
        <row r="542">
          <cell r="E542" t="str">
            <v>UEPT-018-LOSE</v>
          </cell>
        </row>
        <row r="544">
          <cell r="E544" t="str">
            <v>UEPT-103-GAIN</v>
          </cell>
        </row>
        <row r="545">
          <cell r="E545" t="str">
            <v>UEPT-019-GAIN</v>
          </cell>
        </row>
        <row r="546">
          <cell r="E546" t="str">
            <v>UEPT-103-GAIN</v>
          </cell>
        </row>
        <row r="547">
          <cell r="E547" t="str">
            <v>UEPT-019-GAIN</v>
          </cell>
        </row>
        <row r="548">
          <cell r="E548" t="str">
            <v>UEPT-103-GAIN</v>
          </cell>
        </row>
        <row r="549">
          <cell r="E549" t="str">
            <v>UEPT-019-GAIN</v>
          </cell>
        </row>
        <row r="550">
          <cell r="E550" t="str">
            <v>UEPT-103-GAIN</v>
          </cell>
        </row>
        <row r="551">
          <cell r="E551" t="str">
            <v>UEPT-019-GAIN</v>
          </cell>
        </row>
        <row r="552">
          <cell r="E552" t="str">
            <v>UEPT-103-LOSE</v>
          </cell>
        </row>
        <row r="553">
          <cell r="E553" t="str">
            <v>UEPT-019-LOSE</v>
          </cell>
        </row>
        <row r="554">
          <cell r="E554" t="str">
            <v>UEPT-103-LOSE</v>
          </cell>
        </row>
        <row r="555">
          <cell r="E555" t="str">
            <v>UEPT-019-LOSE</v>
          </cell>
        </row>
        <row r="556">
          <cell r="E556" t="str">
            <v>UEPT-103-LOSE</v>
          </cell>
        </row>
        <row r="557">
          <cell r="E557" t="str">
            <v>UEPT-019-LOSE</v>
          </cell>
        </row>
        <row r="558">
          <cell r="E558" t="str">
            <v>UEPT-103-LOSE</v>
          </cell>
        </row>
        <row r="559">
          <cell r="E559" t="str">
            <v>UEPT-019-LOSE</v>
          </cell>
        </row>
        <row r="561">
          <cell r="E561" t="str">
            <v>UEPT-007-GAIN</v>
          </cell>
        </row>
        <row r="562">
          <cell r="E562" t="str">
            <v>UEPT-019-GAIN</v>
          </cell>
        </row>
        <row r="563">
          <cell r="E563" t="str">
            <v>UEPT-007-GAIN</v>
          </cell>
        </row>
        <row r="564">
          <cell r="E564" t="str">
            <v>UEPT-019-GAIN</v>
          </cell>
        </row>
        <row r="565">
          <cell r="E565" t="str">
            <v>UEPT-007-GAIN</v>
          </cell>
        </row>
        <row r="566">
          <cell r="E566" t="str">
            <v>UEPT-019-GAIN</v>
          </cell>
        </row>
        <row r="567">
          <cell r="E567" t="str">
            <v>UEPT-007-GAIN</v>
          </cell>
        </row>
        <row r="568">
          <cell r="E568" t="str">
            <v>UEPT-019-GAIN</v>
          </cell>
        </row>
        <row r="569">
          <cell r="E569" t="str">
            <v>UEPT-007-LOSE</v>
          </cell>
        </row>
        <row r="570">
          <cell r="E570" t="str">
            <v>UEPT-019-LOSE</v>
          </cell>
        </row>
        <row r="571">
          <cell r="E571" t="str">
            <v>UEPT-007-LOSE</v>
          </cell>
        </row>
        <row r="572">
          <cell r="E572" t="str">
            <v>UEPT-019-LOSE</v>
          </cell>
        </row>
        <row r="573">
          <cell r="E573" t="str">
            <v>UEPT-007-LOSE</v>
          </cell>
        </row>
        <row r="574">
          <cell r="E574" t="str">
            <v>UEPT-019-LOSE</v>
          </cell>
        </row>
        <row r="575">
          <cell r="E575" t="str">
            <v>UEPT-007-LOSE</v>
          </cell>
        </row>
        <row r="576">
          <cell r="E576" t="str">
            <v>UEPT-019-LOSE</v>
          </cell>
        </row>
        <row r="578">
          <cell r="E578" t="str">
            <v>UEPT-101-GAIN</v>
          </cell>
        </row>
        <row r="579">
          <cell r="E579" t="str">
            <v>UEPT-020-GAIN</v>
          </cell>
        </row>
        <row r="580">
          <cell r="E580" t="str">
            <v>UEPT-101-GAIN</v>
          </cell>
        </row>
        <row r="581">
          <cell r="E581" t="str">
            <v>UEPT-020-GAIN</v>
          </cell>
        </row>
        <row r="582">
          <cell r="E582" t="str">
            <v>UEPT-101-GAIN</v>
          </cell>
        </row>
        <row r="583">
          <cell r="E583" t="str">
            <v>UEPT-020-GAIN</v>
          </cell>
        </row>
        <row r="584">
          <cell r="E584" t="str">
            <v>UEPT-101-GAIN</v>
          </cell>
        </row>
        <row r="585">
          <cell r="E585" t="str">
            <v>UEPT-020-GAIN</v>
          </cell>
        </row>
        <row r="586">
          <cell r="E586" t="str">
            <v>UEPT-101-LOSE</v>
          </cell>
        </row>
        <row r="587">
          <cell r="E587" t="str">
            <v>UEPT-020-LOSE</v>
          </cell>
        </row>
        <row r="588">
          <cell r="E588" t="str">
            <v>UEPT-101-LOSE</v>
          </cell>
        </row>
        <row r="589">
          <cell r="E589" t="str">
            <v>UEPT-020-LOSE</v>
          </cell>
        </row>
        <row r="590">
          <cell r="E590" t="str">
            <v>UEPT-101-LOSE</v>
          </cell>
        </row>
        <row r="591">
          <cell r="E591" t="str">
            <v>UEPT-020-LOSE</v>
          </cell>
        </row>
        <row r="592">
          <cell r="E592" t="str">
            <v>UEPT-101-LOSE</v>
          </cell>
        </row>
        <row r="593">
          <cell r="E593" t="str">
            <v>UEPT-020-LOSE</v>
          </cell>
        </row>
        <row r="595">
          <cell r="E595" t="str">
            <v>UEPT-005-GAIN</v>
          </cell>
        </row>
        <row r="596">
          <cell r="E596" t="str">
            <v>UEPT-020-GAIN</v>
          </cell>
        </row>
        <row r="597">
          <cell r="E597" t="str">
            <v>UEPT-005-GAIN</v>
          </cell>
        </row>
        <row r="598">
          <cell r="E598" t="str">
            <v>UEPT-020-GAIN</v>
          </cell>
        </row>
        <row r="599">
          <cell r="E599" t="str">
            <v>UEPT-005-GAIN</v>
          </cell>
        </row>
        <row r="600">
          <cell r="E600" t="str">
            <v>UEPT-020-GAIN</v>
          </cell>
        </row>
        <row r="601">
          <cell r="E601" t="str">
            <v>UEPT-005-GAIN</v>
          </cell>
        </row>
        <row r="602">
          <cell r="E602" t="str">
            <v>UEPT-020-GAIN</v>
          </cell>
        </row>
        <row r="603">
          <cell r="E603" t="str">
            <v>UEPT-005-LOSE</v>
          </cell>
        </row>
        <row r="604">
          <cell r="E604" t="str">
            <v>UEPT-020-LOSE</v>
          </cell>
        </row>
        <row r="605">
          <cell r="E605" t="str">
            <v>UEPT-005-LOSE</v>
          </cell>
        </row>
        <row r="606">
          <cell r="E606" t="str">
            <v>UEPT-020-LOSE</v>
          </cell>
        </row>
        <row r="607">
          <cell r="E607" t="str">
            <v>UEPT-005-LOSE</v>
          </cell>
        </row>
        <row r="608">
          <cell r="E608" t="str">
            <v>UEPT-020-LOSE</v>
          </cell>
        </row>
        <row r="609">
          <cell r="E609" t="str">
            <v>UEPT-005-LOSE</v>
          </cell>
        </row>
        <row r="610">
          <cell r="E610" t="str">
            <v>UEPT-020-LOSE</v>
          </cell>
        </row>
        <row r="612">
          <cell r="E612" t="str">
            <v>UEPT-102-GAIN</v>
          </cell>
        </row>
        <row r="613">
          <cell r="E613" t="str">
            <v>UEPT-021-GAIN</v>
          </cell>
        </row>
        <row r="614">
          <cell r="E614" t="str">
            <v>UEPT-102-GAIN</v>
          </cell>
        </row>
        <row r="615">
          <cell r="E615" t="str">
            <v>UEPT-021-GAIN</v>
          </cell>
        </row>
        <row r="616">
          <cell r="E616" t="str">
            <v>UEPT-102-GAIN</v>
          </cell>
        </row>
        <row r="617">
          <cell r="E617" t="str">
            <v>UEPT-021-GAIN</v>
          </cell>
        </row>
        <row r="618">
          <cell r="E618" t="str">
            <v>UEPT-102-GAIN</v>
          </cell>
        </row>
        <row r="619">
          <cell r="E619" t="str">
            <v>UEPT-021-GAIN</v>
          </cell>
        </row>
        <row r="620">
          <cell r="E620" t="str">
            <v>UEPT-102-LOSE</v>
          </cell>
        </row>
        <row r="621">
          <cell r="E621" t="str">
            <v>UEPT-021-LOSE</v>
          </cell>
        </row>
        <row r="622">
          <cell r="E622" t="str">
            <v>UEPT-102-LOSE</v>
          </cell>
        </row>
        <row r="623">
          <cell r="E623" t="str">
            <v>UEPT-021-LOSE</v>
          </cell>
        </row>
        <row r="624">
          <cell r="E624" t="str">
            <v>UEPT-102-LOSE</v>
          </cell>
        </row>
        <row r="625">
          <cell r="E625" t="str">
            <v>UEPT-021-LOSE</v>
          </cell>
        </row>
        <row r="626">
          <cell r="E626" t="str">
            <v>UEPT-102-LOSE</v>
          </cell>
        </row>
        <row r="627">
          <cell r="E627" t="str">
            <v>UEPT-021-LOSE</v>
          </cell>
        </row>
        <row r="629">
          <cell r="E629" t="str">
            <v>UEPT-006-GAIN</v>
          </cell>
        </row>
        <row r="630">
          <cell r="E630" t="str">
            <v>UEPT-021-GAIN</v>
          </cell>
        </row>
        <row r="631">
          <cell r="E631" t="str">
            <v>UEPT-006-GAIN</v>
          </cell>
        </row>
        <row r="632">
          <cell r="E632" t="str">
            <v>UEPT-021-GAIN</v>
          </cell>
        </row>
        <row r="633">
          <cell r="E633" t="str">
            <v>UEPT-006-GAIN</v>
          </cell>
        </row>
        <row r="634">
          <cell r="E634" t="str">
            <v>UEPT-021-GAIN</v>
          </cell>
        </row>
        <row r="635">
          <cell r="E635" t="str">
            <v>UEPT-006-GAIN</v>
          </cell>
        </row>
        <row r="636">
          <cell r="E636" t="str">
            <v>UEPT-021-GAIN</v>
          </cell>
        </row>
        <row r="637">
          <cell r="E637" t="str">
            <v>UEPT-006-LOSE</v>
          </cell>
        </row>
        <row r="638">
          <cell r="E638" t="str">
            <v>UEPT-021-LOSE</v>
          </cell>
        </row>
        <row r="639">
          <cell r="E639" t="str">
            <v>UEPT-006-LOSE</v>
          </cell>
        </row>
        <row r="640">
          <cell r="E640" t="str">
            <v>UEPT-021-LOSE</v>
          </cell>
        </row>
        <row r="641">
          <cell r="E641" t="str">
            <v>UEPT-006-LOSE</v>
          </cell>
        </row>
        <row r="642">
          <cell r="E642" t="str">
            <v>UEPT-021-LOSE</v>
          </cell>
        </row>
        <row r="643">
          <cell r="E643" t="str">
            <v>UEPT-006-LOSE</v>
          </cell>
        </row>
        <row r="644">
          <cell r="E644" t="str">
            <v>UEPT-021-LOSE</v>
          </cell>
        </row>
        <row r="646">
          <cell r="E646" t="str">
            <v>UEPT-103-GAIN</v>
          </cell>
        </row>
        <row r="647">
          <cell r="E647" t="str">
            <v>UEPT-022-GAIN</v>
          </cell>
        </row>
        <row r="648">
          <cell r="E648" t="str">
            <v>UEPT-103-GAIN</v>
          </cell>
        </row>
        <row r="649">
          <cell r="E649" t="str">
            <v>UEPT-022-GAIN</v>
          </cell>
        </row>
        <row r="650">
          <cell r="E650" t="str">
            <v>UEPT-103-GAIN</v>
          </cell>
        </row>
        <row r="651">
          <cell r="E651" t="str">
            <v>UEPT-022-GAIN</v>
          </cell>
        </row>
        <row r="652">
          <cell r="E652" t="str">
            <v>UEPT-103-GAIN</v>
          </cell>
        </row>
        <row r="653">
          <cell r="E653" t="str">
            <v>UEPT-022-GAIN</v>
          </cell>
        </row>
        <row r="654">
          <cell r="E654" t="str">
            <v>UEPT-103-LOSE</v>
          </cell>
        </row>
        <row r="655">
          <cell r="E655" t="str">
            <v>UEPT-022-LOSE</v>
          </cell>
        </row>
        <row r="656">
          <cell r="E656" t="str">
            <v>UEPT-103-LOSE</v>
          </cell>
        </row>
        <row r="657">
          <cell r="E657" t="str">
            <v>UEPT-022-LOSE</v>
          </cell>
        </row>
        <row r="658">
          <cell r="E658" t="str">
            <v>UEPT-103-LOSE</v>
          </cell>
        </row>
        <row r="659">
          <cell r="E659" t="str">
            <v>UEPT-022-LOSE</v>
          </cell>
        </row>
        <row r="660">
          <cell r="E660" t="str">
            <v>UEPT-103-LOSE</v>
          </cell>
        </row>
        <row r="661">
          <cell r="E661" t="str">
            <v>UEPT-022-LOSE</v>
          </cell>
        </row>
        <row r="663">
          <cell r="E663" t="str">
            <v>UEPT-007-GAIN</v>
          </cell>
        </row>
        <row r="664">
          <cell r="E664" t="str">
            <v>UEPT-022-GAIN</v>
          </cell>
        </row>
        <row r="665">
          <cell r="E665" t="str">
            <v>UEPT-007-GAIN</v>
          </cell>
        </row>
        <row r="666">
          <cell r="E666" t="str">
            <v>UEPT-022-GAIN</v>
          </cell>
        </row>
        <row r="667">
          <cell r="E667" t="str">
            <v>UEPT-007-GAIN</v>
          </cell>
        </row>
        <row r="668">
          <cell r="E668" t="str">
            <v>UEPT-022-GAIN</v>
          </cell>
        </row>
        <row r="669">
          <cell r="E669" t="str">
            <v>UEPT-007-GAIN</v>
          </cell>
        </row>
        <row r="670">
          <cell r="E670" t="str">
            <v>UEPT-022-GAIN</v>
          </cell>
        </row>
        <row r="671">
          <cell r="E671" t="str">
            <v>UEPT-007-LOSE</v>
          </cell>
        </row>
        <row r="672">
          <cell r="E672" t="str">
            <v>UEPT-022-LOSE</v>
          </cell>
        </row>
        <row r="673">
          <cell r="E673" t="str">
            <v>UEPT-007-LOSE</v>
          </cell>
        </row>
        <row r="674">
          <cell r="E674" t="str">
            <v>UEPT-022-LOSE</v>
          </cell>
        </row>
        <row r="675">
          <cell r="E675" t="str">
            <v>UEPT-007-LOSE</v>
          </cell>
        </row>
        <row r="676">
          <cell r="E676" t="str">
            <v>UEPT-022-LOSE</v>
          </cell>
        </row>
        <row r="677">
          <cell r="E677" t="str">
            <v>UEPT-007-LOSE</v>
          </cell>
        </row>
        <row r="678">
          <cell r="E678" t="str">
            <v>UEPT-022-LOSE</v>
          </cell>
        </row>
        <row r="680">
          <cell r="E680" t="str">
            <v>UEPT-024</v>
          </cell>
        </row>
        <row r="681">
          <cell r="E681" t="str">
            <v>UEPT-027</v>
          </cell>
        </row>
        <row r="682">
          <cell r="E682" t="str">
            <v>UEPT-030</v>
          </cell>
        </row>
        <row r="683">
          <cell r="E683" t="str">
            <v>UEPT-032</v>
          </cell>
        </row>
        <row r="684">
          <cell r="E684" t="str">
            <v>UEPT-034</v>
          </cell>
        </row>
        <row r="685">
          <cell r="E685" t="str">
            <v>UEPT-024</v>
          </cell>
        </row>
        <row r="686">
          <cell r="E686" t="str">
            <v>UEPT-027</v>
          </cell>
        </row>
        <row r="687">
          <cell r="E687" t="str">
            <v>UEPT-030</v>
          </cell>
        </row>
        <row r="688">
          <cell r="E688" t="str">
            <v>UEPT-032</v>
          </cell>
        </row>
        <row r="689">
          <cell r="E689" t="str">
            <v>UEPT-034</v>
          </cell>
        </row>
        <row r="690">
          <cell r="E690" t="str">
            <v>UEPT-024</v>
          </cell>
        </row>
        <row r="691">
          <cell r="E691" t="str">
            <v>UEPT-027</v>
          </cell>
        </row>
        <row r="692">
          <cell r="E692" t="str">
            <v>UEPT-030</v>
          </cell>
        </row>
        <row r="693">
          <cell r="E693" t="str">
            <v>UEPT-032</v>
          </cell>
        </row>
        <row r="694">
          <cell r="E694" t="str">
            <v>UEPT-034</v>
          </cell>
        </row>
        <row r="695">
          <cell r="E695" t="str">
            <v>UEPT-024</v>
          </cell>
        </row>
        <row r="696">
          <cell r="E696" t="str">
            <v>UEPT-027</v>
          </cell>
        </row>
        <row r="697">
          <cell r="E697" t="str">
            <v>UEPT-030</v>
          </cell>
        </row>
        <row r="698">
          <cell r="E698" t="str">
            <v>UEPT-032</v>
          </cell>
        </row>
        <row r="699">
          <cell r="E699" t="str">
            <v>UEPT-034</v>
          </cell>
        </row>
        <row r="701">
          <cell r="E701" t="str">
            <v>UEPT-024</v>
          </cell>
        </row>
        <row r="702">
          <cell r="E702" t="str">
            <v>UEPT-028</v>
          </cell>
        </row>
        <row r="703">
          <cell r="E703" t="str">
            <v>UEPT-030</v>
          </cell>
        </row>
        <row r="704">
          <cell r="E704" t="str">
            <v>UEPT-032</v>
          </cell>
        </row>
        <row r="705">
          <cell r="E705" t="str">
            <v>UEPT-034</v>
          </cell>
        </row>
        <row r="706">
          <cell r="E706" t="str">
            <v>UEPT-059</v>
          </cell>
        </row>
        <row r="707">
          <cell r="E707" t="str">
            <v>UEPT-024</v>
          </cell>
        </row>
        <row r="708">
          <cell r="E708" t="str">
            <v>UEPT-028</v>
          </cell>
        </row>
        <row r="709">
          <cell r="E709" t="str">
            <v>UEPT-030</v>
          </cell>
        </row>
        <row r="710">
          <cell r="E710" t="str">
            <v>UEPT-032</v>
          </cell>
        </row>
        <row r="711">
          <cell r="E711" t="str">
            <v>UEPT-034</v>
          </cell>
        </row>
        <row r="712">
          <cell r="E712" t="str">
            <v>UEPT-059</v>
          </cell>
        </row>
        <row r="713">
          <cell r="E713" t="str">
            <v>UEPT-024</v>
          </cell>
        </row>
        <row r="714">
          <cell r="E714" t="str">
            <v>UEPT-028</v>
          </cell>
        </row>
        <row r="715">
          <cell r="E715" t="str">
            <v>UEPT-030</v>
          </cell>
        </row>
        <row r="716">
          <cell r="E716" t="str">
            <v>UEPT-032</v>
          </cell>
        </row>
        <row r="717">
          <cell r="E717" t="str">
            <v>UEPT-034</v>
          </cell>
        </row>
        <row r="718">
          <cell r="E718" t="str">
            <v>UEPT-059</v>
          </cell>
        </row>
        <row r="719">
          <cell r="E719" t="str">
            <v>UEPT-024</v>
          </cell>
        </row>
        <row r="720">
          <cell r="E720" t="str">
            <v>UEPT-028</v>
          </cell>
        </row>
        <row r="721">
          <cell r="E721" t="str">
            <v>UEPT-030</v>
          </cell>
        </row>
        <row r="722">
          <cell r="E722" t="str">
            <v>UEPT-032</v>
          </cell>
        </row>
        <row r="723">
          <cell r="E723" t="str">
            <v>UEPT-034</v>
          </cell>
        </row>
        <row r="724">
          <cell r="E724" t="str">
            <v>UEPT-059</v>
          </cell>
        </row>
        <row r="726">
          <cell r="E726" t="str">
            <v>UEPT-025</v>
          </cell>
        </row>
        <row r="727">
          <cell r="E727" t="str">
            <v>UEPT-029</v>
          </cell>
        </row>
        <row r="728">
          <cell r="E728" t="str">
            <v>UEPT-031</v>
          </cell>
        </row>
        <row r="729">
          <cell r="E729" t="str">
            <v>UEPT-033</v>
          </cell>
        </row>
        <row r="730">
          <cell r="E730" t="str">
            <v>UEPT-035</v>
          </cell>
        </row>
        <row r="731">
          <cell r="E731" t="str">
            <v>UEPT-060</v>
          </cell>
        </row>
        <row r="732">
          <cell r="E732" t="str">
            <v>UEPT-025</v>
          </cell>
        </row>
        <row r="733">
          <cell r="E733" t="str">
            <v>UEPT-029</v>
          </cell>
        </row>
        <row r="734">
          <cell r="E734" t="str">
            <v>UEPT-031</v>
          </cell>
        </row>
        <row r="735">
          <cell r="E735" t="str">
            <v>UEPT-033</v>
          </cell>
        </row>
        <row r="736">
          <cell r="E736" t="str">
            <v>UEPT-035</v>
          </cell>
        </row>
        <row r="737">
          <cell r="E737" t="str">
            <v>UEPT-060</v>
          </cell>
        </row>
        <row r="738">
          <cell r="E738" t="str">
            <v>UEPT-025</v>
          </cell>
        </row>
        <row r="739">
          <cell r="E739" t="str">
            <v>UEPT-029</v>
          </cell>
        </row>
        <row r="740">
          <cell r="E740" t="str">
            <v>UEPT-031</v>
          </cell>
        </row>
        <row r="741">
          <cell r="E741" t="str">
            <v>UEPT-033</v>
          </cell>
        </row>
        <row r="742">
          <cell r="E742" t="str">
            <v>UEPT-035</v>
          </cell>
        </row>
        <row r="743">
          <cell r="E743" t="str">
            <v>UEPT-060</v>
          </cell>
        </row>
        <row r="744">
          <cell r="E744" t="str">
            <v>UEPT-025</v>
          </cell>
        </row>
        <row r="745">
          <cell r="E745" t="str">
            <v>UEPT-029</v>
          </cell>
        </row>
        <row r="746">
          <cell r="E746" t="str">
            <v>UEPT-031</v>
          </cell>
        </row>
        <row r="747">
          <cell r="E747" t="str">
            <v>UEPT-033</v>
          </cell>
        </row>
        <row r="748">
          <cell r="E748" t="str">
            <v>UEPT-035</v>
          </cell>
        </row>
        <row r="749">
          <cell r="E749" t="str">
            <v>UEPT-060</v>
          </cell>
        </row>
        <row r="751">
          <cell r="E751" t="str">
            <v>UEPT-028</v>
          </cell>
        </row>
        <row r="752">
          <cell r="E752" t="str">
            <v>UEPT-036</v>
          </cell>
        </row>
        <row r="753">
          <cell r="E753" t="str">
            <v>UEPT-028</v>
          </cell>
        </row>
        <row r="754">
          <cell r="E754" t="str">
            <v>UEPT-036</v>
          </cell>
        </row>
        <row r="755">
          <cell r="E755" t="str">
            <v>UEPT-028</v>
          </cell>
        </row>
        <row r="756">
          <cell r="E756" t="str">
            <v>UEPT-036</v>
          </cell>
        </row>
        <row r="757">
          <cell r="E757" t="str">
            <v>UEPT-028</v>
          </cell>
        </row>
        <row r="758">
          <cell r="E758" t="str">
            <v>UEPT-036</v>
          </cell>
        </row>
        <row r="760">
          <cell r="E760" t="str">
            <v>UEPT-029</v>
          </cell>
        </row>
        <row r="761">
          <cell r="E761" t="str">
            <v>UEPT-037</v>
          </cell>
        </row>
        <row r="762">
          <cell r="E762" t="str">
            <v>UEPT-029</v>
          </cell>
        </row>
        <row r="763">
          <cell r="E763" t="str">
            <v>UEPT-037</v>
          </cell>
        </row>
        <row r="764">
          <cell r="E764" t="str">
            <v>UEPT-029</v>
          </cell>
        </row>
        <row r="765">
          <cell r="E765" t="str">
            <v>UEPT-037</v>
          </cell>
        </row>
        <row r="766">
          <cell r="E766" t="str">
            <v>UEPT-029</v>
          </cell>
        </row>
        <row r="767">
          <cell r="E767" t="str">
            <v>UEPT-037</v>
          </cell>
        </row>
        <row r="769">
          <cell r="E769" t="str">
            <v>UEPT-038</v>
          </cell>
        </row>
        <row r="770">
          <cell r="E770" t="str">
            <v>UEPT-038</v>
          </cell>
        </row>
        <row r="771">
          <cell r="E771" t="str">
            <v>UEPT-038</v>
          </cell>
        </row>
        <row r="772">
          <cell r="E772" t="str">
            <v>UEPT-038</v>
          </cell>
        </row>
        <row r="774">
          <cell r="E774" t="str">
            <v>UEPT-039</v>
          </cell>
        </row>
        <row r="775">
          <cell r="E775" t="str">
            <v>UEPT-039</v>
          </cell>
        </row>
        <row r="776">
          <cell r="E776" t="str">
            <v>UEPT-039</v>
          </cell>
        </row>
        <row r="777">
          <cell r="E777" t="str">
            <v>UEPT-039</v>
          </cell>
        </row>
        <row r="779">
          <cell r="E779" t="str">
            <v>UEPT-034</v>
          </cell>
        </row>
        <row r="780">
          <cell r="E780" t="str">
            <v>UEPT-064</v>
          </cell>
        </row>
        <row r="781">
          <cell r="E781" t="str">
            <v>UEPT-034</v>
          </cell>
        </row>
        <row r="782">
          <cell r="E782" t="str">
            <v>UEPT-064</v>
          </cell>
        </row>
        <row r="783">
          <cell r="E783" t="str">
            <v>UEPT-034</v>
          </cell>
        </row>
        <row r="784">
          <cell r="E784" t="str">
            <v>UEPT-064</v>
          </cell>
        </row>
        <row r="785">
          <cell r="E785" t="str">
            <v>UEPT-034</v>
          </cell>
        </row>
        <row r="786">
          <cell r="E786" t="str">
            <v>UEPT-064</v>
          </cell>
        </row>
        <row r="788">
          <cell r="E788" t="str">
            <v>UEPT-035</v>
          </cell>
        </row>
        <row r="789">
          <cell r="E789" t="str">
            <v>UEPT-065</v>
          </cell>
        </row>
        <row r="790">
          <cell r="E790" t="str">
            <v>UEPT-035</v>
          </cell>
        </row>
        <row r="791">
          <cell r="E791" t="str">
            <v>UEPT-065</v>
          </cell>
        </row>
        <row r="792">
          <cell r="E792" t="str">
            <v>UEPT-035</v>
          </cell>
        </row>
        <row r="793">
          <cell r="E793" t="str">
            <v>UEPT-065</v>
          </cell>
        </row>
        <row r="794">
          <cell r="E794" t="str">
            <v>UEPT-035</v>
          </cell>
        </row>
        <row r="795">
          <cell r="E795" t="str">
            <v>UEPT-065</v>
          </cell>
        </row>
        <row r="797">
          <cell r="E797" t="str">
            <v>UEPT-005-GAIN</v>
          </cell>
        </row>
        <row r="798">
          <cell r="E798" t="str">
            <v>UEPT-008-GAIN</v>
          </cell>
        </row>
        <row r="799">
          <cell r="E799" t="str">
            <v>UEPT-011-GAIN</v>
          </cell>
        </row>
        <row r="800">
          <cell r="E800" t="str">
            <v>UEPT-056-GAIN</v>
          </cell>
        </row>
        <row r="801">
          <cell r="E801" t="str">
            <v>UEPT-005-GAIN</v>
          </cell>
        </row>
        <row r="802">
          <cell r="E802" t="str">
            <v>UEPT-008-GAIN</v>
          </cell>
        </row>
        <row r="803">
          <cell r="E803" t="str">
            <v>UEPT-011-GAIN</v>
          </cell>
        </row>
        <row r="804">
          <cell r="E804" t="str">
            <v>UEPT-056-GAIN</v>
          </cell>
        </row>
        <row r="805">
          <cell r="E805" t="str">
            <v>UEPT-005-GAIN</v>
          </cell>
        </row>
        <row r="806">
          <cell r="E806" t="str">
            <v>UEPT-008-GAIN</v>
          </cell>
        </row>
        <row r="807">
          <cell r="E807" t="str">
            <v>UEPT-011-GAIN</v>
          </cell>
        </row>
        <row r="808">
          <cell r="E808" t="str">
            <v>UEPT-056-GAIN</v>
          </cell>
        </row>
        <row r="809">
          <cell r="E809" t="str">
            <v>UEPT-005-GAIN</v>
          </cell>
        </row>
        <row r="810">
          <cell r="E810" t="str">
            <v>UEPT-008-GAIN</v>
          </cell>
        </row>
        <row r="811">
          <cell r="E811" t="str">
            <v>UEPT-011-GAIN</v>
          </cell>
        </row>
        <row r="812">
          <cell r="E812" t="str">
            <v>UEPT-056-GAIN</v>
          </cell>
        </row>
        <row r="814">
          <cell r="E814" t="str">
            <v>UEPT-006-GAIN</v>
          </cell>
        </row>
        <row r="815">
          <cell r="E815" t="str">
            <v>UEPT-009-GAIN</v>
          </cell>
        </row>
        <row r="816">
          <cell r="E816" t="str">
            <v>UEPT-012-GAIN</v>
          </cell>
        </row>
        <row r="817">
          <cell r="E817" t="str">
            <v>UEPT-056-GAIN</v>
          </cell>
        </row>
        <row r="818">
          <cell r="E818" t="str">
            <v>UEPT-006-GAIN</v>
          </cell>
        </row>
        <row r="819">
          <cell r="E819" t="str">
            <v>UEPT-009-GAIN</v>
          </cell>
        </row>
        <row r="820">
          <cell r="E820" t="str">
            <v>UEPT-012-GAIN</v>
          </cell>
        </row>
        <row r="821">
          <cell r="E821" t="str">
            <v>UEPT-056-GAIN</v>
          </cell>
        </row>
        <row r="822">
          <cell r="E822" t="str">
            <v>UEPT-006-GAIN</v>
          </cell>
        </row>
        <row r="823">
          <cell r="E823" t="str">
            <v>UEPT-009-GAIN</v>
          </cell>
        </row>
        <row r="824">
          <cell r="E824" t="str">
            <v>UEPT-012-GAIN</v>
          </cell>
        </row>
        <row r="825">
          <cell r="E825" t="str">
            <v>UEPT-056-GAIN</v>
          </cell>
        </row>
        <row r="826">
          <cell r="E826" t="str">
            <v>UEPT-006-GAIN</v>
          </cell>
        </row>
        <row r="827">
          <cell r="E827" t="str">
            <v>UEPT-009-GAIN</v>
          </cell>
        </row>
        <row r="828">
          <cell r="E828" t="str">
            <v>UEPT-012-GAIN</v>
          </cell>
        </row>
        <row r="829">
          <cell r="E829" t="str">
            <v>UEPT-056-GAIN</v>
          </cell>
        </row>
        <row r="831">
          <cell r="E831" t="str">
            <v>UEPT-005-GAIN</v>
          </cell>
        </row>
        <row r="832">
          <cell r="E832" t="str">
            <v>UEPT-008-GAIN</v>
          </cell>
        </row>
        <row r="833">
          <cell r="E833" t="str">
            <v>UEPT-011-GAIN</v>
          </cell>
        </row>
        <row r="834">
          <cell r="E834" t="str">
            <v>UEPT-014-GAIN</v>
          </cell>
        </row>
        <row r="835">
          <cell r="E835" t="str">
            <v>UEPT-023</v>
          </cell>
        </row>
        <row r="836">
          <cell r="E836" t="str">
            <v>UEPT-005-GAIN</v>
          </cell>
        </row>
        <row r="837">
          <cell r="E837" t="str">
            <v>UEPT-008-GAIN</v>
          </cell>
        </row>
        <row r="838">
          <cell r="E838" t="str">
            <v>UEPT-011-GAIN</v>
          </cell>
        </row>
        <row r="839">
          <cell r="E839" t="str">
            <v>UEPT-014-GAIN</v>
          </cell>
        </row>
        <row r="840">
          <cell r="E840" t="str">
            <v>UEPT-023</v>
          </cell>
        </row>
        <row r="841">
          <cell r="E841" t="str">
            <v>UEPT-005-GAIN</v>
          </cell>
        </row>
        <row r="842">
          <cell r="E842" t="str">
            <v>UEPT-008-GAIN</v>
          </cell>
        </row>
        <row r="843">
          <cell r="E843" t="str">
            <v>UEPT-011-GAIN</v>
          </cell>
        </row>
        <row r="844">
          <cell r="E844" t="str">
            <v>UEPT-014-GAIN</v>
          </cell>
        </row>
        <row r="845">
          <cell r="E845" t="str">
            <v>UEPT-023</v>
          </cell>
        </row>
        <row r="846">
          <cell r="E846" t="str">
            <v>UEPT-005-GAIN</v>
          </cell>
        </row>
        <row r="847">
          <cell r="E847" t="str">
            <v>UEPT-008-GAIN</v>
          </cell>
        </row>
        <row r="848">
          <cell r="E848" t="str">
            <v>UEPT-011-GAIN</v>
          </cell>
        </row>
        <row r="849">
          <cell r="E849" t="str">
            <v>UEPT-014-GAIN</v>
          </cell>
        </row>
        <row r="850">
          <cell r="E850" t="str">
            <v>UEPT-023</v>
          </cell>
        </row>
        <row r="852">
          <cell r="E852" t="str">
            <v>UEPT-006-GAIN</v>
          </cell>
        </row>
        <row r="853">
          <cell r="E853" t="str">
            <v>UEPT-009-GAIN</v>
          </cell>
        </row>
        <row r="854">
          <cell r="E854" t="str">
            <v>UEPT-012-GAIN</v>
          </cell>
        </row>
        <row r="855">
          <cell r="E855" t="str">
            <v>UEPT-015-GAIN</v>
          </cell>
        </row>
        <row r="856">
          <cell r="E856" t="str">
            <v>UEPT-023</v>
          </cell>
        </row>
        <row r="857">
          <cell r="E857" t="str">
            <v>UEPT-006-GAIN</v>
          </cell>
        </row>
        <row r="858">
          <cell r="E858" t="str">
            <v>UEPT-009-GAIN</v>
          </cell>
        </row>
        <row r="859">
          <cell r="E859" t="str">
            <v>UEPT-012-GAIN</v>
          </cell>
        </row>
        <row r="860">
          <cell r="E860" t="str">
            <v>UEPT-015-GAIN</v>
          </cell>
        </row>
        <row r="861">
          <cell r="E861" t="str">
            <v>UEPT-023</v>
          </cell>
        </row>
        <row r="862">
          <cell r="E862" t="str">
            <v>UEPT-006-GAIN</v>
          </cell>
        </row>
        <row r="863">
          <cell r="E863" t="str">
            <v>UEPT-009-GAIN</v>
          </cell>
        </row>
        <row r="864">
          <cell r="E864" t="str">
            <v>UEPT-012-GAIN</v>
          </cell>
        </row>
        <row r="865">
          <cell r="E865" t="str">
            <v>UEPT-015-GAIN</v>
          </cell>
        </row>
        <row r="866">
          <cell r="E866" t="str">
            <v>UEPT-023</v>
          </cell>
        </row>
        <row r="867">
          <cell r="E867" t="str">
            <v>UEPT-006-GAIN</v>
          </cell>
        </row>
        <row r="868">
          <cell r="E868" t="str">
            <v>UEPT-009-GAIN</v>
          </cell>
        </row>
        <row r="869">
          <cell r="E869" t="str">
            <v>UEPT-012-GAIN</v>
          </cell>
        </row>
        <row r="870">
          <cell r="E870" t="str">
            <v>UEPT-015-GAIN</v>
          </cell>
        </row>
        <row r="871">
          <cell r="E871" t="str">
            <v>UEPT-023</v>
          </cell>
        </row>
        <row r="873">
          <cell r="E873" t="str">
            <v>UEPT-005-LOSE</v>
          </cell>
        </row>
        <row r="874">
          <cell r="E874" t="str">
            <v>UEPT-008-LOSE</v>
          </cell>
        </row>
        <row r="875">
          <cell r="E875" t="str">
            <v>UEPT-011-LOSE</v>
          </cell>
        </row>
        <row r="876">
          <cell r="E876" t="str">
            <v>UEPT-014-LOSE</v>
          </cell>
        </row>
        <row r="877">
          <cell r="E877" t="str">
            <v>UEPT-097-GAIN</v>
          </cell>
        </row>
        <row r="878">
          <cell r="E878" t="str">
            <v>UEPT-005-LOSE</v>
          </cell>
        </row>
        <row r="879">
          <cell r="E879" t="str">
            <v>UEPT-008-LOSE</v>
          </cell>
        </row>
        <row r="880">
          <cell r="E880" t="str">
            <v>UEPT-011-LOSE</v>
          </cell>
        </row>
        <row r="881">
          <cell r="E881" t="str">
            <v>UEPT-014-LOSE</v>
          </cell>
        </row>
        <row r="882">
          <cell r="E882" t="str">
            <v>UEPT-097-GAIN</v>
          </cell>
        </row>
        <row r="883">
          <cell r="E883" t="str">
            <v>UEPT-005-LOSE</v>
          </cell>
        </row>
        <row r="884">
          <cell r="E884" t="str">
            <v>UEPT-008-LOSE</v>
          </cell>
        </row>
        <row r="885">
          <cell r="E885" t="str">
            <v>UEPT-011-LOSE</v>
          </cell>
        </row>
        <row r="886">
          <cell r="E886" t="str">
            <v>UEPT-014-LOSE</v>
          </cell>
        </row>
        <row r="887">
          <cell r="E887" t="str">
            <v>UEPT-097-GAIN</v>
          </cell>
        </row>
        <row r="888">
          <cell r="E888" t="str">
            <v>UEPT-005-LOSE</v>
          </cell>
        </row>
        <row r="889">
          <cell r="E889" t="str">
            <v>UEPT-008-LOSE</v>
          </cell>
        </row>
        <row r="890">
          <cell r="E890" t="str">
            <v>UEPT-011-LOSE</v>
          </cell>
        </row>
        <row r="891">
          <cell r="E891" t="str">
            <v>UEPT-014-LOSE</v>
          </cell>
        </row>
        <row r="892">
          <cell r="E892" t="str">
            <v>UEPT-097-GAIN</v>
          </cell>
        </row>
        <row r="894">
          <cell r="E894" t="str">
            <v>UEPT-006-LOSE</v>
          </cell>
        </row>
        <row r="895">
          <cell r="E895" t="str">
            <v>UEPT-009-LOSE</v>
          </cell>
        </row>
        <row r="896">
          <cell r="E896" t="str">
            <v>UEPT-012-LOSE</v>
          </cell>
        </row>
        <row r="897">
          <cell r="E897" t="str">
            <v>UEPT-015-LOSE</v>
          </cell>
        </row>
        <row r="898">
          <cell r="E898" t="str">
            <v>UEPT-098-GAIN</v>
          </cell>
        </row>
        <row r="899">
          <cell r="E899" t="str">
            <v>UEPT-006-LOSE</v>
          </cell>
        </row>
        <row r="900">
          <cell r="E900" t="str">
            <v>UEPT-009-LOSE</v>
          </cell>
        </row>
        <row r="901">
          <cell r="E901" t="str">
            <v>UEPT-012-LOSE</v>
          </cell>
        </row>
        <row r="902">
          <cell r="E902" t="str">
            <v>UEPT-015-LOSE</v>
          </cell>
        </row>
        <row r="903">
          <cell r="E903" t="str">
            <v>UEPT-098-GAIN</v>
          </cell>
        </row>
        <row r="904">
          <cell r="E904" t="str">
            <v>UEPT-006-LOSE</v>
          </cell>
        </row>
        <row r="905">
          <cell r="E905" t="str">
            <v>UEPT-009-LOSE</v>
          </cell>
        </row>
        <row r="906">
          <cell r="E906" t="str">
            <v>UEPT-012-LOSE</v>
          </cell>
        </row>
        <row r="907">
          <cell r="E907" t="str">
            <v>UEPT-015-LOSE</v>
          </cell>
        </row>
        <row r="908">
          <cell r="E908" t="str">
            <v>UEPT-098-GAIN</v>
          </cell>
        </row>
        <row r="909">
          <cell r="E909" t="str">
            <v>UEPT-006-LOSE</v>
          </cell>
        </row>
        <row r="910">
          <cell r="E910" t="str">
            <v>UEPT-009-LOSE</v>
          </cell>
        </row>
        <row r="911">
          <cell r="E911" t="str">
            <v>UEPT-012-LOSE</v>
          </cell>
        </row>
        <row r="912">
          <cell r="E912" t="str">
            <v>UEPT-015-LOSE</v>
          </cell>
        </row>
        <row r="913">
          <cell r="E913" t="str">
            <v>UEPT-098-GAIN</v>
          </cell>
        </row>
        <row r="915">
          <cell r="E915" t="str">
            <v>UEPT-070</v>
          </cell>
        </row>
        <row r="916">
          <cell r="E916" t="str">
            <v>UEPT-009-LOSE</v>
          </cell>
        </row>
        <row r="917">
          <cell r="E917" t="str">
            <v>UEPT-012-LOSE</v>
          </cell>
        </row>
        <row r="918">
          <cell r="E918" t="str">
            <v>UEPT-015-LOSE</v>
          </cell>
        </row>
        <row r="919">
          <cell r="E919" t="str">
            <v>UEPT-070</v>
          </cell>
        </row>
        <row r="920">
          <cell r="E920" t="str">
            <v>UEPT-009-LOSE</v>
          </cell>
        </row>
        <row r="921">
          <cell r="E921" t="str">
            <v>UEPT-012-LOSE</v>
          </cell>
        </row>
        <row r="922">
          <cell r="E922" t="str">
            <v>UEPT-015-LOSE</v>
          </cell>
        </row>
        <row r="923">
          <cell r="E923" t="str">
            <v>UEPT-070</v>
          </cell>
        </row>
        <row r="924">
          <cell r="E924" t="str">
            <v>UEPT-009-LOSE</v>
          </cell>
        </row>
        <row r="925">
          <cell r="E925" t="str">
            <v>UEPT-012-LOSE</v>
          </cell>
        </row>
        <row r="926">
          <cell r="E926" t="str">
            <v>UEPT-015-LOSE</v>
          </cell>
        </row>
        <row r="927">
          <cell r="E927" t="str">
            <v>UEPT-070</v>
          </cell>
        </row>
        <row r="928">
          <cell r="E928" t="str">
            <v>UEPT-009-LOSE</v>
          </cell>
        </row>
        <row r="929">
          <cell r="E929" t="str">
            <v>UEPT-012-LOSE</v>
          </cell>
        </row>
        <row r="930">
          <cell r="E930" t="str">
            <v>UEPT-015-LOSE</v>
          </cell>
        </row>
        <row r="932">
          <cell r="E932" t="str">
            <v>UEPT-071</v>
          </cell>
        </row>
        <row r="933">
          <cell r="E933" t="str">
            <v>UEPT-008-LOSE</v>
          </cell>
        </row>
        <row r="934">
          <cell r="E934" t="str">
            <v>UEPT-011-LOSE</v>
          </cell>
        </row>
        <row r="935">
          <cell r="E935" t="str">
            <v>UEPT-014-LOSE</v>
          </cell>
        </row>
        <row r="936">
          <cell r="E936" t="str">
            <v>UEPT-071</v>
          </cell>
        </row>
        <row r="937">
          <cell r="E937" t="str">
            <v>UEPT-008-LOSE</v>
          </cell>
        </row>
        <row r="938">
          <cell r="E938" t="str">
            <v>UEPT-011-LOSE</v>
          </cell>
        </row>
        <row r="939">
          <cell r="E939" t="str">
            <v>UEPT-014-LOSE</v>
          </cell>
        </row>
        <row r="940">
          <cell r="E940" t="str">
            <v>UEPT-071</v>
          </cell>
        </row>
        <row r="941">
          <cell r="E941" t="str">
            <v>UEPT-008-LOSE</v>
          </cell>
        </row>
        <row r="942">
          <cell r="E942" t="str">
            <v>UEPT-011-LOSE</v>
          </cell>
        </row>
        <row r="943">
          <cell r="E943" t="str">
            <v>UEPT-014-LOSE</v>
          </cell>
        </row>
        <row r="944">
          <cell r="E944" t="str">
            <v>UEPT-071</v>
          </cell>
        </row>
        <row r="945">
          <cell r="E945" t="str">
            <v>UEPT-008-LOSE</v>
          </cell>
        </row>
        <row r="946">
          <cell r="E946" t="str">
            <v>UEPT-011-LOSE</v>
          </cell>
        </row>
        <row r="947">
          <cell r="E947" t="str">
            <v>UEPT-014-LOSE</v>
          </cell>
        </row>
        <row r="949">
          <cell r="E949" t="str">
            <v>UEPT-005-GAIN</v>
          </cell>
        </row>
        <row r="950">
          <cell r="E950" t="str">
            <v>UEPT-008-GAIN</v>
          </cell>
        </row>
        <row r="951">
          <cell r="E951" t="str">
            <v>UEPT-011-GAIN</v>
          </cell>
        </row>
        <row r="952">
          <cell r="E952" t="str">
            <v>UEPT-014-GAIN</v>
          </cell>
        </row>
        <row r="953">
          <cell r="E953" t="str">
            <v>UEPT-099-GAIN</v>
          </cell>
        </row>
        <row r="954">
          <cell r="E954" t="str">
            <v>UEPT-005-GAIN</v>
          </cell>
        </row>
        <row r="955">
          <cell r="E955" t="str">
            <v>UEPT-008-GAIN</v>
          </cell>
        </row>
        <row r="956">
          <cell r="E956" t="str">
            <v>UEPT-011-GAIN</v>
          </cell>
        </row>
        <row r="957">
          <cell r="E957" t="str">
            <v>UEPT-014-GAIN</v>
          </cell>
        </row>
        <row r="958">
          <cell r="E958" t="str">
            <v>UEPT-099-GAIN</v>
          </cell>
        </row>
        <row r="959">
          <cell r="E959" t="str">
            <v>UEPT-005-GAIN</v>
          </cell>
        </row>
        <row r="960">
          <cell r="E960" t="str">
            <v>UEPT-008-GAIN</v>
          </cell>
        </row>
        <row r="961">
          <cell r="E961" t="str">
            <v>UEPT-011-GAIN</v>
          </cell>
        </row>
        <row r="962">
          <cell r="E962" t="str">
            <v>UEPT-014-GAIN</v>
          </cell>
        </row>
        <row r="963">
          <cell r="E963" t="str">
            <v>UEPT-099-GAIN</v>
          </cell>
        </row>
        <row r="964">
          <cell r="E964" t="str">
            <v>UEPT-005-GAIN</v>
          </cell>
        </row>
        <row r="965">
          <cell r="E965" t="str">
            <v>UEPT-008-GAIN</v>
          </cell>
        </row>
        <row r="966">
          <cell r="E966" t="str">
            <v>UEPT-011-GAIN</v>
          </cell>
        </row>
        <row r="967">
          <cell r="E967" t="str">
            <v>UEPT-014-GAIN</v>
          </cell>
        </row>
        <row r="968">
          <cell r="E968" t="str">
            <v>UEPT-099-GAIN</v>
          </cell>
        </row>
        <row r="970">
          <cell r="E970" t="str">
            <v>UEPT-006-GAIN</v>
          </cell>
        </row>
        <row r="971">
          <cell r="E971" t="str">
            <v>UEPT-009-GAIN</v>
          </cell>
        </row>
        <row r="972">
          <cell r="E972" t="str">
            <v>UEPT-012-GAIN</v>
          </cell>
        </row>
        <row r="973">
          <cell r="E973" t="str">
            <v>UEPT-015-GAIN</v>
          </cell>
        </row>
        <row r="974">
          <cell r="E974" t="str">
            <v>UEPT-100-GAIN</v>
          </cell>
        </row>
        <row r="975">
          <cell r="E975" t="str">
            <v>UEPT-006-GAIN</v>
          </cell>
        </row>
        <row r="976">
          <cell r="E976" t="str">
            <v>UEPT-009-GAIN</v>
          </cell>
        </row>
        <row r="977">
          <cell r="E977" t="str">
            <v>UEPT-012-GAIN</v>
          </cell>
        </row>
        <row r="978">
          <cell r="E978" t="str">
            <v>UEPT-015-GAIN</v>
          </cell>
        </row>
        <row r="979">
          <cell r="E979" t="str">
            <v>UEPT-100-GAIN</v>
          </cell>
        </row>
        <row r="980">
          <cell r="E980" t="str">
            <v>UEPT-006-GAIN</v>
          </cell>
        </row>
        <row r="981">
          <cell r="E981" t="str">
            <v>UEPT-009-GAIN</v>
          </cell>
        </row>
        <row r="982">
          <cell r="E982" t="str">
            <v>UEPT-012-GAIN</v>
          </cell>
        </row>
        <row r="983">
          <cell r="E983" t="str">
            <v>UEPT-015-GAIN</v>
          </cell>
        </row>
        <row r="984">
          <cell r="E984" t="str">
            <v>UEPT-100-GAIN</v>
          </cell>
        </row>
        <row r="985">
          <cell r="E985" t="str">
            <v>UEPT-006-GAIN</v>
          </cell>
        </row>
        <row r="986">
          <cell r="E986" t="str">
            <v>UEPT-009-GAIN</v>
          </cell>
        </row>
        <row r="987">
          <cell r="E987" t="str">
            <v>UEPT-012-GAIN</v>
          </cell>
        </row>
        <row r="988">
          <cell r="E988" t="str">
            <v>UEPT-015-GAIN</v>
          </cell>
        </row>
        <row r="989">
          <cell r="E989" t="str">
            <v>UEPT-100-GAIN</v>
          </cell>
        </row>
        <row r="991">
          <cell r="E991" t="str">
            <v>UEPT-007-GAIN</v>
          </cell>
        </row>
        <row r="992">
          <cell r="E992" t="str">
            <v>UEPT-010-GAIN</v>
          </cell>
        </row>
        <row r="993">
          <cell r="E993" t="str">
            <v>UEPT-013-GAIN</v>
          </cell>
        </row>
        <row r="994">
          <cell r="E994" t="str">
            <v>UEPT-016-GAIN</v>
          </cell>
        </row>
        <row r="995">
          <cell r="E995" t="str">
            <v>UEPT-094-GAIN</v>
          </cell>
        </row>
        <row r="996">
          <cell r="E996" t="str">
            <v>UEPT-007-GAIN</v>
          </cell>
        </row>
        <row r="997">
          <cell r="E997" t="str">
            <v>UEPT-010-GAIN</v>
          </cell>
        </row>
        <row r="998">
          <cell r="E998" t="str">
            <v>UEPT-013-GAIN</v>
          </cell>
        </row>
        <row r="999">
          <cell r="E999" t="str">
            <v>UEPT-016-GAIN</v>
          </cell>
        </row>
        <row r="1000">
          <cell r="E1000" t="str">
            <v>UEPT-094-GAIN</v>
          </cell>
        </row>
        <row r="1001">
          <cell r="E1001" t="str">
            <v>UEPT-007-GAIN</v>
          </cell>
        </row>
        <row r="1002">
          <cell r="E1002" t="str">
            <v>UEPT-010-GAIN</v>
          </cell>
        </row>
        <row r="1003">
          <cell r="E1003" t="str">
            <v>UEPT-013-GAIN</v>
          </cell>
        </row>
        <row r="1004">
          <cell r="E1004" t="str">
            <v>UEPT-016-GAIN</v>
          </cell>
        </row>
        <row r="1005">
          <cell r="E1005" t="str">
            <v>UEPT-094-GAIN</v>
          </cell>
        </row>
        <row r="1006">
          <cell r="E1006" t="str">
            <v>UEPT-007-GAIN</v>
          </cell>
        </row>
        <row r="1007">
          <cell r="E1007" t="str">
            <v>UEPT-010-GAIN</v>
          </cell>
        </row>
        <row r="1008">
          <cell r="E1008" t="str">
            <v>UEPT-013-GAIN</v>
          </cell>
        </row>
        <row r="1009">
          <cell r="E1009" t="str">
            <v>UEPT-016-GAIN</v>
          </cell>
        </row>
        <row r="1010">
          <cell r="E1010" t="str">
            <v>UEPT-094-GAIN</v>
          </cell>
        </row>
        <row r="1012">
          <cell r="E1012" t="str">
            <v>UEPT-005-GAIN</v>
          </cell>
        </row>
        <row r="1013">
          <cell r="E1013" t="str">
            <v>UEPT-008-GAIN</v>
          </cell>
        </row>
        <row r="1014">
          <cell r="E1014" t="str">
            <v>UEPT-011-GAIN</v>
          </cell>
        </row>
        <row r="1015">
          <cell r="E1015" t="str">
            <v>UEPT-014-GAIN</v>
          </cell>
        </row>
        <row r="1016">
          <cell r="E1016" t="str">
            <v>UEPT-095-GAIN</v>
          </cell>
        </row>
        <row r="1017">
          <cell r="E1017" t="str">
            <v>UEPT-005-GAIN</v>
          </cell>
        </row>
        <row r="1018">
          <cell r="E1018" t="str">
            <v>UEPT-008-GAIN</v>
          </cell>
        </row>
        <row r="1019">
          <cell r="E1019" t="str">
            <v>UEPT-011-GAIN</v>
          </cell>
        </row>
        <row r="1020">
          <cell r="E1020" t="str">
            <v>UEPT-014-GAIN</v>
          </cell>
        </row>
        <row r="1021">
          <cell r="E1021" t="str">
            <v>UEPT-095-GAIN</v>
          </cell>
        </row>
        <row r="1022">
          <cell r="E1022" t="str">
            <v>UEPT-005-GAIN</v>
          </cell>
        </row>
        <row r="1023">
          <cell r="E1023" t="str">
            <v>UEPT-008-GAIN</v>
          </cell>
        </row>
        <row r="1024">
          <cell r="E1024" t="str">
            <v>UEPT-011-GAIN</v>
          </cell>
        </row>
        <row r="1025">
          <cell r="E1025" t="str">
            <v>UEPT-014-GAIN</v>
          </cell>
        </row>
        <row r="1026">
          <cell r="E1026" t="str">
            <v>UEPT-095-GAIN</v>
          </cell>
        </row>
        <row r="1027">
          <cell r="E1027" t="str">
            <v>UEPT-005-GAIN</v>
          </cell>
        </row>
        <row r="1028">
          <cell r="E1028" t="str">
            <v>UEPT-008-GAIN</v>
          </cell>
        </row>
        <row r="1029">
          <cell r="E1029" t="str">
            <v>UEPT-011-GAIN</v>
          </cell>
        </row>
        <row r="1030">
          <cell r="E1030" t="str">
            <v>UEPT-014-GAIN</v>
          </cell>
        </row>
        <row r="1031">
          <cell r="E1031" t="str">
            <v>UEPT-095-GAIN</v>
          </cell>
        </row>
        <row r="1033">
          <cell r="E1033" t="str">
            <v>UEPT-006-GAIN</v>
          </cell>
        </row>
        <row r="1034">
          <cell r="E1034" t="str">
            <v>UEPT-009-GAIN</v>
          </cell>
        </row>
        <row r="1035">
          <cell r="E1035" t="str">
            <v>UEPT-012-GAIN</v>
          </cell>
        </row>
        <row r="1036">
          <cell r="E1036" t="str">
            <v>UEPT-015-GAIN</v>
          </cell>
        </row>
        <row r="1037">
          <cell r="E1037" t="str">
            <v>UEPT-096-GAIN</v>
          </cell>
        </row>
        <row r="1038">
          <cell r="E1038" t="str">
            <v>UEPT-006-GAIN</v>
          </cell>
        </row>
        <row r="1039">
          <cell r="E1039" t="str">
            <v>UEPT-009-GAIN</v>
          </cell>
        </row>
        <row r="1040">
          <cell r="E1040" t="str">
            <v>UEPT-012-GAIN</v>
          </cell>
        </row>
        <row r="1041">
          <cell r="E1041" t="str">
            <v>UEPT-015-GAIN</v>
          </cell>
        </row>
        <row r="1042">
          <cell r="E1042" t="str">
            <v>UEPT-096-GAIN</v>
          </cell>
        </row>
        <row r="1043">
          <cell r="E1043" t="str">
            <v>UEPT-006-GAIN</v>
          </cell>
        </row>
        <row r="1044">
          <cell r="E1044" t="str">
            <v>UEPT-009-GAIN</v>
          </cell>
        </row>
        <row r="1045">
          <cell r="E1045" t="str">
            <v>UEPT-012-GAIN</v>
          </cell>
        </row>
        <row r="1046">
          <cell r="E1046" t="str">
            <v>UEPT-015-GAIN</v>
          </cell>
        </row>
        <row r="1047">
          <cell r="E1047" t="str">
            <v>UEPT-096-GAIN</v>
          </cell>
        </row>
        <row r="1048">
          <cell r="E1048" t="str">
            <v>UEPT-006-GAIN</v>
          </cell>
        </row>
        <row r="1049">
          <cell r="E1049" t="str">
            <v>UEPT-009-GAIN</v>
          </cell>
        </row>
        <row r="1050">
          <cell r="E1050" t="str">
            <v>UEPT-012-GAIN</v>
          </cell>
        </row>
        <row r="1051">
          <cell r="E1051" t="str">
            <v>UEPT-015-GAIN</v>
          </cell>
        </row>
        <row r="1052">
          <cell r="E1052" t="str">
            <v>UEPT-096-GAIN</v>
          </cell>
        </row>
        <row r="1054">
          <cell r="E1054" t="str">
            <v>UEPT-007-GAIN</v>
          </cell>
        </row>
        <row r="1055">
          <cell r="E1055" t="str">
            <v>UEPT-010-GAIN</v>
          </cell>
        </row>
        <row r="1056">
          <cell r="E1056" t="str">
            <v>UEPT-013-GAIN</v>
          </cell>
        </row>
        <row r="1057">
          <cell r="E1057" t="str">
            <v>UEPT-016-GAIN</v>
          </cell>
        </row>
        <row r="1058">
          <cell r="E1058" t="str">
            <v>UEPT-093-GAIN</v>
          </cell>
        </row>
        <row r="1059">
          <cell r="E1059" t="str">
            <v>UEPT-007-GAIN</v>
          </cell>
        </row>
        <row r="1060">
          <cell r="E1060" t="str">
            <v>UEPT-010-GAIN</v>
          </cell>
        </row>
        <row r="1061">
          <cell r="E1061" t="str">
            <v>UEPT-013-GAIN</v>
          </cell>
        </row>
        <row r="1062">
          <cell r="E1062" t="str">
            <v>UEPT-016-GAIN</v>
          </cell>
        </row>
        <row r="1063">
          <cell r="E1063" t="str">
            <v>UEPT-093-GAIN</v>
          </cell>
        </row>
        <row r="1064">
          <cell r="E1064" t="str">
            <v>UEPT-007-GAIN</v>
          </cell>
        </row>
        <row r="1065">
          <cell r="E1065" t="str">
            <v>UEPT-010-GAIN</v>
          </cell>
        </row>
        <row r="1066">
          <cell r="E1066" t="str">
            <v>UEPT-013-GAIN</v>
          </cell>
        </row>
        <row r="1067">
          <cell r="E1067" t="str">
            <v>UEPT-016-GAIN</v>
          </cell>
        </row>
        <row r="1068">
          <cell r="E1068" t="str">
            <v>UEPT-093-GAIN</v>
          </cell>
        </row>
        <row r="1069">
          <cell r="E1069" t="str">
            <v>UEPT-007-GAIN</v>
          </cell>
        </row>
        <row r="1070">
          <cell r="E1070" t="str">
            <v>UEPT-010-GAIN</v>
          </cell>
        </row>
        <row r="1071">
          <cell r="E1071" t="str">
            <v>UEPT-013-GAIN</v>
          </cell>
        </row>
        <row r="1072">
          <cell r="E1072" t="str">
            <v>UEPT-016-GAIN</v>
          </cell>
        </row>
        <row r="1073">
          <cell r="E1073" t="str">
            <v>UEPT-093-GAIN</v>
          </cell>
        </row>
        <row r="1075">
          <cell r="E1075" t="str">
            <v>UEPT-005-GAIN</v>
          </cell>
        </row>
        <row r="1076">
          <cell r="E1076" t="str">
            <v>UEPT-008-GAIN</v>
          </cell>
        </row>
        <row r="1077">
          <cell r="E1077" t="str">
            <v>UEPT-011-GAIN</v>
          </cell>
        </row>
        <row r="1078">
          <cell r="E1078" t="str">
            <v>UEPT-014-GAIN</v>
          </cell>
        </row>
        <row r="1079">
          <cell r="E1079" t="str">
            <v>UEPT-005-GAIN</v>
          </cell>
        </row>
        <row r="1080">
          <cell r="E1080" t="str">
            <v>UEPT-008-GAIN</v>
          </cell>
        </row>
        <row r="1081">
          <cell r="E1081" t="str">
            <v>UEPT-011-GAIN</v>
          </cell>
        </row>
        <row r="1082">
          <cell r="E1082" t="str">
            <v>UEPT-014-GAIN</v>
          </cell>
        </row>
        <row r="1083">
          <cell r="E1083" t="str">
            <v>UEPT-005-GAIN</v>
          </cell>
        </row>
        <row r="1084">
          <cell r="E1084" t="str">
            <v>UEPT-008-GAIN</v>
          </cell>
        </row>
        <row r="1085">
          <cell r="E1085" t="str">
            <v>UEPT-011-GAIN</v>
          </cell>
        </row>
        <row r="1086">
          <cell r="E1086" t="str">
            <v>UEPT-014-GAIN</v>
          </cell>
        </row>
        <row r="1087">
          <cell r="E1087" t="str">
            <v>UEPT-005-GAIN</v>
          </cell>
        </row>
        <row r="1088">
          <cell r="E1088" t="str">
            <v>UEPT-008-GAIN</v>
          </cell>
        </row>
        <row r="1089">
          <cell r="E1089" t="str">
            <v>UEPT-011-GAIN</v>
          </cell>
        </row>
        <row r="1090">
          <cell r="E1090" t="str">
            <v>UEPT-014-GAIN</v>
          </cell>
        </row>
        <row r="1091">
          <cell r="E1091" t="str">
            <v>UEPT-005-GAIN</v>
          </cell>
        </row>
        <row r="1092">
          <cell r="E1092" t="str">
            <v>UEPT-008-GAIN</v>
          </cell>
        </row>
        <row r="1093">
          <cell r="E1093" t="str">
            <v>UEPT-011-GAIN</v>
          </cell>
        </row>
        <row r="1094">
          <cell r="E1094" t="str">
            <v>UEPT-014-GAIN</v>
          </cell>
        </row>
        <row r="1095">
          <cell r="E1095" t="str">
            <v>UEPT-005-GAIN</v>
          </cell>
        </row>
        <row r="1096">
          <cell r="E1096" t="str">
            <v>UEPT-008-GAIN</v>
          </cell>
        </row>
        <row r="1097">
          <cell r="E1097" t="str">
            <v>UEPT-011-GAIN</v>
          </cell>
        </row>
        <row r="1098">
          <cell r="E1098" t="str">
            <v>UEPT-014-GAIN</v>
          </cell>
        </row>
        <row r="1099">
          <cell r="E1099" t="str">
            <v>UEPT-005-GAIN</v>
          </cell>
        </row>
        <row r="1100">
          <cell r="E1100" t="str">
            <v>UEPT-008-GAIN</v>
          </cell>
        </row>
        <row r="1101">
          <cell r="E1101" t="str">
            <v>UEPT-011-GAIN</v>
          </cell>
        </row>
        <row r="1102">
          <cell r="E1102" t="str">
            <v>UEPT-014-GAIN</v>
          </cell>
        </row>
        <row r="1103">
          <cell r="E1103" t="str">
            <v>UEPT-005-GAIN</v>
          </cell>
        </row>
        <row r="1104">
          <cell r="E1104" t="str">
            <v>UEPT-008-GAIN</v>
          </cell>
        </row>
        <row r="1105">
          <cell r="E1105" t="str">
            <v>UEPT-011-GAIN</v>
          </cell>
        </row>
        <row r="1106">
          <cell r="E1106" t="str">
            <v>UEPT-014-GAIN</v>
          </cell>
        </row>
        <row r="1107">
          <cell r="E1107" t="str">
            <v>UEPT-005-LOSE</v>
          </cell>
        </row>
        <row r="1108">
          <cell r="E1108" t="str">
            <v>UEPT-008-LOSE</v>
          </cell>
        </row>
        <row r="1109">
          <cell r="E1109" t="str">
            <v>UEPT-011-LOSE</v>
          </cell>
        </row>
        <row r="1110">
          <cell r="E1110" t="str">
            <v>UEPT-014-LOSE</v>
          </cell>
        </row>
        <row r="1111">
          <cell r="E1111" t="str">
            <v>UEPT-005-LOSE</v>
          </cell>
        </row>
        <row r="1112">
          <cell r="E1112" t="str">
            <v>UEPT-008-LOSE</v>
          </cell>
        </row>
        <row r="1113">
          <cell r="E1113" t="str">
            <v>UEPT-011-LOSE</v>
          </cell>
        </row>
        <row r="1114">
          <cell r="E1114" t="str">
            <v>UEPT-014-LOSE</v>
          </cell>
        </row>
        <row r="1115">
          <cell r="E1115" t="str">
            <v>UEPT-005-LOSE</v>
          </cell>
        </row>
        <row r="1116">
          <cell r="E1116" t="str">
            <v>UEPT-008-LOSE</v>
          </cell>
        </row>
        <row r="1117">
          <cell r="E1117" t="str">
            <v>UEPT-011-LOSE</v>
          </cell>
        </row>
        <row r="1118">
          <cell r="E1118" t="str">
            <v>UEPT-014-LOSE</v>
          </cell>
        </row>
        <row r="1119">
          <cell r="E1119" t="str">
            <v>UEPT-005-LOSE</v>
          </cell>
        </row>
        <row r="1120">
          <cell r="E1120" t="str">
            <v>UEPT-008-LOSE</v>
          </cell>
        </row>
        <row r="1121">
          <cell r="E1121" t="str">
            <v>UEPT-011-LOSE</v>
          </cell>
        </row>
        <row r="1122">
          <cell r="E1122" t="str">
            <v>UEPT-014-LOSE</v>
          </cell>
        </row>
        <row r="1123">
          <cell r="E1123" t="str">
            <v>UEPT-005-LOSE</v>
          </cell>
        </row>
        <row r="1124">
          <cell r="E1124" t="str">
            <v>UEPT-008-LOSE</v>
          </cell>
        </row>
        <row r="1125">
          <cell r="E1125" t="str">
            <v>UEPT-011-LOSE</v>
          </cell>
        </row>
        <row r="1126">
          <cell r="E1126" t="str">
            <v>UEPT-014-LOSE</v>
          </cell>
        </row>
        <row r="1127">
          <cell r="E1127" t="str">
            <v>UEPT-005-LOSE</v>
          </cell>
        </row>
        <row r="1128">
          <cell r="E1128" t="str">
            <v>UEPT-008-LOSE</v>
          </cell>
        </row>
        <row r="1129">
          <cell r="E1129" t="str">
            <v>UEPT-011-LOSE</v>
          </cell>
        </row>
        <row r="1130">
          <cell r="E1130" t="str">
            <v>UEPT-014-LOSE</v>
          </cell>
        </row>
        <row r="1131">
          <cell r="E1131" t="str">
            <v>UEPT-005-LOSE</v>
          </cell>
        </row>
        <row r="1132">
          <cell r="E1132" t="str">
            <v>UEPT-008-LOSE</v>
          </cell>
        </row>
        <row r="1133">
          <cell r="E1133" t="str">
            <v>UEPT-011-LOSE</v>
          </cell>
        </row>
        <row r="1134">
          <cell r="E1134" t="str">
            <v>UEPT-014-LOSE</v>
          </cell>
        </row>
        <row r="1135">
          <cell r="E1135" t="str">
            <v>UEPT-005-LOSE</v>
          </cell>
        </row>
        <row r="1136">
          <cell r="E1136" t="str">
            <v>UEPT-008-LOSE</v>
          </cell>
        </row>
        <row r="1137">
          <cell r="E1137" t="str">
            <v>UEPT-011-LOSE</v>
          </cell>
        </row>
        <row r="1138">
          <cell r="E1138" t="str">
            <v>UEPT-014-LOSE</v>
          </cell>
        </row>
        <row r="1140">
          <cell r="E1140" t="str">
            <v>UEPT-006-GAIN</v>
          </cell>
        </row>
        <row r="1141">
          <cell r="E1141" t="str">
            <v>UEPT-009-GAIN</v>
          </cell>
        </row>
        <row r="1142">
          <cell r="E1142" t="str">
            <v>UEPT-012-GAIN</v>
          </cell>
        </row>
        <row r="1143">
          <cell r="E1143" t="str">
            <v>UEPT-015-GAIN</v>
          </cell>
        </row>
        <row r="1144">
          <cell r="E1144" t="str">
            <v>UEPT-006-GAIN</v>
          </cell>
        </row>
        <row r="1145">
          <cell r="E1145" t="str">
            <v>UEPT-009-GAIN</v>
          </cell>
        </row>
        <row r="1146">
          <cell r="E1146" t="str">
            <v>UEPT-012-GAIN</v>
          </cell>
        </row>
        <row r="1147">
          <cell r="E1147" t="str">
            <v>UEPT-015-GAIN</v>
          </cell>
        </row>
        <row r="1148">
          <cell r="E1148" t="str">
            <v>UEPT-006-GAIN</v>
          </cell>
        </row>
        <row r="1149">
          <cell r="E1149" t="str">
            <v>UEPT-009-GAIN</v>
          </cell>
        </row>
        <row r="1150">
          <cell r="E1150" t="str">
            <v>UEPT-012-GAIN</v>
          </cell>
        </row>
        <row r="1151">
          <cell r="E1151" t="str">
            <v>UEPT-015-GAIN</v>
          </cell>
        </row>
        <row r="1152">
          <cell r="E1152" t="str">
            <v>UEPT-006-GAIN</v>
          </cell>
        </row>
        <row r="1153">
          <cell r="E1153" t="str">
            <v>UEPT-009-GAIN</v>
          </cell>
        </row>
        <row r="1154">
          <cell r="E1154" t="str">
            <v>UEPT-012-GAIN</v>
          </cell>
        </row>
        <row r="1155">
          <cell r="E1155" t="str">
            <v>UEPT-015-GAIN</v>
          </cell>
        </row>
        <row r="1156">
          <cell r="E1156" t="str">
            <v>UEPT-006-GAIN</v>
          </cell>
        </row>
        <row r="1157">
          <cell r="E1157" t="str">
            <v>UEPT-009-GAIN</v>
          </cell>
        </row>
        <row r="1158">
          <cell r="E1158" t="str">
            <v>UEPT-012-GAIN</v>
          </cell>
        </row>
        <row r="1159">
          <cell r="E1159" t="str">
            <v>UEPT-015-GAIN</v>
          </cell>
        </row>
        <row r="1160">
          <cell r="E1160" t="str">
            <v>UEPT-006-GAIN</v>
          </cell>
        </row>
        <row r="1161">
          <cell r="E1161" t="str">
            <v>UEPT-009-GAIN</v>
          </cell>
        </row>
        <row r="1162">
          <cell r="E1162" t="str">
            <v>UEPT-012-GAIN</v>
          </cell>
        </row>
        <row r="1163">
          <cell r="E1163" t="str">
            <v>UEPT-015-GAIN</v>
          </cell>
        </row>
        <row r="1164">
          <cell r="E1164" t="str">
            <v>UEPT-006-GAIN</v>
          </cell>
        </row>
        <row r="1165">
          <cell r="E1165" t="str">
            <v>UEPT-009-GAIN</v>
          </cell>
        </row>
        <row r="1166">
          <cell r="E1166" t="str">
            <v>UEPT-012-GAIN</v>
          </cell>
        </row>
        <row r="1167">
          <cell r="E1167" t="str">
            <v>UEPT-015-GAIN</v>
          </cell>
        </row>
        <row r="1168">
          <cell r="E1168" t="str">
            <v>UEPT-006-GAIN</v>
          </cell>
        </row>
        <row r="1169">
          <cell r="E1169" t="str">
            <v>UEPT-009-GAIN</v>
          </cell>
        </row>
        <row r="1170">
          <cell r="E1170" t="str">
            <v>UEPT-012-GAIN</v>
          </cell>
        </row>
        <row r="1171">
          <cell r="E1171" t="str">
            <v>UEPT-015-GAIN</v>
          </cell>
        </row>
        <row r="1172">
          <cell r="E1172" t="str">
            <v>UEPT-006-LOSE</v>
          </cell>
        </row>
        <row r="1173">
          <cell r="E1173" t="str">
            <v>UEPT-009-LOSE</v>
          </cell>
        </row>
        <row r="1174">
          <cell r="E1174" t="str">
            <v>UEPT-012-LOSE</v>
          </cell>
        </row>
        <row r="1175">
          <cell r="E1175" t="str">
            <v>UEPT-015-LOSE</v>
          </cell>
        </row>
        <row r="1176">
          <cell r="E1176" t="str">
            <v>UEPT-006-LOSE</v>
          </cell>
        </row>
        <row r="1177">
          <cell r="E1177" t="str">
            <v>UEPT-009-LOSE</v>
          </cell>
        </row>
        <row r="1178">
          <cell r="E1178" t="str">
            <v>UEPT-012-LOSE</v>
          </cell>
        </row>
        <row r="1179">
          <cell r="E1179" t="str">
            <v>UEPT-015-LOSE</v>
          </cell>
        </row>
        <row r="1180">
          <cell r="E1180" t="str">
            <v>UEPT-006-LOSE</v>
          </cell>
        </row>
        <row r="1181">
          <cell r="E1181" t="str">
            <v>UEPT-009-LOSE</v>
          </cell>
        </row>
        <row r="1182">
          <cell r="E1182" t="str">
            <v>UEPT-012-LOSE</v>
          </cell>
        </row>
        <row r="1183">
          <cell r="E1183" t="str">
            <v>UEPT-015-LOSE</v>
          </cell>
        </row>
        <row r="1184">
          <cell r="E1184" t="str">
            <v>UEPT-006-LOSE</v>
          </cell>
        </row>
        <row r="1185">
          <cell r="E1185" t="str">
            <v>UEPT-009-LOSE</v>
          </cell>
        </row>
        <row r="1186">
          <cell r="E1186" t="str">
            <v>UEPT-012-LOSE</v>
          </cell>
        </row>
        <row r="1187">
          <cell r="E1187" t="str">
            <v>UEPT-015-LOSE</v>
          </cell>
        </row>
        <row r="1188">
          <cell r="E1188" t="str">
            <v>UEPT-006-LOSE</v>
          </cell>
        </row>
        <row r="1189">
          <cell r="E1189" t="str">
            <v>UEPT-009-LOSE</v>
          </cell>
        </row>
        <row r="1190">
          <cell r="E1190" t="str">
            <v>UEPT-012-LOSE</v>
          </cell>
        </row>
        <row r="1191">
          <cell r="E1191" t="str">
            <v>UEPT-015-LOSE</v>
          </cell>
        </row>
        <row r="1192">
          <cell r="E1192" t="str">
            <v>UEPT-006-LOSE</v>
          </cell>
        </row>
        <row r="1193">
          <cell r="E1193" t="str">
            <v>UEPT-009-LOSE</v>
          </cell>
        </row>
        <row r="1194">
          <cell r="E1194" t="str">
            <v>UEPT-012-LOSE</v>
          </cell>
        </row>
        <row r="1195">
          <cell r="E1195" t="str">
            <v>UEPT-015-LOSE</v>
          </cell>
        </row>
        <row r="1196">
          <cell r="E1196" t="str">
            <v>UEPT-006-LOSE</v>
          </cell>
        </row>
        <row r="1197">
          <cell r="E1197" t="str">
            <v>UEPT-009-LOSE</v>
          </cell>
        </row>
        <row r="1198">
          <cell r="E1198" t="str">
            <v>UEPT-012-LOSE</v>
          </cell>
        </row>
        <row r="1199">
          <cell r="E1199" t="str">
            <v>UEPT-015-LOSE</v>
          </cell>
        </row>
        <row r="1200">
          <cell r="E1200" t="str">
            <v>UEPT-006-LOSE</v>
          </cell>
        </row>
        <row r="1201">
          <cell r="E1201" t="str">
            <v>UEPT-009-LOSE</v>
          </cell>
        </row>
        <row r="1202">
          <cell r="E1202" t="str">
            <v>UEPT-012-LOSE</v>
          </cell>
        </row>
        <row r="1203">
          <cell r="E1203" t="str">
            <v>UEPT-015-LOSE</v>
          </cell>
        </row>
        <row r="1205">
          <cell r="E1205" t="str">
            <v>UEPT-007-GAIN</v>
          </cell>
        </row>
        <row r="1206">
          <cell r="E1206" t="str">
            <v>UEPT-010-GAIN</v>
          </cell>
        </row>
        <row r="1207">
          <cell r="E1207" t="str">
            <v>UEPT-013-GAIN</v>
          </cell>
        </row>
        <row r="1208">
          <cell r="E1208" t="str">
            <v>UEPT-016-GAIN</v>
          </cell>
        </row>
        <row r="1209">
          <cell r="E1209" t="str">
            <v>UEPT-007-GAIN</v>
          </cell>
        </row>
        <row r="1210">
          <cell r="E1210" t="str">
            <v>UEPT-010-GAIN</v>
          </cell>
        </row>
        <row r="1211">
          <cell r="E1211" t="str">
            <v>UEPT-013-GAIN</v>
          </cell>
        </row>
        <row r="1212">
          <cell r="E1212" t="str">
            <v>UEPT-016-GAIN</v>
          </cell>
        </row>
        <row r="1213">
          <cell r="E1213" t="str">
            <v>UEPT-007-GAIN</v>
          </cell>
        </row>
        <row r="1214">
          <cell r="E1214" t="str">
            <v>UEPT-010-GAIN</v>
          </cell>
        </row>
        <row r="1215">
          <cell r="E1215" t="str">
            <v>UEPT-013-GAIN</v>
          </cell>
        </row>
        <row r="1216">
          <cell r="E1216" t="str">
            <v>UEPT-016-GAIN</v>
          </cell>
        </row>
        <row r="1217">
          <cell r="E1217" t="str">
            <v>UEPT-007-GAIN</v>
          </cell>
        </row>
        <row r="1218">
          <cell r="E1218" t="str">
            <v>UEPT-010-GAIN</v>
          </cell>
        </row>
        <row r="1219">
          <cell r="E1219" t="str">
            <v>UEPT-013-GAIN</v>
          </cell>
        </row>
        <row r="1220">
          <cell r="E1220" t="str">
            <v>UEPT-016-GAIN</v>
          </cell>
        </row>
        <row r="1221">
          <cell r="E1221" t="str">
            <v>UEPT-007-GAIN</v>
          </cell>
        </row>
        <row r="1222">
          <cell r="E1222" t="str">
            <v>UEPT-010-GAIN</v>
          </cell>
        </row>
        <row r="1223">
          <cell r="E1223" t="str">
            <v>UEPT-013-GAIN</v>
          </cell>
        </row>
        <row r="1224">
          <cell r="E1224" t="str">
            <v>UEPT-016-GAIN</v>
          </cell>
        </row>
        <row r="1225">
          <cell r="E1225" t="str">
            <v>UEPT-007-GAIN</v>
          </cell>
        </row>
        <row r="1226">
          <cell r="E1226" t="str">
            <v>UEPT-010-GAIN</v>
          </cell>
        </row>
        <row r="1227">
          <cell r="E1227" t="str">
            <v>UEPT-013-GAIN</v>
          </cell>
        </row>
        <row r="1228">
          <cell r="E1228" t="str">
            <v>UEPT-016-GAIN</v>
          </cell>
        </row>
        <row r="1229">
          <cell r="E1229" t="str">
            <v>UEPT-007-GAIN</v>
          </cell>
        </row>
        <row r="1230">
          <cell r="E1230" t="str">
            <v>UEPT-010-GAIN</v>
          </cell>
        </row>
        <row r="1231">
          <cell r="E1231" t="str">
            <v>UEPT-013-GAIN</v>
          </cell>
        </row>
        <row r="1232">
          <cell r="E1232" t="str">
            <v>UEPT-016-GAIN</v>
          </cell>
        </row>
        <row r="1233">
          <cell r="E1233" t="str">
            <v>UEPT-007-GAIN</v>
          </cell>
        </row>
        <row r="1234">
          <cell r="E1234" t="str">
            <v>UEPT-010-GAIN</v>
          </cell>
        </row>
        <row r="1235">
          <cell r="E1235" t="str">
            <v>UEPT-013-GAIN</v>
          </cell>
        </row>
        <row r="1236">
          <cell r="E1236" t="str">
            <v>UEPT-016-GAIN</v>
          </cell>
        </row>
        <row r="1237">
          <cell r="E1237" t="str">
            <v>UEPT-007-LOSE</v>
          </cell>
        </row>
        <row r="1238">
          <cell r="E1238" t="str">
            <v>UEPT-010-LOSE</v>
          </cell>
        </row>
        <row r="1239">
          <cell r="E1239" t="str">
            <v>UEPT-013-LOSE</v>
          </cell>
        </row>
        <row r="1240">
          <cell r="E1240" t="str">
            <v>UEPT-016-LOSE</v>
          </cell>
        </row>
        <row r="1241">
          <cell r="E1241" t="str">
            <v>UEPT-007-LOSE</v>
          </cell>
        </row>
        <row r="1242">
          <cell r="E1242" t="str">
            <v>UEPT-010-LOSE</v>
          </cell>
        </row>
        <row r="1243">
          <cell r="E1243" t="str">
            <v>UEPT-013-LOSE</v>
          </cell>
        </row>
        <row r="1244">
          <cell r="E1244" t="str">
            <v>UEPT-016-LOSE</v>
          </cell>
        </row>
        <row r="1245">
          <cell r="E1245" t="str">
            <v>UEPT-007-LOSE</v>
          </cell>
        </row>
        <row r="1246">
          <cell r="E1246" t="str">
            <v>UEPT-010-LOSE</v>
          </cell>
        </row>
        <row r="1247">
          <cell r="E1247" t="str">
            <v>UEPT-013-LOSE</v>
          </cell>
        </row>
        <row r="1248">
          <cell r="E1248" t="str">
            <v>UEPT-016-LOSE</v>
          </cell>
        </row>
        <row r="1249">
          <cell r="E1249" t="str">
            <v>UEPT-007-LOSE</v>
          </cell>
        </row>
        <row r="1250">
          <cell r="E1250" t="str">
            <v>UEPT-010-LOSE</v>
          </cell>
        </row>
        <row r="1251">
          <cell r="E1251" t="str">
            <v>UEPT-013-LOSE</v>
          </cell>
        </row>
        <row r="1252">
          <cell r="E1252" t="str">
            <v>UEPT-016-LOSE</v>
          </cell>
        </row>
        <row r="1253">
          <cell r="E1253" t="str">
            <v>UEPT-007-LOSE</v>
          </cell>
        </row>
        <row r="1254">
          <cell r="E1254" t="str">
            <v>UEPT-010-LOSE</v>
          </cell>
        </row>
        <row r="1255">
          <cell r="E1255" t="str">
            <v>UEPT-013-LOSE</v>
          </cell>
        </row>
        <row r="1256">
          <cell r="E1256" t="str">
            <v>UEPT-016-LOSE</v>
          </cell>
        </row>
        <row r="1257">
          <cell r="E1257" t="str">
            <v>UEPT-007-LOSE</v>
          </cell>
        </row>
        <row r="1258">
          <cell r="E1258" t="str">
            <v>UEPT-010-LOSE</v>
          </cell>
        </row>
        <row r="1259">
          <cell r="E1259" t="str">
            <v>UEPT-013-LOSE</v>
          </cell>
        </row>
        <row r="1260">
          <cell r="E1260" t="str">
            <v>UEPT-016-LOSE</v>
          </cell>
        </row>
        <row r="1261">
          <cell r="E1261" t="str">
            <v>UEPT-007-LOSE</v>
          </cell>
        </row>
        <row r="1262">
          <cell r="E1262" t="str">
            <v>UEPT-010-LOSE</v>
          </cell>
        </row>
        <row r="1263">
          <cell r="E1263" t="str">
            <v>UEPT-013-LOSE</v>
          </cell>
        </row>
        <row r="1264">
          <cell r="E1264" t="str">
            <v>UEPT-016-LOSE</v>
          </cell>
        </row>
        <row r="1265">
          <cell r="E1265" t="str">
            <v>UEPT-007-LOSE</v>
          </cell>
        </row>
        <row r="1266">
          <cell r="E1266" t="str">
            <v>UEPT-010-LOSE</v>
          </cell>
        </row>
        <row r="1267">
          <cell r="E1267" t="str">
            <v>UEPT-013-LOSE</v>
          </cell>
        </row>
        <row r="1268">
          <cell r="E1268" t="str">
            <v>UEPT-016-LOSE</v>
          </cell>
        </row>
        <row r="1270">
          <cell r="E1270" t="str">
            <v>UEPT-058</v>
          </cell>
        </row>
        <row r="1271">
          <cell r="E1271" t="str">
            <v>UEPT-005-LOSE</v>
          </cell>
        </row>
        <row r="1272">
          <cell r="E1272" t="str">
            <v>UEPT-008-LOSE</v>
          </cell>
        </row>
        <row r="1273">
          <cell r="E1273" t="str">
            <v>UEPT-011-LOSE</v>
          </cell>
        </row>
        <row r="1274">
          <cell r="E1274" t="str">
            <v>UEPT-014-LOSE</v>
          </cell>
        </row>
        <row r="1275">
          <cell r="E1275" t="str">
            <v>UEPT-058</v>
          </cell>
        </row>
        <row r="1276">
          <cell r="E1276" t="str">
            <v>UEPT-005-LOSE</v>
          </cell>
        </row>
        <row r="1277">
          <cell r="E1277" t="str">
            <v>UEPT-008-LOSE</v>
          </cell>
        </row>
        <row r="1278">
          <cell r="E1278" t="str">
            <v>UEPT-011-LOSE</v>
          </cell>
        </row>
        <row r="1279">
          <cell r="E1279" t="str">
            <v>UEPT-014-LOSE</v>
          </cell>
        </row>
        <row r="1280">
          <cell r="E1280" t="str">
            <v>UEPT-058</v>
          </cell>
        </row>
        <row r="1281">
          <cell r="E1281" t="str">
            <v>UEPT-005-LOSE</v>
          </cell>
        </row>
        <row r="1282">
          <cell r="E1282" t="str">
            <v>UEPT-008-LOSE</v>
          </cell>
        </row>
        <row r="1283">
          <cell r="E1283" t="str">
            <v>UEPT-011-LOSE</v>
          </cell>
        </row>
        <row r="1284">
          <cell r="E1284" t="str">
            <v>UEPT-014-LOSE</v>
          </cell>
        </row>
        <row r="1285">
          <cell r="E1285" t="str">
            <v>UEPT-058</v>
          </cell>
        </row>
        <row r="1286">
          <cell r="E1286" t="str">
            <v>UEPT-005-LOSE</v>
          </cell>
        </row>
        <row r="1287">
          <cell r="E1287" t="str">
            <v>UEPT-008-LOSE</v>
          </cell>
        </row>
        <row r="1288">
          <cell r="E1288" t="str">
            <v>UEPT-011-LOSE</v>
          </cell>
        </row>
        <row r="1289">
          <cell r="E1289" t="str">
            <v>UEPT-014-LOSE</v>
          </cell>
        </row>
        <row r="1291">
          <cell r="E1291" t="str">
            <v>UEPT-001</v>
          </cell>
        </row>
        <row r="1292">
          <cell r="E1292" t="str">
            <v>UEPT-001</v>
          </cell>
        </row>
        <row r="1293">
          <cell r="E1293" t="str">
            <v>UEPT-001</v>
          </cell>
        </row>
        <row r="1294">
          <cell r="E1294" t="str">
            <v>UEPT-001</v>
          </cell>
        </row>
        <row r="1295">
          <cell r="E1295" t="str">
            <v>UEPT-001</v>
          </cell>
        </row>
        <row r="1296">
          <cell r="E1296" t="str">
            <v>UEPT-001</v>
          </cell>
        </row>
        <row r="1297">
          <cell r="E1297" t="str">
            <v>UEPT-001</v>
          </cell>
        </row>
        <row r="1298">
          <cell r="E1298" t="str">
            <v>UEPT-001</v>
          </cell>
        </row>
        <row r="1299">
          <cell r="E1299" t="str">
            <v>UEPT-001</v>
          </cell>
        </row>
        <row r="1300">
          <cell r="E1300" t="str">
            <v>UEPT-001</v>
          </cell>
        </row>
        <row r="1301">
          <cell r="E1301" t="str">
            <v>UEPT-001</v>
          </cell>
        </row>
        <row r="1302">
          <cell r="E1302" t="str">
            <v>UEPT-001</v>
          </cell>
        </row>
        <row r="1303">
          <cell r="E1303" t="str">
            <v>UEPT-001</v>
          </cell>
        </row>
        <row r="1304">
          <cell r="E1304" t="str">
            <v>UEPT-001</v>
          </cell>
        </row>
        <row r="1305">
          <cell r="E1305" t="str">
            <v>UEPT-001</v>
          </cell>
        </row>
        <row r="1306">
          <cell r="E1306" t="str">
            <v>UEPT-001</v>
          </cell>
        </row>
        <row r="1307">
          <cell r="E1307" t="str">
            <v>UEPT-001</v>
          </cell>
        </row>
        <row r="1308">
          <cell r="E1308" t="str">
            <v>UEPT-001</v>
          </cell>
        </row>
        <row r="1309">
          <cell r="E1309" t="str">
            <v>UEPT-001</v>
          </cell>
        </row>
        <row r="1310">
          <cell r="E1310" t="str">
            <v>UEPT-001</v>
          </cell>
        </row>
        <row r="1312">
          <cell r="E1312" t="str">
            <v>UEPT-001</v>
          </cell>
        </row>
        <row r="1313">
          <cell r="E1313" t="str">
            <v>UEPT-001</v>
          </cell>
        </row>
        <row r="1314">
          <cell r="E1314" t="str">
            <v>UEPT-001</v>
          </cell>
        </row>
        <row r="1315">
          <cell r="E1315" t="str">
            <v>UEPT-001</v>
          </cell>
        </row>
        <row r="1316">
          <cell r="E1316" t="str">
            <v>UEPT-001</v>
          </cell>
        </row>
        <row r="1317">
          <cell r="E1317" t="str">
            <v>UEPT-001</v>
          </cell>
        </row>
        <row r="1318">
          <cell r="E1318" t="str">
            <v>UEPT-001</v>
          </cell>
        </row>
        <row r="1319">
          <cell r="E1319" t="str">
            <v>UEPT-001</v>
          </cell>
        </row>
        <row r="1320">
          <cell r="E1320" t="str">
            <v>UEPT-001</v>
          </cell>
        </row>
        <row r="1321">
          <cell r="E1321" t="str">
            <v>UEPT-001</v>
          </cell>
        </row>
        <row r="1322">
          <cell r="E1322" t="str">
            <v>UEPT-001</v>
          </cell>
        </row>
        <row r="1323">
          <cell r="E1323" t="str">
            <v>UEPT-001</v>
          </cell>
        </row>
        <row r="1324">
          <cell r="E1324" t="str">
            <v>UEPT-001</v>
          </cell>
        </row>
        <row r="1325">
          <cell r="E1325" t="str">
            <v>UEPT-001</v>
          </cell>
        </row>
        <row r="1326">
          <cell r="E1326" t="str">
            <v>UEPT-001</v>
          </cell>
        </row>
        <row r="1327">
          <cell r="E1327" t="str">
            <v>UEPT-001</v>
          </cell>
        </row>
        <row r="1328">
          <cell r="E1328" t="str">
            <v>UEPT-001</v>
          </cell>
        </row>
        <row r="1329">
          <cell r="E1329" t="str">
            <v>UEPT-001</v>
          </cell>
        </row>
        <row r="1330">
          <cell r="E1330" t="str">
            <v>UEPT-001</v>
          </cell>
        </row>
        <row r="1331">
          <cell r="E1331" t="str">
            <v>UEPT-001</v>
          </cell>
        </row>
        <row r="1332">
          <cell r="E1332" t="str">
            <v>UEPT-001</v>
          </cell>
        </row>
        <row r="1333">
          <cell r="E1333" t="str">
            <v>UEPT-001</v>
          </cell>
        </row>
        <row r="1335">
          <cell r="E1335" t="str">
            <v>UEPT-001</v>
          </cell>
        </row>
        <row r="1336">
          <cell r="E1336" t="str">
            <v>UEPT-001</v>
          </cell>
        </row>
        <row r="1338">
          <cell r="E1338" t="str">
            <v>UEPT-005-GAIN</v>
          </cell>
        </row>
        <row r="1339">
          <cell r="E1339" t="str">
            <v>UEPT-061</v>
          </cell>
        </row>
        <row r="1340">
          <cell r="E1340" t="str">
            <v>UEPT-162-GAIN</v>
          </cell>
        </row>
        <row r="1341">
          <cell r="E1341" t="str">
            <v>UEPT-005-GAIN</v>
          </cell>
        </row>
        <row r="1342">
          <cell r="E1342" t="str">
            <v>UEPT-061</v>
          </cell>
        </row>
        <row r="1343">
          <cell r="E1343" t="str">
            <v>UEPT-162-GAIN</v>
          </cell>
        </row>
        <row r="1344">
          <cell r="E1344" t="str">
            <v>UEPT-005-LOSE</v>
          </cell>
        </row>
        <row r="1345">
          <cell r="E1345" t="str">
            <v>UEPT-061</v>
          </cell>
        </row>
        <row r="1346">
          <cell r="E1346" t="str">
            <v>UEPT-162-LOSE</v>
          </cell>
        </row>
        <row r="1347">
          <cell r="E1347" t="str">
            <v>UEPT-005-LOSE</v>
          </cell>
        </row>
        <row r="1348">
          <cell r="E1348" t="str">
            <v>UEPT-061</v>
          </cell>
        </row>
        <row r="1349">
          <cell r="E1349" t="str">
            <v>UEPT-162-LOSE</v>
          </cell>
        </row>
        <row r="1351">
          <cell r="E1351" t="str">
            <v>UEPT-006-GAIN</v>
          </cell>
        </row>
        <row r="1352">
          <cell r="E1352" t="str">
            <v>UEPT-062</v>
          </cell>
        </row>
        <row r="1353">
          <cell r="E1353" t="str">
            <v>UEPT-163-GAIN</v>
          </cell>
        </row>
        <row r="1354">
          <cell r="E1354" t="str">
            <v>UEPT-006-GAIN</v>
          </cell>
        </row>
        <row r="1355">
          <cell r="E1355" t="str">
            <v>UEPT-062</v>
          </cell>
        </row>
        <row r="1356">
          <cell r="E1356" t="str">
            <v>UEPT-163-GAIN</v>
          </cell>
        </row>
        <row r="1357">
          <cell r="E1357" t="str">
            <v>UEPT-006-LOSE</v>
          </cell>
        </row>
        <row r="1358">
          <cell r="E1358" t="str">
            <v>UEPT-062</v>
          </cell>
        </row>
        <row r="1359">
          <cell r="E1359" t="str">
            <v>UEPT-163-LOSE</v>
          </cell>
        </row>
        <row r="1360">
          <cell r="E1360" t="str">
            <v>UEPT-006-LOSE</v>
          </cell>
        </row>
        <row r="1361">
          <cell r="E1361" t="str">
            <v>UEPT-062</v>
          </cell>
        </row>
        <row r="1362">
          <cell r="E1362" t="str">
            <v>UEPT-163-LOSE</v>
          </cell>
        </row>
        <row r="1364">
          <cell r="E1364" t="str">
            <v>UEPT-140</v>
          </cell>
        </row>
        <row r="1365">
          <cell r="E1365" t="str">
            <v>UEPT-141</v>
          </cell>
        </row>
        <row r="1366">
          <cell r="E1366" t="str">
            <v>UEPT-142</v>
          </cell>
        </row>
        <row r="1367">
          <cell r="E1367" t="str">
            <v>UEPT-143</v>
          </cell>
        </row>
        <row r="1368">
          <cell r="E1368" t="str">
            <v>UEPT-144</v>
          </cell>
        </row>
        <row r="1369">
          <cell r="E1369" t="str">
            <v>UEPT-145</v>
          </cell>
        </row>
        <row r="1370">
          <cell r="E1370" t="str">
            <v>UEPT-146</v>
          </cell>
        </row>
        <row r="1372">
          <cell r="E1372" t="str">
            <v>UEPT-501-GAIN</v>
          </cell>
        </row>
        <row r="1373">
          <cell r="E1373" t="str">
            <v>UEPT-502-GAIN</v>
          </cell>
        </row>
        <row r="1374">
          <cell r="E1374" t="str">
            <v>UEPT-501-GAIN</v>
          </cell>
        </row>
        <row r="1375">
          <cell r="E1375" t="str">
            <v>UEPT-502-GAIN</v>
          </cell>
        </row>
        <row r="1376">
          <cell r="E1376" t="str">
            <v>UEPT-501-LOSE</v>
          </cell>
        </row>
        <row r="1377">
          <cell r="E1377" t="str">
            <v>UEPT-502-LOSE</v>
          </cell>
        </row>
        <row r="1378">
          <cell r="E1378" t="str">
            <v>UEPT-501-LOSE</v>
          </cell>
        </row>
        <row r="1379">
          <cell r="E1379" t="str">
            <v>UEPT-502-LOSE</v>
          </cell>
        </row>
        <row r="1381">
          <cell r="E1381" t="str">
            <v>UEPT-503-GAIN</v>
          </cell>
        </row>
        <row r="1382">
          <cell r="E1382" t="str">
            <v>UEPT-504-GAIN</v>
          </cell>
        </row>
        <row r="1383">
          <cell r="E1383" t="str">
            <v>UEPT-503-GAIN</v>
          </cell>
        </row>
        <row r="1384">
          <cell r="E1384" t="str">
            <v>UEPT-504-GAIN</v>
          </cell>
        </row>
        <row r="1385">
          <cell r="E1385" t="str">
            <v>UEPT-503-LOSE</v>
          </cell>
        </row>
        <row r="1386">
          <cell r="E1386" t="str">
            <v>UEPT-504-LOSE</v>
          </cell>
        </row>
        <row r="1387">
          <cell r="E1387" t="str">
            <v>UEPT-503-LOSE</v>
          </cell>
        </row>
        <row r="1388">
          <cell r="E1388" t="str">
            <v>UEPT-504-LOSE</v>
          </cell>
        </row>
        <row r="1390">
          <cell r="E1390" t="str">
            <v>UEPT-505-GAIN</v>
          </cell>
        </row>
        <row r="1391">
          <cell r="E1391" t="str">
            <v>UEPT-505-LOSE</v>
          </cell>
        </row>
        <row r="1393">
          <cell r="E1393" t="str">
            <v>UEPT-503-GAIN</v>
          </cell>
        </row>
        <row r="1394">
          <cell r="E1394" t="str">
            <v>UEPT-008-GAIN</v>
          </cell>
        </row>
        <row r="1395">
          <cell r="E1395" t="str">
            <v>UEPT-506-GAIN</v>
          </cell>
        </row>
        <row r="1396">
          <cell r="E1396" t="str">
            <v>UEPT-503-GAIN</v>
          </cell>
        </row>
        <row r="1397">
          <cell r="E1397" t="str">
            <v>UEPT-008-GAIN</v>
          </cell>
        </row>
        <row r="1398">
          <cell r="E1398" t="str">
            <v>UEPT-506-GAIN</v>
          </cell>
        </row>
        <row r="1399">
          <cell r="E1399" t="str">
            <v>UEPT-503-LOSE</v>
          </cell>
        </row>
        <row r="1400">
          <cell r="E1400" t="str">
            <v>UEPT-008-LOSE</v>
          </cell>
        </row>
        <row r="1401">
          <cell r="E1401" t="str">
            <v>UEPT-506-LOSE</v>
          </cell>
        </row>
        <row r="1402">
          <cell r="E1402" t="str">
            <v>UEPT-503-LOSE</v>
          </cell>
        </row>
        <row r="1403">
          <cell r="E1403" t="str">
            <v>UEPT-008-LOSE</v>
          </cell>
        </row>
        <row r="1404">
          <cell r="E1404" t="str">
            <v>UEPT-506-LOSE</v>
          </cell>
        </row>
        <row r="1406">
          <cell r="E1406" t="str">
            <v>UEPT-507</v>
          </cell>
        </row>
        <row r="1407">
          <cell r="E1407" t="str">
            <v>UEPT-508</v>
          </cell>
        </row>
        <row r="1408">
          <cell r="E1408" t="str">
            <v>UEPT-030</v>
          </cell>
        </row>
        <row r="1409">
          <cell r="E1409" t="str">
            <v>UEPT-509</v>
          </cell>
        </row>
        <row r="1410">
          <cell r="E1410" t="str">
            <v>UEPT-034</v>
          </cell>
        </row>
        <row r="1411">
          <cell r="E1411" t="str">
            <v>UEPT-510</v>
          </cell>
        </row>
        <row r="1413">
          <cell r="E1413" t="str">
            <v>UEPT-508</v>
          </cell>
        </row>
        <row r="1414">
          <cell r="E1414" t="str">
            <v>UEPT-511</v>
          </cell>
        </row>
        <row r="1416">
          <cell r="E1416" t="str">
            <v>UEPT-034</v>
          </cell>
        </row>
        <row r="1417">
          <cell r="E1417" t="str">
            <v>UEPT-512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y"/>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ason Thompson" id="{D0B0F0E6-874C-4C44-9442-92CE36E6AB3E}" userId="S::jatho@netcompany.com::429bc242-c751-4389-b331-5d1d0b78b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xlFile://Root/sites/UK/projectdelivery/_vti_history/61952/Documents/DCC%20SI%20Switching/02.%20Deliverables/02.1.%20Deliverables%20Assets/NCT-0059%20UEPT%20Test%20Scenarios/NCT-0059%20UEPT%20Test%20Scenarios%20v0.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van Noon" refreshedDate="44088.620517824071" createdVersion="6" refreshedVersion="6" minRefreshableVersion="3" recordCount="315" xr:uid="{6D6A053E-310E-40E7-A175-D362C7687EC8}">
  <cacheSource type="worksheet">
    <worksheetSource ref="A1:J240" sheet="List of Test Scenarios" r:id="rId2"/>
  </cacheSource>
  <cacheFields count="10">
    <cacheField name="Test Scenario Category" numFmtId="0">
      <sharedItems containsBlank="1" count="72">
        <s v="Switch Request Objection"/>
        <s v="Switch Request Successful"/>
        <s v="Switch Request Withdrawal - Pending"/>
        <s v="Switch Request Withdrawal - Confirmed"/>
        <s v="Switch Request Annulment - Pending"/>
        <s v="Switch Request Annulment - Confirmed"/>
        <s v="Initial Registration Successful - Gas Transporter"/>
        <s v="Initial Registration &amp; Update Successful - Supplier"/>
        <s v="Initial Registration &amp; Update Successful"/>
        <s v="Initial Registration Withdrawal"/>
        <s v="Initial Registration Rejection"/>
        <s v="De-activate Registration Successful"/>
        <s v="Switch Request Withdrawal Rejection"/>
        <s v="Switch Request Annulment Rejection"/>
        <s v="Standstill Period - Rejected"/>
        <s v="Objection Request - Failure"/>
        <s v="Standstill Period - Accepted (Erroneous Switch)"/>
        <s v="Standstill Period - Accepted (Effective After Standstill)"/>
        <s v="Maximum Switch Duration"/>
        <s v="Update Shipper &amp; Switch"/>
        <s v="Switch Request Rejection"/>
        <s v="Switch Request for RMP Terminated"/>
        <s v="Service Management Scenarios"/>
        <s v="Shipper - Switch Request Pending Cancelled"/>
        <s v="Shipper - Switch Request Confirmed Cancelled"/>
        <s v="Shipper - Update Shipper"/>
        <s v="Shipper - Switch Request Successful"/>
        <s v="Shipper - Initial Registration &amp; Update Successful"/>
        <s v="Shipper - Initial Registration Withdrawal"/>
        <s v="Shipper - De-activate Registration Successful"/>
        <m/>
        <s v="5 days - Switch Request Withdrawn" u="1"/>
        <s v="Update Registration Rejection" u="1"/>
        <s v="Advanced Switch" u="1"/>
        <s v="Standstill Period - Accepted" u="1"/>
        <s v="Agent Management" u="1"/>
        <s v="Domain Data" u="1"/>
        <s v="Security" u="1"/>
        <s v="Access Control" u="1"/>
        <s v="Next Day - Switch Request Objection" u="1"/>
        <s v="Unclassified Error " u="1"/>
        <s v="Schema" u="1"/>
        <s v="Switch Request Withdrawal" u="1"/>
        <s v="Switch Objection Rejection" u="1"/>
        <s v="Duplicate" u="1"/>
        <s v="5 days - Switch Request Annulment" u="1"/>
        <s v="De-activate Registration Rejection" u="1"/>
        <s v="Sequence" u="1"/>
        <s v="5 days - Switch Request Objection" u="1"/>
        <s v="Exceptional " u="1"/>
        <s v="Initial Registration Successful" u="1"/>
        <s v="Market Participant access to CSS" u="1"/>
        <s v="Switch Request Annulment" u="1"/>
        <s v="RMP Lifecycle" u="1"/>
        <s v="RMP Creation" u="1"/>
        <s v="Data Refresh" u="1"/>
        <s v="Next Day - Switch Request Annulment" u="1"/>
        <s v="Time Out" u="1"/>
        <s v="Next Day - Switch Request Withdrawn" u="1"/>
        <s v="Update Registration Successful" u="1"/>
        <s v="SMI" u="1"/>
        <s v="Inflight Switch Request for RMP Terminated" u="1"/>
        <s v="Switching Parameter" u="1"/>
        <s v="REL Lifecycle" u="1"/>
        <s v="Switch Withdrawal Rejection" u="1"/>
        <s v="5 days - Switch Request Successful" u="1"/>
        <s v="Initial Registration Withdrawal Rejection" u="1"/>
        <s v="Asset Management" u="1"/>
        <s v="Switch Request with Erroneous indicator True " u="1"/>
        <s v="Next Day - Switch Request Successful" u="1"/>
        <s v="Terminate RMP" u="1"/>
        <s v="Standstill Period" u="1"/>
      </sharedItems>
    </cacheField>
    <cacheField name="UEPT Scenario" numFmtId="0">
      <sharedItems containsBlank="1"/>
    </cacheField>
    <cacheField name="UEPT Scenario Title" numFmtId="0">
      <sharedItems containsBlank="1"/>
    </cacheField>
    <cacheField name="Link" numFmtId="0">
      <sharedItems containsBlank="1"/>
    </cacheField>
    <cacheField name="Test Case Id" numFmtId="0">
      <sharedItems containsBlank="1"/>
    </cacheField>
    <cacheField name="Link2" numFmtId="0">
      <sharedItems containsBlank="1"/>
    </cacheField>
    <cacheField name="Test Case Title" numFmtId="0">
      <sharedItems containsBlank="1"/>
    </cacheField>
    <cacheField name="Fuel Type" numFmtId="0">
      <sharedItems containsBlank="1"/>
    </cacheField>
    <cacheField name="Priority " numFmtId="0">
      <sharedItems containsString="0" containsBlank="1" containsNumber="1" containsInteger="1" minValue="1" maxValue="2"/>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s v="UEPT-G001"/>
    <s v="UEPT-G001 - Switch Request Objection"/>
    <s v="Click to See Test Cases"/>
    <s v="UEPT-101"/>
    <s v="Click to view Script"/>
    <s v="Switch Request Pending in CSS - Gas (Gaining)"/>
    <s v="Gas"/>
    <n v="1"/>
    <s v="NA"/>
  </r>
  <r>
    <x v="0"/>
    <m/>
    <m/>
    <s v=""/>
    <s v="UEPT-002"/>
    <s v="Click to view Script"/>
    <s v="Switch Request Objection - Gas (Gaining)"/>
    <s v="Gas"/>
    <n v="1"/>
    <s v="UEPT-101"/>
  </r>
  <r>
    <x v="0"/>
    <s v="UEPT-E001"/>
    <s v="UEPT-E001 - Switch Request Objection"/>
    <s v="Click to See Test Cases"/>
    <s v="UEPT-102"/>
    <s v="Click to view Script"/>
    <s v="Switch Request Pending in CSS - Electricity (Gaining)"/>
    <s v="Electricity"/>
    <n v="1"/>
    <s v="NA"/>
  </r>
  <r>
    <x v="0"/>
    <m/>
    <m/>
    <s v=""/>
    <s v="UEPT-003"/>
    <s v="Click to view Script"/>
    <s v="Switch Request Objection - Electricity (Gaining)"/>
    <s v="Electricity"/>
    <n v="1"/>
    <s v="UEPT-102"/>
  </r>
  <r>
    <x v="0"/>
    <s v="UEPT-D001"/>
    <s v="UEPT-D001 - Switch Request Objection"/>
    <s v="Click to See Test Cases"/>
    <s v="UEPT-103"/>
    <s v="Click to view Script"/>
    <s v="Switch Request Pending in CSS - Dual Fuel (Gaining)"/>
    <s v="Dual"/>
    <n v="1"/>
    <s v="NA"/>
  </r>
  <r>
    <x v="0"/>
    <m/>
    <m/>
    <s v=""/>
    <s v="UEPT-004"/>
    <s v="Click to view Script"/>
    <s v="Switch Request Objection - Dual Fuel (Gaining)"/>
    <s v="Dual"/>
    <n v="1"/>
    <s v="UEPT-103"/>
  </r>
  <r>
    <x v="1"/>
    <s v="UEPT-G002"/>
    <s v="UEPT-G002 - Switch Request Successful"/>
    <s v="Click to See Test Cases"/>
    <s v="UEPT-005"/>
    <s v="Click to view Script"/>
    <s v="Switch Request Confirmed in CSS - Gas (Gaining)"/>
    <s v="Gas"/>
    <n v="1"/>
    <s v="NA"/>
  </r>
  <r>
    <x v="1"/>
    <m/>
    <m/>
    <s v=""/>
    <s v="UEPT-008"/>
    <s v="Click to view Script"/>
    <s v="UK Link process on receipt of Confirmed Synchronisation (Gaining)"/>
    <s v="Gas"/>
    <n v="1"/>
    <s v="UEPT-005"/>
  </r>
  <r>
    <x v="1"/>
    <m/>
    <m/>
    <s v=""/>
    <s v="UEPT-011"/>
    <s v="Click to view Script"/>
    <s v="Switch Request Secured Active - Gas (Gaining)"/>
    <s v="Gas"/>
    <n v="1"/>
    <s v="UEPT-008"/>
  </r>
  <r>
    <x v="1"/>
    <m/>
    <m/>
    <s v=""/>
    <s v="UEPT-014"/>
    <s v="Click to view Script"/>
    <s v="Post Switch Execution - Gas (Gaining)"/>
    <s v="Gas"/>
    <n v="1"/>
    <s v="UEPT-011"/>
  </r>
  <r>
    <x v="1"/>
    <s v="UEPT-E002"/>
    <s v="UEPT-E002 - Switch Request Successful"/>
    <s v="Click to See Test Cases"/>
    <s v="UEPT-006"/>
    <s v="Click to view Script"/>
    <s v="Switch Request Confirmed in CSS - Electricity (Gaining)"/>
    <s v="Electricity"/>
    <n v="1"/>
    <s v="NA"/>
  </r>
  <r>
    <x v="1"/>
    <m/>
    <m/>
    <s v=""/>
    <s v="UEPT-009"/>
    <s v="Click to view Script"/>
    <s v="MPAS process on receipt of Confirmed Synchronisation (Gaining)"/>
    <s v="Electricity"/>
    <n v="1"/>
    <s v="UEPT-006"/>
  </r>
  <r>
    <x v="1"/>
    <m/>
    <m/>
    <s v=""/>
    <s v="UEPT-012"/>
    <s v="Click to view Script"/>
    <s v="Switch Request Secured Active - Electricity (Gaining)"/>
    <s v="Electricity"/>
    <n v="1"/>
    <s v="UEPT-009"/>
  </r>
  <r>
    <x v="1"/>
    <m/>
    <m/>
    <s v=""/>
    <s v="UEPT-015"/>
    <s v="Click to view Script"/>
    <s v="Post Switch Execution - Electricity (Gaining)"/>
    <s v="Electricity"/>
    <n v="1"/>
    <s v="UEPT-012"/>
  </r>
  <r>
    <x v="1"/>
    <s v="UEPT-D002"/>
    <s v="UEPT-D002 - Switch Request Successful"/>
    <s v="Click to See Test Cases"/>
    <s v="UEPT-007"/>
    <s v="Click to view Script"/>
    <s v="Switch Request Confirmed in CSS - Dual Fuel (Gaining)"/>
    <s v="Dual"/>
    <n v="1"/>
    <s v="NA"/>
  </r>
  <r>
    <x v="1"/>
    <m/>
    <m/>
    <s v=""/>
    <s v="UEPT-010"/>
    <s v="Click to view Script"/>
    <s v="MPAS and UK Link process on receipt of Confirmed Synchronisation (Gaining)"/>
    <s v="Dual"/>
    <n v="1"/>
    <s v="UEPT-007"/>
  </r>
  <r>
    <x v="1"/>
    <m/>
    <m/>
    <s v=""/>
    <s v="UEPT-013"/>
    <s v="Click to view Script"/>
    <s v="Switch Request Secured Active - Dual Fuel (Gaining)"/>
    <s v="Dual"/>
    <n v="1"/>
    <s v="UEPT-010"/>
  </r>
  <r>
    <x v="1"/>
    <m/>
    <m/>
    <s v=""/>
    <s v="UEPT-016"/>
    <s v="Click to view Script"/>
    <s v="Post Switch Execution - Dual Fuel (Gaining)"/>
    <s v="Dual"/>
    <n v="1"/>
    <s v="UEPT-013"/>
  </r>
  <r>
    <x v="2"/>
    <s v="UEPT-G003"/>
    <s v="UEPT-G003 - Switch Request Withdrawal - Pending"/>
    <s v="Click to See Test Cases"/>
    <s v="UEPT-101"/>
    <s v="Click to view Script"/>
    <s v="Switch Request Pending in CSS - Gas (Gaining)"/>
    <s v="Gas"/>
    <n v="1"/>
    <s v="NA"/>
  </r>
  <r>
    <x v="2"/>
    <m/>
    <m/>
    <s v=""/>
    <s v="UEPT-017"/>
    <s v="Click to view Script"/>
    <s v="Switch Request Withdrawal - GAS (Gaining)"/>
    <s v="Gas"/>
    <n v="1"/>
    <s v="UEPT-101"/>
  </r>
  <r>
    <x v="2"/>
    <s v="UEPT-E003"/>
    <s v="UEPT-E003 - Switch Request Withdrawal - Pending"/>
    <s v="Click to See Test Cases"/>
    <s v="UEPT-102"/>
    <s v="Click to view Script"/>
    <s v="Switch Request Pending in CSS - Electricity (Gaining)"/>
    <s v="Electricity"/>
    <n v="1"/>
    <s v="NA"/>
  </r>
  <r>
    <x v="2"/>
    <m/>
    <m/>
    <s v=""/>
    <s v="UEPT-018"/>
    <s v="Click to view Script"/>
    <s v="Switch Request Withdrawal - Electricity (Gaining)"/>
    <s v="Electricity"/>
    <n v="1"/>
    <s v="UEPT-102"/>
  </r>
  <r>
    <x v="2"/>
    <s v="UEPT-D003"/>
    <s v="UEPT-D003 - Switch Request Withdrawal - Pending"/>
    <s v="Click to See Test Cases"/>
    <s v="UEPT-103"/>
    <s v="Click to view Script"/>
    <s v="Switch Request Pending in CSS - Dual Fuel (Gaining)"/>
    <s v="Dual"/>
    <n v="1"/>
    <s v="NA"/>
  </r>
  <r>
    <x v="2"/>
    <m/>
    <m/>
    <s v=""/>
    <s v="UEPT-019"/>
    <s v="Click to view Script"/>
    <s v="Switch Request Withdrawal - Dual Fuel (Gaining)"/>
    <s v="Dual"/>
    <n v="1"/>
    <s v="UEPT-103"/>
  </r>
  <r>
    <x v="3"/>
    <s v="UEPT-G019"/>
    <s v="UEPT-G019 - Switch Request Withdrawal - Confirmed"/>
    <s v="Click to See Test Cases"/>
    <s v="UEPT-005"/>
    <s v="Click to view Script"/>
    <s v="Switch Request Confirmed in CSS - Gas (Gaining)"/>
    <s v="Gas"/>
    <n v="1"/>
    <s v="NA"/>
  </r>
  <r>
    <x v="3"/>
    <m/>
    <m/>
    <s v=""/>
    <s v="UEPT-017"/>
    <s v="Click to view Script"/>
    <s v="Switch Request Withdrawal - GAS (Gaining)"/>
    <s v="Gas"/>
    <n v="1"/>
    <s v="UEPT-005"/>
  </r>
  <r>
    <x v="3"/>
    <s v="UEPT-E018"/>
    <s v="UEPT-E018 - Switch Request Withdrawal - Confirmed"/>
    <s v="Click to See Test Cases"/>
    <s v="UEPT-006"/>
    <s v="Click to view Script"/>
    <s v="Switch Request Confirmed in CSS - Electricity (Gaining)"/>
    <s v="Electricity"/>
    <n v="1"/>
    <s v="NA"/>
  </r>
  <r>
    <x v="3"/>
    <m/>
    <m/>
    <s v=""/>
    <s v="UEPT-018"/>
    <s v="Click to view Script"/>
    <s v="Switch Request Withdrawal - Electricity (Gaining)"/>
    <s v="Electricity"/>
    <n v="1"/>
    <s v="UEPT-006"/>
  </r>
  <r>
    <x v="3"/>
    <s v="UEPT-D007"/>
    <s v="UEPT-D007 - Switch Request Withdrawal - Confirmed"/>
    <s v="Click to See Test Cases"/>
    <s v="UEPT-007"/>
    <s v="Click to view Script"/>
    <s v="Switch Request Confirmed in CSS - Dual Fuel (Gaining)"/>
    <s v="Dual"/>
    <n v="1"/>
    <s v="NA"/>
  </r>
  <r>
    <x v="3"/>
    <m/>
    <m/>
    <s v=""/>
    <s v="UEPT-019"/>
    <s v="Click to view Script"/>
    <s v="Switch Request Withdrawal - Dual Fuel (Gaining)"/>
    <s v="Dual"/>
    <n v="1"/>
    <s v="UEPT-007"/>
  </r>
  <r>
    <x v="4"/>
    <s v="UEPT-G004"/>
    <s v="UEPT-G004 - Switch Request Annulment - Pending"/>
    <s v="Click to See Test Cases"/>
    <s v="UEPT-101"/>
    <s v="Click to view Script"/>
    <s v="Switch Request Pending in CSS - Gas (Gaining)"/>
    <s v="Gas"/>
    <n v="1"/>
    <s v="NA"/>
  </r>
  <r>
    <x v="4"/>
    <m/>
    <m/>
    <s v=""/>
    <s v="UEPT-020"/>
    <s v="Click to view Script"/>
    <s v="Switch Annulment - Gas (Gaining)"/>
    <s v="Gas"/>
    <n v="1"/>
    <s v="UEPT-101"/>
  </r>
  <r>
    <x v="4"/>
    <s v="UEPT-E004"/>
    <s v="UEPT-E004 - Switch Request Annulment - Pending"/>
    <s v="Click to See Test Cases"/>
    <s v="UEPT-102"/>
    <s v="Click to view Script"/>
    <s v="Switch Request Pending in CSS - Electricity (Gaining)"/>
    <s v="Electricity"/>
    <n v="1"/>
    <s v="NA"/>
  </r>
  <r>
    <x v="4"/>
    <m/>
    <m/>
    <s v=""/>
    <s v="UEPT-021"/>
    <s v="Click to view Script"/>
    <s v="Switch Annulment - Electricity (Gaining)"/>
    <s v="Electricity"/>
    <n v="1"/>
    <s v="UEPT-102"/>
  </r>
  <r>
    <x v="4"/>
    <s v="UEPT-D004"/>
    <s v="UEPT-D004 - Switch Request Annulment - Pending"/>
    <s v="Click to See Test Cases"/>
    <s v="UEPT-103"/>
    <s v="Click to view Script"/>
    <s v="Switch Request Pending in CSS - Dual Fuel (Gaining)"/>
    <s v="Dual"/>
    <n v="1"/>
    <s v="NA"/>
  </r>
  <r>
    <x v="4"/>
    <m/>
    <m/>
    <s v=""/>
    <s v="UEPT-022"/>
    <s v="Click to view Script"/>
    <s v="Switch Annulment - Dual Fuel (Gaining)"/>
    <s v="Dual"/>
    <n v="1"/>
    <s v="UEPT-103"/>
  </r>
  <r>
    <x v="5"/>
    <s v="UEPT-G020"/>
    <s v="UEPT-G020 - Switch Request Annulment - Confirmed"/>
    <s v="Click to See Test Cases"/>
    <s v="UEPT-005"/>
    <s v="Click to view Script"/>
    <s v="Switch Request Confirmed in CSS - Gas (Gaining)"/>
    <s v="Gas"/>
    <n v="1"/>
    <s v="NA"/>
  </r>
  <r>
    <x v="5"/>
    <m/>
    <m/>
    <s v=""/>
    <s v="UEPT-020"/>
    <s v="Click to view Script"/>
    <s v="Switch Annulment - Gas (Gaining)"/>
    <s v="Gas"/>
    <n v="1"/>
    <s v="UEPT-005"/>
  </r>
  <r>
    <x v="5"/>
    <s v="UEPT-E019"/>
    <s v="UEPT-E019 - Switch Request Annulment - Confirmed"/>
    <s v="Click to See Test Cases"/>
    <s v="UEPT-006"/>
    <s v="Click to view Script"/>
    <s v="Switch Request Confirmed in CSS - Electricity (Gaining)"/>
    <s v="Electricity"/>
    <n v="1"/>
    <s v="NA"/>
  </r>
  <r>
    <x v="5"/>
    <m/>
    <m/>
    <s v=""/>
    <s v="UEPT-021"/>
    <s v="Click to view Script"/>
    <s v="Switch Annulment - Electricity (Gaining)"/>
    <s v="Electricity"/>
    <n v="1"/>
    <s v="UEPT-006"/>
  </r>
  <r>
    <x v="5"/>
    <s v="UEPT-D008"/>
    <s v="UEPT-D008 - Switch Request Annulment - Confirmed"/>
    <s v="Click to See Test Cases"/>
    <s v="UEPT-007"/>
    <s v="Click to view Script"/>
    <s v="Switch Request Confirmed in CSS - Dual Fuel (Gaining)"/>
    <s v="Dual"/>
    <n v="1"/>
    <s v="NA"/>
  </r>
  <r>
    <x v="5"/>
    <m/>
    <m/>
    <s v=""/>
    <s v="UEPT-022"/>
    <s v="Click to view Script"/>
    <s v="Switch Annulment - Dual Fuel (Gaining)"/>
    <s v="Dual"/>
    <n v="1"/>
    <s v="UEPT-007"/>
  </r>
  <r>
    <x v="6"/>
    <s v="UEPT-G005"/>
    <s v="UEPT-G005 - Initial Registration Successful - Gas Transporter"/>
    <s v="Click to See Test Cases"/>
    <s v="UEPT-024"/>
    <s v="Click to view Script"/>
    <s v="New RMP details received and stored in CSS  - Gas"/>
    <s v="Gas"/>
    <n v="2"/>
    <s v="NA"/>
  </r>
  <r>
    <x v="6"/>
    <m/>
    <m/>
    <s v=""/>
    <s v="UEPT-027"/>
    <s v="Click to view Script"/>
    <s v="Initial Gas Registration from Gas Transporter - Pending"/>
    <s v="Gas"/>
    <n v="2"/>
    <s v="UEPT-024"/>
  </r>
  <r>
    <x v="6"/>
    <m/>
    <m/>
    <s v=""/>
    <s v="UEPT-030"/>
    <s v="Click to view Script"/>
    <s v="Post Initial Registration status Pending - Gas"/>
    <s v="Gas"/>
    <n v="2"/>
    <s v="UEPT-027"/>
  </r>
  <r>
    <x v="6"/>
    <m/>
    <m/>
    <s v=""/>
    <s v="UEPT-032"/>
    <s v="Click to view Script"/>
    <s v="Execute Initial Registration - Gas - Secured Active"/>
    <s v="Gas"/>
    <n v="2"/>
    <s v="UEPT-030"/>
  </r>
  <r>
    <x v="6"/>
    <m/>
    <m/>
    <s v=""/>
    <s v="UEPT-034"/>
    <s v="Click to view Script"/>
    <s v="Post Execution of Initial Registration - Gas"/>
    <s v="Gas"/>
    <n v="2"/>
    <s v="UEPT-032"/>
  </r>
  <r>
    <x v="7"/>
    <s v="UEPT-G006"/>
    <s v="UEPT-G006 - Initial Registration &amp; Update Successful - Supplier"/>
    <s v="Click to See Test Cases"/>
    <s v="UEPT-024"/>
    <s v="Click to view Script"/>
    <s v="New RMP details received and stored in CSS  - Gas"/>
    <s v="Gas"/>
    <n v="1"/>
    <s v="NA"/>
  </r>
  <r>
    <x v="7"/>
    <m/>
    <m/>
    <s v=""/>
    <s v="UEPT-028"/>
    <s v="Click to view Script"/>
    <s v="Initial Gas Registration from Energy Supplier - Pending"/>
    <s v="Gas"/>
    <n v="1"/>
    <s v="UEPT-024"/>
  </r>
  <r>
    <x v="7"/>
    <m/>
    <m/>
    <s v=""/>
    <s v="UEPT-030"/>
    <s v="Click to view Script"/>
    <s v="Post Initial Registration status Pending - Gas"/>
    <s v="Gas"/>
    <n v="1"/>
    <s v="UEPT-028"/>
  </r>
  <r>
    <x v="7"/>
    <m/>
    <m/>
    <s v=""/>
    <s v="UEPT-032"/>
    <s v="Click to view Script"/>
    <s v="Execute Initial Registration - Gas - Secured Active"/>
    <s v="Gas"/>
    <n v="1"/>
    <s v="UEPT-030"/>
  </r>
  <r>
    <x v="7"/>
    <m/>
    <m/>
    <s v=""/>
    <s v="UEPT-034"/>
    <s v="Click to view Script"/>
    <s v="Post Execution of Initial Registration - Gas"/>
    <s v="Gas"/>
    <n v="1"/>
    <s v="UEPT-032"/>
  </r>
  <r>
    <x v="7"/>
    <m/>
    <m/>
    <s v=""/>
    <s v="UEPT-059"/>
    <s v="Click to view Script"/>
    <s v="Update Registration Request (Change of Domestic Premises Ind) - Gas"/>
    <s v="Gas"/>
    <n v="1"/>
    <s v="UEPT-034"/>
  </r>
  <r>
    <x v="8"/>
    <s v="UEPT-E005"/>
    <s v="UEPT-E005 - Initial Registration &amp; Update Successful"/>
    <s v="Click to See Test Cases"/>
    <s v="UEPT-025"/>
    <s v="Click to view Script"/>
    <s v="New RMP details received and stored in CSS  - Electricity"/>
    <s v="Electricity"/>
    <n v="1"/>
    <s v="NA"/>
  </r>
  <r>
    <x v="8"/>
    <m/>
    <m/>
    <s v=""/>
    <s v="UEPT-029"/>
    <s v="Click to view Script"/>
    <s v="Initial Electricity Registration from Energy Supplier - Pending"/>
    <s v="Electricity"/>
    <n v="1"/>
    <s v="UEPT-025"/>
  </r>
  <r>
    <x v="8"/>
    <m/>
    <m/>
    <s v=""/>
    <s v="UEPT-031"/>
    <s v="Click to view Script"/>
    <s v="Post Initial Registration status Pending - Electricity"/>
    <s v="Electricity"/>
    <n v="1"/>
    <s v="UEPT-029"/>
  </r>
  <r>
    <x v="8"/>
    <m/>
    <m/>
    <s v=""/>
    <s v="UEPT-033"/>
    <s v="Click to view Script"/>
    <s v="Execute Initial Registration - Electricity - Secured Active"/>
    <s v="Electricity"/>
    <n v="1"/>
    <s v="UEPT-031"/>
  </r>
  <r>
    <x v="8"/>
    <m/>
    <m/>
    <s v=""/>
    <s v="UEPT-035"/>
    <s v="Click to view Script"/>
    <s v="Post Execution of Initial Registration - Electricity"/>
    <s v="Electricity"/>
    <n v="1"/>
    <s v="UEPT-033"/>
  </r>
  <r>
    <x v="8"/>
    <m/>
    <m/>
    <s v=""/>
    <s v="UEPT-060"/>
    <s v="Click to view Script"/>
    <s v="Update Registration Request (Change of Domestic Premises Ind) - Electricity"/>
    <s v="Electricity"/>
    <n v="1"/>
    <s v="UEPT-035"/>
  </r>
  <r>
    <x v="9"/>
    <s v="UEPT-G007"/>
    <s v="UEPT-G007 - Initial Registration Withdrawal"/>
    <s v="Click to See Test Cases"/>
    <s v="UEPT-028"/>
    <s v="Click to view Script"/>
    <s v="Initial Gas Registration from Energy Supplier - Pending"/>
    <s v="Gas"/>
    <n v="2"/>
    <s v="NA"/>
  </r>
  <r>
    <x v="9"/>
    <m/>
    <m/>
    <s v=""/>
    <s v="UEPT-036"/>
    <s v="Click to view Script"/>
    <s v="Withdrawal of Initial Registration - Gas"/>
    <s v="Gas"/>
    <n v="2"/>
    <s v="UEPT-028"/>
  </r>
  <r>
    <x v="9"/>
    <s v="UEPT-E006"/>
    <s v="UEPT-E006 - Initial Registration Withdrawal"/>
    <s v="Click to See Test Cases"/>
    <s v="UEPT-029"/>
    <s v="Click to view Script"/>
    <s v="Initial Electricity Registration from Energy Supplier - Pending"/>
    <s v="Electricity"/>
    <n v="2"/>
    <s v="NA"/>
  </r>
  <r>
    <x v="9"/>
    <m/>
    <m/>
    <s v=""/>
    <s v="UEPT-037"/>
    <s v="Click to view Script"/>
    <s v="Withdrawal of Initial Registration - Electricity"/>
    <s v="Electricity"/>
    <n v="2"/>
    <s v="UEPT-029"/>
  </r>
  <r>
    <x v="10"/>
    <s v="UEPT-G008"/>
    <s v="UEPT-G008 - Initial Registration Rejection"/>
    <s v="Click to See Test Cases"/>
    <s v="UEPT-038"/>
    <s v="Click to view Script"/>
    <s v="Initial Registration Request Rejected - Gas"/>
    <s v="Gas"/>
    <n v="2"/>
    <s v="NA"/>
  </r>
  <r>
    <x v="10"/>
    <s v="UEPT-E007"/>
    <s v="UEPT-E007 - Initial Registration Rejection"/>
    <s v="Click to See Test Cases"/>
    <s v="UEPT-039"/>
    <s v="Click to view Script"/>
    <s v="Initial Registration Request Rejected - Electricity"/>
    <s v="Electricity"/>
    <n v="2"/>
    <s v="NA"/>
  </r>
  <r>
    <x v="11"/>
    <s v="UEPT-G009"/>
    <s v="UEPT-G009 - De-activate Registration Successful"/>
    <s v="Click to See Test Cases"/>
    <s v="UEPT-034"/>
    <s v="Click to view Script"/>
    <s v="Post Execution of Initial Registration - Gas"/>
    <s v="Gas"/>
    <n v="2"/>
    <s v="NA"/>
  </r>
  <r>
    <x v="11"/>
    <m/>
    <m/>
    <s v=""/>
    <s v="UEPT-064"/>
    <s v="Click to view Script"/>
    <s v="Registration Deactivation - Gas"/>
    <s v="Gas"/>
    <n v="2"/>
    <s v="UEPT-034"/>
  </r>
  <r>
    <x v="11"/>
    <s v="UEPT-E008"/>
    <s v="UEPT-E008 - De-activate Registration Successful"/>
    <s v="Click to See Test Cases"/>
    <s v="UEPT-035"/>
    <s v="Click to view Script"/>
    <s v="Post Execution of Initial Registration - Electricity"/>
    <s v="Electricity"/>
    <n v="2"/>
    <s v="NA"/>
  </r>
  <r>
    <x v="11"/>
    <m/>
    <m/>
    <s v=""/>
    <s v="UEPT-065"/>
    <s v="Click to view Script"/>
    <s v="Registration Deactivation - Electricity"/>
    <s v="Electricity"/>
    <n v="2"/>
    <s v="UEPT-035"/>
  </r>
  <r>
    <x v="12"/>
    <s v="UEPT-G010"/>
    <s v="UEPT-G010 - Switch Request Withdrawal Rejection"/>
    <s v="Click to See Test Cases"/>
    <s v="UEPT-005"/>
    <s v="Click to view Script"/>
    <s v="Switch Request Confirmed in CSS - Gas (Gaining)"/>
    <s v="Gas"/>
    <n v="1"/>
    <s v="NA"/>
  </r>
  <r>
    <x v="12"/>
    <m/>
    <m/>
    <s v=""/>
    <s v="UEPT-008"/>
    <s v="Click to view Script"/>
    <s v="UK Link process on receipt of Confirmed Synchronisation (Gaining)"/>
    <s v="Gas"/>
    <n v="1"/>
    <s v="UEPT-005"/>
  </r>
  <r>
    <x v="12"/>
    <m/>
    <m/>
    <s v=""/>
    <s v="UEPT-011"/>
    <s v="Click to view Script"/>
    <s v="Switch Request Secured Active - Gas (Gaining)"/>
    <s v="Gas"/>
    <n v="1"/>
    <s v="UEPT-008"/>
  </r>
  <r>
    <x v="12"/>
    <m/>
    <m/>
    <s v=""/>
    <s v="UEPT-056"/>
    <s v="Click to view Script"/>
    <s v="Switch Request Withdrawal Rejected (Gaining)"/>
    <s v="Gas"/>
    <n v="1"/>
    <s v="UEPT-011"/>
  </r>
  <r>
    <x v="12"/>
    <s v="UEPT-E009"/>
    <s v="UEPT-E009 - Switch Request Withdrawal Rejection"/>
    <s v="Click to See Test Cases"/>
    <s v="UEPT-006"/>
    <s v="Click to view Script"/>
    <s v="Switch Request Confirmed in CSS - Electricity (Gaining)"/>
    <s v="Electricity"/>
    <n v="1"/>
    <s v="NA"/>
  </r>
  <r>
    <x v="12"/>
    <m/>
    <m/>
    <s v=""/>
    <s v="UEPT-009"/>
    <s v="Click to view Script"/>
    <s v="MPAS process on receipt of Confirmed Synchronisation (Gaining)"/>
    <s v="Electricity"/>
    <n v="1"/>
    <s v="UEPT-006"/>
  </r>
  <r>
    <x v="12"/>
    <m/>
    <m/>
    <s v=""/>
    <s v="UEPT-012"/>
    <s v="Click to view Script"/>
    <s v="Switch Request Secured Active - Electricity (Gaining)"/>
    <s v="Electricity"/>
    <n v="1"/>
    <s v="UEPT-009"/>
  </r>
  <r>
    <x v="12"/>
    <m/>
    <m/>
    <s v=""/>
    <s v="UEPT-056"/>
    <s v="Click to view Script"/>
    <s v="Switch Request Withdrawal Rejected (Gaining)"/>
    <s v="Electricity"/>
    <n v="1"/>
    <s v="UEPT-012"/>
  </r>
  <r>
    <x v="13"/>
    <s v="UEPT-G011"/>
    <s v="UEPT-G011 - Switch Request Annulment Rejection"/>
    <s v="Click to See Test Cases"/>
    <s v="UEPT-005"/>
    <s v="Click to view Script"/>
    <s v="Switch Request Confirmed in CSS - Gas (Gaining)"/>
    <s v="Gas"/>
    <n v="2"/>
    <s v="NA"/>
  </r>
  <r>
    <x v="13"/>
    <m/>
    <m/>
    <s v=""/>
    <s v="UEPT-008"/>
    <s v="Click to view Script"/>
    <s v="UK Link process on receipt of Confirmed Synchronisation (Gaining)"/>
    <s v="Gas"/>
    <n v="2"/>
    <s v="UEPT-005"/>
  </r>
  <r>
    <x v="13"/>
    <m/>
    <m/>
    <s v=""/>
    <s v="UEPT-011"/>
    <s v="Click to view Script"/>
    <s v="Switch Request Secured Active - Gas (Gaining)"/>
    <s v="Gas"/>
    <n v="2"/>
    <s v="UEPT-008"/>
  </r>
  <r>
    <x v="13"/>
    <m/>
    <m/>
    <s v=""/>
    <s v="UEPT-014"/>
    <s v="Click to view Script"/>
    <s v="Post Switch Execution - Gas (Gaining)"/>
    <s v="Gas"/>
    <n v="2"/>
    <s v="UEPT-011"/>
  </r>
  <r>
    <x v="13"/>
    <m/>
    <m/>
    <s v=""/>
    <s v="UEPT-023"/>
    <s v="Click to view Script"/>
    <s v="Switch Request Annulment Rejected"/>
    <s v="Gas"/>
    <n v="2"/>
    <s v="UEPT-014"/>
  </r>
  <r>
    <x v="13"/>
    <s v="UEPT-E010"/>
    <s v="UEPT-E010 - Switch Request Annulment Rejection"/>
    <s v="Click to See Test Cases"/>
    <s v="UEPT-006"/>
    <s v="Click to view Script"/>
    <s v="Switch Request Confirmed in CSS - Electricity (Gaining)"/>
    <s v="Electricity"/>
    <n v="2"/>
    <s v="NA"/>
  </r>
  <r>
    <x v="13"/>
    <m/>
    <m/>
    <s v=""/>
    <s v="UEPT-009"/>
    <s v="Click to view Script"/>
    <s v="MPAS process on receipt of Confirmed Synchronisation (Gaining)"/>
    <s v="Electricity"/>
    <n v="2"/>
    <s v="UEPT-006"/>
  </r>
  <r>
    <x v="13"/>
    <m/>
    <m/>
    <s v=""/>
    <s v="UEPT-012"/>
    <s v="Click to view Script"/>
    <s v="Switch Request Secured Active - Electricity (Gaining)"/>
    <s v="Electricity"/>
    <n v="2"/>
    <s v="UEPT-009"/>
  </r>
  <r>
    <x v="13"/>
    <m/>
    <m/>
    <s v=""/>
    <s v="UEPT-015"/>
    <s v="Click to view Script"/>
    <s v="Post Switch Execution - Electricity (Gaining)"/>
    <s v="Electricity"/>
    <n v="2"/>
    <s v="UEPT-012"/>
  </r>
  <r>
    <x v="13"/>
    <m/>
    <m/>
    <s v=""/>
    <s v="UEPT-023"/>
    <s v="Click to view Script"/>
    <s v="Switch Request Annulment Rejected"/>
    <s v="Electricity"/>
    <n v="2"/>
    <s v="UEPT-015"/>
  </r>
  <r>
    <x v="14"/>
    <s v="UEPT-G012"/>
    <s v="UEPT-G012 - Standstill Period - Rejected"/>
    <s v="Click to See Test Cases"/>
    <s v="UEPT-005"/>
    <s v="Click to view Script"/>
    <s v="Switch Request Confirmed in CSS - Gas (Losing)"/>
    <s v="Gas"/>
    <n v="2"/>
    <s v="NA"/>
  </r>
  <r>
    <x v="14"/>
    <m/>
    <m/>
    <s v=""/>
    <s v="UEPT-008"/>
    <s v="Click to view Script"/>
    <s v="UK Link process on receipt of Confirmed Synchronisation (Losing)"/>
    <s v="Gas"/>
    <n v="2"/>
    <s v="UEPT-005"/>
  </r>
  <r>
    <x v="14"/>
    <m/>
    <m/>
    <s v=""/>
    <s v="UEPT-011"/>
    <s v="Click to view Script"/>
    <s v="Switch Request Secured InActive - Gas (Losing)"/>
    <s v="Gas"/>
    <n v="2"/>
    <s v="UEPT-008"/>
  </r>
  <r>
    <x v="14"/>
    <m/>
    <m/>
    <s v=""/>
    <s v="UEPT-014"/>
    <s v="Click to view Script"/>
    <s v="Post Switch Execution - Gas (Losing)"/>
    <s v="Gas"/>
    <n v="2"/>
    <s v="UEPT-011"/>
  </r>
  <r>
    <x v="14"/>
    <m/>
    <m/>
    <s v=""/>
    <s v="UEPT-097"/>
    <s v="Click to view Script"/>
    <s v="Switch Request sent &amp; effective during Standstill period is rejected for Gas Meter when the Erroneous Switch indicator is not set (Gaining)"/>
    <s v="Gas"/>
    <n v="2"/>
    <s v="UEPT-014"/>
  </r>
  <r>
    <x v="14"/>
    <s v="UEPT-E011"/>
    <s v="UEPT-E011 - Standstill Period - Rejected"/>
    <s v="Click to See Test Cases"/>
    <s v="UEPT-006"/>
    <s v="Click to view Script"/>
    <s v="Switch Request Confirmed in CSS - Electricity (Losing)"/>
    <s v="Electricity"/>
    <n v="2"/>
    <s v="NA"/>
  </r>
  <r>
    <x v="14"/>
    <m/>
    <m/>
    <s v=""/>
    <s v="UEPT-009"/>
    <s v="Click to view Script"/>
    <s v="MPAS process on receipt of Confirmed Synchronisation (Losing)"/>
    <s v="Electricity"/>
    <n v="2"/>
    <s v="UEPT-006"/>
  </r>
  <r>
    <x v="14"/>
    <m/>
    <m/>
    <s v=""/>
    <s v="UEPT-012"/>
    <s v="Click to view Script"/>
    <s v="Switch Request Secured InActive - Electricity (Losing)"/>
    <s v="Electricity"/>
    <n v="2"/>
    <s v="UEPT-009"/>
  </r>
  <r>
    <x v="14"/>
    <m/>
    <m/>
    <s v=""/>
    <s v="UEPT-015"/>
    <s v="Click to view Script"/>
    <s v="Post Switch Execution - Electricity (Losing)"/>
    <s v="Electricity"/>
    <n v="2"/>
    <s v="UEPT-012"/>
  </r>
  <r>
    <x v="14"/>
    <m/>
    <m/>
    <s v=""/>
    <s v="UEPT-098"/>
    <s v="Click to view Script"/>
    <s v="Switch Request sent &amp; effective during Standstill period is rejected for Electricity Meter when the Erroneous Switch indicator is not set (Gaining)"/>
    <s v="Electricity"/>
    <n v="2"/>
    <s v="UEPT-015"/>
  </r>
  <r>
    <x v="15"/>
    <s v="UEPT-G013"/>
    <s v="UEPT-G013 - Objection Request - Failure"/>
    <s v="Click to See Test Cases"/>
    <s v="UEPT-071"/>
    <s v="Click to view Script"/>
    <s v="Switch Request Objection Failure in CSS - Gas (Losing)"/>
    <s v="Gas"/>
    <n v="2"/>
    <s v="NA"/>
  </r>
  <r>
    <x v="15"/>
    <m/>
    <m/>
    <s v=""/>
    <s v="UEPT-008"/>
    <s v="Click to view Script"/>
    <s v="UK Link process on receipt of Confirmed Synchronisation (Losing)"/>
    <s v="Gas"/>
    <n v="2"/>
    <s v="UEPT-071"/>
  </r>
  <r>
    <x v="15"/>
    <m/>
    <m/>
    <s v=""/>
    <s v="UEPT-011"/>
    <s v="Click to view Script"/>
    <s v="Switch Request Secured InActive - Gas (Losing)"/>
    <s v="Gas"/>
    <n v="2"/>
    <s v="UEPT-008"/>
  </r>
  <r>
    <x v="15"/>
    <m/>
    <m/>
    <s v=""/>
    <s v="UEPT-014"/>
    <s v="Click to view Script"/>
    <s v="Post Switch Execution - Gas (Losing)"/>
    <s v="Gas"/>
    <n v="2"/>
    <s v="UEPT-011"/>
  </r>
  <r>
    <x v="15"/>
    <s v="UEPT-E012"/>
    <s v="UEPT-E012 - Objection Request - Failure"/>
    <s v="Click to See Test Cases"/>
    <s v="UEPT-070"/>
    <s v="Click to view Script"/>
    <s v="Switch Request Objection Failure in CSS - Electricity (Losing)"/>
    <s v="Electricity"/>
    <n v="2"/>
    <s v="NA"/>
  </r>
  <r>
    <x v="15"/>
    <m/>
    <m/>
    <s v=""/>
    <s v="UEPT-009"/>
    <s v="Click to view Script"/>
    <s v="MPAS process on receipt of Confirmed Synchronisation (Losing)"/>
    <s v="Electricity"/>
    <n v="2"/>
    <s v="UEPT-070"/>
  </r>
  <r>
    <x v="15"/>
    <m/>
    <m/>
    <s v=""/>
    <s v="UEPT-012"/>
    <s v="Click to view Script"/>
    <s v="Switch Request Secured InActive - Electricity (Losing)"/>
    <s v="Electricity"/>
    <n v="2"/>
    <s v="UEPT-009"/>
  </r>
  <r>
    <x v="15"/>
    <m/>
    <m/>
    <s v=""/>
    <s v="UEPT-015"/>
    <s v="Click to view Script"/>
    <s v="Post Switch Execution - Electricity (Losing)"/>
    <s v="Electricity"/>
    <n v="2"/>
    <s v="UEPT-012"/>
  </r>
  <r>
    <x v="16"/>
    <s v="UEPT-G014"/>
    <s v="UEPT-G014 - Standstill Period - Accepted (Erroneous Switch)"/>
    <s v="Click to See Test Cases"/>
    <s v="UEPT-005"/>
    <s v="Click to view Script"/>
    <s v="Switch Request Confirmed in CSS - Gas (Gaining)"/>
    <s v="Gas"/>
    <n v="2"/>
    <s v="NA"/>
  </r>
  <r>
    <x v="16"/>
    <m/>
    <m/>
    <s v=""/>
    <s v="UEPT-008"/>
    <s v="Click to view Script"/>
    <s v="UK Link process on receipt of Confirmed Synchronisation (Gaining)"/>
    <s v="Gas"/>
    <n v="2"/>
    <s v="UEPT-005"/>
  </r>
  <r>
    <x v="16"/>
    <m/>
    <m/>
    <s v=""/>
    <s v="UEPT-011"/>
    <s v="Click to view Script"/>
    <s v="Switch Request Secured Active - Gas (Gaining)"/>
    <s v="Gas"/>
    <n v="2"/>
    <s v="UEPT-008"/>
  </r>
  <r>
    <x v="16"/>
    <m/>
    <m/>
    <s v=""/>
    <s v="UEPT-014"/>
    <s v="Click to view Script"/>
    <s v="Post Switch Execution - Gas (Gaining)"/>
    <s v="Gas"/>
    <n v="2"/>
    <s v="UEPT-011"/>
  </r>
  <r>
    <x v="16"/>
    <m/>
    <m/>
    <s v=""/>
    <s v="UEPT-099"/>
    <s v="Click to view Script"/>
    <s v="Gas Switch Request effective within the Standstill period is accepted when the  Erroneous Switch indicator set (Gaining)"/>
    <s v="Gas"/>
    <n v="2"/>
    <s v="UEPT-014"/>
  </r>
  <r>
    <x v="16"/>
    <s v="UEPT-E013"/>
    <s v="UEPT-E013 - Standstill Period - Accepted (Erroneous Switch)"/>
    <s v="Click to See Test Cases"/>
    <s v="UEPT-006"/>
    <s v="Click to view Script"/>
    <s v="Switch Request Confirmed in CSS - Electricity (Gaining)"/>
    <s v="Electricity"/>
    <n v="2"/>
    <s v="NA"/>
  </r>
  <r>
    <x v="16"/>
    <m/>
    <m/>
    <s v=""/>
    <s v="UEPT-009"/>
    <s v="Click to view Script"/>
    <s v="MPAS process on receipt of Confirmed Synchronisation (Gaining)"/>
    <s v="Electricity"/>
    <n v="2"/>
    <s v="UEPT-006"/>
  </r>
  <r>
    <x v="16"/>
    <m/>
    <m/>
    <s v=""/>
    <s v="UEPT-012"/>
    <s v="Click to view Script"/>
    <s v="Switch Request Secured Active - Electricity (Gaining)"/>
    <s v="Electricity"/>
    <n v="2"/>
    <s v="UEPT-009"/>
  </r>
  <r>
    <x v="16"/>
    <m/>
    <m/>
    <s v=""/>
    <s v="UEPT-015"/>
    <s v="Click to view Script"/>
    <s v="Post Switch Execution - Electricity (Gaining)"/>
    <s v="Electricity"/>
    <n v="2"/>
    <s v="UEPT-012"/>
  </r>
  <r>
    <x v="16"/>
    <m/>
    <m/>
    <s v=""/>
    <s v="UEPT-100"/>
    <s v="Click to view Script"/>
    <s v="Electricity Switch Request effective within the Standstill period is accepted when the  Erroneous Switch indicator set (Gaining)"/>
    <s v="Electricity"/>
    <n v="2"/>
    <s v="UEPT-015"/>
  </r>
  <r>
    <x v="16"/>
    <s v="UEPT-D009"/>
    <s v="UEPT-D009 - Standstill Period - Accepted (Erroneous Switch)"/>
    <s v="Click to See Test Cases"/>
    <s v="UEPT-007"/>
    <s v="Click to view Script"/>
    <s v="Switch Request Confirmed in CSS - Dual Fuel (Gaining)"/>
    <s v="Dual"/>
    <n v="2"/>
    <s v="NA"/>
  </r>
  <r>
    <x v="16"/>
    <m/>
    <m/>
    <s v=""/>
    <s v="UEPT-010"/>
    <s v="Click to view Script"/>
    <s v="MPAS and UK Link process on receipt of Confirmed Synchronisation (Gaining)"/>
    <s v="Dual"/>
    <n v="2"/>
    <s v="UEPT-007"/>
  </r>
  <r>
    <x v="16"/>
    <m/>
    <m/>
    <s v=""/>
    <s v="UEPT-013"/>
    <s v="Click to view Script"/>
    <s v="Switch Request Secured Active - Dual Fuel (Gaining)"/>
    <s v="Dual"/>
    <n v="2"/>
    <s v="UEPT-010"/>
  </r>
  <r>
    <x v="16"/>
    <m/>
    <m/>
    <s v=""/>
    <s v="UEPT-016"/>
    <s v="Click to view Script"/>
    <s v="Post Switch Execution - Dual Fuel (Gaining)"/>
    <s v="Dual"/>
    <n v="2"/>
    <s v="UEPT-013"/>
  </r>
  <r>
    <x v="16"/>
    <m/>
    <m/>
    <s v=""/>
    <s v="UEPT-094"/>
    <s v="Click to view Script"/>
    <s v="Dual Switch Request effective within the Standstill period is accepted when the  Erroneous Switch indicator set (Gaining)"/>
    <s v="Dual"/>
    <n v="2"/>
    <s v="UEPT-016"/>
  </r>
  <r>
    <x v="17"/>
    <s v="UEPT-G021"/>
    <s v="UEPT-G021 - Standstill Period - Accepted (Effective After Standstill)"/>
    <s v="Click to See Test Cases"/>
    <s v="UEPT-005"/>
    <s v="Click to view Script"/>
    <s v="Switch Request Confirmed in CSS - Gas (Gaining)"/>
    <s v="Gas"/>
    <n v="2"/>
    <s v="NA"/>
  </r>
  <r>
    <x v="17"/>
    <m/>
    <m/>
    <s v=""/>
    <s v="UEPT-008"/>
    <s v="Click to view Script"/>
    <s v="UK Link process on receipt of Confirmed Synchronisation (Gaining)"/>
    <s v="Gas"/>
    <n v="2"/>
    <s v="UEPT-005"/>
  </r>
  <r>
    <x v="17"/>
    <m/>
    <m/>
    <s v=""/>
    <s v="UEPT-011"/>
    <s v="Click to view Script"/>
    <s v="Switch Request Secured Active - Gas (Gaining)"/>
    <s v="Gas"/>
    <n v="2"/>
    <s v="UEPT-008"/>
  </r>
  <r>
    <x v="17"/>
    <m/>
    <m/>
    <s v=""/>
    <s v="UEPT-014"/>
    <s v="Click to view Script"/>
    <s v="Post Switch Execution - Gas (Gaining)"/>
    <s v="Gas"/>
    <n v="2"/>
    <s v="UEPT-011"/>
  </r>
  <r>
    <x v="17"/>
    <m/>
    <m/>
    <s v=""/>
    <s v="UEPT-095"/>
    <s v="Click to view Script"/>
    <s v="Gas Switch Request effective outside the Standstill period is accepted when the Erroneous Switch indicator is not set (Gaining)"/>
    <s v="Gas"/>
    <n v="2"/>
    <s v="UEPT-014"/>
  </r>
  <r>
    <x v="17"/>
    <s v="UEPT-E016"/>
    <s v="UEPT-E016 - Standstill Period - Accepted (Effective After Standstill)"/>
    <s v="Click to See Test Cases"/>
    <s v="UEPT-006"/>
    <s v="Click to view Script"/>
    <s v="Switch Request Confirmed in CSS - Electricity (Gaining)"/>
    <s v="Electricity"/>
    <n v="2"/>
    <s v="NA"/>
  </r>
  <r>
    <x v="17"/>
    <m/>
    <m/>
    <s v=""/>
    <s v="UEPT-009"/>
    <s v="Click to view Script"/>
    <s v="MPAS process on receipt of Confirmed Synchronisation (Gaining)"/>
    <s v="Electricity"/>
    <n v="2"/>
    <s v="UEPT-006"/>
  </r>
  <r>
    <x v="17"/>
    <m/>
    <m/>
    <s v=""/>
    <s v="UEPT-012"/>
    <s v="Click to view Script"/>
    <s v="Switch Request Secured Active - Electricity (Gaining)"/>
    <s v="Electricity"/>
    <n v="2"/>
    <s v="UEPT-009"/>
  </r>
  <r>
    <x v="17"/>
    <m/>
    <m/>
    <s v=""/>
    <s v="UEPT-015"/>
    <s v="Click to view Script"/>
    <s v="Post Switch Execution - Electricity (Gaining)"/>
    <s v="Electricity"/>
    <n v="2"/>
    <s v="UEPT-012"/>
  </r>
  <r>
    <x v="17"/>
    <m/>
    <m/>
    <s v=""/>
    <s v="UEPT-096"/>
    <s v="Click to view Script"/>
    <s v="Electricity Switch effective outside the Standstill period is accepted when the Erroneous Switch indicator is not set (Gaining)"/>
    <s v="Electricity"/>
    <n v="2"/>
    <s v="UEPT-015"/>
  </r>
  <r>
    <x v="17"/>
    <s v="UEPT-D010"/>
    <s v="UEPT-D010 - Standstill Period - Accepted (Effective After Standstill)"/>
    <s v="Click to See Test Cases"/>
    <s v="UEPT-007"/>
    <s v="Click to view Script"/>
    <s v="Switch Request Confirmed in CSS - Dual Fuel (Gaining)"/>
    <s v="Dual"/>
    <n v="2"/>
    <s v="NA"/>
  </r>
  <r>
    <x v="17"/>
    <m/>
    <m/>
    <s v=""/>
    <s v="UEPT-010"/>
    <s v="Click to view Script"/>
    <s v="MPAS and UK Link process on receipt of Confirmed Synchronisation (Gaining)"/>
    <s v="Dual"/>
    <n v="2"/>
    <s v="UEPT-007"/>
  </r>
  <r>
    <x v="17"/>
    <m/>
    <m/>
    <s v=""/>
    <s v="UEPT-013"/>
    <s v="Click to view Script"/>
    <s v="Switch Request Secured Active - Dual Fuel (Gaining)"/>
    <s v="Dual"/>
    <n v="2"/>
    <s v="UEPT-010"/>
  </r>
  <r>
    <x v="17"/>
    <m/>
    <m/>
    <s v=""/>
    <s v="UEPT-016"/>
    <s v="Click to view Script"/>
    <s v="Post Switch Execution - Dual Fuel (Gaining)"/>
    <s v="Dual"/>
    <n v="2"/>
    <s v="UEPT-013"/>
  </r>
  <r>
    <x v="17"/>
    <m/>
    <m/>
    <s v=""/>
    <s v="UEPT-093"/>
    <s v="Click to view Script"/>
    <s v="Dual Fuel Switch Request effective outside the Standstill period is accepted when the Erroneous Switch indicator is not set (Gaining)"/>
    <s v="Dual"/>
    <n v="2"/>
    <s v="UEPT-016"/>
  </r>
  <r>
    <x v="18"/>
    <s v="UEPT-G015"/>
    <s v="UEPT-G015 - Maximum Switch Duration"/>
    <s v="Click to See Test Cases"/>
    <s v="UEPT-005"/>
    <s v="Click to view Script"/>
    <s v="Switch Request Confirmed in CSS - Gas (Gaining)"/>
    <s v="Gas"/>
    <n v="2"/>
    <s v="NA"/>
  </r>
  <r>
    <x v="18"/>
    <m/>
    <m/>
    <s v=""/>
    <s v="UEPT-008"/>
    <s v="Click to view Script"/>
    <s v="UK Link process on receipt of Confirmed Synchronisation (Gaining)"/>
    <s v="Gas"/>
    <n v="2"/>
    <s v="UEPT-005"/>
  </r>
  <r>
    <x v="18"/>
    <m/>
    <m/>
    <s v=""/>
    <s v="UEPT-011"/>
    <s v="Click to view Script"/>
    <s v="Switch Request Secured Active - Gas (Gaining)"/>
    <s v="Gas"/>
    <n v="2"/>
    <s v="UEPT-008"/>
  </r>
  <r>
    <x v="18"/>
    <m/>
    <m/>
    <s v=""/>
    <s v="UEPT-014"/>
    <s v="Click to view Script"/>
    <s v="Post Switch Execution - Gas (Gaining)"/>
    <s v="Gas"/>
    <n v="2"/>
    <s v="UEPT-011"/>
  </r>
  <r>
    <x v="18"/>
    <s v="UEPT-E014"/>
    <s v="UEPT-E014 - Maximum Switch Duration"/>
    <s v="Click to See Test Cases"/>
    <s v="UEPT-006"/>
    <s v="Click to view Script"/>
    <s v="Switch Request Confirmed in CSS - Electricity (Gaining)"/>
    <s v="Electricity"/>
    <n v="2"/>
    <s v="NA"/>
  </r>
  <r>
    <x v="18"/>
    <m/>
    <m/>
    <s v=""/>
    <s v="UEPT-009"/>
    <s v="Click to view Script"/>
    <s v="MPAS process on receipt of Confirmed Synchronisation (Gaining)"/>
    <s v="Electricity"/>
    <n v="2"/>
    <s v="UEPT-006"/>
  </r>
  <r>
    <x v="18"/>
    <m/>
    <m/>
    <s v=""/>
    <s v="UEPT-012"/>
    <s v="Click to view Script"/>
    <s v="Switch Request Secured Active - Electricity (Gaining)"/>
    <s v="Electricity"/>
    <n v="2"/>
    <s v="UEPT-009"/>
  </r>
  <r>
    <x v="18"/>
    <m/>
    <m/>
    <s v=""/>
    <s v="UEPT-015"/>
    <s v="Click to view Script"/>
    <s v="Post Switch Execution - Electricity (Gaining)"/>
    <s v="Electricity"/>
    <n v="2"/>
    <s v="UEPT-012"/>
  </r>
  <r>
    <x v="18"/>
    <s v="UEPT-D005"/>
    <s v="UEPT-D005 - Maximum Switch Duration"/>
    <s v="Click to See Test Cases"/>
    <s v="UEPT-007"/>
    <s v="Click to view Script"/>
    <s v="Switch Request Confirmed in CSS - Dual Fuel (Gaining)"/>
    <s v="Dual"/>
    <n v="2"/>
    <s v="NA"/>
  </r>
  <r>
    <x v="18"/>
    <m/>
    <m/>
    <s v=""/>
    <s v="UEPT-010"/>
    <s v="Click to view Script"/>
    <s v="MPAS and UK Link process on receipt of Confirmed Synchronisation (Gaining)"/>
    <s v="Dual"/>
    <n v="2"/>
    <s v="UEPT-007"/>
  </r>
  <r>
    <x v="18"/>
    <m/>
    <m/>
    <s v=""/>
    <s v="UEPT-013"/>
    <s v="Click to view Script"/>
    <s v="Switch Request Secured Active - Dual Fuel (Gaining)"/>
    <s v="Dual"/>
    <n v="2"/>
    <s v="UEPT-010"/>
  </r>
  <r>
    <x v="18"/>
    <m/>
    <m/>
    <s v=""/>
    <s v="UEPT-016"/>
    <s v="Click to view Script"/>
    <s v="Post Switch Execution - Dual Fuel (Gaining)"/>
    <s v="Dual"/>
    <n v="2"/>
    <s v="UEPT-013"/>
  </r>
  <r>
    <x v="19"/>
    <s v="UEPT-G016"/>
    <s v="UEPT-G016 - Update Shipper &amp; Switch"/>
    <s v="Click to See Test Cases"/>
    <s v="UEPT-058"/>
    <s v="Click to view Script"/>
    <s v="Update Registration Request (Change of Shipper) - Gas"/>
    <s v="Gas"/>
    <n v="2"/>
    <s v="NA"/>
  </r>
  <r>
    <x v="19"/>
    <m/>
    <m/>
    <s v=""/>
    <s v="UEPT-005"/>
    <s v="Click to view Script"/>
    <s v="Switch Request Confirmed in CSS - Gas (Losing)"/>
    <s v="Gas"/>
    <n v="2"/>
    <s v="UEPT-058"/>
  </r>
  <r>
    <x v="19"/>
    <m/>
    <m/>
    <s v=""/>
    <s v="UEPT-008"/>
    <s v="Click to view Script"/>
    <s v="UK Link process on receipt of Confirmed Synchronisation (Losing)"/>
    <s v="Gas"/>
    <n v="2"/>
    <s v="UEPT-005"/>
  </r>
  <r>
    <x v="19"/>
    <m/>
    <m/>
    <s v=""/>
    <s v="UEPT-011"/>
    <s v="Click to view Script"/>
    <s v="Switch Request Secured InActive - Gas (Losing)"/>
    <s v="Gas"/>
    <n v="2"/>
    <s v="UEPT-008"/>
  </r>
  <r>
    <x v="19"/>
    <m/>
    <m/>
    <s v=""/>
    <s v="UEPT-014"/>
    <s v="Click to view Script"/>
    <s v="Post Switch Execution - Gas (Losing)"/>
    <s v="Gas"/>
    <n v="2"/>
    <s v="UEPT-011"/>
  </r>
  <r>
    <x v="20"/>
    <s v="UEPT-G017"/>
    <s v="UEPT-G017 - Switch Request Rejection"/>
    <s v="Click to See Test Cases"/>
    <s v="UEPT-001"/>
    <s v="Click to view Script"/>
    <s v="Switch Request Rejected during CSS Validation"/>
    <s v="Gas"/>
    <n v="1"/>
    <s v="NA"/>
  </r>
  <r>
    <x v="20"/>
    <s v="UEPT-E015"/>
    <s v="UEPT-E015 - Switch Request Rejection"/>
    <s v="Click to See Test Cases"/>
    <s v="UEPT-001"/>
    <s v="Click to view Script"/>
    <s v="Switch Request Rejected during CSS Validation"/>
    <s v="Electricity"/>
    <n v="1"/>
    <s v="NA"/>
  </r>
  <r>
    <x v="20"/>
    <s v="UEPT-D006"/>
    <s v="UEPT-D006 - Switch Request Rejection"/>
    <s v="Click to See Test Cases"/>
    <s v="UEPT-001"/>
    <s v="Click to view Script"/>
    <s v="Switch Request Rejected during CSS Validation"/>
    <s v="Dual"/>
    <n v="1"/>
    <s v="NA"/>
  </r>
  <r>
    <x v="21"/>
    <s v="UEPT-G018"/>
    <s v="UEPT-G018 - Switch Request for RMP Terminated"/>
    <s v="Click to See Test Cases"/>
    <s v="UEPT-005"/>
    <s v="Click to view Script"/>
    <s v="Switch Request Confirmed in CSS - Gas (Gaining)"/>
    <s v="Gas"/>
    <n v="2"/>
    <s v="NA"/>
  </r>
  <r>
    <x v="21"/>
    <m/>
    <m/>
    <s v=""/>
    <s v="UEPT-061"/>
    <s v="Click to view Script"/>
    <s v="RMP Termination - GAS"/>
    <s v="Gas"/>
    <n v="2"/>
    <s v="UEPT-005"/>
  </r>
  <r>
    <x v="21"/>
    <m/>
    <m/>
    <s v=""/>
    <s v="UEPT-162"/>
    <s v="Click to view Script"/>
    <s v="Inflight Switch Request for Terminated RMP- Gas"/>
    <s v="Gas"/>
    <n v="2"/>
    <s v="UEPT-061"/>
  </r>
  <r>
    <x v="21"/>
    <s v="UEPT-E017"/>
    <s v="UEPT-E017 - Switch Request for RMP Terminated"/>
    <s v="Click to See Test Cases"/>
    <s v="UEPT-006"/>
    <s v="Click to view Script"/>
    <s v="Switch Request Confirmed in CSS - Electricity (Gaining)"/>
    <s v="Electricity"/>
    <n v="2"/>
    <s v="NA"/>
  </r>
  <r>
    <x v="21"/>
    <m/>
    <m/>
    <s v=""/>
    <s v="UEPT-062"/>
    <s v="Click to view Script"/>
    <s v="RMP Termination - Electricity"/>
    <s v="Electricity"/>
    <n v="2"/>
    <s v="UEPT-006"/>
  </r>
  <r>
    <x v="21"/>
    <m/>
    <m/>
    <s v=""/>
    <s v="UEPT-163"/>
    <s v="Click to view Script"/>
    <s v="Inflight Switch Request for Terminated RMP- Electricity"/>
    <s v="Electricity"/>
    <n v="2"/>
    <s v="UEPT-062"/>
  </r>
  <r>
    <x v="22"/>
    <s v="UEPT-SMS001"/>
    <s v="UEPT-SMS001 - Service Management Scenarios"/>
    <s v="Click to See Test Cases"/>
    <s v="UEPT-140"/>
    <s v="Click to view Script"/>
    <s v="Portal and user access "/>
    <s v="SMS"/>
    <n v="1"/>
    <s v="NA"/>
  </r>
  <r>
    <x v="22"/>
    <s v="UEPT-SMS002"/>
    <s v="UEPT-SMS002 - Service Management Scenarios"/>
    <s v="Click to See Test Cases"/>
    <s v="UEPT-141"/>
    <s v="Click to view Script"/>
    <s v="Incident when raised from a Market Participant "/>
    <s v="SMS"/>
    <n v="1"/>
    <s v="NA"/>
  </r>
  <r>
    <x v="22"/>
    <s v="UEPT-SMS003"/>
    <s v="UEPT-SMS003 - Service Management Scenarios"/>
    <s v="Click to See Test Cases"/>
    <s v="UEPT-142"/>
    <s v="Click to view Script"/>
    <s v="Request Lifecycle when raised from a Market Participant "/>
    <s v="SMS"/>
    <n v="1"/>
    <s v="NA"/>
  </r>
  <r>
    <x v="22"/>
    <s v="UEPT-SMS004"/>
    <s v="UEPT-SMS004 - Service Management Scenarios"/>
    <s v="Click to See Test Cases"/>
    <s v="UEPT-143"/>
    <s v="Click to view Script"/>
    <s v="Service Management Knowledge Articles"/>
    <s v="SMS"/>
    <n v="1"/>
    <s v="NA"/>
  </r>
  <r>
    <x v="22"/>
    <s v="UEPT-SMS005"/>
    <s v="UEPT-SMS005 - Service Management Scenarios"/>
    <s v="Click to See Test Cases"/>
    <s v="UEPT-144"/>
    <s v="Click to view Script"/>
    <s v="Service Management Reports"/>
    <s v="SMS"/>
    <n v="1"/>
    <s v="NA"/>
  </r>
  <r>
    <x v="22"/>
    <s v="UEPT-SMS006"/>
    <s v="UEPT-SMS006 - Service Management Scenarios"/>
    <s v="Click to See Test Cases"/>
    <s v="UEPT-145"/>
    <s v="Click to view Script"/>
    <s v="Service Management Portal Information"/>
    <s v="SMS"/>
    <n v="1"/>
    <s v="NA"/>
  </r>
  <r>
    <x v="22"/>
    <s v="UEPT-SMS007"/>
    <s v="UEPT-SMS007 - Service Management Scenarios"/>
    <s v="Click to See Test Cases"/>
    <s v="UEPT-146"/>
    <s v="Click to view Script"/>
    <s v="Security - RBAC"/>
    <s v="SMS"/>
    <n v="1"/>
    <s v="NA"/>
  </r>
  <r>
    <x v="23"/>
    <s v="UEPT-GS001"/>
    <s v="UEPT-GS001 - Shipper - Switch Request Pending Cancelled"/>
    <s v="Click to See Test Cases"/>
    <s v="UEPT-501"/>
    <s v="Click to view Script"/>
    <s v="Shipper - Switch Request Pending in CSS - Gas (Gaining)"/>
    <s v="Gas"/>
    <n v="1"/>
    <s v="NA"/>
  </r>
  <r>
    <x v="23"/>
    <m/>
    <m/>
    <s v=""/>
    <s v="UEPT-502"/>
    <s v="Click to view Script"/>
    <s v="Shipper - Switch Request Objection - Gas (Gaining)"/>
    <s v="Gas"/>
    <n v="1"/>
    <s v="UEPT-501"/>
  </r>
  <r>
    <x v="24"/>
    <s v="UEPT-GS002"/>
    <s v="UEPT-GS002 - Shipper - Switch Request Confirmed Cancelled"/>
    <s v="Click to See Test Cases"/>
    <s v="UEPT-503"/>
    <s v="Click to view Script"/>
    <s v="Shipper - Switch Request Confirmed in CSS - Gas (Gaining)"/>
    <s v="Gas"/>
    <n v="1"/>
    <s v="NA"/>
  </r>
  <r>
    <x v="24"/>
    <m/>
    <m/>
    <s v=""/>
    <s v="UEPT-504"/>
    <s v="Click to view Script"/>
    <s v="Shipper - Switch Request Withdrawal - Gas (Gaining)"/>
    <s v="Gas"/>
    <n v="1"/>
    <s v="UEPT-503"/>
  </r>
  <r>
    <x v="25"/>
    <s v="UEPT-GS003"/>
    <s v="UEPT-GS003 - Shipper - Update Shipper"/>
    <s v="Click to See Test Cases"/>
    <s v="UEPT-505"/>
    <s v="Click to view Script"/>
    <s v="Shipper - Update Registration Request (Change of Shipper) - Gas (Losing Shipper)"/>
    <s v="Gas"/>
    <n v="1"/>
    <s v="NA"/>
  </r>
  <r>
    <x v="26"/>
    <s v="UEPT-GS004"/>
    <s v="UEPT-GS004 - Shipper - Switch Request Successful"/>
    <s v="Click to See Test Cases"/>
    <s v="UEPT-503"/>
    <s v="Click to view Script"/>
    <s v="Shipper - Switch Request Confirmed in CSS - Gas (Gaining)"/>
    <s v="Gas"/>
    <n v="1"/>
    <s v="NA"/>
  </r>
  <r>
    <x v="26"/>
    <m/>
    <m/>
    <s v=""/>
    <s v="UEPT-008"/>
    <s v="Click to view Script"/>
    <s v="UK Link process on receipt of Confirmed Synchronisation (Gaining)"/>
    <s v="Gas"/>
    <n v="1"/>
    <s v="UEPT-503"/>
  </r>
  <r>
    <x v="26"/>
    <m/>
    <m/>
    <s v=""/>
    <s v="UEPT-506"/>
    <s v="Click to view Script"/>
    <s v="Shipper - Switch Request Secured Active - Gas (Gaining)"/>
    <s v="Gas"/>
    <n v="1"/>
    <s v="UEPT-008"/>
  </r>
  <r>
    <x v="27"/>
    <s v="UEPT-GS005"/>
    <s v="UEPT-GS005 - Shipper - Initial Registration &amp; Update Successful"/>
    <s v="Click to See Test Cases"/>
    <s v="UEPT-507"/>
    <s v="Click to view Script"/>
    <s v="New RMP details received and stored in CSS  - Gas"/>
    <s v="Gas"/>
    <n v="1"/>
    <s v="NA"/>
  </r>
  <r>
    <x v="27"/>
    <m/>
    <m/>
    <s v=""/>
    <s v="UEPT-508"/>
    <s v="Click to view Script"/>
    <s v="Initial Gas Registration from Energy Supplier - Pending"/>
    <s v="Gas"/>
    <n v="1"/>
    <s v="UEPT-507"/>
  </r>
  <r>
    <x v="27"/>
    <m/>
    <m/>
    <s v=""/>
    <s v="UEPT-030"/>
    <s v="Click to view Script"/>
    <s v="Post Initial Registration status Pending - Gas"/>
    <s v="Gas"/>
    <n v="1"/>
    <s v="UEPT-508"/>
  </r>
  <r>
    <x v="27"/>
    <m/>
    <m/>
    <s v=""/>
    <s v="UEPT-509"/>
    <s v="Click to view Script"/>
    <s v="Execute Initial Registration - Gas - Secured Active"/>
    <s v="Gas"/>
    <n v="1"/>
    <s v="UEPT-030"/>
  </r>
  <r>
    <x v="27"/>
    <m/>
    <m/>
    <s v=""/>
    <s v="UEPT-034"/>
    <s v="Click to view Script"/>
    <s v="Post Execution of Initial Registration - Gas"/>
    <s v="Gas"/>
    <n v="1"/>
    <s v="UEPT-509"/>
  </r>
  <r>
    <x v="27"/>
    <m/>
    <m/>
    <s v=""/>
    <s v="UEPT-510"/>
    <s v="Click to view Script"/>
    <s v="Update Registration Request (Change of Domestic Premises Ind) - Gas"/>
    <s v="Gas"/>
    <n v="1"/>
    <s v="UEPT-034"/>
  </r>
  <r>
    <x v="28"/>
    <s v="UEPT-GS006"/>
    <s v="UEPT-GS006 - Shipper - Initial Registration Withdrawal"/>
    <s v="Click to See Test Cases"/>
    <s v="UEPT-508"/>
    <s v="Click to view Script"/>
    <s v="Initial Gas Registration from Energy Supplier - Pending"/>
    <s v="Gas"/>
    <n v="1"/>
    <s v="NA"/>
  </r>
  <r>
    <x v="28"/>
    <m/>
    <m/>
    <s v=""/>
    <s v="UEPT-511"/>
    <s v="Click to view Script"/>
    <s v="Shipper - Withdrawal of Initial Registration - Gas"/>
    <s v="Gas"/>
    <n v="1"/>
    <s v="UEPT-508"/>
  </r>
  <r>
    <x v="29"/>
    <s v="UEPT-GS007"/>
    <s v="UEPT-GS007 - Shipper - De-activate Registration Successful"/>
    <s v="Click to See Test Cases"/>
    <s v="UEPT-034"/>
    <s v="Click to view Script"/>
    <s v="Post Execution of Initial Registration - Gas"/>
    <s v="Gas"/>
    <n v="1"/>
    <s v="NA"/>
  </r>
  <r>
    <x v="29"/>
    <m/>
    <m/>
    <s v=""/>
    <s v="UEPT-512"/>
    <s v="Click to view Script"/>
    <s v="Shipper - Registration Deactivation - Gas"/>
    <s v="Gas"/>
    <n v="1"/>
    <s v="UEPT-034"/>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r>
    <x v="30"/>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5" firstHeaderRow="1" firstDataRow="1" firstDataCol="1"/>
  <pivotFields count="10">
    <pivotField axis="axisRow" showAll="0">
      <items count="73">
        <item m="1" x="45"/>
        <item m="1" x="48"/>
        <item m="1" x="65"/>
        <item m="1" x="31"/>
        <item m="1" x="38"/>
        <item m="1" x="33"/>
        <item m="1" x="35"/>
        <item m="1" x="67"/>
        <item m="1" x="55"/>
        <item m="1" x="46"/>
        <item x="11"/>
        <item m="1" x="36"/>
        <item m="1" x="44"/>
        <item m="1" x="49"/>
        <item m="1" x="61"/>
        <item m="1" x="50"/>
        <item x="9"/>
        <item m="1" x="66"/>
        <item m="1" x="51"/>
        <item m="1" x="56"/>
        <item m="1" x="39"/>
        <item m="1" x="69"/>
        <item m="1" x="58"/>
        <item m="1" x="63"/>
        <item m="1" x="54"/>
        <item m="1" x="53"/>
        <item m="1" x="41"/>
        <item m="1" x="37"/>
        <item m="1" x="47"/>
        <item x="22"/>
        <item m="1" x="60"/>
        <item m="1" x="71"/>
        <item m="1" x="43"/>
        <item m="1" x="52"/>
        <item x="13"/>
        <item x="0"/>
        <item x="20"/>
        <item x="1"/>
        <item m="1" x="68"/>
        <item m="1" x="42"/>
        <item m="1" x="64"/>
        <item m="1" x="62"/>
        <item m="1" x="70"/>
        <item m="1" x="57"/>
        <item m="1" x="40"/>
        <item m="1" x="32"/>
        <item m="1" x="59"/>
        <item x="2"/>
        <item x="3"/>
        <item x="4"/>
        <item x="5"/>
        <item x="6"/>
        <item x="7"/>
        <item x="8"/>
        <item x="10"/>
        <item x="12"/>
        <item x="14"/>
        <item x="15"/>
        <item m="1" x="34"/>
        <item x="18"/>
        <item x="21"/>
        <item x="30"/>
        <item x="16"/>
        <item x="17"/>
        <item x="19"/>
        <item x="23"/>
        <item x="24"/>
        <item x="25"/>
        <item x="26"/>
        <item x="27"/>
        <item x="28"/>
        <item x="29"/>
        <item t="default"/>
      </items>
    </pivotField>
    <pivotField showAll="0"/>
    <pivotField showAll="0"/>
    <pivotField showAll="0"/>
    <pivotField showAll="0"/>
    <pivotField showAll="0"/>
    <pivotField showAll="0"/>
    <pivotField showAll="0"/>
    <pivotField showAll="0"/>
    <pivotField showAll="0"/>
  </pivotFields>
  <rowFields count="1">
    <field x="0"/>
  </rowFields>
  <rowItems count="32">
    <i>
      <x v="10"/>
    </i>
    <i>
      <x v="16"/>
    </i>
    <i>
      <x v="29"/>
    </i>
    <i>
      <x v="34"/>
    </i>
    <i>
      <x v="35"/>
    </i>
    <i>
      <x v="36"/>
    </i>
    <i>
      <x v="37"/>
    </i>
    <i>
      <x v="47"/>
    </i>
    <i>
      <x v="48"/>
    </i>
    <i>
      <x v="49"/>
    </i>
    <i>
      <x v="50"/>
    </i>
    <i>
      <x v="51"/>
    </i>
    <i>
      <x v="52"/>
    </i>
    <i>
      <x v="53"/>
    </i>
    <i>
      <x v="54"/>
    </i>
    <i>
      <x v="55"/>
    </i>
    <i>
      <x v="56"/>
    </i>
    <i>
      <x v="57"/>
    </i>
    <i>
      <x v="59"/>
    </i>
    <i>
      <x v="60"/>
    </i>
    <i>
      <x v="61"/>
    </i>
    <i>
      <x v="62"/>
    </i>
    <i>
      <x v="63"/>
    </i>
    <i>
      <x v="64"/>
    </i>
    <i>
      <x v="65"/>
    </i>
    <i>
      <x v="66"/>
    </i>
    <i>
      <x v="67"/>
    </i>
    <i>
      <x v="68"/>
    </i>
    <i>
      <x v="69"/>
    </i>
    <i>
      <x v="70"/>
    </i>
    <i>
      <x v="7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0000000-0016-0000-0300-00000000000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UEPT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110C47-24E5-465E-94CA-5AC3F7528E08}" name="TestScenarioMapping" displayName="TestScenarioMapping" ref="A1:C46" totalsRowShown="0" headerRowDxfId="25" dataDxfId="24" tableBorderDxfId="23" headerRowCellStyle="Accent1">
  <tableColumns count="3">
    <tableColumn id="1" xr3:uid="{DE086904-CF6A-44D5-8D30-51AB400A54A8}" name="UEPT Scenario" dataDxfId="22"/>
    <tableColumn id="2" xr3:uid="{DF8C4EC5-F362-46AE-B260-E377123DE18F}" name="Fuel Type" dataDxfId="21"/>
    <tableColumn id="3" xr3:uid="{E18E6EB7-9478-44E0-B958-53D6CCD579DA}" name="Priority " dataDxfId="2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CBDCE9E-54DB-4421-9CD9-F2F38C6ECF09}" name="ListTestCases" displayName="ListTestCases" ref="A1:R384" totalsRowShown="0" headerRowDxfId="19" dataDxfId="18">
  <autoFilter ref="A1:R384" xr:uid="{BDA3B5C3-1F4E-4A0A-8E81-9737AF41724A}"/>
  <tableColumns count="18">
    <tableColumn id="1" xr3:uid="{3FEFC891-83A6-4835-81D6-38C7050B7AD8}" name="Test Case Category" dataDxfId="17"/>
    <tableColumn id="2" xr3:uid="{099D28E1-E73E-4F1D-93D1-BC87F146D800}" name="ET Scenario" dataDxfId="16"/>
    <tableColumn id="22" xr3:uid="{BFBF5085-89FC-4F89-8091-2E0A0477F043}" name="Test Case ID" dataDxfId="15"/>
    <tableColumn id="3" xr3:uid="{35DB0C4C-33DC-43C6-A061-5164F68D203B}" name="Test Case Ref" dataDxfId="14">
      <calculatedColumnFormula>IF(B2="","",CONCATENATE(B2,MID(E2,3,4),RIGHT(C2,LEN(C2)-FIND("-",C2,11)+1)))</calculatedColumnFormula>
    </tableColumn>
    <tableColumn id="9" xr3:uid="{10BC145E-3211-40D3-ABBD-65542D987583}" name="Associated Test Id" dataDxfId="13"/>
    <tableColumn id="15" xr3:uid="{BFB2F08B-2ED4-4C4D-BE2A-2AFF11141C09}" name="Link" dataDxfId="12" dataCellStyle="Hyperlink">
      <calculatedColumnFormula>IF(D2="","",HYPERLINK("#'"&amp;E2&amp;"'!A1","Click to view Script"))</calculatedColumnFormula>
    </tableColumn>
    <tableColumn id="4" xr3:uid="{51CF3FE0-074F-4F00-87A3-A060345A2FF8}" name="Test Case Title" dataDxfId="11"/>
    <tableColumn id="16" xr3:uid="{F84631E0-C63E-47F9-99CF-13313E8D66E2}" name="Fuel Type" dataDxfId="10" dataCellStyle="Normal 3 4"/>
    <tableColumn id="17" xr3:uid="{6E57EEE0-7F63-427B-95D3-E9A604894CFE}" name="Day(s)" dataDxfId="9" dataCellStyle="Normal 3 4"/>
    <tableColumn id="14" xr3:uid="{CF878AE9-4DCE-432C-BD01-176311178934}" name="OFAF" dataDxfId="8"/>
    <tableColumn id="18" xr3:uid="{87AFCA7F-CAF7-43E5-AA71-261AE1893BFA}" name="Related MPAN" dataDxfId="7"/>
    <tableColumn id="5" xr3:uid="{8A3ACF29-8E09-43B1-BA10-39B99D2FD5DB}" name="Variance" dataDxfId="6"/>
    <tableColumn id="10" xr3:uid="{B83FE007-9E7D-4585-8BB0-0D2A4CEDCAEF}" name="Pre-Requisite Test Case" dataDxfId="5"/>
    <tableColumn id="11" xr3:uid="{95F8E675-1672-45EE-9C24-C7FF5EF82682}" name="Regression Tests" dataDxfId="4"/>
    <tableColumn id="12" xr3:uid="{AC5E77C6-7FD2-4F18-B701-2EAA88DE13A3}" name="Profile" dataDxfId="3">
      <calculatedColumnFormula>CONCATENATE(IF(J2="","",CONCATENATE($J$1)),IF(K2="","",CONCATENATE(IF(J2="","",", "),$K$1)),IF(I2="","",CONCATENATE(IF(AND(J2="",K2=""),"",", "),I2," ",$I$1)),IF(L2="","",CONCATENATE(IF(AND(J2="",K2="",I2=""),"",", "),L2)))</calculatedColumnFormula>
    </tableColumn>
    <tableColumn id="13" xr3:uid="{3A69A6E1-E738-4BDB-B4CF-AF0A7A58D685}" name="Unique ID2" dataDxfId="2">
      <calculatedColumnFormula>IF(C2="","",C2)</calculatedColumnFormula>
    </tableColumn>
    <tableColumn id="19" xr3:uid="{B1220E38-8C41-4301-BDF4-B41DDD65533E}" name="Unique ID &amp; Associated Test Case ID" dataDxfId="1">
      <calculatedColumnFormula>CONCATENATE(P2,E2)</calculatedColumnFormula>
    </tableColumn>
    <tableColumn id="20" xr3:uid="{20F90C5A-E8DA-45E8-B5D3-3952FA0E5FE0}" name="Criteria" dataDxfId="0"/>
  </tableColumns>
  <tableStyleInfo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 dT="2020-09-10T13:35:06.83" personId="{D0B0F0E6-874C-4C44-9442-92CE36E6AB3E}" id="{17DA1945-7E97-4AD4-AE0D-8132F09ECA25}">
    <text>Grey indicates that the Test Case will impact the system, but this interaction does not form part of UEPT. It has been included to give context. See 'How To Use' for details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O26"/>
  <sheetViews>
    <sheetView showGridLines="0" view="pageLayout" topLeftCell="A6" zoomScale="130" zoomScaleNormal="75" zoomScalePageLayoutView="130" workbookViewId="0">
      <selection activeCell="A20" sqref="A20:O20"/>
    </sheetView>
  </sheetViews>
  <sheetFormatPr defaultColWidth="8.88671875" defaultRowHeight="13.25" x14ac:dyDescent="0.3"/>
  <cols>
    <col min="1" max="13" width="9.88671875" customWidth="1"/>
    <col min="14" max="15" width="9.109375" customWidth="1"/>
  </cols>
  <sheetData>
    <row r="2" spans="1:15" ht="14.4" x14ac:dyDescent="0.3">
      <c r="C2" s="1"/>
    </row>
    <row r="10" spans="1:15" ht="33" customHeight="1" x14ac:dyDescent="0.3">
      <c r="A10" s="1135"/>
      <c r="B10" s="1135"/>
      <c r="C10" s="1135"/>
      <c r="D10" s="1135"/>
      <c r="E10" s="1135"/>
      <c r="F10" s="1135"/>
      <c r="G10" s="1135"/>
      <c r="H10" s="1135"/>
      <c r="I10" s="1135"/>
      <c r="J10" s="1135"/>
      <c r="K10" s="1135"/>
      <c r="L10" s="1135"/>
      <c r="M10" s="1135"/>
    </row>
    <row r="13" spans="1:15" ht="28.25" x14ac:dyDescent="0.55000000000000004">
      <c r="A13" s="1137"/>
      <c r="B13" s="1137"/>
      <c r="C13" s="1137"/>
      <c r="D13" s="1137"/>
      <c r="E13" s="1137"/>
      <c r="F13" s="1137"/>
      <c r="G13" s="1137"/>
      <c r="H13" s="1137"/>
      <c r="I13" s="1137"/>
      <c r="J13" s="1137"/>
      <c r="K13" s="1137"/>
      <c r="L13" s="1137"/>
      <c r="M13" s="1137"/>
      <c r="N13" s="1137"/>
      <c r="O13" s="1137"/>
    </row>
    <row r="14" spans="1:15" ht="23.05" x14ac:dyDescent="0.45">
      <c r="A14" s="1138" t="s">
        <v>0</v>
      </c>
      <c r="B14" s="1138"/>
      <c r="C14" s="1138"/>
      <c r="D14" s="1138"/>
      <c r="E14" s="1138"/>
      <c r="F14" s="1138"/>
      <c r="G14" s="1138"/>
      <c r="H14" s="1138"/>
      <c r="I14" s="1138"/>
      <c r="J14" s="1138"/>
      <c r="K14" s="1138"/>
      <c r="L14" s="1138"/>
      <c r="M14" s="1138"/>
      <c r="N14" s="1138"/>
      <c r="O14" s="1138"/>
    </row>
    <row r="18" spans="1:15" ht="23.05" x14ac:dyDescent="0.45">
      <c r="A18" s="1138"/>
      <c r="B18" s="1138"/>
      <c r="C18" s="1138"/>
      <c r="D18" s="1138"/>
      <c r="E18" s="1138"/>
      <c r="F18" s="1138"/>
      <c r="G18" s="1138"/>
      <c r="H18" s="1138"/>
      <c r="I18" s="1138"/>
      <c r="J18" s="1138"/>
      <c r="K18" s="1138"/>
      <c r="L18" s="1138"/>
      <c r="M18" s="1138"/>
      <c r="N18" s="1138"/>
      <c r="O18" s="1138"/>
    </row>
    <row r="20" spans="1:15" ht="23.05" x14ac:dyDescent="0.45">
      <c r="A20" s="1138" t="s">
        <v>2737</v>
      </c>
      <c r="B20" s="1138"/>
      <c r="C20" s="1138"/>
      <c r="D20" s="1138"/>
      <c r="E20" s="1138"/>
      <c r="F20" s="1138"/>
      <c r="G20" s="1138"/>
      <c r="H20" s="1138"/>
      <c r="I20" s="1138"/>
      <c r="J20" s="1138"/>
      <c r="K20" s="1138"/>
      <c r="L20" s="1138"/>
      <c r="M20" s="1138"/>
      <c r="N20" s="1138"/>
      <c r="O20" s="1138"/>
    </row>
    <row r="24" spans="1:15" ht="15" customHeight="1" x14ac:dyDescent="0.35">
      <c r="A24" s="996"/>
      <c r="B24" s="996"/>
      <c r="C24" s="996"/>
      <c r="D24" s="996"/>
      <c r="E24" s="996"/>
      <c r="F24" s="996"/>
      <c r="G24" s="996"/>
      <c r="H24" s="996"/>
      <c r="I24" s="996"/>
      <c r="J24" s="996"/>
      <c r="K24" s="996"/>
      <c r="L24" s="996"/>
      <c r="M24" s="996"/>
    </row>
    <row r="26" spans="1:15" ht="17.850000000000001" x14ac:dyDescent="0.35">
      <c r="A26" s="1136"/>
      <c r="B26" s="1136"/>
      <c r="C26" s="1136"/>
      <c r="D26" s="1136"/>
      <c r="E26" s="1136"/>
      <c r="F26" s="1136"/>
      <c r="G26" s="1136"/>
      <c r="H26" s="1136"/>
      <c r="I26" s="1136"/>
      <c r="J26" s="1136"/>
      <c r="K26" s="1136"/>
      <c r="L26" s="1136"/>
      <c r="M26" s="1136"/>
    </row>
  </sheetData>
  <mergeCells count="6">
    <mergeCell ref="A10:M10"/>
    <mergeCell ref="A26:M26"/>
    <mergeCell ref="A13:O13"/>
    <mergeCell ref="A14:O14"/>
    <mergeCell ref="A18:O18"/>
    <mergeCell ref="A20:O20"/>
  </mergeCells>
  <phoneticPr fontId="11" type="noConversion"/>
  <pageMargins left="0.7" right="0.7" top="0.75" bottom="0.75" header="0.3" footer="0.3"/>
  <pageSetup paperSize="9" orientation="landscape" r:id="rId1"/>
  <headerFooter>
    <oddHeader>&amp;R
&amp;C&amp;"Calibri"&amp;11&amp;KFF0000DCC Controlled&amp;1#_x000D_&amp;"Calibri"&amp;11&amp;K000000</oddHeader>
    <oddFooter>&amp;C&amp;1#&amp;"Calibri"&amp;11&amp;KFF0000DCC Controlled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FB017-3A31-4C3E-AC64-B0E68AE5975A}">
  <sheetPr codeName="Sheet7"/>
  <dimension ref="A1:P75"/>
  <sheetViews>
    <sheetView showGridLines="0" showRuler="0" zoomScale="80" zoomScaleNormal="80" zoomScalePageLayoutView="91" workbookViewId="0">
      <pane xSplit="7" topLeftCell="H1" activePane="topRight" state="frozen"/>
      <selection pane="topRight"/>
    </sheetView>
  </sheetViews>
  <sheetFormatPr defaultColWidth="10.5546875" defaultRowHeight="20.3" customHeight="1" x14ac:dyDescent="0.25"/>
  <cols>
    <col min="1" max="1" width="10.5546875" style="24" hidden="1" customWidth="1"/>
    <col min="2" max="2" width="30.5546875" style="24" customWidth="1"/>
    <col min="3" max="3" width="35.44140625" style="24" customWidth="1"/>
    <col min="4" max="4" width="13.6640625" style="24" bestFit="1" customWidth="1"/>
    <col min="5" max="5" width="13.6640625" style="24" customWidth="1"/>
    <col min="6" max="6" width="16.5546875" style="24" bestFit="1" customWidth="1"/>
    <col min="7" max="7" width="43.44140625" style="24" customWidth="1"/>
    <col min="8" max="8" width="20.88671875" style="24" bestFit="1" customWidth="1"/>
    <col min="9" max="9" width="28.5546875" style="24" bestFit="1" customWidth="1"/>
    <col min="10" max="10" width="29" style="24" customWidth="1"/>
    <col min="11" max="11" width="15.88671875" style="24" bestFit="1" customWidth="1"/>
    <col min="12" max="12" width="23.33203125" style="24" bestFit="1" customWidth="1"/>
    <col min="13" max="13" width="23.109375" style="24" customWidth="1"/>
    <col min="14" max="14" width="28.6640625" style="24" bestFit="1" customWidth="1"/>
    <col min="15" max="15" width="18" style="24" bestFit="1" customWidth="1"/>
    <col min="16" max="16" width="23.6640625" style="24" customWidth="1"/>
    <col min="17" max="16384" width="10.5546875" style="24"/>
  </cols>
  <sheetData>
    <row r="1" spans="1:16" ht="39.049999999999997" customHeight="1" x14ac:dyDescent="0.25">
      <c r="B1" s="321" t="s">
        <v>388</v>
      </c>
      <c r="C1" s="21" t="s">
        <v>891</v>
      </c>
      <c r="D1" s="405"/>
      <c r="E1" s="22"/>
      <c r="F1" s="23"/>
      <c r="G1" s="22"/>
      <c r="H1" s="22"/>
      <c r="I1" s="22"/>
      <c r="J1" s="22"/>
      <c r="K1" s="22"/>
      <c r="L1" s="22"/>
      <c r="M1" s="22"/>
      <c r="N1" s="406"/>
      <c r="O1" s="406"/>
      <c r="P1" s="407"/>
    </row>
    <row r="2" spans="1:16" ht="14.4" x14ac:dyDescent="0.25">
      <c r="B2" s="321" t="s">
        <v>390</v>
      </c>
      <c r="C2" s="1213" t="s">
        <v>1171</v>
      </c>
      <c r="D2" s="1214"/>
      <c r="E2" s="1214"/>
      <c r="F2" s="1214"/>
      <c r="G2" s="1214"/>
      <c r="H2" s="511"/>
      <c r="I2" s="511"/>
      <c r="J2" s="511"/>
      <c r="K2" s="511"/>
      <c r="L2" s="511"/>
      <c r="M2" s="511"/>
      <c r="N2" s="406"/>
      <c r="O2" s="406"/>
      <c r="P2" s="407"/>
    </row>
    <row r="3" spans="1:16" ht="12.1" x14ac:dyDescent="0.25">
      <c r="B3" s="1221" t="s">
        <v>392</v>
      </c>
      <c r="C3" s="1215" t="s">
        <v>1172</v>
      </c>
      <c r="D3" s="1216"/>
      <c r="E3" s="1216"/>
      <c r="F3" s="1216"/>
      <c r="G3" s="1216"/>
      <c r="H3" s="512"/>
      <c r="I3" s="512"/>
      <c r="J3" s="512"/>
      <c r="K3" s="512"/>
      <c r="L3" s="512"/>
      <c r="M3" s="512"/>
      <c r="N3" s="408"/>
      <c r="O3" s="408"/>
      <c r="P3" s="409"/>
    </row>
    <row r="4" spans="1:16" ht="7.5" customHeight="1" x14ac:dyDescent="0.25">
      <c r="B4" s="1222"/>
      <c r="C4" s="1217"/>
      <c r="D4" s="1218"/>
      <c r="E4" s="1218"/>
      <c r="F4" s="1218"/>
      <c r="G4" s="1218"/>
      <c r="H4" s="513"/>
      <c r="I4" s="513"/>
      <c r="J4" s="513"/>
      <c r="K4" s="513"/>
      <c r="L4" s="513"/>
      <c r="M4" s="513"/>
      <c r="P4" s="410"/>
    </row>
    <row r="5" spans="1:16" ht="12.1" x14ac:dyDescent="0.25">
      <c r="B5" s="1222"/>
      <c r="C5" s="1217"/>
      <c r="D5" s="1218"/>
      <c r="E5" s="1218"/>
      <c r="F5" s="1218"/>
      <c r="G5" s="1218"/>
      <c r="H5" s="513"/>
      <c r="I5" s="513"/>
      <c r="J5" s="513"/>
      <c r="K5" s="513"/>
      <c r="L5" s="513"/>
      <c r="M5" s="513"/>
      <c r="P5" s="410"/>
    </row>
    <row r="6" spans="1:16" ht="12.1" x14ac:dyDescent="0.25">
      <c r="B6" s="1222"/>
      <c r="C6" s="1217"/>
      <c r="D6" s="1218"/>
      <c r="E6" s="1218"/>
      <c r="F6" s="1218"/>
      <c r="G6" s="1218"/>
      <c r="H6" s="513"/>
      <c r="I6" s="513"/>
      <c r="J6" s="513"/>
      <c r="K6" s="513"/>
      <c r="L6" s="513"/>
      <c r="M6" s="513"/>
      <c r="P6" s="410"/>
    </row>
    <row r="7" spans="1:16" ht="9.25" customHeight="1" x14ac:dyDescent="0.25">
      <c r="B7" s="1223"/>
      <c r="C7" s="1219"/>
      <c r="D7" s="1220"/>
      <c r="E7" s="1220"/>
      <c r="F7" s="1220"/>
      <c r="G7" s="1220"/>
      <c r="H7" s="514"/>
      <c r="I7" s="514"/>
      <c r="J7" s="514"/>
      <c r="K7" s="514"/>
      <c r="L7" s="514"/>
      <c r="M7" s="514"/>
      <c r="N7" s="411"/>
      <c r="O7" s="411"/>
      <c r="P7" s="412"/>
    </row>
    <row r="8" spans="1:16" ht="15" customHeight="1" x14ac:dyDescent="0.25">
      <c r="B8" s="321" t="s">
        <v>394</v>
      </c>
      <c r="C8" s="1213" t="s">
        <v>454</v>
      </c>
      <c r="D8" s="1214"/>
      <c r="E8" s="1214"/>
      <c r="F8" s="1214"/>
      <c r="G8" s="1214"/>
      <c r="H8" s="511"/>
      <c r="I8" s="511"/>
      <c r="J8" s="511"/>
      <c r="K8" s="511"/>
      <c r="L8" s="511"/>
      <c r="M8" s="511"/>
      <c r="N8" s="406"/>
      <c r="O8" s="406"/>
      <c r="P8" s="407"/>
    </row>
    <row r="9" spans="1:16" ht="67.55" customHeight="1" x14ac:dyDescent="0.25">
      <c r="B9" s="321" t="s">
        <v>396</v>
      </c>
      <c r="C9" s="1213" t="s">
        <v>1173</v>
      </c>
      <c r="D9" s="1214"/>
      <c r="E9" s="1214"/>
      <c r="F9" s="1214"/>
      <c r="G9" s="1214"/>
      <c r="H9" s="998"/>
      <c r="I9" s="998"/>
      <c r="J9" s="511"/>
      <c r="K9" s="511"/>
      <c r="L9" s="511"/>
      <c r="M9" s="511"/>
      <c r="N9" s="406"/>
      <c r="O9" s="406"/>
      <c r="P9" s="407"/>
    </row>
    <row r="10" spans="1:16" ht="46.55" hidden="1" customHeight="1" x14ac:dyDescent="0.25">
      <c r="B10" s="321" t="s">
        <v>445</v>
      </c>
      <c r="C10" s="1213" t="s">
        <v>1174</v>
      </c>
      <c r="D10" s="1214"/>
      <c r="E10" s="1214"/>
      <c r="F10" s="1214"/>
      <c r="G10" s="1214"/>
      <c r="H10" s="511" t="e">
        <f t="array" ref="H10">_xlfn.TEXTJOIN(", ",TRUE,IF((E14:E100="Y")*(B18:B100&lt;&gt;""),B18:B100,""))</f>
        <v>#N/A</v>
      </c>
      <c r="I10" s="511"/>
      <c r="J10" s="511"/>
      <c r="K10" s="511"/>
      <c r="L10" s="511"/>
      <c r="M10" s="511"/>
      <c r="N10" s="406"/>
      <c r="O10" s="406"/>
      <c r="P10" s="407"/>
    </row>
    <row r="11" spans="1:16" ht="14.4" x14ac:dyDescent="0.25">
      <c r="B11" s="321" t="s">
        <v>398</v>
      </c>
      <c r="C11" s="1213" t="s">
        <v>63</v>
      </c>
      <c r="D11" s="1214"/>
      <c r="E11" s="1214"/>
      <c r="F11" s="1214"/>
      <c r="G11" s="1214"/>
      <c r="H11" s="511"/>
      <c r="I11" s="511"/>
      <c r="J11" s="511"/>
      <c r="K11" s="511"/>
      <c r="L11" s="511"/>
      <c r="M11" s="511"/>
      <c r="N11" s="406"/>
      <c r="O11" s="406"/>
      <c r="P11" s="407"/>
    </row>
    <row r="12" spans="1:16" ht="20.3" customHeight="1" x14ac:dyDescent="0.25">
      <c r="B12" s="25" t="s">
        <v>1175</v>
      </c>
      <c r="C12" s="25"/>
      <c r="D12" s="25"/>
      <c r="E12" s="25"/>
      <c r="F12" s="25"/>
      <c r="G12" s="26"/>
      <c r="H12" s="27"/>
      <c r="I12" s="27"/>
      <c r="J12" s="27"/>
      <c r="K12" s="27"/>
      <c r="L12" s="27"/>
      <c r="M12" s="27"/>
      <c r="N12" s="27"/>
      <c r="O12" s="271"/>
      <c r="P12" s="271"/>
    </row>
    <row r="13" spans="1:16" s="28" customFormat="1" ht="43.2" x14ac:dyDescent="0.3">
      <c r="A13" s="1043"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1179</v>
      </c>
      <c r="O13" s="269" t="s">
        <v>322</v>
      </c>
    </row>
    <row r="14" spans="1:16" s="34" customFormat="1" ht="60.5" x14ac:dyDescent="0.3">
      <c r="A14" s="29" t="s">
        <v>1180</v>
      </c>
      <c r="B14" s="29" t="s">
        <v>1181</v>
      </c>
      <c r="C14" s="600" t="s">
        <v>804</v>
      </c>
      <c r="D14" s="600" t="s">
        <v>804</v>
      </c>
      <c r="E14" s="600" t="s">
        <v>1182</v>
      </c>
      <c r="F14" s="29" t="s">
        <v>1183</v>
      </c>
      <c r="G14" s="30" t="s">
        <v>1184</v>
      </c>
      <c r="H14" s="29" t="s">
        <v>1185</v>
      </c>
      <c r="I14" s="29" t="s">
        <v>1186</v>
      </c>
      <c r="J14" s="31" t="s">
        <v>1187</v>
      </c>
      <c r="K14" s="29" t="s">
        <v>1188</v>
      </c>
      <c r="L14" s="32" t="s">
        <v>63</v>
      </c>
      <c r="M14" s="32" t="s">
        <v>63</v>
      </c>
      <c r="N14" s="32">
        <v>202</v>
      </c>
      <c r="O14" s="33"/>
    </row>
    <row r="15" spans="1:16" s="28" customFormat="1" ht="93.05" customHeight="1" x14ac:dyDescent="0.3">
      <c r="A15" s="35" t="s">
        <v>1189</v>
      </c>
      <c r="B15" s="36" t="s">
        <v>1190</v>
      </c>
      <c r="C15" s="600" t="s">
        <v>805</v>
      </c>
      <c r="D15" s="600" t="s">
        <v>804</v>
      </c>
      <c r="E15" s="600" t="s">
        <v>1182</v>
      </c>
      <c r="F15" s="35" t="s">
        <v>1191</v>
      </c>
      <c r="G15" s="30" t="s">
        <v>324</v>
      </c>
      <c r="H15" s="29" t="s">
        <v>1192</v>
      </c>
      <c r="I15" s="29" t="s">
        <v>1193</v>
      </c>
      <c r="J15" s="37" t="s">
        <v>63</v>
      </c>
      <c r="K15" s="30" t="s">
        <v>63</v>
      </c>
      <c r="L15" s="30" t="s">
        <v>1194</v>
      </c>
      <c r="M15" s="30" t="s">
        <v>1195</v>
      </c>
      <c r="N15" s="29">
        <v>202</v>
      </c>
      <c r="O15" s="37"/>
    </row>
    <row r="16" spans="1:16" s="40" customFormat="1" ht="72.599999999999994" x14ac:dyDescent="0.3">
      <c r="A16" s="29" t="s">
        <v>1196</v>
      </c>
      <c r="B16" s="29" t="s">
        <v>1197</v>
      </c>
      <c r="C16" s="601" t="s">
        <v>804</v>
      </c>
      <c r="D16" s="605" t="s">
        <v>804</v>
      </c>
      <c r="E16" s="605" t="s">
        <v>1182</v>
      </c>
      <c r="F16" s="29" t="s">
        <v>1198</v>
      </c>
      <c r="G16" s="30" t="s">
        <v>1184</v>
      </c>
      <c r="H16" s="29" t="s">
        <v>1199</v>
      </c>
      <c r="I16" s="29" t="s">
        <v>1200</v>
      </c>
      <c r="J16" s="29" t="s">
        <v>63</v>
      </c>
      <c r="K16" s="38" t="s">
        <v>63</v>
      </c>
      <c r="L16" s="29" t="s">
        <v>63</v>
      </c>
      <c r="M16" s="29" t="s">
        <v>63</v>
      </c>
      <c r="N16" s="29" t="s">
        <v>63</v>
      </c>
      <c r="O16" s="39"/>
    </row>
    <row r="17" spans="1:16" s="40" customFormat="1" ht="12.1" x14ac:dyDescent="0.3">
      <c r="A17" s="29"/>
      <c r="B17" s="29"/>
      <c r="C17" s="29"/>
      <c r="D17" s="29"/>
      <c r="E17" s="30"/>
      <c r="F17" s="29"/>
      <c r="G17" s="29"/>
      <c r="H17" s="29"/>
      <c r="I17" s="38"/>
      <c r="J17" s="38"/>
      <c r="K17" s="29"/>
      <c r="L17" s="29"/>
      <c r="M17" s="38"/>
      <c r="N17" s="38"/>
      <c r="O17" s="38"/>
    </row>
    <row r="18" spans="1:16" s="40" customFormat="1" ht="13" customHeight="1" x14ac:dyDescent="0.3">
      <c r="A18" s="1032"/>
      <c r="B18" s="35"/>
      <c r="C18" s="35"/>
      <c r="D18" s="35"/>
      <c r="E18" s="35"/>
      <c r="F18" s="35"/>
      <c r="G18" s="29"/>
      <c r="H18" s="29"/>
      <c r="I18" s="29"/>
      <c r="J18" s="38"/>
      <c r="K18" s="38"/>
      <c r="L18" s="29"/>
      <c r="M18" s="29"/>
      <c r="N18" s="38"/>
      <c r="O18" s="38"/>
      <c r="P18" s="38"/>
    </row>
    <row r="19" spans="1:16" s="55" customFormat="1" ht="28.8" x14ac:dyDescent="0.3">
      <c r="B19" s="330" t="s">
        <v>431</v>
      </c>
      <c r="C19" s="269" t="s">
        <v>433</v>
      </c>
      <c r="D19" s="330" t="s">
        <v>435</v>
      </c>
      <c r="E19" s="598" t="s">
        <v>1201</v>
      </c>
      <c r="F19" s="597" t="s">
        <v>437</v>
      </c>
      <c r="G19" s="596" t="s">
        <v>368</v>
      </c>
      <c r="H19" s="598" t="s">
        <v>360</v>
      </c>
      <c r="I19" s="330"/>
      <c r="J19" s="330"/>
      <c r="K19" s="269"/>
      <c r="L19" s="58"/>
      <c r="M19" s="58"/>
      <c r="N19" s="58"/>
      <c r="O19" s="604"/>
      <c r="P19" s="604"/>
    </row>
    <row r="20" spans="1:16" s="54" customFormat="1" ht="36.299999999999997" x14ac:dyDescent="0.3">
      <c r="B20" s="599">
        <v>1</v>
      </c>
      <c r="C20" s="325" t="str" cm="1">
        <f t="array" ref="C20">IFERROR(INDEX('List of Test Cases'!C:C,SMALL(IF('List of Test Cases'!E:E=$C$1,ROW('List of Test Cases'!E:E) - ROW(INDEX('List of Test Cases'!E:E,1,1))+1),B20)),"")</f>
        <v>ET-G017-SRR-G1</v>
      </c>
      <c r="D20" s="600" t="str" cm="1">
        <f t="array" aca="1" ref="D20" ca="1">IF(C20="","",HYPERLINK("#"&amp;CELL("address",INDEX('List of Test Cases'!C:C,MATCH(CONCATENATE(C20,C$1),'List of Test Cases'!Q:Q,0))),"View Test Case"))</f>
        <v>View Test Case</v>
      </c>
      <c r="E20" s="56" t="str" cm="1">
        <f t="array" ref="E20">IF($C20="","",INDEX('List of Test Cases'!B:B,MATCH(CONCATENATE($C20,$C$1),'List of Test Cases'!$Q:$Q,0),))</f>
        <v>ET-G017</v>
      </c>
      <c r="F20" s="56" t="str" cm="1">
        <f t="array" ref="F20">IF($C20="","",INDEX('List of Test Cases'!C:C,MATCH(CONCATENATE($C20,$C$1),'List of Test Cases'!$Q:$Q,0),))</f>
        <v>ET-G017-SRR-G1</v>
      </c>
      <c r="G20" s="56" t="str" cm="1">
        <f t="array" aca="1" ref="G20" ca="1">IF($C20="","",INDEX('List of Test Cases'!G:G,MATCH(CONCATENATE($C20,$C$1),'List of Test Cases'!$Q:$Q,0),))</f>
        <v>Switch Request Rejected during CSS Validation - Invalid Registration start Date  (e.g. greater than Max Switch period)</v>
      </c>
      <c r="H20" s="56" t="str" cm="1">
        <f t="array" ref="H20">IF($C20="","",INDEX('List of Test Cases'!A:A,MATCH(CONCATENATE($C20,$C$1),'List of Test Cases'!$Q:$Q,0),))</f>
        <v>Switch Request Rejection - GAIN</v>
      </c>
      <c r="I20" s="601"/>
      <c r="J20" s="601"/>
      <c r="K20" s="47"/>
      <c r="L20" s="47"/>
      <c r="M20" s="47"/>
      <c r="N20" s="47"/>
      <c r="O20" s="56"/>
      <c r="P20" s="56"/>
    </row>
    <row r="21" spans="1:16" s="55" customFormat="1" ht="36.299999999999997" x14ac:dyDescent="0.3">
      <c r="B21" s="602">
        <v>2</v>
      </c>
      <c r="C21" s="325" t="str" cm="1">
        <f t="array" ref="C21">IFERROR(INDEX('List of Test Cases'!C:C,SMALL(IF('List of Test Cases'!E:E=$C$1,ROW('List of Test Cases'!E:E) - ROW(INDEX('List of Test Cases'!E:E,1,1))+1),B21)),"")</f>
        <v>ET-E015-SRR-G1</v>
      </c>
      <c r="D21" s="600" t="str" cm="1">
        <f t="array" aca="1" ref="D21" ca="1">IF(C21="","",HYPERLINK("#"&amp;CELL("address",INDEX('List of Test Cases'!C:C,MATCH(CONCATENATE(C21,C$1),'List of Test Cases'!Q:Q,0))),"View Test Case"))</f>
        <v>View Test Case</v>
      </c>
      <c r="E21" s="56" t="str" cm="1">
        <f t="array" ref="E21">IF($C21="","",INDEX('List of Test Cases'!B:B,MATCH(CONCATENATE($C21,$C$1),'List of Test Cases'!$Q:$Q,0),))</f>
        <v>ET-E015</v>
      </c>
      <c r="F21" s="56" t="str" cm="1">
        <f t="array" ref="F21">IF($C21="","",INDEX('List of Test Cases'!C:C,MATCH(CONCATENATE($C21,$C$1),'List of Test Cases'!$Q:$Q,0),))</f>
        <v>ET-E015-SRR-G1</v>
      </c>
      <c r="G21" s="56" t="str" cm="1">
        <f t="array" aca="1" ref="G21" ca="1">IF($C21="","",INDEX('List of Test Cases'!G:G,MATCH(CONCATENATE($C21,$C$1),'List of Test Cases'!$Q:$Q,0),))</f>
        <v>Switch Request Rejected during CSS Validation - Invalid Registration start Date  (e.g. greater than Max Switch period)</v>
      </c>
      <c r="H21" s="56" t="str" cm="1">
        <f t="array" ref="H21">IF($C21="","",INDEX('List of Test Cases'!A:A,MATCH(CONCATENATE($C21,$C$1),'List of Test Cases'!$Q:$Q,0),))</f>
        <v>Switch Request Rejection - GAIN</v>
      </c>
      <c r="I21" s="601"/>
      <c r="J21" s="601"/>
      <c r="K21" s="47"/>
      <c r="L21" s="47"/>
      <c r="M21" s="47"/>
      <c r="N21" s="47"/>
      <c r="O21" s="56"/>
      <c r="P21" s="56"/>
    </row>
    <row r="22" spans="1:16" s="55" customFormat="1" ht="13.85" x14ac:dyDescent="0.3">
      <c r="B22" s="602">
        <v>3</v>
      </c>
      <c r="C22" s="325" t="str" cm="1">
        <f t="array" ref="C22">IFERROR(INDEX('List of Test Cases'!C:C,SMALL(IF('List of Test Cases'!E:E=$C$1,ROW('List of Test Cases'!E:E) - ROW(INDEX('List of Test Cases'!E:E,1,1))+1),B22)),"")</f>
        <v/>
      </c>
      <c r="D22" s="600" t="str" cm="1">
        <f t="array" aca="1" ref="D22" ca="1">IF(C22="","",HYPERLINK("#"&amp;CELL("address",INDEX('List of Test Cases'!C:C,MATCH(CONCATENATE(C22,C$1),'List of Test Cases'!Q:Q,0))),"View Test Case"))</f>
        <v/>
      </c>
      <c r="E22" s="56" t="str" cm="1">
        <f t="array" ref="E22">IF($C22="","",INDEX('List of Test Cases'!B:B,MATCH(CONCATENATE($C22,$C$1),'List of Test Cases'!$Q:$Q,0),))</f>
        <v/>
      </c>
      <c r="F22" s="56" t="str" cm="1">
        <f t="array" ref="F22">IF($C22="","",INDEX('List of Test Cases'!C:C,MATCH(CONCATENATE($C22,$C$1),'List of Test Cases'!$Q:$Q,0),))</f>
        <v/>
      </c>
      <c r="G22" s="56" t="str" cm="1">
        <f t="array" ref="G22">IF($C22="","",INDEX('List of Test Cases'!G:G,MATCH(CONCATENATE($C22,$C$1),'List of Test Cases'!$Q:$Q,0),))</f>
        <v/>
      </c>
      <c r="H22" s="56" t="str" cm="1">
        <f t="array" ref="H22">IF($C22="","",INDEX('List of Test Cases'!A:A,MATCH(CONCATENATE($C22,$C$1),'List of Test Cases'!$Q:$Q,0),))</f>
        <v/>
      </c>
      <c r="I22" s="601"/>
      <c r="J22" s="601"/>
      <c r="K22" s="47"/>
      <c r="L22" s="47"/>
      <c r="M22" s="47"/>
      <c r="N22" s="47"/>
      <c r="O22" s="56"/>
      <c r="P22" s="56"/>
    </row>
    <row r="23" spans="1:16" s="42" customFormat="1" ht="13.85" x14ac:dyDescent="0.25">
      <c r="B23" s="603">
        <v>4</v>
      </c>
      <c r="C23" s="325" t="str" cm="1">
        <f t="array" ref="C23">IFERROR(INDEX('List of Test Cases'!C:C,SMALL(IF('List of Test Cases'!E:E=$C$1,ROW('List of Test Cases'!E:E) - ROW(INDEX('List of Test Cases'!E:E,1,1))+1),B23)),"")</f>
        <v/>
      </c>
      <c r="D23" s="600" t="str" cm="1">
        <f t="array" aca="1" ref="D23" ca="1">IF(C23="","",HYPERLINK("#"&amp;CELL("address",INDEX('List of Test Cases'!C:C,MATCH(CONCATENATE(C23,C$1),'List of Test Cases'!Q:Q,0))),"View Test Case"))</f>
        <v/>
      </c>
      <c r="E23" s="56" t="str" cm="1">
        <f t="array" ref="E23">IF($C23="","",INDEX('List of Test Cases'!B:B,MATCH(CONCATENATE($C23,$C$1),'List of Test Cases'!$Q:$Q,0),))</f>
        <v/>
      </c>
      <c r="F23" s="56" t="str" cm="1">
        <f t="array" ref="F23">IF($C23="","",INDEX('List of Test Cases'!C:C,MATCH(CONCATENATE($C23,$C$1),'List of Test Cases'!$Q:$Q,0),))</f>
        <v/>
      </c>
      <c r="G23" s="56" t="str" cm="1">
        <f t="array" ref="G23">IF($C23="","",INDEX('List of Test Cases'!G:G,MATCH(CONCATENATE($C23,$C$1),'List of Test Cases'!$Q:$Q,0),))</f>
        <v/>
      </c>
      <c r="H23" s="56" t="str" cm="1">
        <f t="array" ref="H23">IF($C23="","",INDEX('List of Test Cases'!A:A,MATCH(CONCATENATE($C23,$C$1),'List of Test Cases'!$Q:$Q,0),))</f>
        <v/>
      </c>
      <c r="I23" s="601"/>
      <c r="J23" s="601"/>
      <c r="K23" s="47"/>
      <c r="L23" s="47"/>
      <c r="M23" s="47"/>
      <c r="N23" s="47"/>
      <c r="O23" s="56"/>
      <c r="P23" s="56"/>
    </row>
    <row r="24" spans="1:16" s="42" customFormat="1" ht="13.85" x14ac:dyDescent="0.25">
      <c r="B24" s="603">
        <v>5</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1:16" ht="12.1" x14ac:dyDescent="0.25">
      <c r="B25" s="603">
        <v>6</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ht="12.1" x14ac:dyDescent="0.25">
      <c r="B26" s="603">
        <v>7</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ht="12.1" x14ac:dyDescent="0.25">
      <c r="B27" s="603">
        <v>8</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ht="12.1" x14ac:dyDescent="0.25">
      <c r="B28" s="603">
        <v>9</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ht="12.1" x14ac:dyDescent="0.25">
      <c r="B29" s="603">
        <v>10</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ht="12.1" x14ac:dyDescent="0.25">
      <c r="B30" s="603">
        <v>11</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ht="12.1" x14ac:dyDescent="0.25">
      <c r="B31" s="603">
        <v>12</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ht="12.1" x14ac:dyDescent="0.25">
      <c r="B32" s="603">
        <v>13</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ht="12.1" x14ac:dyDescent="0.25">
      <c r="B33" s="603">
        <v>14</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ht="12.1" x14ac:dyDescent="0.25">
      <c r="B34" s="603">
        <v>15</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ht="12.1" x14ac:dyDescent="0.25">
      <c r="B35" s="603">
        <v>16</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ht="12.1" x14ac:dyDescent="0.25">
      <c r="B36" s="603">
        <v>17</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ht="12.1" x14ac:dyDescent="0.25">
      <c r="B37" s="603">
        <v>18</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ht="12.1" x14ac:dyDescent="0.25">
      <c r="B38" s="603">
        <v>19</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ht="12.1" x14ac:dyDescent="0.25">
      <c r="B39" s="603">
        <v>20</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ht="12.1" x14ac:dyDescent="0.25">
      <c r="B40" s="603">
        <v>21</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ht="12.1" x14ac:dyDescent="0.25">
      <c r="B41" s="603">
        <v>22</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ht="12.1" x14ac:dyDescent="0.25">
      <c r="B42" s="603">
        <v>23</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ht="12.1" x14ac:dyDescent="0.25">
      <c r="B43" s="603">
        <v>24</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ht="12.1" x14ac:dyDescent="0.25">
      <c r="B44" s="603">
        <v>25</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ht="12.1" x14ac:dyDescent="0.25">
      <c r="B45" s="603">
        <v>26</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ht="12.1" x14ac:dyDescent="0.25">
      <c r="B46" s="603">
        <v>27</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ht="12.1" x14ac:dyDescent="0.25">
      <c r="B47" s="603">
        <v>28</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ht="12.1" x14ac:dyDescent="0.25">
      <c r="B48" s="603">
        <v>29</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ht="12.1" x14ac:dyDescent="0.25">
      <c r="B49" s="603">
        <v>30</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ht="12.1" x14ac:dyDescent="0.25">
      <c r="B50" s="603">
        <v>31</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ht="12.1" x14ac:dyDescent="0.25">
      <c r="B51" s="603">
        <v>32</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ht="12.1" x14ac:dyDescent="0.25">
      <c r="B52" s="603">
        <v>33</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ht="12.1" x14ac:dyDescent="0.25">
      <c r="B53" s="603">
        <v>34</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ht="12.1" x14ac:dyDescent="0.25">
      <c r="B54" s="603">
        <v>35</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ht="12.1" x14ac:dyDescent="0.25">
      <c r="B55" s="603">
        <v>36</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12.1" x14ac:dyDescent="0.25">
      <c r="B56" s="603">
        <v>37</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38</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39</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40</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41</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42</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43</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44</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45</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46</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47</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48</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49</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50</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51</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52</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53</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54</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55</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56</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sheetData>
  <autoFilter ref="B13:P13" xr:uid="{4789A1A5-4D95-4AFE-B391-B44DDD2114BC}"/>
  <mergeCells count="7">
    <mergeCell ref="C2:G2"/>
    <mergeCell ref="C11:G11"/>
    <mergeCell ref="C8:G8"/>
    <mergeCell ref="C3:G7"/>
    <mergeCell ref="B3:B7"/>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&amp;C&amp;1#&amp;"Calibri"&amp;11&amp;KFF0000DCC Controlled</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C55F-D9AF-4C0D-A2D1-F882A6A8B2AD}">
  <dimension ref="A1:P161"/>
  <sheetViews>
    <sheetView showGridLines="0" showRuler="0" zoomScaleNormal="100" zoomScalePageLayoutView="114" workbookViewId="0">
      <pane xSplit="7" topLeftCell="I1" activePane="topRight" state="frozen"/>
      <selection pane="topRight" activeCell="I17" sqref="I17"/>
    </sheetView>
  </sheetViews>
  <sheetFormatPr defaultColWidth="10.5546875" defaultRowHeight="20.3" customHeight="1" x14ac:dyDescent="0.25"/>
  <cols>
    <col min="1" max="1" width="0" style="230" hidden="1" customWidth="1"/>
    <col min="2" max="2" width="17.5546875" style="243" bestFit="1" customWidth="1"/>
    <col min="3" max="3" width="39.109375" style="243" customWidth="1"/>
    <col min="4" max="4" width="13.5546875" style="243" bestFit="1" customWidth="1"/>
    <col min="5" max="5" width="12" style="230" bestFit="1" customWidth="1"/>
    <col min="6" max="6" width="15.33203125" style="230" bestFit="1" customWidth="1"/>
    <col min="7" max="7" width="54.6640625" style="230" customWidth="1"/>
    <col min="8" max="8" width="29" style="230" bestFit="1" customWidth="1"/>
    <col min="9" max="9" width="38" style="230" customWidth="1"/>
    <col min="10" max="10" width="42.5546875" style="230" customWidth="1"/>
    <col min="11" max="11" width="15.44140625" style="230" bestFit="1" customWidth="1"/>
    <col min="12" max="12" width="41.109375" style="230" bestFit="1" customWidth="1"/>
    <col min="13" max="13" width="32.44140625" style="230" bestFit="1" customWidth="1"/>
    <col min="14" max="14" width="36.109375" style="230" bestFit="1" customWidth="1"/>
    <col min="15" max="15" width="20.33203125" style="230" bestFit="1" customWidth="1"/>
    <col min="16" max="16" width="50.44140625" style="230" customWidth="1"/>
    <col min="17" max="16384" width="10.5546875" style="230"/>
  </cols>
  <sheetData>
    <row r="1" spans="1:16" ht="39.049999999999997" customHeight="1" x14ac:dyDescent="0.25">
      <c r="B1" s="322" t="s">
        <v>388</v>
      </c>
      <c r="C1" s="228" t="s">
        <v>909</v>
      </c>
      <c r="D1" s="420"/>
      <c r="E1" s="123"/>
      <c r="F1" s="98"/>
      <c r="G1" s="229"/>
      <c r="H1" s="229"/>
      <c r="I1" s="229"/>
      <c r="J1" s="229"/>
      <c r="K1" s="229"/>
      <c r="L1" s="229"/>
      <c r="M1" s="229"/>
      <c r="N1" s="229"/>
      <c r="O1" s="425"/>
      <c r="P1" s="424"/>
    </row>
    <row r="2" spans="1:16" ht="14.4" x14ac:dyDescent="0.25">
      <c r="B2" s="322" t="s">
        <v>390</v>
      </c>
      <c r="C2" s="1327" t="s">
        <v>2630</v>
      </c>
      <c r="D2" s="1328"/>
      <c r="E2" s="1328"/>
      <c r="F2" s="1328"/>
      <c r="G2" s="1328"/>
      <c r="H2" s="229"/>
      <c r="I2" s="229"/>
      <c r="J2" s="229"/>
      <c r="K2" s="229"/>
      <c r="L2" s="229"/>
      <c r="M2" s="229"/>
      <c r="N2" s="229"/>
      <c r="O2" s="425"/>
      <c r="P2" s="424"/>
    </row>
    <row r="3" spans="1:16" ht="12.1" x14ac:dyDescent="0.25">
      <c r="B3" s="1235" t="s">
        <v>392</v>
      </c>
      <c r="C3" s="1331" t="s">
        <v>2377</v>
      </c>
      <c r="D3" s="1332"/>
      <c r="E3" s="1332"/>
      <c r="F3" s="1332"/>
      <c r="G3" s="1332"/>
      <c r="H3" s="659"/>
      <c r="I3" s="659"/>
      <c r="J3" s="659"/>
      <c r="K3" s="659"/>
      <c r="L3" s="659"/>
      <c r="M3" s="659"/>
      <c r="N3" s="659"/>
      <c r="O3" s="426"/>
      <c r="P3" s="427"/>
    </row>
    <row r="4" spans="1:16" ht="12.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2.1" x14ac:dyDescent="0.25">
      <c r="B6" s="1236"/>
      <c r="C6" s="1333"/>
      <c r="D6" s="1334"/>
      <c r="E6" s="1334"/>
      <c r="F6" s="1334"/>
      <c r="G6" s="1334"/>
      <c r="H6" s="660"/>
      <c r="I6" s="660"/>
      <c r="J6" s="660"/>
      <c r="K6" s="660"/>
      <c r="L6" s="660"/>
      <c r="M6" s="660"/>
      <c r="N6" s="660"/>
      <c r="P6" s="428"/>
    </row>
    <row r="7" spans="1:16" ht="12.1" x14ac:dyDescent="0.25">
      <c r="B7" s="1237"/>
      <c r="C7" s="1335"/>
      <c r="D7" s="1336"/>
      <c r="E7" s="1336"/>
      <c r="F7" s="1336"/>
      <c r="G7" s="1336"/>
      <c r="H7" s="662"/>
      <c r="I7" s="662"/>
      <c r="J7" s="662"/>
      <c r="K7" s="662"/>
      <c r="L7" s="662"/>
      <c r="M7" s="662"/>
      <c r="N7" s="662"/>
      <c r="O7" s="429"/>
      <c r="P7" s="430"/>
    </row>
    <row r="8" spans="1:16" ht="31.55" customHeight="1" x14ac:dyDescent="0.25">
      <c r="B8" s="322" t="s">
        <v>394</v>
      </c>
      <c r="C8" s="1327" t="s">
        <v>2378</v>
      </c>
      <c r="D8" s="1328"/>
      <c r="E8" s="1328"/>
      <c r="F8" s="1328"/>
      <c r="G8" s="1328"/>
      <c r="H8" s="229"/>
      <c r="I8" s="229"/>
      <c r="J8" s="229"/>
      <c r="K8" s="229"/>
      <c r="L8" s="229"/>
      <c r="M8" s="229"/>
      <c r="N8" s="229"/>
      <c r="O8" s="425"/>
      <c r="P8" s="424"/>
    </row>
    <row r="9" spans="1:16" ht="14.4" x14ac:dyDescent="0.25">
      <c r="B9" s="322" t="s">
        <v>396</v>
      </c>
      <c r="C9" s="1327" t="s">
        <v>63</v>
      </c>
      <c r="D9" s="1328"/>
      <c r="E9" s="1328"/>
      <c r="F9" s="1328"/>
      <c r="G9" s="1328"/>
      <c r="H9" s="420"/>
      <c r="I9" s="420"/>
      <c r="J9" s="536"/>
      <c r="K9" s="536"/>
      <c r="L9" s="536"/>
      <c r="M9" s="536"/>
      <c r="N9" s="536"/>
      <c r="O9" s="425"/>
      <c r="P9" s="424"/>
    </row>
    <row r="10" spans="1:16" ht="46.55" hidden="1" customHeight="1" x14ac:dyDescent="0.25">
      <c r="B10" s="322" t="s">
        <v>445</v>
      </c>
      <c r="C10" s="1327" t="s">
        <v>695</v>
      </c>
      <c r="D10" s="1328"/>
      <c r="E10" s="1328"/>
      <c r="F10" s="1328"/>
      <c r="G10" s="1328"/>
      <c r="H10" s="511" t="e">
        <f t="array" ref="H10">_xlfn.TEXTJOIN(", ",TRUE,IF((E14:E100="Y")*(B23:B100&lt;&gt;""),B23:B100,""))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145.15" x14ac:dyDescent="0.3">
      <c r="A14" s="233" t="s">
        <v>2379</v>
      </c>
      <c r="B14" s="233" t="s">
        <v>2380</v>
      </c>
      <c r="C14" s="664" t="s">
        <v>804</v>
      </c>
      <c r="D14" s="665" t="s">
        <v>804</v>
      </c>
      <c r="E14" s="665" t="s">
        <v>1264</v>
      </c>
      <c r="F14" s="233" t="s">
        <v>2631</v>
      </c>
      <c r="G14" s="234" t="s">
        <v>1184</v>
      </c>
      <c r="H14" s="233" t="s">
        <v>2321</v>
      </c>
      <c r="I14" s="233" t="s">
        <v>2382</v>
      </c>
      <c r="J14" s="876" t="s">
        <v>1993</v>
      </c>
      <c r="K14" s="233" t="s">
        <v>2383</v>
      </c>
      <c r="L14" s="235" t="s">
        <v>63</v>
      </c>
      <c r="M14" s="235" t="s">
        <v>63</v>
      </c>
      <c r="N14" s="235" t="s">
        <v>63</v>
      </c>
      <c r="O14" s="404" t="s">
        <v>1396</v>
      </c>
    </row>
    <row r="15" spans="1:16" s="239" customFormat="1" ht="362.9" x14ac:dyDescent="0.3">
      <c r="A15" s="233" t="s">
        <v>2384</v>
      </c>
      <c r="B15" s="233" t="s">
        <v>2632</v>
      </c>
      <c r="C15" s="664" t="s">
        <v>805</v>
      </c>
      <c r="D15" s="665" t="s">
        <v>804</v>
      </c>
      <c r="E15" s="665" t="s">
        <v>1264</v>
      </c>
      <c r="F15" s="237" t="s">
        <v>2386</v>
      </c>
      <c r="G15" s="234" t="s">
        <v>324</v>
      </c>
      <c r="H15" s="233" t="s">
        <v>63</v>
      </c>
      <c r="I15" s="233" t="s">
        <v>2387</v>
      </c>
      <c r="J15" s="876" t="s">
        <v>63</v>
      </c>
      <c r="K15" s="233" t="s">
        <v>63</v>
      </c>
      <c r="L15" s="233" t="s">
        <v>2388</v>
      </c>
      <c r="M15" s="233" t="s">
        <v>2389</v>
      </c>
      <c r="N15" s="235" t="s">
        <v>63</v>
      </c>
      <c r="O15" s="246"/>
    </row>
    <row r="16" spans="1:16" s="239" customFormat="1" ht="157.25" x14ac:dyDescent="0.3">
      <c r="A16" s="233" t="s">
        <v>2390</v>
      </c>
      <c r="B16" s="233" t="s">
        <v>2633</v>
      </c>
      <c r="C16" s="664" t="s">
        <v>805</v>
      </c>
      <c r="D16" s="665" t="s">
        <v>804</v>
      </c>
      <c r="E16" s="665" t="s">
        <v>1264</v>
      </c>
      <c r="F16" s="237" t="s">
        <v>2634</v>
      </c>
      <c r="G16" s="241" t="s">
        <v>1184</v>
      </c>
      <c r="H16" s="240" t="s">
        <v>63</v>
      </c>
      <c r="I16" s="240" t="s">
        <v>2393</v>
      </c>
      <c r="J16" s="240" t="s">
        <v>63</v>
      </c>
      <c r="K16" s="238" t="s">
        <v>63</v>
      </c>
      <c r="L16" s="233" t="s">
        <v>63</v>
      </c>
      <c r="M16" s="233" t="s">
        <v>63</v>
      </c>
      <c r="N16" s="235">
        <v>202</v>
      </c>
      <c r="O16" s="404" t="s">
        <v>2635</v>
      </c>
    </row>
    <row r="17" spans="1:16" s="816" customFormat="1" ht="84.7" x14ac:dyDescent="0.3">
      <c r="A17" s="811" t="s">
        <v>2390</v>
      </c>
      <c r="B17" s="811" t="s">
        <v>2636</v>
      </c>
      <c r="C17" s="818" t="s">
        <v>805</v>
      </c>
      <c r="D17" s="813" t="s">
        <v>805</v>
      </c>
      <c r="E17" s="813" t="s">
        <v>1264</v>
      </c>
      <c r="F17" s="814" t="s">
        <v>2395</v>
      </c>
      <c r="G17" s="852" t="s">
        <v>2150</v>
      </c>
      <c r="H17" s="815" t="s">
        <v>63</v>
      </c>
      <c r="I17" s="815" t="s">
        <v>2396</v>
      </c>
      <c r="J17" s="815" t="s">
        <v>63</v>
      </c>
      <c r="K17" s="817" t="s">
        <v>63</v>
      </c>
      <c r="L17" s="811" t="s">
        <v>63</v>
      </c>
      <c r="M17" s="811" t="s">
        <v>63</v>
      </c>
      <c r="N17" s="853">
        <v>202</v>
      </c>
      <c r="O17" s="853"/>
    </row>
    <row r="18" spans="1:16" s="239" customFormat="1" ht="84.7" x14ac:dyDescent="0.3">
      <c r="A18" s="233" t="s">
        <v>2390</v>
      </c>
      <c r="B18" s="233" t="s">
        <v>2637</v>
      </c>
      <c r="C18" s="664" t="s">
        <v>804</v>
      </c>
      <c r="D18" s="665" t="s">
        <v>804</v>
      </c>
      <c r="E18" s="665" t="s">
        <v>1264</v>
      </c>
      <c r="F18" s="237" t="s">
        <v>2638</v>
      </c>
      <c r="G18" s="241" t="s">
        <v>336</v>
      </c>
      <c r="H18" s="240" t="s">
        <v>63</v>
      </c>
      <c r="I18" s="240" t="s">
        <v>2399</v>
      </c>
      <c r="J18" s="240" t="s">
        <v>63</v>
      </c>
      <c r="K18" s="238" t="s">
        <v>63</v>
      </c>
      <c r="L18" s="233" t="s">
        <v>63</v>
      </c>
      <c r="M18" s="233" t="s">
        <v>63</v>
      </c>
      <c r="N18" s="235">
        <v>202</v>
      </c>
      <c r="O18" s="235"/>
    </row>
    <row r="19" spans="1:16" s="816" customFormat="1" ht="72.599999999999994" x14ac:dyDescent="0.3">
      <c r="A19" s="811" t="s">
        <v>2390</v>
      </c>
      <c r="B19" s="811" t="s">
        <v>2639</v>
      </c>
      <c r="C19" s="818" t="s">
        <v>805</v>
      </c>
      <c r="D19" s="813" t="s">
        <v>805</v>
      </c>
      <c r="E19" s="813" t="s">
        <v>1264</v>
      </c>
      <c r="F19" s="814" t="s">
        <v>2401</v>
      </c>
      <c r="G19" s="852" t="s">
        <v>346</v>
      </c>
      <c r="H19" s="815" t="s">
        <v>63</v>
      </c>
      <c r="I19" s="815" t="s">
        <v>2402</v>
      </c>
      <c r="J19" s="815" t="s">
        <v>63</v>
      </c>
      <c r="K19" s="817" t="s">
        <v>63</v>
      </c>
      <c r="L19" s="811" t="s">
        <v>63</v>
      </c>
      <c r="M19" s="811" t="s">
        <v>63</v>
      </c>
      <c r="N19" s="853">
        <v>202</v>
      </c>
      <c r="O19" s="811"/>
    </row>
    <row r="20" spans="1:16" s="816" customFormat="1" ht="84.7" x14ac:dyDescent="0.3">
      <c r="A20" s="811" t="s">
        <v>2403</v>
      </c>
      <c r="B20" s="811" t="s">
        <v>2404</v>
      </c>
      <c r="C20" s="818" t="s">
        <v>805</v>
      </c>
      <c r="D20" s="813" t="s">
        <v>805</v>
      </c>
      <c r="E20" s="813" t="s">
        <v>1264</v>
      </c>
      <c r="F20" s="814" t="s">
        <v>2405</v>
      </c>
      <c r="G20" s="819" t="s">
        <v>326</v>
      </c>
      <c r="H20" s="811" t="s">
        <v>63</v>
      </c>
      <c r="I20" s="815" t="s">
        <v>2406</v>
      </c>
      <c r="J20" s="815" t="s">
        <v>63</v>
      </c>
      <c r="K20" s="817" t="s">
        <v>63</v>
      </c>
      <c r="L20" s="817" t="s">
        <v>63</v>
      </c>
      <c r="M20" s="817" t="s">
        <v>63</v>
      </c>
      <c r="N20" s="811">
        <v>202</v>
      </c>
      <c r="O20" s="811" t="s">
        <v>1239</v>
      </c>
    </row>
    <row r="21" spans="1:16" s="816" customFormat="1" ht="84.7" x14ac:dyDescent="0.3">
      <c r="A21" s="811" t="s">
        <v>2403</v>
      </c>
      <c r="B21" s="811" t="s">
        <v>2407</v>
      </c>
      <c r="C21" s="818" t="s">
        <v>805</v>
      </c>
      <c r="D21" s="813" t="s">
        <v>805</v>
      </c>
      <c r="E21" s="813" t="s">
        <v>1264</v>
      </c>
      <c r="F21" s="814" t="s">
        <v>2408</v>
      </c>
      <c r="G21" s="819" t="s">
        <v>328</v>
      </c>
      <c r="H21" s="811" t="s">
        <v>63</v>
      </c>
      <c r="I21" s="815" t="s">
        <v>2409</v>
      </c>
      <c r="J21" s="815" t="s">
        <v>63</v>
      </c>
      <c r="K21" s="817" t="s">
        <v>63</v>
      </c>
      <c r="L21" s="817" t="s">
        <v>63</v>
      </c>
      <c r="M21" s="817" t="s">
        <v>63</v>
      </c>
      <c r="N21" s="811">
        <v>202</v>
      </c>
      <c r="O21" s="683"/>
    </row>
    <row r="22" spans="1:16" s="816" customFormat="1" ht="96.8" x14ac:dyDescent="0.3">
      <c r="A22" s="811" t="s">
        <v>2403</v>
      </c>
      <c r="B22" s="811" t="s">
        <v>2410</v>
      </c>
      <c r="C22" s="818" t="s">
        <v>805</v>
      </c>
      <c r="D22" s="813" t="s">
        <v>805</v>
      </c>
      <c r="E22" s="813" t="s">
        <v>1264</v>
      </c>
      <c r="F22" s="814" t="s">
        <v>2411</v>
      </c>
      <c r="G22" s="819" t="s">
        <v>798</v>
      </c>
      <c r="H22" s="811" t="s">
        <v>63</v>
      </c>
      <c r="I22" s="815" t="s">
        <v>2412</v>
      </c>
      <c r="J22" s="815" t="s">
        <v>63</v>
      </c>
      <c r="K22" s="817" t="s">
        <v>63</v>
      </c>
      <c r="L22" s="817" t="s">
        <v>63</v>
      </c>
      <c r="M22" s="817" t="s">
        <v>63</v>
      </c>
      <c r="N22" s="811">
        <v>202</v>
      </c>
      <c r="O22" s="811" t="s">
        <v>1239</v>
      </c>
    </row>
    <row r="23" spans="1:16" s="239" customFormat="1" ht="12.1" x14ac:dyDescent="0.3">
      <c r="B23" s="233"/>
      <c r="C23" s="233"/>
      <c r="D23" s="233"/>
      <c r="E23" s="237"/>
      <c r="F23" s="241"/>
      <c r="G23" s="242"/>
      <c r="H23" s="233"/>
      <c r="I23" s="240"/>
      <c r="J23" s="233"/>
      <c r="K23" s="240"/>
      <c r="L23" s="233"/>
      <c r="M23" s="235"/>
      <c r="N23" s="235"/>
      <c r="O23" s="423"/>
      <c r="P23" s="422"/>
    </row>
    <row r="24" spans="1:16" s="239" customFormat="1" ht="12.1" x14ac:dyDescent="0.3">
      <c r="B24" s="233"/>
      <c r="C24" s="233"/>
      <c r="D24" s="233"/>
      <c r="E24" s="233"/>
      <c r="F24" s="234"/>
      <c r="G24" s="233"/>
      <c r="H24" s="233"/>
      <c r="I24" s="240"/>
      <c r="J24" s="233"/>
      <c r="K24" s="233"/>
      <c r="L24" s="233"/>
      <c r="M24" s="233"/>
      <c r="N24" s="238"/>
      <c r="O24" s="423"/>
      <c r="P24" s="422"/>
    </row>
    <row r="25" spans="1:16"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6" s="54" customFormat="1" ht="24.2" x14ac:dyDescent="0.3">
      <c r="B26" s="599">
        <v>1</v>
      </c>
      <c r="C26" s="325" t="str" cm="1">
        <f t="array" ref="C26">IFERROR(INDEX('List of Test Cases'!C:C,SMALL(IF('List of Test Cases'!E:E=$C$1,ROW('List of Test Cases'!E:E) - ROW(INDEX('List of Test Cases'!E:E,1,1))+1),B26)),"")</f>
        <v>ET-GS007-SDRS-01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ET-GS007</v>
      </c>
      <c r="F26" s="56" t="str" cm="1">
        <f t="array" ref="F26">IF($C26="","",INDEX('List of Test Cases'!C:C,MATCH(CONCATENATE($C26,$C$1),'List of Test Cases'!$Q:$Q,0),))</f>
        <v>ET-GS007-SDRS-01</v>
      </c>
      <c r="G26" s="56" t="str" cm="1">
        <f t="array" aca="1" ref="G26" ca="1">IF($C26="","",INDEX('List of Test Cases'!G:G,MATCH(CONCATENATE($C26,$C$1),'List of Test Cases'!$Q:$Q,0),))</f>
        <v>Shipper - Registration Deactivation - Gas</v>
      </c>
      <c r="H26" s="56" t="str" cm="1">
        <f t="array" ref="H26">IF($C26="","",INDEX('List of Test Cases'!A:A,MATCH(CONCATENATE($C26,$C$1),'List of Test Cases'!$Q:$Q,0),))</f>
        <v>Shipper - De-activate Registration Successful</v>
      </c>
      <c r="I26" s="601"/>
      <c r="J26" s="601"/>
      <c r="K26" s="47"/>
      <c r="L26" s="47"/>
      <c r="M26" s="47"/>
      <c r="N26" s="47"/>
      <c r="O26" s="56"/>
      <c r="P26" s="56"/>
    </row>
    <row r="27" spans="1:16" s="55" customFormat="1" ht="13.85" x14ac:dyDescent="0.3">
      <c r="B27" s="602">
        <v>2</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42" customFormat="1"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31</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32</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33</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34</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35</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36</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37</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38</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39</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40</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41</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42</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43</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44</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45</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46</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47</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48</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49</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50</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sheetData>
  <autoFilter ref="B13:P13" xr:uid="{05DB16FE-D57B-4AF9-82DB-2D76D57B766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2066EA-07A6-43C5-B4D6-A289F89934FD}">
          <x14:formula1>
            <xm:f>'C:\Users\KrantiNaik\Library\Containers\com.microsoft.Excel\Data\Documents\4360A61E\[SIT Test Scenarios Master List v0.16.xlsx]Priority'!#REF!</xm:f>
          </x14:formula1>
          <xm:sqref>H25:I25</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6D87-2263-4A6A-ADA7-FC1484DFBD87}">
  <dimension ref="A1:P161"/>
  <sheetViews>
    <sheetView showGridLines="0" showRuler="0" zoomScale="90" zoomScaleNormal="90" zoomScalePageLayoutView="176" workbookViewId="0">
      <pane xSplit="7" topLeftCell="H1" activePane="topRight" state="frozen"/>
      <selection pane="topRight" activeCell="F17" sqref="F17"/>
    </sheetView>
  </sheetViews>
  <sheetFormatPr defaultColWidth="10.5546875" defaultRowHeight="12.1" x14ac:dyDescent="0.25"/>
  <cols>
    <col min="1" max="1" width="0" style="124" hidden="1" customWidth="1"/>
    <col min="2" max="2" width="22.5546875" style="140" customWidth="1"/>
    <col min="3" max="3" width="39.44140625" style="140" customWidth="1"/>
    <col min="4" max="4" width="13.5546875" style="140" customWidth="1"/>
    <col min="5" max="5" width="12" style="141" bestFit="1" customWidth="1"/>
    <col min="6" max="6" width="46.33203125" style="124"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43.5" customHeight="1" x14ac:dyDescent="0.25">
      <c r="B1" s="322" t="s">
        <v>388</v>
      </c>
      <c r="C1" s="122" t="s">
        <v>1154</v>
      </c>
      <c r="D1" s="195"/>
      <c r="E1" s="123"/>
      <c r="F1" s="98"/>
      <c r="G1" s="123"/>
      <c r="H1" s="123"/>
      <c r="I1" s="123"/>
      <c r="J1" s="123"/>
      <c r="K1" s="123"/>
      <c r="L1" s="123"/>
      <c r="M1" s="123"/>
      <c r="N1" s="123"/>
      <c r="O1" s="379"/>
      <c r="P1" s="380"/>
    </row>
    <row r="2" spans="1:16" ht="14.4" x14ac:dyDescent="0.25">
      <c r="B2" s="322" t="s">
        <v>390</v>
      </c>
      <c r="C2" s="1262" t="s">
        <v>2640</v>
      </c>
      <c r="D2" s="1263"/>
      <c r="E2" s="1263"/>
      <c r="F2" s="1263"/>
      <c r="G2" s="1263"/>
      <c r="H2" s="527"/>
      <c r="I2" s="527"/>
      <c r="J2" s="527"/>
      <c r="K2" s="527"/>
      <c r="L2" s="527"/>
      <c r="M2" s="527"/>
      <c r="N2" s="527"/>
      <c r="O2" s="379"/>
      <c r="P2" s="380"/>
    </row>
    <row r="3" spans="1:16" x14ac:dyDescent="0.25">
      <c r="B3" s="1235" t="s">
        <v>392</v>
      </c>
      <c r="C3" s="1264" t="s">
        <v>1598</v>
      </c>
      <c r="D3" s="1265"/>
      <c r="E3" s="1265"/>
      <c r="F3" s="1265"/>
      <c r="G3" s="1265"/>
      <c r="H3" s="528"/>
      <c r="I3" s="528"/>
      <c r="J3" s="528"/>
      <c r="K3" s="528"/>
      <c r="L3" s="528"/>
      <c r="M3" s="528"/>
      <c r="N3" s="528"/>
      <c r="O3" s="381"/>
      <c r="P3" s="382"/>
    </row>
    <row r="4" spans="1:16" x14ac:dyDescent="0.25">
      <c r="B4" s="1236"/>
      <c r="C4" s="1266"/>
      <c r="D4" s="1267"/>
      <c r="E4" s="1267"/>
      <c r="F4" s="1267"/>
      <c r="G4" s="1267"/>
      <c r="H4" s="529"/>
      <c r="I4" s="529"/>
      <c r="J4" s="529"/>
      <c r="K4" s="529"/>
      <c r="L4" s="529"/>
      <c r="M4" s="529"/>
      <c r="N4" s="529"/>
      <c r="P4" s="383"/>
    </row>
    <row r="5" spans="1:16" x14ac:dyDescent="0.25">
      <c r="B5" s="1236"/>
      <c r="C5" s="1266"/>
      <c r="D5" s="1267"/>
      <c r="E5" s="1267"/>
      <c r="F5" s="1267"/>
      <c r="G5" s="1267"/>
      <c r="H5" s="529"/>
      <c r="I5" s="529"/>
      <c r="J5" s="529"/>
      <c r="K5" s="529"/>
      <c r="L5" s="529"/>
      <c r="M5" s="529"/>
      <c r="N5" s="529"/>
      <c r="P5" s="383"/>
    </row>
    <row r="6" spans="1:16" x14ac:dyDescent="0.25">
      <c r="B6" s="1236"/>
      <c r="C6" s="1266"/>
      <c r="D6" s="1267"/>
      <c r="E6" s="1267"/>
      <c r="F6" s="1267"/>
      <c r="G6" s="1267"/>
      <c r="H6" s="529"/>
      <c r="I6" s="529"/>
      <c r="J6" s="529"/>
      <c r="K6" s="529"/>
      <c r="L6" s="529"/>
      <c r="M6" s="529"/>
      <c r="N6" s="529"/>
      <c r="O6" s="384"/>
      <c r="P6" s="385"/>
    </row>
    <row r="7" spans="1:16" x14ac:dyDescent="0.25">
      <c r="B7" s="1237"/>
      <c r="C7" s="1268"/>
      <c r="D7" s="1269"/>
      <c r="E7" s="1269"/>
      <c r="F7" s="1269"/>
      <c r="G7" s="1269"/>
      <c r="H7" s="530"/>
      <c r="I7" s="530"/>
      <c r="J7" s="530"/>
      <c r="K7" s="530"/>
      <c r="L7" s="530"/>
      <c r="M7" s="530"/>
      <c r="N7" s="531"/>
    </row>
    <row r="8" spans="1:16" ht="14.4"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c r="D9" s="1263"/>
      <c r="E9" s="1263"/>
      <c r="F9" s="1263"/>
      <c r="G9" s="1263"/>
      <c r="H9" s="1010"/>
      <c r="I9" s="1010"/>
      <c r="J9" s="527"/>
      <c r="K9" s="527"/>
      <c r="L9" s="527"/>
      <c r="M9" s="527"/>
      <c r="N9" s="527"/>
      <c r="O9" s="379"/>
      <c r="P9" s="380"/>
    </row>
    <row r="10" spans="1:16" ht="14.4" hidden="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165.45" customHeight="1" x14ac:dyDescent="0.3">
      <c r="A14" s="126" t="s">
        <v>1603</v>
      </c>
      <c r="B14" s="106" t="s">
        <v>2641</v>
      </c>
      <c r="C14" s="612" t="s">
        <v>805</v>
      </c>
      <c r="D14" s="612" t="s">
        <v>1389</v>
      </c>
      <c r="E14" s="612" t="s">
        <v>1264</v>
      </c>
      <c r="F14" s="112" t="s">
        <v>2597</v>
      </c>
      <c r="G14" s="127" t="s">
        <v>324</v>
      </c>
      <c r="H14" s="126" t="s">
        <v>1606</v>
      </c>
      <c r="I14" s="128" t="s">
        <v>1607</v>
      </c>
      <c r="J14" s="502"/>
      <c r="K14" s="126"/>
      <c r="L14" s="126" t="s">
        <v>1608</v>
      </c>
      <c r="M14" s="129" t="s">
        <v>1609</v>
      </c>
      <c r="N14" s="130">
        <v>202</v>
      </c>
      <c r="O14" s="131"/>
    </row>
    <row r="15" spans="1:16" s="135" customFormat="1" ht="60.5" x14ac:dyDescent="0.3">
      <c r="A15" s="132" t="s">
        <v>1610</v>
      </c>
      <c r="B15" s="126" t="s">
        <v>2642</v>
      </c>
      <c r="C15" s="622" t="s">
        <v>805</v>
      </c>
      <c r="D15" s="612" t="s">
        <v>1389</v>
      </c>
      <c r="E15" s="612" t="s">
        <v>1182</v>
      </c>
      <c r="F15" s="133" t="s">
        <v>1612</v>
      </c>
      <c r="G15" s="134" t="s">
        <v>1184</v>
      </c>
      <c r="H15" s="272" t="s">
        <v>1209</v>
      </c>
      <c r="I15" s="272" t="s">
        <v>1613</v>
      </c>
      <c r="J15" s="272" t="s">
        <v>63</v>
      </c>
      <c r="K15" s="129" t="s">
        <v>63</v>
      </c>
      <c r="L15" s="126" t="s">
        <v>63</v>
      </c>
      <c r="M15" s="126" t="s">
        <v>63</v>
      </c>
      <c r="N15" s="130">
        <v>202</v>
      </c>
      <c r="O15" s="109"/>
    </row>
    <row r="16" spans="1:16" s="743" customFormat="1" ht="60.5" x14ac:dyDescent="0.3">
      <c r="A16" s="745" t="s">
        <v>1610</v>
      </c>
      <c r="B16" s="737" t="s">
        <v>2643</v>
      </c>
      <c r="C16" s="738" t="s">
        <v>805</v>
      </c>
      <c r="D16" s="738" t="s">
        <v>805</v>
      </c>
      <c r="E16" s="738" t="s">
        <v>1182</v>
      </c>
      <c r="F16" s="739" t="s">
        <v>1615</v>
      </c>
      <c r="G16" s="783" t="s">
        <v>336</v>
      </c>
      <c r="H16" s="741" t="s">
        <v>1209</v>
      </c>
      <c r="I16" s="741" t="s">
        <v>1613</v>
      </c>
      <c r="J16" s="741" t="s">
        <v>63</v>
      </c>
      <c r="K16" s="742" t="s">
        <v>63</v>
      </c>
      <c r="L16" s="737" t="s">
        <v>63</v>
      </c>
      <c r="M16" s="737" t="s">
        <v>63</v>
      </c>
      <c r="N16" s="777">
        <v>202</v>
      </c>
      <c r="O16" s="690" t="s">
        <v>1308</v>
      </c>
    </row>
    <row r="17" spans="1:16" s="135" customFormat="1" ht="72.599999999999994" x14ac:dyDescent="0.3">
      <c r="A17" s="132" t="s">
        <v>1610</v>
      </c>
      <c r="B17" s="126" t="s">
        <v>2644</v>
      </c>
      <c r="C17" s="612" t="s">
        <v>804</v>
      </c>
      <c r="D17" s="612" t="s">
        <v>804</v>
      </c>
      <c r="E17" s="612" t="s">
        <v>1182</v>
      </c>
      <c r="F17" s="133" t="s">
        <v>1617</v>
      </c>
      <c r="G17" s="134" t="s">
        <v>1618</v>
      </c>
      <c r="H17" s="272" t="s">
        <v>63</v>
      </c>
      <c r="I17" s="272" t="s">
        <v>1613</v>
      </c>
      <c r="J17" s="272" t="s">
        <v>63</v>
      </c>
      <c r="K17" s="129" t="s">
        <v>63</v>
      </c>
      <c r="L17" s="126" t="s">
        <v>63</v>
      </c>
      <c r="M17" s="272" t="s">
        <v>63</v>
      </c>
      <c r="N17" s="129">
        <v>202</v>
      </c>
      <c r="O17" s="404"/>
    </row>
    <row r="18" spans="1:16" s="135" customFormat="1" ht="60.5" x14ac:dyDescent="0.3">
      <c r="A18" s="132" t="s">
        <v>1610</v>
      </c>
      <c r="B18" s="126" t="s">
        <v>2645</v>
      </c>
      <c r="C18" s="612" t="s">
        <v>805</v>
      </c>
      <c r="D18" s="612" t="s">
        <v>1389</v>
      </c>
      <c r="E18" s="612" t="s">
        <v>1207</v>
      </c>
      <c r="F18" s="133" t="s">
        <v>1620</v>
      </c>
      <c r="G18" s="134" t="s">
        <v>1621</v>
      </c>
      <c r="H18" s="272" t="s">
        <v>1209</v>
      </c>
      <c r="I18" s="272" t="s">
        <v>1613</v>
      </c>
      <c r="J18" s="272" t="s">
        <v>63</v>
      </c>
      <c r="K18" s="129" t="s">
        <v>63</v>
      </c>
      <c r="L18" s="126" t="s">
        <v>63</v>
      </c>
      <c r="M18" s="126" t="s">
        <v>63</v>
      </c>
      <c r="N18" s="130">
        <v>202</v>
      </c>
      <c r="O18" s="404" t="s">
        <v>1622</v>
      </c>
    </row>
    <row r="19" spans="1:16" s="135" customFormat="1" ht="72.599999999999994" x14ac:dyDescent="0.3">
      <c r="A19" s="132" t="s">
        <v>1610</v>
      </c>
      <c r="B19" s="126" t="s">
        <v>2646</v>
      </c>
      <c r="C19" s="622" t="s">
        <v>805</v>
      </c>
      <c r="D19" s="612" t="s">
        <v>804</v>
      </c>
      <c r="E19" s="612" t="s">
        <v>1207</v>
      </c>
      <c r="F19" s="133" t="s">
        <v>2647</v>
      </c>
      <c r="G19" s="134" t="s">
        <v>1625</v>
      </c>
      <c r="H19" s="272" t="s">
        <v>63</v>
      </c>
      <c r="I19" s="272" t="s">
        <v>1613</v>
      </c>
      <c r="J19" s="272" t="s">
        <v>63</v>
      </c>
      <c r="K19" s="129" t="s">
        <v>63</v>
      </c>
      <c r="L19" s="126" t="s">
        <v>63</v>
      </c>
      <c r="M19" s="126" t="s">
        <v>63</v>
      </c>
      <c r="N19" s="130">
        <v>202</v>
      </c>
      <c r="O19" s="404"/>
    </row>
    <row r="20" spans="1:16" s="743" customFormat="1" ht="60.5" x14ac:dyDescent="0.3">
      <c r="A20" s="745" t="s">
        <v>1610</v>
      </c>
      <c r="B20" s="737" t="s">
        <v>2648</v>
      </c>
      <c r="C20" s="738" t="s">
        <v>805</v>
      </c>
      <c r="D20" s="738" t="s">
        <v>805</v>
      </c>
      <c r="E20" s="738" t="s">
        <v>1207</v>
      </c>
      <c r="F20" s="739" t="s">
        <v>1627</v>
      </c>
      <c r="G20" s="783" t="s">
        <v>338</v>
      </c>
      <c r="H20" s="741" t="s">
        <v>1209</v>
      </c>
      <c r="I20" s="741" t="s">
        <v>1613</v>
      </c>
      <c r="J20" s="741" t="s">
        <v>63</v>
      </c>
      <c r="K20" s="742" t="s">
        <v>63</v>
      </c>
      <c r="L20" s="737" t="s">
        <v>63</v>
      </c>
      <c r="M20" s="737" t="s">
        <v>63</v>
      </c>
      <c r="N20" s="777">
        <v>202</v>
      </c>
      <c r="O20" s="690" t="s">
        <v>1622</v>
      </c>
    </row>
    <row r="21" spans="1:16" s="135" customFormat="1" ht="60.5" x14ac:dyDescent="0.3">
      <c r="A21" s="132" t="s">
        <v>1610</v>
      </c>
      <c r="B21" s="126" t="s">
        <v>2649</v>
      </c>
      <c r="C21" s="612" t="s">
        <v>805</v>
      </c>
      <c r="D21" s="612" t="s">
        <v>1389</v>
      </c>
      <c r="E21" s="612" t="s">
        <v>1207</v>
      </c>
      <c r="F21" s="133" t="s">
        <v>1629</v>
      </c>
      <c r="G21" s="134" t="s">
        <v>1391</v>
      </c>
      <c r="H21" s="272" t="s">
        <v>1209</v>
      </c>
      <c r="I21" s="272" t="s">
        <v>1613</v>
      </c>
      <c r="J21" s="272" t="s">
        <v>63</v>
      </c>
      <c r="K21" s="129" t="s">
        <v>63</v>
      </c>
      <c r="L21" s="126" t="s">
        <v>63</v>
      </c>
      <c r="M21" s="126" t="s">
        <v>63</v>
      </c>
      <c r="N21" s="130">
        <v>202</v>
      </c>
      <c r="O21" s="404" t="s">
        <v>1622</v>
      </c>
    </row>
    <row r="22" spans="1:16" s="743" customFormat="1" ht="60.5"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60.5"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83" t="s">
        <v>1239</v>
      </c>
    </row>
    <row r="24" spans="1:16" s="743" customFormat="1" ht="96.8" x14ac:dyDescent="0.3">
      <c r="A24" s="737" t="s">
        <v>1630</v>
      </c>
      <c r="B24" s="744" t="s">
        <v>1637</v>
      </c>
      <c r="C24" s="738" t="s">
        <v>805</v>
      </c>
      <c r="D24" s="738" t="s">
        <v>805</v>
      </c>
      <c r="E24" s="738" t="s">
        <v>1182</v>
      </c>
      <c r="F24" s="737" t="s">
        <v>1638</v>
      </c>
      <c r="G24" s="740" t="s">
        <v>798</v>
      </c>
      <c r="H24" s="737" t="s">
        <v>1639</v>
      </c>
      <c r="I24" s="737" t="s">
        <v>1640</v>
      </c>
      <c r="J24" s="741" t="s">
        <v>63</v>
      </c>
      <c r="K24" s="742" t="s">
        <v>63</v>
      </c>
      <c r="L24" s="742"/>
      <c r="M24" s="742" t="s">
        <v>63</v>
      </c>
      <c r="N24" s="737">
        <v>202</v>
      </c>
      <c r="O24" s="683" t="s">
        <v>1239</v>
      </c>
    </row>
    <row r="25" spans="1:16" s="135" customFormat="1" x14ac:dyDescent="0.3">
      <c r="B25" s="126"/>
      <c r="C25" s="126"/>
      <c r="D25" s="126"/>
      <c r="E25" s="126"/>
      <c r="F25" s="127"/>
      <c r="G25" s="126"/>
      <c r="H25" s="126"/>
      <c r="I25" s="272"/>
      <c r="J25" s="126"/>
      <c r="K25" s="126"/>
      <c r="L25" s="126"/>
      <c r="M25" s="126"/>
      <c r="N25" s="129"/>
      <c r="O25" s="396"/>
      <c r="P25" s="397"/>
    </row>
    <row r="26" spans="1:16" s="135" customFormat="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x14ac:dyDescent="0.25">
      <c r="B33" s="603">
        <v>6</v>
      </c>
      <c r="C33" s="325"/>
      <c r="D33" s="600"/>
      <c r="E33" s="56"/>
      <c r="F33" s="56"/>
      <c r="G33" s="56"/>
      <c r="H33" s="56"/>
      <c r="I33" s="601"/>
      <c r="J33" s="601"/>
      <c r="K33" s="47"/>
      <c r="L33" s="47"/>
      <c r="M33" s="47"/>
      <c r="N33" s="47"/>
      <c r="O33" s="56"/>
      <c r="P33" s="56"/>
    </row>
    <row r="34" spans="2:16" s="24" customFormat="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x14ac:dyDescent="0.25">
      <c r="F78" s="142"/>
    </row>
    <row r="79" spans="2:16" x14ac:dyDescent="0.25">
      <c r="F79" s="142"/>
    </row>
    <row r="80" spans="2:16" x14ac:dyDescent="0.25">
      <c r="F80" s="142"/>
    </row>
    <row r="81" spans="6:6" x14ac:dyDescent="0.25">
      <c r="F81" s="142"/>
    </row>
    <row r="82" spans="6:6" x14ac:dyDescent="0.25">
      <c r="F82" s="142"/>
    </row>
    <row r="83" spans="6:6" x14ac:dyDescent="0.25">
      <c r="F83" s="142"/>
    </row>
    <row r="84" spans="6:6" x14ac:dyDescent="0.25">
      <c r="F84" s="142"/>
    </row>
    <row r="85" spans="6:6" x14ac:dyDescent="0.25">
      <c r="F85" s="142"/>
    </row>
    <row r="86" spans="6:6" x14ac:dyDescent="0.25">
      <c r="F86" s="142"/>
    </row>
    <row r="87" spans="6:6" x14ac:dyDescent="0.25">
      <c r="F87" s="142"/>
    </row>
    <row r="88" spans="6:6" x14ac:dyDescent="0.25">
      <c r="F88" s="142"/>
    </row>
    <row r="89" spans="6:6" x14ac:dyDescent="0.25">
      <c r="F89" s="142"/>
    </row>
    <row r="90" spans="6:6" x14ac:dyDescent="0.25">
      <c r="F90" s="142"/>
    </row>
    <row r="91" spans="6:6" x14ac:dyDescent="0.25">
      <c r="F91" s="142"/>
    </row>
    <row r="92" spans="6:6" x14ac:dyDescent="0.25">
      <c r="F92" s="142"/>
    </row>
    <row r="93" spans="6:6" x14ac:dyDescent="0.25">
      <c r="F93" s="142"/>
    </row>
    <row r="94" spans="6:6" x14ac:dyDescent="0.25">
      <c r="F94" s="142"/>
    </row>
    <row r="95" spans="6:6" x14ac:dyDescent="0.25">
      <c r="F95" s="142"/>
    </row>
    <row r="96" spans="6:6" x14ac:dyDescent="0.25">
      <c r="F96" s="142"/>
    </row>
    <row r="97" spans="6:6" x14ac:dyDescent="0.25">
      <c r="F97" s="142"/>
    </row>
    <row r="98" spans="6:6" x14ac:dyDescent="0.25">
      <c r="F98" s="142"/>
    </row>
    <row r="99" spans="6:6" x14ac:dyDescent="0.25">
      <c r="F99" s="142"/>
    </row>
    <row r="100" spans="6:6" x14ac:dyDescent="0.25">
      <c r="F100" s="142"/>
    </row>
    <row r="101" spans="6:6" x14ac:dyDescent="0.25">
      <c r="F101" s="142"/>
    </row>
    <row r="102" spans="6:6" x14ac:dyDescent="0.25">
      <c r="F102" s="142"/>
    </row>
    <row r="103" spans="6:6" x14ac:dyDescent="0.25">
      <c r="F103" s="142"/>
    </row>
    <row r="104" spans="6:6" x14ac:dyDescent="0.25">
      <c r="F104" s="142"/>
    </row>
    <row r="105" spans="6:6" x14ac:dyDescent="0.25">
      <c r="F105" s="142"/>
    </row>
    <row r="106" spans="6:6" x14ac:dyDescent="0.25">
      <c r="F106" s="142"/>
    </row>
    <row r="107" spans="6:6" x14ac:dyDescent="0.25">
      <c r="F107" s="142"/>
    </row>
    <row r="108" spans="6:6" x14ac:dyDescent="0.25">
      <c r="F108" s="142"/>
    </row>
    <row r="109" spans="6:6" x14ac:dyDescent="0.25">
      <c r="F109" s="142"/>
    </row>
    <row r="110" spans="6:6" x14ac:dyDescent="0.25">
      <c r="F110" s="142"/>
    </row>
    <row r="111" spans="6:6" x14ac:dyDescent="0.25">
      <c r="F111" s="142"/>
    </row>
    <row r="112" spans="6:6" x14ac:dyDescent="0.25">
      <c r="F112" s="142"/>
    </row>
    <row r="113" spans="6:6" x14ac:dyDescent="0.25">
      <c r="F113" s="142"/>
    </row>
    <row r="114" spans="6:6" x14ac:dyDescent="0.25">
      <c r="F114" s="142"/>
    </row>
    <row r="115" spans="6:6" x14ac:dyDescent="0.25">
      <c r="F115" s="142"/>
    </row>
    <row r="116" spans="6:6" x14ac:dyDescent="0.25">
      <c r="F116" s="142"/>
    </row>
    <row r="117" spans="6:6" x14ac:dyDescent="0.25">
      <c r="F117" s="142"/>
    </row>
    <row r="118" spans="6:6" x14ac:dyDescent="0.25">
      <c r="F118" s="142"/>
    </row>
    <row r="119" spans="6:6" x14ac:dyDescent="0.25">
      <c r="F119" s="142"/>
    </row>
    <row r="120" spans="6:6" x14ac:dyDescent="0.25">
      <c r="F120" s="142"/>
    </row>
    <row r="121" spans="6:6" x14ac:dyDescent="0.25">
      <c r="F121" s="142"/>
    </row>
    <row r="122" spans="6:6" x14ac:dyDescent="0.25">
      <c r="F122" s="142"/>
    </row>
    <row r="123" spans="6:6" x14ac:dyDescent="0.25">
      <c r="F123" s="142"/>
    </row>
    <row r="124" spans="6:6" x14ac:dyDescent="0.25">
      <c r="F124" s="142"/>
    </row>
    <row r="125" spans="6:6" x14ac:dyDescent="0.25">
      <c r="F125" s="142"/>
    </row>
    <row r="126" spans="6:6" x14ac:dyDescent="0.25">
      <c r="F126" s="142"/>
    </row>
    <row r="127" spans="6:6" x14ac:dyDescent="0.25">
      <c r="F127" s="142"/>
    </row>
    <row r="128" spans="6:6" x14ac:dyDescent="0.25">
      <c r="F128" s="142"/>
    </row>
    <row r="129" spans="6:6" x14ac:dyDescent="0.25">
      <c r="F129" s="142"/>
    </row>
    <row r="130" spans="6:6" x14ac:dyDescent="0.25">
      <c r="F130" s="142"/>
    </row>
    <row r="131" spans="6:6" x14ac:dyDescent="0.25">
      <c r="F131" s="142"/>
    </row>
    <row r="132" spans="6:6" x14ac:dyDescent="0.25">
      <c r="F132" s="142"/>
    </row>
    <row r="133" spans="6:6" x14ac:dyDescent="0.25">
      <c r="F133" s="142"/>
    </row>
    <row r="134" spans="6:6" x14ac:dyDescent="0.25">
      <c r="F134" s="142"/>
    </row>
    <row r="135" spans="6:6" x14ac:dyDescent="0.25">
      <c r="F135" s="142"/>
    </row>
    <row r="136" spans="6:6" x14ac:dyDescent="0.25">
      <c r="F136" s="142"/>
    </row>
    <row r="137" spans="6:6" x14ac:dyDescent="0.25">
      <c r="F137" s="142"/>
    </row>
    <row r="138" spans="6:6" x14ac:dyDescent="0.25">
      <c r="F138" s="142"/>
    </row>
    <row r="139" spans="6:6" x14ac:dyDescent="0.25">
      <c r="F139" s="142"/>
    </row>
    <row r="140" spans="6:6" x14ac:dyDescent="0.25">
      <c r="F140" s="142"/>
    </row>
    <row r="141" spans="6:6" x14ac:dyDescent="0.25">
      <c r="F141" s="142"/>
    </row>
    <row r="142" spans="6:6" x14ac:dyDescent="0.25">
      <c r="F142" s="142"/>
    </row>
    <row r="143" spans="6:6" x14ac:dyDescent="0.25">
      <c r="F143" s="142"/>
    </row>
    <row r="144" spans="6:6" x14ac:dyDescent="0.25">
      <c r="F144" s="142"/>
    </row>
    <row r="145" spans="6:6" x14ac:dyDescent="0.25">
      <c r="F145" s="142"/>
    </row>
    <row r="146" spans="6:6" x14ac:dyDescent="0.25">
      <c r="F146" s="142"/>
    </row>
    <row r="147" spans="6:6" x14ac:dyDescent="0.25">
      <c r="F147" s="142"/>
    </row>
    <row r="148" spans="6:6" x14ac:dyDescent="0.25">
      <c r="F148" s="142"/>
    </row>
    <row r="149" spans="6:6" x14ac:dyDescent="0.25">
      <c r="F149" s="142"/>
    </row>
    <row r="150" spans="6:6" x14ac:dyDescent="0.25">
      <c r="F150" s="142"/>
    </row>
    <row r="151" spans="6:6" x14ac:dyDescent="0.25">
      <c r="F151" s="142"/>
    </row>
    <row r="152" spans="6:6" x14ac:dyDescent="0.25">
      <c r="F152" s="142"/>
    </row>
    <row r="153" spans="6:6" x14ac:dyDescent="0.25">
      <c r="F153" s="142"/>
    </row>
    <row r="154" spans="6:6" x14ac:dyDescent="0.25">
      <c r="F154" s="142"/>
    </row>
    <row r="155" spans="6:6" x14ac:dyDescent="0.25">
      <c r="F155" s="142"/>
    </row>
    <row r="156" spans="6:6" x14ac:dyDescent="0.25">
      <c r="F156" s="142"/>
    </row>
    <row r="157" spans="6:6" x14ac:dyDescent="0.25">
      <c r="F157" s="142"/>
    </row>
    <row r="158" spans="6:6" x14ac:dyDescent="0.25">
      <c r="F158" s="142"/>
    </row>
    <row r="159" spans="6:6" x14ac:dyDescent="0.25">
      <c r="F159" s="142"/>
    </row>
    <row r="160" spans="6:6" x14ac:dyDescent="0.25">
      <c r="F160" s="142"/>
    </row>
    <row r="161" spans="6:6" x14ac:dyDescent="0.25">
      <c r="F161" s="142"/>
    </row>
  </sheetData>
  <autoFilter ref="B13:P24" xr:uid="{50C60D55-D714-42F1-9A1E-8E708121C9FD}"/>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DF3D-D639-451D-B5A2-719C599317BC}">
  <dimension ref="A1:P161"/>
  <sheetViews>
    <sheetView showGridLines="0" showRuler="0" topLeftCell="A20" zoomScale="70" zoomScaleNormal="70" zoomScalePageLayoutView="176" workbookViewId="0">
      <pane xSplit="7" topLeftCell="H1" activePane="topRight" state="frozen"/>
      <selection pane="topRight" activeCell="D17" sqref="D17"/>
    </sheetView>
  </sheetViews>
  <sheetFormatPr defaultColWidth="10.5546875" defaultRowHeight="12.1" x14ac:dyDescent="0.25"/>
  <cols>
    <col min="1" max="1" width="0" style="124" hidden="1" customWidth="1"/>
    <col min="2" max="2" width="22.5546875" style="140" customWidth="1"/>
    <col min="3" max="3" width="32.109375" style="140" customWidth="1"/>
    <col min="4" max="4" width="13.5546875" style="140" customWidth="1"/>
    <col min="5" max="5" width="12" style="141" bestFit="1" customWidth="1"/>
    <col min="6" max="6" width="38.5546875" style="124"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37.15" customHeight="1" x14ac:dyDescent="0.25">
      <c r="B1" s="322" t="s">
        <v>388</v>
      </c>
      <c r="C1" s="122" t="s">
        <v>1157</v>
      </c>
      <c r="D1" s="195"/>
      <c r="E1" s="123"/>
      <c r="F1" s="98"/>
      <c r="G1" s="123"/>
      <c r="H1" s="123"/>
      <c r="I1" s="123"/>
      <c r="J1" s="123"/>
      <c r="K1" s="123"/>
      <c r="L1" s="123"/>
      <c r="M1" s="123"/>
      <c r="N1" s="123"/>
      <c r="O1" s="379"/>
      <c r="P1" s="380"/>
    </row>
    <row r="2" spans="1:16" ht="14.4" x14ac:dyDescent="0.25">
      <c r="B2" s="322" t="s">
        <v>390</v>
      </c>
      <c r="C2" s="1262" t="s">
        <v>2650</v>
      </c>
      <c r="D2" s="1263"/>
      <c r="E2" s="1263"/>
      <c r="F2" s="1263"/>
      <c r="G2" s="1263"/>
      <c r="H2" s="527"/>
      <c r="I2" s="527"/>
      <c r="J2" s="527"/>
      <c r="K2" s="527"/>
      <c r="L2" s="527"/>
      <c r="M2" s="527"/>
      <c r="N2" s="527"/>
      <c r="O2" s="379"/>
      <c r="P2" s="380"/>
    </row>
    <row r="3" spans="1:16" x14ac:dyDescent="0.25">
      <c r="B3" s="1235" t="s">
        <v>392</v>
      </c>
      <c r="C3" s="1264" t="s">
        <v>1598</v>
      </c>
      <c r="D3" s="1265"/>
      <c r="E3" s="1265"/>
      <c r="F3" s="1265"/>
      <c r="G3" s="1265"/>
      <c r="H3" s="528"/>
      <c r="I3" s="528"/>
      <c r="J3" s="528"/>
      <c r="K3" s="528"/>
      <c r="L3" s="528"/>
      <c r="M3" s="528"/>
      <c r="N3" s="528"/>
      <c r="O3" s="381"/>
      <c r="P3" s="382"/>
    </row>
    <row r="4" spans="1:16" x14ac:dyDescent="0.25">
      <c r="B4" s="1236"/>
      <c r="C4" s="1266"/>
      <c r="D4" s="1267"/>
      <c r="E4" s="1267"/>
      <c r="F4" s="1267"/>
      <c r="G4" s="1267"/>
      <c r="H4" s="529"/>
      <c r="I4" s="529"/>
      <c r="J4" s="529"/>
      <c r="K4" s="529"/>
      <c r="L4" s="529"/>
      <c r="M4" s="529"/>
      <c r="N4" s="529"/>
      <c r="P4" s="383"/>
    </row>
    <row r="5" spans="1:16" x14ac:dyDescent="0.25">
      <c r="B5" s="1236"/>
      <c r="C5" s="1266"/>
      <c r="D5" s="1267"/>
      <c r="E5" s="1267"/>
      <c r="F5" s="1267"/>
      <c r="G5" s="1267"/>
      <c r="H5" s="529"/>
      <c r="I5" s="529"/>
      <c r="J5" s="529"/>
      <c r="K5" s="529"/>
      <c r="L5" s="529"/>
      <c r="M5" s="529"/>
      <c r="N5" s="529"/>
      <c r="P5" s="383"/>
    </row>
    <row r="6" spans="1:16" x14ac:dyDescent="0.25">
      <c r="B6" s="1236"/>
      <c r="C6" s="1266"/>
      <c r="D6" s="1267"/>
      <c r="E6" s="1267"/>
      <c r="F6" s="1267"/>
      <c r="G6" s="1267"/>
      <c r="H6" s="529"/>
      <c r="I6" s="529"/>
      <c r="J6" s="529"/>
      <c r="K6" s="529"/>
      <c r="L6" s="529"/>
      <c r="M6" s="529"/>
      <c r="N6" s="529"/>
      <c r="O6" s="384"/>
      <c r="P6" s="385"/>
    </row>
    <row r="7" spans="1:16" x14ac:dyDescent="0.25">
      <c r="B7" s="1237"/>
      <c r="C7" s="1268"/>
      <c r="D7" s="1269"/>
      <c r="E7" s="1269"/>
      <c r="F7" s="1269"/>
      <c r="G7" s="1269"/>
      <c r="H7" s="530"/>
      <c r="I7" s="530"/>
      <c r="J7" s="530"/>
      <c r="K7" s="530"/>
      <c r="L7" s="530"/>
      <c r="M7" s="530"/>
      <c r="N7" s="531"/>
    </row>
    <row r="8" spans="1:16" ht="14.4"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c r="D9" s="1263"/>
      <c r="E9" s="1263"/>
      <c r="F9" s="1263"/>
      <c r="G9" s="1263"/>
      <c r="H9" s="1010"/>
      <c r="I9" s="1010"/>
      <c r="J9" s="527"/>
      <c r="K9" s="527"/>
      <c r="L9" s="527"/>
      <c r="M9" s="527"/>
      <c r="N9" s="527"/>
      <c r="O9" s="379"/>
      <c r="P9" s="380"/>
    </row>
    <row r="10" spans="1:16" ht="14.4" hidden="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302.39999999999998" x14ac:dyDescent="0.3">
      <c r="A14" s="126" t="s">
        <v>1603</v>
      </c>
      <c r="B14" s="106" t="s">
        <v>2651</v>
      </c>
      <c r="C14" s="612" t="s">
        <v>805</v>
      </c>
      <c r="D14" s="612" t="s">
        <v>1389</v>
      </c>
      <c r="E14" s="612" t="s">
        <v>1264</v>
      </c>
      <c r="F14" s="112" t="s">
        <v>2652</v>
      </c>
      <c r="G14" s="127" t="s">
        <v>324</v>
      </c>
      <c r="H14" s="126" t="s">
        <v>1606</v>
      </c>
      <c r="I14" s="128" t="s">
        <v>1607</v>
      </c>
      <c r="J14" s="502"/>
      <c r="K14" s="126"/>
      <c r="L14" s="126" t="s">
        <v>1608</v>
      </c>
      <c r="M14" s="129" t="s">
        <v>1609</v>
      </c>
      <c r="N14" s="130">
        <v>202</v>
      </c>
      <c r="O14" s="131"/>
    </row>
    <row r="15" spans="1:16" s="135" customFormat="1" ht="60.5" x14ac:dyDescent="0.3">
      <c r="A15" s="132" t="s">
        <v>1610</v>
      </c>
      <c r="B15" s="255" t="s">
        <v>2642</v>
      </c>
      <c r="C15" s="622" t="s">
        <v>805</v>
      </c>
      <c r="D15" s="612" t="s">
        <v>1389</v>
      </c>
      <c r="E15" s="612" t="s">
        <v>1182</v>
      </c>
      <c r="F15" s="133" t="s">
        <v>1612</v>
      </c>
      <c r="G15" s="134" t="s">
        <v>1184</v>
      </c>
      <c r="H15" s="272" t="s">
        <v>1209</v>
      </c>
      <c r="I15" s="272" t="s">
        <v>1613</v>
      </c>
      <c r="J15" s="272" t="s">
        <v>63</v>
      </c>
      <c r="K15" s="129" t="s">
        <v>63</v>
      </c>
      <c r="L15" s="126" t="s">
        <v>63</v>
      </c>
      <c r="M15" s="126" t="s">
        <v>63</v>
      </c>
      <c r="N15" s="130">
        <v>202</v>
      </c>
      <c r="O15" s="109"/>
    </row>
    <row r="16" spans="1:16" s="743" customFormat="1" ht="60.5" x14ac:dyDescent="0.3">
      <c r="A16" s="745" t="s">
        <v>1610</v>
      </c>
      <c r="B16" s="255" t="s">
        <v>2643</v>
      </c>
      <c r="C16" s="738" t="s">
        <v>805</v>
      </c>
      <c r="D16" s="738" t="s">
        <v>805</v>
      </c>
      <c r="E16" s="738" t="s">
        <v>1182</v>
      </c>
      <c r="F16" s="739" t="s">
        <v>1615</v>
      </c>
      <c r="G16" s="783" t="s">
        <v>336</v>
      </c>
      <c r="H16" s="741" t="s">
        <v>1209</v>
      </c>
      <c r="I16" s="741" t="s">
        <v>1613</v>
      </c>
      <c r="J16" s="741" t="s">
        <v>63</v>
      </c>
      <c r="K16" s="742" t="s">
        <v>63</v>
      </c>
      <c r="L16" s="737" t="s">
        <v>63</v>
      </c>
      <c r="M16" s="737" t="s">
        <v>63</v>
      </c>
      <c r="N16" s="777">
        <v>202</v>
      </c>
      <c r="O16" s="690" t="s">
        <v>1308</v>
      </c>
    </row>
    <row r="17" spans="1:16" s="135" customFormat="1" ht="72.599999999999994" x14ac:dyDescent="0.3">
      <c r="A17" s="132" t="s">
        <v>1610</v>
      </c>
      <c r="B17" s="126" t="s">
        <v>2644</v>
      </c>
      <c r="C17" s="622" t="s">
        <v>805</v>
      </c>
      <c r="D17" s="612" t="s">
        <v>1389</v>
      </c>
      <c r="E17" s="612" t="s">
        <v>1182</v>
      </c>
      <c r="F17" s="133" t="s">
        <v>1617</v>
      </c>
      <c r="G17" s="134" t="s">
        <v>1618</v>
      </c>
      <c r="H17" s="272" t="s">
        <v>63</v>
      </c>
      <c r="I17" s="272" t="s">
        <v>1613</v>
      </c>
      <c r="J17" s="272" t="s">
        <v>63</v>
      </c>
      <c r="K17" s="129" t="s">
        <v>63</v>
      </c>
      <c r="L17" s="126" t="s">
        <v>63</v>
      </c>
      <c r="M17" s="272" t="s">
        <v>63</v>
      </c>
      <c r="N17" s="129">
        <v>202</v>
      </c>
      <c r="O17" s="404"/>
    </row>
    <row r="18" spans="1:16" s="135" customFormat="1" ht="72.599999999999994" x14ac:dyDescent="0.3">
      <c r="A18" s="132" t="s">
        <v>1610</v>
      </c>
      <c r="B18" s="126" t="s">
        <v>2645</v>
      </c>
      <c r="C18" s="612" t="s">
        <v>805</v>
      </c>
      <c r="D18" s="612" t="s">
        <v>1389</v>
      </c>
      <c r="E18" s="612" t="s">
        <v>1207</v>
      </c>
      <c r="F18" s="133" t="s">
        <v>1620</v>
      </c>
      <c r="G18" s="134" t="s">
        <v>1621</v>
      </c>
      <c r="H18" s="272" t="s">
        <v>1209</v>
      </c>
      <c r="I18" s="272" t="s">
        <v>1613</v>
      </c>
      <c r="J18" s="272" t="s">
        <v>63</v>
      </c>
      <c r="K18" s="129" t="s">
        <v>63</v>
      </c>
      <c r="L18" s="126" t="s">
        <v>63</v>
      </c>
      <c r="M18" s="126" t="s">
        <v>63</v>
      </c>
      <c r="N18" s="130">
        <v>202</v>
      </c>
      <c r="O18" s="404" t="s">
        <v>1622</v>
      </c>
    </row>
    <row r="19" spans="1:16" s="135" customFormat="1" ht="72.599999999999994" x14ac:dyDescent="0.3">
      <c r="A19" s="132" t="s">
        <v>1610</v>
      </c>
      <c r="B19" s="126" t="s">
        <v>2646</v>
      </c>
      <c r="C19" s="612" t="s">
        <v>804</v>
      </c>
      <c r="D19" s="612" t="s">
        <v>804</v>
      </c>
      <c r="E19" s="612" t="s">
        <v>1207</v>
      </c>
      <c r="F19" s="133" t="s">
        <v>2653</v>
      </c>
      <c r="G19" s="134" t="s">
        <v>1625</v>
      </c>
      <c r="H19" s="272" t="s">
        <v>63</v>
      </c>
      <c r="I19" s="272" t="s">
        <v>1613</v>
      </c>
      <c r="J19" s="272" t="s">
        <v>63</v>
      </c>
      <c r="K19" s="129" t="s">
        <v>63</v>
      </c>
      <c r="L19" s="126" t="s">
        <v>63</v>
      </c>
      <c r="M19" s="126" t="s">
        <v>63</v>
      </c>
      <c r="N19" s="130">
        <v>202</v>
      </c>
      <c r="O19" s="404"/>
    </row>
    <row r="20" spans="1:16" s="743" customFormat="1" ht="72.599999999999994" x14ac:dyDescent="0.3">
      <c r="A20" s="745" t="s">
        <v>1610</v>
      </c>
      <c r="B20" s="737" t="s">
        <v>2648</v>
      </c>
      <c r="C20" s="738" t="s">
        <v>805</v>
      </c>
      <c r="D20" s="738" t="s">
        <v>805</v>
      </c>
      <c r="E20" s="738" t="s">
        <v>1207</v>
      </c>
      <c r="F20" s="739" t="s">
        <v>1627</v>
      </c>
      <c r="G20" s="783" t="s">
        <v>338</v>
      </c>
      <c r="H20" s="741" t="s">
        <v>1209</v>
      </c>
      <c r="I20" s="741" t="s">
        <v>1613</v>
      </c>
      <c r="J20" s="741" t="s">
        <v>63</v>
      </c>
      <c r="K20" s="742" t="s">
        <v>63</v>
      </c>
      <c r="L20" s="737" t="s">
        <v>63</v>
      </c>
      <c r="M20" s="737" t="s">
        <v>63</v>
      </c>
      <c r="N20" s="777">
        <v>202</v>
      </c>
      <c r="O20" s="690" t="s">
        <v>1622</v>
      </c>
    </row>
    <row r="21" spans="1:16" s="135" customFormat="1" ht="72.599999999999994" x14ac:dyDescent="0.3">
      <c r="A21" s="132" t="s">
        <v>1610</v>
      </c>
      <c r="B21" s="126" t="s">
        <v>2649</v>
      </c>
      <c r="C21" s="612" t="s">
        <v>805</v>
      </c>
      <c r="D21" s="612" t="s">
        <v>1389</v>
      </c>
      <c r="E21" s="612" t="s">
        <v>1207</v>
      </c>
      <c r="F21" s="133" t="s">
        <v>1629</v>
      </c>
      <c r="G21" s="134" t="s">
        <v>1391</v>
      </c>
      <c r="H21" s="272" t="s">
        <v>1209</v>
      </c>
      <c r="I21" s="272" t="s">
        <v>1613</v>
      </c>
      <c r="J21" s="272" t="s">
        <v>63</v>
      </c>
      <c r="K21" s="129" t="s">
        <v>63</v>
      </c>
      <c r="L21" s="126" t="s">
        <v>63</v>
      </c>
      <c r="M21" s="126" t="s">
        <v>63</v>
      </c>
      <c r="N21" s="130">
        <v>202</v>
      </c>
      <c r="O21" s="404" t="s">
        <v>1622</v>
      </c>
    </row>
    <row r="22" spans="1:16" s="743" customFormat="1" ht="60.5"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60.5"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83" t="s">
        <v>1239</v>
      </c>
    </row>
    <row r="24" spans="1:16" s="743" customFormat="1" ht="96.8" x14ac:dyDescent="0.3">
      <c r="A24" s="737" t="s">
        <v>1630</v>
      </c>
      <c r="B24" s="744" t="s">
        <v>1637</v>
      </c>
      <c r="C24" s="738" t="s">
        <v>805</v>
      </c>
      <c r="D24" s="738" t="s">
        <v>805</v>
      </c>
      <c r="E24" s="738" t="s">
        <v>1182</v>
      </c>
      <c r="F24" s="737" t="s">
        <v>1638</v>
      </c>
      <c r="G24" s="740" t="s">
        <v>798</v>
      </c>
      <c r="H24" s="737" t="s">
        <v>1639</v>
      </c>
      <c r="I24" s="737" t="s">
        <v>1640</v>
      </c>
      <c r="J24" s="741" t="s">
        <v>63</v>
      </c>
      <c r="K24" s="742" t="s">
        <v>63</v>
      </c>
      <c r="L24" s="742"/>
      <c r="M24" s="742" t="s">
        <v>63</v>
      </c>
      <c r="N24" s="737">
        <v>202</v>
      </c>
      <c r="O24" s="683" t="s">
        <v>1239</v>
      </c>
    </row>
    <row r="25" spans="1:16" s="135" customFormat="1" x14ac:dyDescent="0.3">
      <c r="B25" s="126"/>
      <c r="C25" s="126"/>
      <c r="D25" s="126"/>
      <c r="E25" s="126"/>
      <c r="F25" s="127"/>
      <c r="G25" s="126"/>
      <c r="H25" s="126"/>
      <c r="I25" s="272"/>
      <c r="J25" s="126"/>
      <c r="K25" s="126"/>
      <c r="L25" s="126"/>
      <c r="M25" s="126"/>
      <c r="N25" s="129"/>
      <c r="O25" s="396"/>
      <c r="P25" s="397"/>
    </row>
    <row r="26" spans="1:16" s="135" customFormat="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x14ac:dyDescent="0.25">
      <c r="B33" s="603">
        <v>6</v>
      </c>
      <c r="C33" s="325"/>
      <c r="D33" s="600"/>
      <c r="E33" s="56"/>
      <c r="F33" s="56"/>
      <c r="G33" s="56"/>
      <c r="H33" s="56"/>
      <c r="I33" s="601"/>
      <c r="J33" s="601"/>
      <c r="K33" s="47"/>
      <c r="L33" s="47"/>
      <c r="M33" s="47"/>
      <c r="N33" s="47"/>
      <c r="O33" s="56"/>
      <c r="P33" s="56"/>
    </row>
    <row r="34" spans="2:16" s="24" customFormat="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x14ac:dyDescent="0.25">
      <c r="F78" s="142"/>
    </row>
    <row r="79" spans="2:16" x14ac:dyDescent="0.25">
      <c r="F79" s="142"/>
    </row>
    <row r="80" spans="2:16" x14ac:dyDescent="0.25">
      <c r="F80" s="142"/>
    </row>
    <row r="81" spans="6:6" x14ac:dyDescent="0.25">
      <c r="F81" s="142"/>
    </row>
    <row r="82" spans="6:6" x14ac:dyDescent="0.25">
      <c r="F82" s="142"/>
    </row>
    <row r="83" spans="6:6" x14ac:dyDescent="0.25">
      <c r="F83" s="142"/>
    </row>
    <row r="84" spans="6:6" x14ac:dyDescent="0.25">
      <c r="F84" s="142"/>
    </row>
    <row r="85" spans="6:6" x14ac:dyDescent="0.25">
      <c r="F85" s="142"/>
    </row>
    <row r="86" spans="6:6" x14ac:dyDescent="0.25">
      <c r="F86" s="142"/>
    </row>
    <row r="87" spans="6:6" x14ac:dyDescent="0.25">
      <c r="F87" s="142"/>
    </row>
    <row r="88" spans="6:6" x14ac:dyDescent="0.25">
      <c r="F88" s="142"/>
    </row>
    <row r="89" spans="6:6" x14ac:dyDescent="0.25">
      <c r="F89" s="142"/>
    </row>
    <row r="90" spans="6:6" x14ac:dyDescent="0.25">
      <c r="F90" s="142"/>
    </row>
    <row r="91" spans="6:6" x14ac:dyDescent="0.25">
      <c r="F91" s="142"/>
    </row>
    <row r="92" spans="6:6" x14ac:dyDescent="0.25">
      <c r="F92" s="142"/>
    </row>
    <row r="93" spans="6:6" x14ac:dyDescent="0.25">
      <c r="F93" s="142"/>
    </row>
    <row r="94" spans="6:6" x14ac:dyDescent="0.25">
      <c r="F94" s="142"/>
    </row>
    <row r="95" spans="6:6" x14ac:dyDescent="0.25">
      <c r="F95" s="142"/>
    </row>
    <row r="96" spans="6:6" x14ac:dyDescent="0.25">
      <c r="F96" s="142"/>
    </row>
    <row r="97" spans="6:6" x14ac:dyDescent="0.25">
      <c r="F97" s="142"/>
    </row>
    <row r="98" spans="6:6" x14ac:dyDescent="0.25">
      <c r="F98" s="142"/>
    </row>
    <row r="99" spans="6:6" x14ac:dyDescent="0.25">
      <c r="F99" s="142"/>
    </row>
    <row r="100" spans="6:6" x14ac:dyDescent="0.25">
      <c r="F100" s="142"/>
    </row>
    <row r="101" spans="6:6" x14ac:dyDescent="0.25">
      <c r="F101" s="142"/>
    </row>
    <row r="102" spans="6:6" x14ac:dyDescent="0.25">
      <c r="F102" s="142"/>
    </row>
    <row r="103" spans="6:6" x14ac:dyDescent="0.25">
      <c r="F103" s="142"/>
    </row>
    <row r="104" spans="6:6" x14ac:dyDescent="0.25">
      <c r="F104" s="142"/>
    </row>
    <row r="105" spans="6:6" x14ac:dyDescent="0.25">
      <c r="F105" s="142"/>
    </row>
    <row r="106" spans="6:6" x14ac:dyDescent="0.25">
      <c r="F106" s="142"/>
    </row>
    <row r="107" spans="6:6" x14ac:dyDescent="0.25">
      <c r="F107" s="142"/>
    </row>
    <row r="108" spans="6:6" x14ac:dyDescent="0.25">
      <c r="F108" s="142"/>
    </row>
    <row r="109" spans="6:6" x14ac:dyDescent="0.25">
      <c r="F109" s="142"/>
    </row>
    <row r="110" spans="6:6" x14ac:dyDescent="0.25">
      <c r="F110" s="142"/>
    </row>
    <row r="111" spans="6:6" x14ac:dyDescent="0.25">
      <c r="F111" s="142"/>
    </row>
    <row r="112" spans="6:6" x14ac:dyDescent="0.25">
      <c r="F112" s="142"/>
    </row>
    <row r="113" spans="6:6" x14ac:dyDescent="0.25">
      <c r="F113" s="142"/>
    </row>
    <row r="114" spans="6:6" x14ac:dyDescent="0.25">
      <c r="F114" s="142"/>
    </row>
    <row r="115" spans="6:6" x14ac:dyDescent="0.25">
      <c r="F115" s="142"/>
    </row>
    <row r="116" spans="6:6" x14ac:dyDescent="0.25">
      <c r="F116" s="142"/>
    </row>
    <row r="117" spans="6:6" x14ac:dyDescent="0.25">
      <c r="F117" s="142"/>
    </row>
    <row r="118" spans="6:6" x14ac:dyDescent="0.25">
      <c r="F118" s="142"/>
    </row>
    <row r="119" spans="6:6" x14ac:dyDescent="0.25">
      <c r="F119" s="142"/>
    </row>
    <row r="120" spans="6:6" x14ac:dyDescent="0.25">
      <c r="F120" s="142"/>
    </row>
    <row r="121" spans="6:6" x14ac:dyDescent="0.25">
      <c r="F121" s="142"/>
    </row>
    <row r="122" spans="6:6" x14ac:dyDescent="0.25">
      <c r="F122" s="142"/>
    </row>
    <row r="123" spans="6:6" x14ac:dyDescent="0.25">
      <c r="F123" s="142"/>
    </row>
    <row r="124" spans="6:6" x14ac:dyDescent="0.25">
      <c r="F124" s="142"/>
    </row>
    <row r="125" spans="6:6" x14ac:dyDescent="0.25">
      <c r="F125" s="142"/>
    </row>
    <row r="126" spans="6:6" x14ac:dyDescent="0.25">
      <c r="F126" s="142"/>
    </row>
    <row r="127" spans="6:6" x14ac:dyDescent="0.25">
      <c r="F127" s="142"/>
    </row>
    <row r="128" spans="6:6" x14ac:dyDescent="0.25">
      <c r="F128" s="142"/>
    </row>
    <row r="129" spans="6:6" x14ac:dyDescent="0.25">
      <c r="F129" s="142"/>
    </row>
    <row r="130" spans="6:6" x14ac:dyDescent="0.25">
      <c r="F130" s="142"/>
    </row>
    <row r="131" spans="6:6" x14ac:dyDescent="0.25">
      <c r="F131" s="142"/>
    </row>
    <row r="132" spans="6:6" x14ac:dyDescent="0.25">
      <c r="F132" s="142"/>
    </row>
    <row r="133" spans="6:6" x14ac:dyDescent="0.25">
      <c r="F133" s="142"/>
    </row>
    <row r="134" spans="6:6" x14ac:dyDescent="0.25">
      <c r="F134" s="142"/>
    </row>
    <row r="135" spans="6:6" x14ac:dyDescent="0.25">
      <c r="F135" s="142"/>
    </row>
    <row r="136" spans="6:6" x14ac:dyDescent="0.25">
      <c r="F136" s="142"/>
    </row>
    <row r="137" spans="6:6" x14ac:dyDescent="0.25">
      <c r="F137" s="142"/>
    </row>
    <row r="138" spans="6:6" x14ac:dyDescent="0.25">
      <c r="F138" s="142"/>
    </row>
    <row r="139" spans="6:6" x14ac:dyDescent="0.25">
      <c r="F139" s="142"/>
    </row>
    <row r="140" spans="6:6" x14ac:dyDescent="0.25">
      <c r="F140" s="142"/>
    </row>
    <row r="141" spans="6:6" x14ac:dyDescent="0.25">
      <c r="F141" s="142"/>
    </row>
    <row r="142" spans="6:6" x14ac:dyDescent="0.25">
      <c r="F142" s="142"/>
    </row>
    <row r="143" spans="6:6" x14ac:dyDescent="0.25">
      <c r="F143" s="142"/>
    </row>
    <row r="144" spans="6:6" x14ac:dyDescent="0.25">
      <c r="F144" s="142"/>
    </row>
    <row r="145" spans="6:6" x14ac:dyDescent="0.25">
      <c r="F145" s="142"/>
    </row>
    <row r="146" spans="6:6" x14ac:dyDescent="0.25">
      <c r="F146" s="142"/>
    </row>
    <row r="147" spans="6:6" x14ac:dyDescent="0.25">
      <c r="F147" s="142"/>
    </row>
    <row r="148" spans="6:6" x14ac:dyDescent="0.25">
      <c r="F148" s="142"/>
    </row>
    <row r="149" spans="6:6" x14ac:dyDescent="0.25">
      <c r="F149" s="142"/>
    </row>
    <row r="150" spans="6:6" x14ac:dyDescent="0.25">
      <c r="F150" s="142"/>
    </row>
    <row r="151" spans="6:6" x14ac:dyDescent="0.25">
      <c r="F151" s="142"/>
    </row>
    <row r="152" spans="6:6" x14ac:dyDescent="0.25">
      <c r="F152" s="142"/>
    </row>
    <row r="153" spans="6:6" x14ac:dyDescent="0.25">
      <c r="F153" s="142"/>
    </row>
    <row r="154" spans="6:6" x14ac:dyDescent="0.25">
      <c r="F154" s="142"/>
    </row>
    <row r="155" spans="6:6" x14ac:dyDescent="0.25">
      <c r="F155" s="142"/>
    </row>
    <row r="156" spans="6:6" x14ac:dyDescent="0.25">
      <c r="F156" s="142"/>
    </row>
    <row r="157" spans="6:6" x14ac:dyDescent="0.25">
      <c r="F157" s="142"/>
    </row>
    <row r="158" spans="6:6" x14ac:dyDescent="0.25">
      <c r="F158" s="142"/>
    </row>
    <row r="159" spans="6:6" x14ac:dyDescent="0.25">
      <c r="F159" s="142"/>
    </row>
    <row r="160" spans="6:6" x14ac:dyDescent="0.25">
      <c r="F160" s="142"/>
    </row>
    <row r="161" spans="6:6" x14ac:dyDescent="0.25">
      <c r="F161" s="142"/>
    </row>
  </sheetData>
  <autoFilter ref="B13:P24" xr:uid="{50C60D55-D714-42F1-9A1E-8E708121C9FD}"/>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4FD3E-3FD5-4EA8-BD22-D7690FD01368}">
  <dimension ref="A1:P165"/>
  <sheetViews>
    <sheetView showGridLines="0" showRuler="0" topLeftCell="A19" zoomScale="70" zoomScaleNormal="70" zoomScalePageLayoutView="130" workbookViewId="0">
      <pane xSplit="7" topLeftCell="L1" activePane="topRight" state="frozen"/>
      <selection pane="topRight" activeCell="D18" sqref="D18"/>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36.33203125" style="99"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37.3320312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1159</v>
      </c>
      <c r="D1" s="399"/>
      <c r="E1" s="98"/>
      <c r="F1" s="98"/>
      <c r="G1" s="98"/>
      <c r="H1" s="98"/>
      <c r="I1" s="98"/>
      <c r="J1" s="98"/>
      <c r="K1" s="98"/>
      <c r="L1" s="98"/>
      <c r="M1" s="98"/>
      <c r="N1" s="98"/>
      <c r="O1" s="400"/>
      <c r="P1" s="374"/>
    </row>
    <row r="2" spans="1:16" ht="14.4" x14ac:dyDescent="0.25">
      <c r="B2" s="322" t="s">
        <v>390</v>
      </c>
      <c r="C2" s="1252" t="s">
        <v>2654</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284.7" customHeight="1" x14ac:dyDescent="0.3">
      <c r="A14" s="126" t="s">
        <v>1603</v>
      </c>
      <c r="B14" s="106" t="s">
        <v>2651</v>
      </c>
      <c r="C14" s="612" t="s">
        <v>805</v>
      </c>
      <c r="D14" s="612" t="s">
        <v>1389</v>
      </c>
      <c r="E14" s="612" t="s">
        <v>1264</v>
      </c>
      <c r="F14" s="112" t="s">
        <v>2652</v>
      </c>
      <c r="G14" s="107" t="s">
        <v>324</v>
      </c>
      <c r="H14" s="106" t="s">
        <v>1657</v>
      </c>
      <c r="I14" s="119" t="s">
        <v>2655</v>
      </c>
      <c r="J14" s="108" t="s">
        <v>63</v>
      </c>
      <c r="K14" s="106" t="s">
        <v>63</v>
      </c>
      <c r="L14" s="117" t="s">
        <v>1659</v>
      </c>
      <c r="M14" s="117" t="s">
        <v>1660</v>
      </c>
      <c r="N14" s="109">
        <v>202</v>
      </c>
      <c r="O14" s="143"/>
    </row>
    <row r="15" spans="1:16" s="115" customFormat="1" ht="60.5" x14ac:dyDescent="0.3">
      <c r="A15" s="132" t="s">
        <v>1610</v>
      </c>
      <c r="B15" s="126" t="s">
        <v>2642</v>
      </c>
      <c r="C15" s="622" t="s">
        <v>805</v>
      </c>
      <c r="D15" s="612" t="s">
        <v>1389</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72.599999999999994" x14ac:dyDescent="0.3">
      <c r="A16" s="132" t="s">
        <v>1610</v>
      </c>
      <c r="B16" s="126" t="s">
        <v>2644</v>
      </c>
      <c r="C16" s="612" t="s">
        <v>804</v>
      </c>
      <c r="D16" s="612" t="s">
        <v>804</v>
      </c>
      <c r="E16" s="612" t="s">
        <v>1182</v>
      </c>
      <c r="F16" s="112" t="s">
        <v>1617</v>
      </c>
      <c r="G16" s="120" t="s">
        <v>1618</v>
      </c>
      <c r="H16" s="110" t="s">
        <v>63</v>
      </c>
      <c r="I16" s="110" t="s">
        <v>1229</v>
      </c>
      <c r="J16" s="106" t="s">
        <v>63</v>
      </c>
      <c r="K16" s="117" t="s">
        <v>63</v>
      </c>
      <c r="L16" s="106" t="s">
        <v>63</v>
      </c>
      <c r="M16" s="106" t="s">
        <v>63</v>
      </c>
      <c r="N16" s="109">
        <v>202</v>
      </c>
      <c r="O16" s="4"/>
    </row>
    <row r="17" spans="1:16" s="115" customFormat="1" ht="72.599999999999994" x14ac:dyDescent="0.3">
      <c r="A17" s="132" t="s">
        <v>1610</v>
      </c>
      <c r="B17" s="126" t="s">
        <v>2645</v>
      </c>
      <c r="C17" s="612" t="s">
        <v>805</v>
      </c>
      <c r="D17" s="612" t="s">
        <v>1389</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72.599999999999994" x14ac:dyDescent="0.3">
      <c r="A18" s="132" t="s">
        <v>1610</v>
      </c>
      <c r="B18" s="126" t="s">
        <v>2646</v>
      </c>
      <c r="C18" s="622" t="s">
        <v>805</v>
      </c>
      <c r="D18" s="612" t="s">
        <v>1389</v>
      </c>
      <c r="E18" s="612" t="s">
        <v>1207</v>
      </c>
      <c r="F18" s="112" t="s">
        <v>2656</v>
      </c>
      <c r="G18" s="120" t="s">
        <v>1625</v>
      </c>
      <c r="H18" s="110" t="s">
        <v>1665</v>
      </c>
      <c r="I18" s="110" t="s">
        <v>1229</v>
      </c>
      <c r="J18" s="106" t="s">
        <v>63</v>
      </c>
      <c r="K18" s="117" t="s">
        <v>63</v>
      </c>
      <c r="L18" s="106" t="s">
        <v>63</v>
      </c>
      <c r="M18" s="106" t="s">
        <v>63</v>
      </c>
      <c r="N18" s="109">
        <v>202</v>
      </c>
      <c r="O18" s="106"/>
    </row>
    <row r="19" spans="1:16" s="115" customFormat="1" ht="72.599999999999994" x14ac:dyDescent="0.3">
      <c r="A19" s="132" t="s">
        <v>1610</v>
      </c>
      <c r="B19" s="106" t="s">
        <v>2657</v>
      </c>
      <c r="C19" s="612" t="s">
        <v>805</v>
      </c>
      <c r="D19" s="612" t="s">
        <v>1389</v>
      </c>
      <c r="E19" s="612" t="s">
        <v>1207</v>
      </c>
      <c r="F19" s="112" t="s">
        <v>1670</v>
      </c>
      <c r="G19" s="120" t="s">
        <v>1457</v>
      </c>
      <c r="H19" s="110" t="s">
        <v>1665</v>
      </c>
      <c r="I19" s="110" t="s">
        <v>1229</v>
      </c>
      <c r="J19" s="106" t="s">
        <v>63</v>
      </c>
      <c r="K19" s="117" t="s">
        <v>63</v>
      </c>
      <c r="L19" s="106" t="s">
        <v>63</v>
      </c>
      <c r="M19" s="106" t="s">
        <v>63</v>
      </c>
      <c r="N19" s="109">
        <v>202</v>
      </c>
      <c r="O19" s="106" t="s">
        <v>1622</v>
      </c>
    </row>
    <row r="20" spans="1:16" s="115" customFormat="1" ht="72.599999999999994" x14ac:dyDescent="0.3">
      <c r="A20" s="132" t="s">
        <v>1610</v>
      </c>
      <c r="B20" s="106" t="s">
        <v>2658</v>
      </c>
      <c r="C20" s="612" t="s">
        <v>805</v>
      </c>
      <c r="D20" s="612" t="s">
        <v>1389</v>
      </c>
      <c r="E20" s="612" t="s">
        <v>1207</v>
      </c>
      <c r="F20" s="112" t="s">
        <v>1672</v>
      </c>
      <c r="G20" s="120" t="s">
        <v>1463</v>
      </c>
      <c r="H20" s="110" t="s">
        <v>1665</v>
      </c>
      <c r="I20" s="110" t="s">
        <v>1229</v>
      </c>
      <c r="J20" s="106" t="s">
        <v>63</v>
      </c>
      <c r="K20" s="117" t="s">
        <v>63</v>
      </c>
      <c r="L20" s="106" t="s">
        <v>63</v>
      </c>
      <c r="M20" s="106" t="s">
        <v>63</v>
      </c>
      <c r="N20" s="109">
        <v>202</v>
      </c>
      <c r="O20" s="106" t="s">
        <v>1622</v>
      </c>
    </row>
    <row r="21" spans="1:16" s="115" customFormat="1" ht="72.599999999999994" x14ac:dyDescent="0.3">
      <c r="A21" s="132" t="s">
        <v>1610</v>
      </c>
      <c r="B21" s="126" t="s">
        <v>2649</v>
      </c>
      <c r="C21" s="612" t="s">
        <v>805</v>
      </c>
      <c r="D21" s="612" t="s">
        <v>1389</v>
      </c>
      <c r="E21" s="612" t="s">
        <v>1207</v>
      </c>
      <c r="F21" s="112" t="s">
        <v>1629</v>
      </c>
      <c r="G21" s="120" t="s">
        <v>1391</v>
      </c>
      <c r="H21" s="110" t="s">
        <v>1665</v>
      </c>
      <c r="I21" s="110" t="s">
        <v>1229</v>
      </c>
      <c r="J21" s="106" t="s">
        <v>63</v>
      </c>
      <c r="K21" s="117" t="s">
        <v>63</v>
      </c>
      <c r="L21" s="106" t="s">
        <v>63</v>
      </c>
      <c r="M21" s="106" t="s">
        <v>63</v>
      </c>
      <c r="N21" s="109">
        <v>202</v>
      </c>
      <c r="O21" s="106" t="s">
        <v>1622</v>
      </c>
    </row>
    <row r="22" spans="1:16" s="731" customFormat="1" ht="72.599999999999994" x14ac:dyDescent="0.3">
      <c r="A22" s="745" t="s">
        <v>1630</v>
      </c>
      <c r="B22" s="720" t="s">
        <v>1674</v>
      </c>
      <c r="C22" s="738" t="s">
        <v>805</v>
      </c>
      <c r="D22" s="738" t="s">
        <v>805</v>
      </c>
      <c r="E22" s="738" t="s">
        <v>1182</v>
      </c>
      <c r="F22" s="727" t="s">
        <v>1675</v>
      </c>
      <c r="G22" s="721" t="s">
        <v>330</v>
      </c>
      <c r="H22" s="720" t="s">
        <v>1676</v>
      </c>
      <c r="I22" s="720" t="s">
        <v>2659</v>
      </c>
      <c r="J22" s="730" t="s">
        <v>63</v>
      </c>
      <c r="K22" s="728" t="s">
        <v>63</v>
      </c>
      <c r="L22" s="728" t="s">
        <v>63</v>
      </c>
      <c r="M22" s="728" t="s">
        <v>63</v>
      </c>
      <c r="N22" s="720">
        <v>202</v>
      </c>
      <c r="O22" s="732" t="s">
        <v>1239</v>
      </c>
    </row>
    <row r="23" spans="1:16" s="731" customFormat="1" ht="84.7" x14ac:dyDescent="0.3">
      <c r="A23" s="745" t="s">
        <v>1630</v>
      </c>
      <c r="B23" s="720" t="s">
        <v>1678</v>
      </c>
      <c r="C23" s="738" t="s">
        <v>805</v>
      </c>
      <c r="D23" s="738" t="s">
        <v>805</v>
      </c>
      <c r="E23" s="738" t="s">
        <v>1182</v>
      </c>
      <c r="F23" s="727" t="s">
        <v>1679</v>
      </c>
      <c r="G23" s="721" t="s">
        <v>332</v>
      </c>
      <c r="H23" s="720" t="s">
        <v>1280</v>
      </c>
      <c r="I23" s="720" t="s">
        <v>2660</v>
      </c>
      <c r="J23" s="730" t="s">
        <v>63</v>
      </c>
      <c r="K23" s="728" t="s">
        <v>63</v>
      </c>
      <c r="L23" s="728" t="s">
        <v>63</v>
      </c>
      <c r="M23" s="728" t="s">
        <v>63</v>
      </c>
      <c r="N23" s="720">
        <v>202</v>
      </c>
      <c r="O23" s="732" t="s">
        <v>1239</v>
      </c>
    </row>
    <row r="24" spans="1:16" s="731" customFormat="1" ht="72.599999999999994" x14ac:dyDescent="0.3">
      <c r="A24" s="745" t="s">
        <v>1630</v>
      </c>
      <c r="B24" s="720" t="s">
        <v>1681</v>
      </c>
      <c r="C24" s="735" t="s">
        <v>805</v>
      </c>
      <c r="D24" s="738" t="s">
        <v>805</v>
      </c>
      <c r="E24" s="738" t="s">
        <v>1182</v>
      </c>
      <c r="F24" s="727" t="s">
        <v>1682</v>
      </c>
      <c r="G24" s="721" t="s">
        <v>798</v>
      </c>
      <c r="H24" s="720" t="s">
        <v>1639</v>
      </c>
      <c r="I24" s="720" t="s">
        <v>2661</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12.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ht="12.1" x14ac:dyDescent="0.25">
      <c r="B33" s="603">
        <v>6</v>
      </c>
      <c r="C33" s="325"/>
      <c r="D33" s="600"/>
      <c r="E33" s="56"/>
      <c r="F33" s="56"/>
      <c r="G33" s="56"/>
      <c r="H33" s="56"/>
      <c r="I33" s="601"/>
      <c r="J33" s="601"/>
      <c r="K33" s="47"/>
      <c r="L33" s="47"/>
      <c r="M33" s="47"/>
      <c r="N33" s="47"/>
      <c r="O33" s="56"/>
      <c r="P33" s="56"/>
    </row>
    <row r="34" spans="2:16" s="24" customFormat="1" ht="12.1" x14ac:dyDescent="0.25">
      <c r="B34" s="603">
        <v>7</v>
      </c>
      <c r="C34" s="325"/>
      <c r="D34" s="600"/>
      <c r="E34" s="56"/>
      <c r="F34" s="56"/>
      <c r="G34" s="56"/>
      <c r="H34" s="56"/>
      <c r="I34" s="601"/>
      <c r="J34" s="601"/>
      <c r="K34" s="47"/>
      <c r="L34" s="47"/>
      <c r="M34" s="47"/>
      <c r="N34" s="47"/>
      <c r="O34" s="56"/>
      <c r="P34" s="56"/>
    </row>
    <row r="35" spans="2:16" s="24" customFormat="1" ht="12.1" x14ac:dyDescent="0.25">
      <c r="B35" s="603">
        <v>8</v>
      </c>
      <c r="C35" s="325"/>
      <c r="D35" s="600"/>
      <c r="E35" s="56"/>
      <c r="F35" s="56"/>
      <c r="G35" s="56"/>
      <c r="H35" s="56"/>
      <c r="I35" s="601"/>
      <c r="J35" s="601"/>
      <c r="K35" s="47"/>
      <c r="L35" s="47"/>
      <c r="M35" s="47"/>
      <c r="N35" s="47"/>
      <c r="O35" s="56"/>
      <c r="P35" s="56"/>
    </row>
    <row r="36" spans="2:16" s="24" customFormat="1" ht="12.1" x14ac:dyDescent="0.25">
      <c r="B36" s="603">
        <v>9</v>
      </c>
      <c r="C36" s="325"/>
      <c r="D36" s="600"/>
      <c r="E36" s="56"/>
      <c r="F36" s="56"/>
      <c r="G36" s="56"/>
      <c r="H36" s="56"/>
      <c r="I36" s="601"/>
      <c r="J36" s="601"/>
      <c r="K36" s="47"/>
      <c r="L36" s="47"/>
      <c r="M36" s="47"/>
      <c r="N36" s="47"/>
      <c r="O36" s="56"/>
      <c r="P36" s="56"/>
    </row>
    <row r="37" spans="2:16" s="24" customFormat="1" ht="12.1" x14ac:dyDescent="0.25">
      <c r="B37" s="603">
        <v>10</v>
      </c>
      <c r="C37" s="325"/>
      <c r="D37" s="600"/>
      <c r="E37" s="56"/>
      <c r="F37" s="56"/>
      <c r="G37" s="56"/>
      <c r="H37" s="56"/>
      <c r="I37" s="601"/>
      <c r="J37" s="601"/>
      <c r="K37" s="47"/>
      <c r="L37" s="47"/>
      <c r="M37" s="47"/>
      <c r="N37" s="47"/>
      <c r="O37" s="56"/>
      <c r="P37" s="56"/>
    </row>
    <row r="38" spans="2:16" s="24" customFormat="1" ht="12.1" x14ac:dyDescent="0.25">
      <c r="B38" s="603">
        <v>11</v>
      </c>
      <c r="C38" s="325"/>
      <c r="D38" s="600"/>
      <c r="E38" s="56"/>
      <c r="F38" s="56"/>
      <c r="G38" s="56"/>
      <c r="H38" s="56"/>
      <c r="I38" s="601"/>
      <c r="J38" s="601"/>
      <c r="K38" s="47"/>
      <c r="L38" s="47"/>
      <c r="M38" s="47"/>
      <c r="N38" s="47"/>
      <c r="O38" s="56"/>
      <c r="P38" s="56"/>
    </row>
    <row r="39" spans="2:16" s="24" customFormat="1" ht="12.1" x14ac:dyDescent="0.25">
      <c r="B39" s="603">
        <v>12</v>
      </c>
      <c r="C39" s="325"/>
      <c r="D39" s="600"/>
      <c r="E39" s="56"/>
      <c r="F39" s="56"/>
      <c r="G39" s="56"/>
      <c r="H39" s="56"/>
      <c r="I39" s="601"/>
      <c r="J39" s="601"/>
      <c r="K39" s="47"/>
      <c r="L39" s="47"/>
      <c r="M39" s="47"/>
      <c r="N39" s="47"/>
      <c r="O39" s="56"/>
      <c r="P39" s="56"/>
    </row>
    <row r="40" spans="2:16" s="24" customFormat="1" ht="12.1" x14ac:dyDescent="0.25">
      <c r="B40" s="603">
        <v>13</v>
      </c>
      <c r="C40" s="325"/>
      <c r="D40" s="600"/>
      <c r="E40" s="56"/>
      <c r="F40" s="56"/>
      <c r="G40" s="56"/>
      <c r="H40" s="56"/>
      <c r="I40" s="601"/>
      <c r="J40" s="601"/>
      <c r="K40" s="47"/>
      <c r="L40" s="47"/>
      <c r="M40" s="47"/>
      <c r="N40" s="47"/>
      <c r="O40" s="56"/>
      <c r="P40" s="56"/>
    </row>
    <row r="41" spans="2:16" s="24" customFormat="1" ht="12.1" x14ac:dyDescent="0.25">
      <c r="B41" s="603">
        <v>14</v>
      </c>
      <c r="C41" s="325"/>
      <c r="D41" s="600"/>
      <c r="E41" s="56"/>
      <c r="F41" s="56"/>
      <c r="G41" s="56"/>
      <c r="H41" s="56"/>
      <c r="I41" s="601"/>
      <c r="J41" s="601"/>
      <c r="K41" s="47"/>
      <c r="L41" s="47"/>
      <c r="M41" s="47"/>
      <c r="N41" s="47"/>
      <c r="O41" s="56"/>
      <c r="P41" s="56"/>
    </row>
    <row r="42" spans="2:16" s="24" customFormat="1" ht="12.1" x14ac:dyDescent="0.25">
      <c r="B42" s="603">
        <v>15</v>
      </c>
      <c r="C42" s="325"/>
      <c r="D42" s="600"/>
      <c r="E42" s="56"/>
      <c r="F42" s="56"/>
      <c r="G42" s="56"/>
      <c r="H42" s="56"/>
      <c r="I42" s="601"/>
      <c r="J42" s="601"/>
      <c r="K42" s="47"/>
      <c r="L42" s="47"/>
      <c r="M42" s="47"/>
      <c r="N42" s="47"/>
      <c r="O42" s="56"/>
      <c r="P42" s="56"/>
    </row>
    <row r="43" spans="2:16" s="24" customFormat="1" ht="12.1" x14ac:dyDescent="0.25">
      <c r="B43" s="603">
        <v>16</v>
      </c>
      <c r="C43" s="325"/>
      <c r="D43" s="600"/>
      <c r="E43" s="56"/>
      <c r="F43" s="56"/>
      <c r="G43" s="56"/>
      <c r="H43" s="56"/>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8E980-D950-43F7-81CC-B0EF4E598762}">
  <sheetPr filterMode="1"/>
  <dimension ref="A1:P165"/>
  <sheetViews>
    <sheetView showGridLines="0" showRuler="0" topLeftCell="A15" zoomScale="72" zoomScaleNormal="72" zoomScalePageLayoutView="130" workbookViewId="0">
      <pane xSplit="7" topLeftCell="H1" activePane="topRight" state="frozen"/>
      <selection pane="topRight" activeCell="I17" sqref="I17:I18"/>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33.6640625" style="99"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23.8867187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1161</v>
      </c>
      <c r="D1" s="399"/>
      <c r="E1" s="98"/>
      <c r="F1" s="98"/>
      <c r="G1" s="98"/>
      <c r="H1" s="98"/>
      <c r="I1" s="98"/>
      <c r="J1" s="98"/>
      <c r="K1" s="98"/>
      <c r="L1" s="98"/>
      <c r="M1" s="98"/>
      <c r="N1" s="98"/>
      <c r="O1" s="400"/>
      <c r="P1" s="374"/>
    </row>
    <row r="2" spans="1:16" ht="14.4" x14ac:dyDescent="0.25">
      <c r="B2" s="322" t="s">
        <v>390</v>
      </c>
      <c r="C2" s="1252" t="s">
        <v>2662</v>
      </c>
      <c r="D2" s="1253"/>
      <c r="E2" s="1253"/>
      <c r="F2" s="1253"/>
      <c r="G2" s="1253"/>
      <c r="H2" s="98"/>
      <c r="I2" s="98"/>
      <c r="J2" s="98"/>
      <c r="K2" s="98"/>
      <c r="L2" s="98"/>
      <c r="M2" s="98"/>
      <c r="N2" s="98"/>
      <c r="O2" s="400"/>
      <c r="P2" s="374"/>
    </row>
    <row r="3" spans="1:16" ht="12.1" x14ac:dyDescent="0.25">
      <c r="B3" s="1235" t="s">
        <v>392</v>
      </c>
      <c r="C3" s="1254" t="s">
        <v>2663</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289.75" customHeight="1" x14ac:dyDescent="0.3">
      <c r="A14" s="126" t="s">
        <v>1603</v>
      </c>
      <c r="B14" s="106" t="s">
        <v>2641</v>
      </c>
      <c r="C14" s="612" t="s">
        <v>805</v>
      </c>
      <c r="D14" s="612" t="s">
        <v>1389</v>
      </c>
      <c r="E14" s="612" t="s">
        <v>1264</v>
      </c>
      <c r="F14" s="112" t="s">
        <v>2597</v>
      </c>
      <c r="G14" s="107" t="s">
        <v>324</v>
      </c>
      <c r="H14" s="106" t="s">
        <v>1657</v>
      </c>
      <c r="I14" s="119" t="s">
        <v>2664</v>
      </c>
      <c r="J14" s="108" t="s">
        <v>63</v>
      </c>
      <c r="K14" s="106" t="s">
        <v>63</v>
      </c>
      <c r="L14" s="117" t="s">
        <v>1659</v>
      </c>
      <c r="M14" s="117" t="s">
        <v>1660</v>
      </c>
      <c r="N14" s="109">
        <v>202</v>
      </c>
      <c r="O14" s="143"/>
    </row>
    <row r="15" spans="1:16" s="115" customFormat="1" ht="60.5" x14ac:dyDescent="0.3">
      <c r="A15" s="132" t="s">
        <v>1610</v>
      </c>
      <c r="B15" s="126" t="s">
        <v>2642</v>
      </c>
      <c r="C15" s="622" t="s">
        <v>805</v>
      </c>
      <c r="D15" s="612" t="s">
        <v>1389</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72.599999999999994" x14ac:dyDescent="0.3">
      <c r="A16" s="132" t="s">
        <v>1610</v>
      </c>
      <c r="B16" s="126" t="s">
        <v>2644</v>
      </c>
      <c r="C16" s="622" t="s">
        <v>805</v>
      </c>
      <c r="D16" s="612" t="s">
        <v>1389</v>
      </c>
      <c r="E16" s="612" t="s">
        <v>1182</v>
      </c>
      <c r="F16" s="112" t="s">
        <v>1617</v>
      </c>
      <c r="G16" s="120" t="s">
        <v>1618</v>
      </c>
      <c r="H16" s="110" t="s">
        <v>63</v>
      </c>
      <c r="I16" s="110" t="s">
        <v>1229</v>
      </c>
      <c r="J16" s="106" t="s">
        <v>63</v>
      </c>
      <c r="K16" s="117" t="s">
        <v>63</v>
      </c>
      <c r="L16" s="106" t="s">
        <v>63</v>
      </c>
      <c r="M16" s="106" t="s">
        <v>63</v>
      </c>
      <c r="N16" s="109">
        <v>202</v>
      </c>
      <c r="O16" s="4"/>
    </row>
    <row r="17" spans="1:16" s="115" customFormat="1" ht="72.599999999999994" x14ac:dyDescent="0.3">
      <c r="A17" s="132" t="s">
        <v>1610</v>
      </c>
      <c r="B17" s="126" t="s">
        <v>2645</v>
      </c>
      <c r="C17" s="612" t="s">
        <v>805</v>
      </c>
      <c r="D17" s="612" t="s">
        <v>1389</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72.599999999999994" x14ac:dyDescent="0.3">
      <c r="A18" s="132" t="s">
        <v>1610</v>
      </c>
      <c r="B18" s="126" t="s">
        <v>2646</v>
      </c>
      <c r="C18" s="612" t="s">
        <v>804</v>
      </c>
      <c r="D18" s="612" t="s">
        <v>804</v>
      </c>
      <c r="E18" s="612" t="s">
        <v>1207</v>
      </c>
      <c r="F18" s="112" t="s">
        <v>2665</v>
      </c>
      <c r="G18" s="120" t="s">
        <v>1625</v>
      </c>
      <c r="H18" s="110" t="s">
        <v>1665</v>
      </c>
      <c r="I18" s="110" t="s">
        <v>1229</v>
      </c>
      <c r="J18" s="106" t="s">
        <v>63</v>
      </c>
      <c r="K18" s="117" t="s">
        <v>63</v>
      </c>
      <c r="L18" s="106" t="s">
        <v>63</v>
      </c>
      <c r="M18" s="106" t="s">
        <v>63</v>
      </c>
      <c r="N18" s="109">
        <v>202</v>
      </c>
      <c r="O18" s="106"/>
    </row>
    <row r="19" spans="1:16" s="115" customFormat="1" ht="108.9" hidden="1" x14ac:dyDescent="0.3">
      <c r="A19" s="132" t="s">
        <v>1610</v>
      </c>
      <c r="B19" s="106" t="s">
        <v>1669</v>
      </c>
      <c r="C19" s="612" t="s">
        <v>805</v>
      </c>
      <c r="D19" s="612" t="s">
        <v>1389</v>
      </c>
      <c r="E19" s="612" t="s">
        <v>1207</v>
      </c>
      <c r="F19" s="112" t="s">
        <v>1670</v>
      </c>
      <c r="G19" s="120" t="s">
        <v>1457</v>
      </c>
      <c r="H19" s="110" t="s">
        <v>1665</v>
      </c>
      <c r="I19" s="110" t="s">
        <v>1668</v>
      </c>
      <c r="J19" s="106" t="s">
        <v>63</v>
      </c>
      <c r="K19" s="117" t="s">
        <v>63</v>
      </c>
      <c r="L19" s="106" t="s">
        <v>63</v>
      </c>
      <c r="M19" s="106" t="s">
        <v>63</v>
      </c>
      <c r="N19" s="109">
        <v>202</v>
      </c>
      <c r="O19" s="106" t="s">
        <v>1622</v>
      </c>
    </row>
    <row r="20" spans="1:16" s="115" customFormat="1" ht="108.9" hidden="1" x14ac:dyDescent="0.3">
      <c r="A20" s="132" t="s">
        <v>1610</v>
      </c>
      <c r="B20" s="106" t="s">
        <v>1671</v>
      </c>
      <c r="C20" s="612" t="s">
        <v>805</v>
      </c>
      <c r="D20" s="612" t="s">
        <v>1389</v>
      </c>
      <c r="E20" s="612" t="s">
        <v>1207</v>
      </c>
      <c r="F20" s="112" t="s">
        <v>1672</v>
      </c>
      <c r="G20" s="120" t="s">
        <v>1463</v>
      </c>
      <c r="H20" s="110" t="s">
        <v>1665</v>
      </c>
      <c r="I20" s="110" t="s">
        <v>1668</v>
      </c>
      <c r="J20" s="106" t="s">
        <v>63</v>
      </c>
      <c r="K20" s="117" t="s">
        <v>63</v>
      </c>
      <c r="L20" s="106" t="s">
        <v>63</v>
      </c>
      <c r="M20" s="106" t="s">
        <v>63</v>
      </c>
      <c r="N20" s="109">
        <v>202</v>
      </c>
      <c r="O20" s="106" t="s">
        <v>1622</v>
      </c>
    </row>
    <row r="21" spans="1:16" s="115" customFormat="1" ht="108.9" hidden="1" x14ac:dyDescent="0.3">
      <c r="A21" s="132" t="s">
        <v>1610</v>
      </c>
      <c r="B21" s="126" t="s">
        <v>1673</v>
      </c>
      <c r="C21" s="612" t="s">
        <v>805</v>
      </c>
      <c r="D21" s="612" t="s">
        <v>1389</v>
      </c>
      <c r="E21" s="612" t="s">
        <v>1207</v>
      </c>
      <c r="F21" s="112" t="s">
        <v>1629</v>
      </c>
      <c r="G21" s="120" t="s">
        <v>1391</v>
      </c>
      <c r="H21" s="110" t="s">
        <v>1665</v>
      </c>
      <c r="I21" s="110" t="s">
        <v>1668</v>
      </c>
      <c r="J21" s="106" t="s">
        <v>63</v>
      </c>
      <c r="K21" s="117" t="s">
        <v>63</v>
      </c>
      <c r="L21" s="106" t="s">
        <v>63</v>
      </c>
      <c r="M21" s="106" t="s">
        <v>63</v>
      </c>
      <c r="N21" s="109">
        <v>202</v>
      </c>
      <c r="O21" s="106" t="s">
        <v>1622</v>
      </c>
    </row>
    <row r="22" spans="1:16" s="731" customFormat="1" ht="181.45" hidden="1" x14ac:dyDescent="0.3">
      <c r="A22" s="745" t="s">
        <v>1630</v>
      </c>
      <c r="B22" s="720" t="s">
        <v>1674</v>
      </c>
      <c r="C22" s="738" t="s">
        <v>805</v>
      </c>
      <c r="D22" s="738" t="s">
        <v>805</v>
      </c>
      <c r="E22" s="738" t="s">
        <v>1182</v>
      </c>
      <c r="F22" s="727" t="s">
        <v>1675</v>
      </c>
      <c r="G22" s="721" t="s">
        <v>330</v>
      </c>
      <c r="H22" s="720" t="s">
        <v>1676</v>
      </c>
      <c r="I22" s="720" t="s">
        <v>1677</v>
      </c>
      <c r="J22" s="730" t="s">
        <v>63</v>
      </c>
      <c r="K22" s="728" t="s">
        <v>63</v>
      </c>
      <c r="L22" s="728" t="s">
        <v>63</v>
      </c>
      <c r="M22" s="728" t="s">
        <v>63</v>
      </c>
      <c r="N22" s="720">
        <v>202</v>
      </c>
      <c r="O22" s="732" t="s">
        <v>1239</v>
      </c>
    </row>
    <row r="23" spans="1:16" s="731" customFormat="1" ht="205.65" hidden="1" x14ac:dyDescent="0.3">
      <c r="A23" s="745" t="s">
        <v>1630</v>
      </c>
      <c r="B23" s="720" t="s">
        <v>1678</v>
      </c>
      <c r="C23" s="738" t="s">
        <v>805</v>
      </c>
      <c r="D23" s="738" t="s">
        <v>805</v>
      </c>
      <c r="E23" s="738" t="s">
        <v>1182</v>
      </c>
      <c r="F23" s="727" t="s">
        <v>1679</v>
      </c>
      <c r="G23" s="721" t="s">
        <v>332</v>
      </c>
      <c r="H23" s="720" t="s">
        <v>1280</v>
      </c>
      <c r="I23" s="720" t="s">
        <v>1680</v>
      </c>
      <c r="J23" s="730" t="s">
        <v>63</v>
      </c>
      <c r="K23" s="728" t="s">
        <v>63</v>
      </c>
      <c r="L23" s="728" t="s">
        <v>63</v>
      </c>
      <c r="M23" s="728" t="s">
        <v>63</v>
      </c>
      <c r="N23" s="720">
        <v>202</v>
      </c>
      <c r="O23" s="732" t="s">
        <v>1239</v>
      </c>
    </row>
    <row r="24" spans="1:16" s="731" customFormat="1" ht="193.55" hidden="1" x14ac:dyDescent="0.3">
      <c r="A24" s="745" t="s">
        <v>1630</v>
      </c>
      <c r="B24" s="720" t="s">
        <v>2666</v>
      </c>
      <c r="C24" s="735" t="s">
        <v>805</v>
      </c>
      <c r="D24" s="738" t="s">
        <v>805</v>
      </c>
      <c r="E24" s="738" t="s">
        <v>1182</v>
      </c>
      <c r="F24" s="727" t="s">
        <v>2667</v>
      </c>
      <c r="G24" s="721" t="s">
        <v>2668</v>
      </c>
      <c r="H24" s="720" t="s">
        <v>1639</v>
      </c>
      <c r="I24" s="720" t="s">
        <v>1683</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12.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ht="12.1" x14ac:dyDescent="0.25">
      <c r="B33" s="603">
        <v>6</v>
      </c>
      <c r="C33" s="325"/>
      <c r="D33" s="600"/>
      <c r="E33" s="56"/>
      <c r="F33" s="56"/>
      <c r="G33" s="56"/>
      <c r="H33" s="56"/>
      <c r="I33" s="601"/>
      <c r="J33" s="601"/>
      <c r="K33" s="47"/>
      <c r="L33" s="47"/>
      <c r="M33" s="47"/>
      <c r="N33" s="47"/>
      <c r="O33" s="56"/>
      <c r="P33" s="56"/>
    </row>
    <row r="34" spans="2:16" s="24" customFormat="1" ht="12.1" x14ac:dyDescent="0.25">
      <c r="B34" s="603">
        <v>7</v>
      </c>
      <c r="C34" s="325"/>
      <c r="D34" s="600"/>
      <c r="E34" s="56"/>
      <c r="F34" s="56"/>
      <c r="G34" s="56"/>
      <c r="H34" s="56"/>
      <c r="I34" s="601"/>
      <c r="J34" s="601"/>
      <c r="K34" s="47"/>
      <c r="L34" s="47"/>
      <c r="M34" s="47"/>
      <c r="N34" s="47"/>
      <c r="O34" s="56"/>
      <c r="P34" s="56"/>
    </row>
    <row r="35" spans="2:16" s="24" customFormat="1" ht="12.1" x14ac:dyDescent="0.25">
      <c r="B35" s="603">
        <v>8</v>
      </c>
      <c r="C35" s="325"/>
      <c r="D35" s="600"/>
      <c r="E35" s="56"/>
      <c r="F35" s="56"/>
      <c r="G35" s="56"/>
      <c r="H35" s="56"/>
      <c r="I35" s="601"/>
      <c r="J35" s="601"/>
      <c r="K35" s="47"/>
      <c r="L35" s="47"/>
      <c r="M35" s="47"/>
      <c r="N35" s="47"/>
      <c r="O35" s="56"/>
      <c r="P35" s="56"/>
    </row>
    <row r="36" spans="2:16" s="24" customFormat="1" ht="12.1" x14ac:dyDescent="0.25">
      <c r="B36" s="603">
        <v>9</v>
      </c>
      <c r="C36" s="325"/>
      <c r="D36" s="600"/>
      <c r="E36" s="56"/>
      <c r="F36" s="56"/>
      <c r="G36" s="56"/>
      <c r="H36" s="56"/>
      <c r="I36" s="601"/>
      <c r="J36" s="601"/>
      <c r="K36" s="47"/>
      <c r="L36" s="47"/>
      <c r="M36" s="47"/>
      <c r="N36" s="47"/>
      <c r="O36" s="56"/>
      <c r="P36" s="56"/>
    </row>
    <row r="37" spans="2:16" s="24" customFormat="1" ht="12.1" x14ac:dyDescent="0.25">
      <c r="B37" s="603">
        <v>10</v>
      </c>
      <c r="C37" s="325"/>
      <c r="D37" s="600"/>
      <c r="E37" s="56"/>
      <c r="F37" s="56"/>
      <c r="G37" s="56"/>
      <c r="H37" s="56"/>
      <c r="I37" s="601"/>
      <c r="J37" s="601"/>
      <c r="K37" s="47"/>
      <c r="L37" s="47"/>
      <c r="M37" s="47"/>
      <c r="N37" s="47"/>
      <c r="O37" s="56"/>
      <c r="P37" s="56"/>
    </row>
    <row r="38" spans="2:16" s="24" customFormat="1" ht="12.1" x14ac:dyDescent="0.25">
      <c r="B38" s="603">
        <v>11</v>
      </c>
      <c r="C38" s="325"/>
      <c r="D38" s="600"/>
      <c r="E38" s="56"/>
      <c r="F38" s="56"/>
      <c r="G38" s="56"/>
      <c r="H38" s="56"/>
      <c r="I38" s="601"/>
      <c r="J38" s="601"/>
      <c r="K38" s="47"/>
      <c r="L38" s="47"/>
      <c r="M38" s="47"/>
      <c r="N38" s="47"/>
      <c r="O38" s="56"/>
      <c r="P38" s="56"/>
    </row>
    <row r="39" spans="2:16" s="24" customFormat="1" ht="12.1" x14ac:dyDescent="0.25">
      <c r="B39" s="603">
        <v>12</v>
      </c>
      <c r="C39" s="325"/>
      <c r="D39" s="600"/>
      <c r="E39" s="56"/>
      <c r="F39" s="56"/>
      <c r="G39" s="56"/>
      <c r="H39" s="56"/>
      <c r="I39" s="601"/>
      <c r="J39" s="601"/>
      <c r="K39" s="47"/>
      <c r="L39" s="47"/>
      <c r="M39" s="47"/>
      <c r="N39" s="47"/>
      <c r="O39" s="56"/>
      <c r="P39" s="56"/>
    </row>
    <row r="40" spans="2:16" s="24" customFormat="1" ht="12.1" x14ac:dyDescent="0.25">
      <c r="B40" s="603">
        <v>13</v>
      </c>
      <c r="C40" s="325"/>
      <c r="D40" s="600"/>
      <c r="E40" s="56"/>
      <c r="F40" s="56"/>
      <c r="G40" s="56"/>
      <c r="H40" s="56"/>
      <c r="I40" s="601"/>
      <c r="J40" s="601"/>
      <c r="K40" s="47"/>
      <c r="L40" s="47"/>
      <c r="M40" s="47"/>
      <c r="N40" s="47"/>
      <c r="O40" s="56"/>
      <c r="P40" s="56"/>
    </row>
    <row r="41" spans="2:16" s="24" customFormat="1" ht="12.1" x14ac:dyDescent="0.25">
      <c r="B41" s="603">
        <v>14</v>
      </c>
      <c r="C41" s="325"/>
      <c r="D41" s="600"/>
      <c r="E41" s="56"/>
      <c r="F41" s="56"/>
      <c r="G41" s="56"/>
      <c r="H41" s="56"/>
      <c r="I41" s="601"/>
      <c r="J41" s="601"/>
      <c r="K41" s="47"/>
      <c r="L41" s="47"/>
      <c r="M41" s="47"/>
      <c r="N41" s="47"/>
      <c r="O41" s="56"/>
      <c r="P41" s="56"/>
    </row>
    <row r="42" spans="2:16" s="24" customFormat="1" ht="12.1" x14ac:dyDescent="0.25">
      <c r="B42" s="603">
        <v>15</v>
      </c>
      <c r="C42" s="325"/>
      <c r="D42" s="600"/>
      <c r="E42" s="56"/>
      <c r="F42" s="56"/>
      <c r="G42" s="56"/>
      <c r="H42" s="56"/>
      <c r="I42" s="601"/>
      <c r="J42" s="601"/>
      <c r="K42" s="47"/>
      <c r="L42" s="47"/>
      <c r="M42" s="47"/>
      <c r="N42" s="47"/>
      <c r="O42" s="56"/>
      <c r="P42" s="56"/>
    </row>
    <row r="43" spans="2:16" s="24" customFormat="1" ht="12.1" x14ac:dyDescent="0.25">
      <c r="B43" s="603">
        <v>16</v>
      </c>
      <c r="C43" s="325"/>
      <c r="D43" s="600"/>
      <c r="E43" s="56"/>
      <c r="F43" s="56"/>
      <c r="G43" s="56"/>
      <c r="H43" s="56"/>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filterColumn colId="1">
      <filters>
        <filter val="Y"/>
      </filters>
    </filterColumn>
  </autoFilter>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C8E6-CA0D-440E-AC56-0F66D9036B01}">
  <dimension ref="A1:P170"/>
  <sheetViews>
    <sheetView showGridLines="0" showRuler="0" topLeftCell="A26" zoomScale="80" zoomScaleNormal="80" zoomScalePageLayoutView="98" workbookViewId="0">
      <pane xSplit="7" topLeftCell="H1" activePane="topRight" state="frozen"/>
      <selection pane="topRight" activeCell="F30" sqref="F30"/>
    </sheetView>
  </sheetViews>
  <sheetFormatPr defaultColWidth="10.5546875" defaultRowHeight="20.3" customHeight="1" x14ac:dyDescent="0.25"/>
  <cols>
    <col min="1" max="1" width="0" style="71" hidden="1" customWidth="1"/>
    <col min="2" max="2" width="21.5546875" style="71" customWidth="1"/>
    <col min="3" max="3" width="40.88671875" style="71" customWidth="1"/>
    <col min="4" max="4" width="12.5546875" style="71" customWidth="1"/>
    <col min="5" max="5" width="12" style="71" bestFit="1" customWidth="1"/>
    <col min="6" max="6" width="32.33203125" style="71" customWidth="1"/>
    <col min="7" max="7" width="39.109375" style="71" customWidth="1"/>
    <col min="8" max="8" width="30.33203125" style="71" bestFit="1" customWidth="1"/>
    <col min="9" max="9" width="26" style="71" customWidth="1"/>
    <col min="10" max="10" width="34" style="71" customWidth="1"/>
    <col min="11" max="11" width="26.44140625" style="71" customWidth="1"/>
    <col min="12" max="12" width="48.109375" style="71" customWidth="1"/>
    <col min="13" max="13" width="22.33203125" style="71" bestFit="1" customWidth="1"/>
    <col min="14" max="14" width="35.44140625" style="71" bestFit="1" customWidth="1"/>
    <col min="15" max="15" width="30.109375" style="71" bestFit="1" customWidth="1"/>
    <col min="16" max="16" width="45.109375" style="71" customWidth="1"/>
    <col min="17" max="16384" width="10.5546875" style="71"/>
  </cols>
  <sheetData>
    <row r="1" spans="1:16" ht="39.049999999999997" customHeight="1" x14ac:dyDescent="0.25">
      <c r="B1" s="323" t="s">
        <v>388</v>
      </c>
      <c r="C1" s="68" t="s">
        <v>919</v>
      </c>
      <c r="D1" s="69"/>
      <c r="E1" s="69"/>
      <c r="F1" s="70"/>
      <c r="G1" s="69"/>
      <c r="H1" s="69"/>
      <c r="I1" s="69"/>
      <c r="J1" s="69"/>
      <c r="K1" s="69"/>
      <c r="L1" s="69"/>
      <c r="M1" s="69"/>
      <c r="N1" s="69"/>
      <c r="O1" s="348"/>
      <c r="P1" s="345"/>
    </row>
    <row r="2" spans="1:16" ht="14.4" x14ac:dyDescent="0.25">
      <c r="B2" s="321" t="s">
        <v>390</v>
      </c>
      <c r="C2" s="1238" t="s">
        <v>2669</v>
      </c>
      <c r="D2" s="1239"/>
      <c r="E2" s="1239"/>
      <c r="F2" s="1239"/>
      <c r="G2" s="1240"/>
      <c r="H2" s="1008"/>
      <c r="I2" s="1008"/>
      <c r="J2" s="1008"/>
      <c r="K2" s="1008"/>
      <c r="L2" s="1008"/>
      <c r="M2" s="1008"/>
      <c r="N2" s="1008"/>
      <c r="O2" s="350"/>
      <c r="P2" s="344"/>
    </row>
    <row r="3" spans="1:16" ht="12.1" x14ac:dyDescent="0.25">
      <c r="B3" s="1221" t="s">
        <v>392</v>
      </c>
      <c r="C3" s="1241" t="s">
        <v>1324</v>
      </c>
      <c r="D3" s="1242"/>
      <c r="E3" s="1242"/>
      <c r="F3" s="1242"/>
      <c r="G3" s="1243"/>
      <c r="H3" s="1007"/>
      <c r="I3" s="1007"/>
      <c r="J3" s="1007"/>
      <c r="K3" s="1007"/>
      <c r="L3" s="1007"/>
      <c r="M3" s="1007"/>
      <c r="N3" s="1007"/>
      <c r="O3" s="349"/>
      <c r="P3" s="342"/>
    </row>
    <row r="4" spans="1:16" ht="12.1" x14ac:dyDescent="0.25">
      <c r="B4" s="1221"/>
      <c r="C4" s="1244"/>
      <c r="D4" s="1245"/>
      <c r="E4" s="1245"/>
      <c r="F4" s="1245"/>
      <c r="G4" s="1246"/>
      <c r="H4" s="1007"/>
      <c r="I4" s="1007"/>
      <c r="J4" s="1007"/>
      <c r="K4" s="1007"/>
      <c r="L4" s="1007"/>
      <c r="M4" s="1007"/>
      <c r="N4" s="1007"/>
      <c r="P4" s="343"/>
    </row>
    <row r="5" spans="1:16" ht="12.1" x14ac:dyDescent="0.25">
      <c r="B5" s="1221"/>
      <c r="C5" s="1244"/>
      <c r="D5" s="1245"/>
      <c r="E5" s="1245"/>
      <c r="F5" s="1245"/>
      <c r="G5" s="1246"/>
      <c r="H5" s="1007"/>
      <c r="I5" s="1007"/>
      <c r="J5" s="1007"/>
      <c r="K5" s="1007"/>
      <c r="L5" s="1007"/>
      <c r="M5" s="1007"/>
      <c r="N5" s="1007"/>
      <c r="P5" s="343"/>
    </row>
    <row r="6" spans="1:16" ht="12.1" x14ac:dyDescent="0.25">
      <c r="B6" s="1221"/>
      <c r="C6" s="1244"/>
      <c r="D6" s="1245"/>
      <c r="E6" s="1245"/>
      <c r="F6" s="1245"/>
      <c r="G6" s="1246"/>
      <c r="H6" s="1007"/>
      <c r="I6" s="1007"/>
      <c r="J6" s="1007"/>
      <c r="K6" s="1007"/>
      <c r="L6" s="1007"/>
      <c r="M6" s="1007"/>
      <c r="N6" s="1007"/>
      <c r="P6" s="343"/>
    </row>
    <row r="7" spans="1:16" ht="12.1" x14ac:dyDescent="0.25">
      <c r="B7" s="1221"/>
      <c r="C7" s="1247"/>
      <c r="D7" s="1248"/>
      <c r="E7" s="1248"/>
      <c r="F7" s="1248"/>
      <c r="G7" s="1249"/>
      <c r="H7" s="1005"/>
      <c r="I7" s="1005"/>
      <c r="J7" s="1005"/>
      <c r="K7" s="1005"/>
      <c r="L7" s="1005"/>
      <c r="M7" s="1005"/>
      <c r="N7" s="1005"/>
      <c r="O7" s="350"/>
      <c r="P7" s="344"/>
    </row>
    <row r="8" spans="1:16" ht="14.4" x14ac:dyDescent="0.25">
      <c r="B8" s="321" t="s">
        <v>394</v>
      </c>
      <c r="C8" s="1238" t="s">
        <v>737</v>
      </c>
      <c r="D8" s="1239"/>
      <c r="E8" s="1239"/>
      <c r="F8" s="1239"/>
      <c r="G8" s="1240"/>
      <c r="H8" s="1005"/>
      <c r="I8" s="1005"/>
      <c r="J8" s="1005"/>
      <c r="K8" s="1005"/>
      <c r="L8" s="1005"/>
      <c r="M8" s="1005"/>
      <c r="N8" s="1005"/>
      <c r="O8" s="348"/>
      <c r="P8" s="345"/>
    </row>
    <row r="9" spans="1:16" ht="55.45" customHeight="1" x14ac:dyDescent="0.25">
      <c r="B9" s="321" t="s">
        <v>396</v>
      </c>
      <c r="C9" s="1238"/>
      <c r="D9" s="1239"/>
      <c r="E9" s="1239"/>
      <c r="F9" s="1239"/>
      <c r="G9" s="1240"/>
      <c r="H9" s="1005"/>
      <c r="I9" s="1005"/>
      <c r="J9" s="515"/>
      <c r="K9" s="515"/>
      <c r="L9" s="515"/>
      <c r="M9" s="515"/>
      <c r="N9" s="515"/>
      <c r="O9" s="348"/>
      <c r="P9" s="345"/>
    </row>
    <row r="10" spans="1:16" ht="46.55" hidden="1" customHeight="1" x14ac:dyDescent="0.25">
      <c r="B10" s="321" t="s">
        <v>445</v>
      </c>
      <c r="C10" s="1238" t="s">
        <v>477</v>
      </c>
      <c r="D10" s="1239"/>
      <c r="E10" s="1239"/>
      <c r="F10" s="1239"/>
      <c r="G10" s="1240"/>
      <c r="H10" s="511" t="e">
        <f t="array" ref="H10">_xlfn.TEXTJOIN(", ",TRUE,IF((E14:E102="Y")*(B31:B102&lt;&gt;""),B31:B102,""))</f>
        <v>#N/A</v>
      </c>
      <c r="I10" s="1005"/>
      <c r="J10" s="1005"/>
      <c r="K10" s="1005"/>
      <c r="L10" s="1005"/>
      <c r="M10" s="1005"/>
      <c r="N10" s="1005"/>
      <c r="O10" s="348"/>
      <c r="P10" s="345"/>
    </row>
    <row r="11" spans="1:16" ht="14.4" x14ac:dyDescent="0.25">
      <c r="B11" s="321" t="s">
        <v>398</v>
      </c>
      <c r="C11" s="1238" t="s">
        <v>63</v>
      </c>
      <c r="D11" s="1239"/>
      <c r="E11" s="1239"/>
      <c r="F11" s="1239"/>
      <c r="G11" s="1240"/>
      <c r="H11" s="1005"/>
      <c r="I11" s="1005"/>
      <c r="J11" s="1005"/>
      <c r="K11" s="1005"/>
      <c r="L11" s="1005"/>
      <c r="M11" s="1005"/>
      <c r="N11" s="1005"/>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71.3" customHeight="1" x14ac:dyDescent="0.3">
      <c r="A14" s="404" t="s">
        <v>1180</v>
      </c>
      <c r="B14" s="404" t="s">
        <v>1181</v>
      </c>
      <c r="C14" s="540" t="s">
        <v>805</v>
      </c>
      <c r="D14" s="317" t="s">
        <v>1389</v>
      </c>
      <c r="E14" s="317" t="s">
        <v>1182</v>
      </c>
      <c r="F14" s="404" t="s">
        <v>1326</v>
      </c>
      <c r="G14" s="77" t="s">
        <v>1184</v>
      </c>
      <c r="H14" s="404" t="s">
        <v>1327</v>
      </c>
      <c r="I14" s="404" t="s">
        <v>1186</v>
      </c>
      <c r="J14" s="31" t="s">
        <v>1187</v>
      </c>
      <c r="K14" s="404" t="s">
        <v>1188</v>
      </c>
      <c r="L14" s="78" t="s">
        <v>63</v>
      </c>
      <c r="M14" s="78" t="s">
        <v>63</v>
      </c>
      <c r="N14" s="78">
        <v>202</v>
      </c>
      <c r="O14" s="83"/>
    </row>
    <row r="15" spans="1:16" s="76" customFormat="1" ht="149.9" customHeight="1" x14ac:dyDescent="0.3">
      <c r="A15" s="80" t="s">
        <v>1328</v>
      </c>
      <c r="B15" s="81" t="s">
        <v>2670</v>
      </c>
      <c r="C15" s="317" t="s">
        <v>805</v>
      </c>
      <c r="D15" s="317" t="s">
        <v>1389</v>
      </c>
      <c r="E15" s="317" t="s">
        <v>1182</v>
      </c>
      <c r="F15" s="80" t="s">
        <v>1330</v>
      </c>
      <c r="G15" s="81" t="s">
        <v>324</v>
      </c>
      <c r="H15" s="81" t="s">
        <v>1192</v>
      </c>
      <c r="I15" s="82" t="s">
        <v>1331</v>
      </c>
      <c r="J15" s="83" t="s">
        <v>63</v>
      </c>
      <c r="K15" s="83" t="s">
        <v>63</v>
      </c>
      <c r="L15" s="404" t="s">
        <v>1332</v>
      </c>
      <c r="M15" s="84" t="s">
        <v>1333</v>
      </c>
      <c r="N15" s="78">
        <v>202</v>
      </c>
      <c r="O15" s="47"/>
    </row>
    <row r="16" spans="1:16" s="87" customFormat="1" ht="109.45" customHeight="1" x14ac:dyDescent="0.3">
      <c r="A16" s="404" t="s">
        <v>1334</v>
      </c>
      <c r="B16" s="404" t="s">
        <v>2671</v>
      </c>
      <c r="C16" s="540" t="s">
        <v>805</v>
      </c>
      <c r="D16" s="317" t="s">
        <v>1389</v>
      </c>
      <c r="E16" s="317" t="s">
        <v>1182</v>
      </c>
      <c r="F16" s="80" t="s">
        <v>1336</v>
      </c>
      <c r="G16" s="85" t="s">
        <v>1184</v>
      </c>
      <c r="H16" s="86" t="s">
        <v>1337</v>
      </c>
      <c r="I16" s="86" t="s">
        <v>1229</v>
      </c>
      <c r="J16" s="86" t="s">
        <v>63</v>
      </c>
      <c r="K16" s="87" t="s">
        <v>63</v>
      </c>
      <c r="L16" s="404" t="s">
        <v>63</v>
      </c>
      <c r="M16" s="404" t="s">
        <v>63</v>
      </c>
      <c r="N16" s="78">
        <v>202</v>
      </c>
      <c r="O16" s="78"/>
    </row>
    <row r="17" spans="1:16" s="695" customFormat="1" ht="68.150000000000006" customHeight="1" x14ac:dyDescent="0.3">
      <c r="A17" s="690" t="s">
        <v>1334</v>
      </c>
      <c r="B17" s="690" t="s">
        <v>2672</v>
      </c>
      <c r="C17" s="691" t="s">
        <v>805</v>
      </c>
      <c r="D17" s="691" t="s">
        <v>805</v>
      </c>
      <c r="E17" s="691" t="s">
        <v>1182</v>
      </c>
      <c r="F17" s="957" t="s">
        <v>1339</v>
      </c>
      <c r="G17" s="693" t="s">
        <v>336</v>
      </c>
      <c r="H17" s="690" t="s">
        <v>63</v>
      </c>
      <c r="I17" s="694" t="s">
        <v>1229</v>
      </c>
      <c r="J17" s="694" t="s">
        <v>63</v>
      </c>
      <c r="K17" s="706" t="s">
        <v>63</v>
      </c>
      <c r="L17" s="706" t="s">
        <v>63</v>
      </c>
      <c r="M17" s="690" t="s">
        <v>63</v>
      </c>
      <c r="N17" s="690">
        <v>202</v>
      </c>
      <c r="O17" s="690" t="s">
        <v>1308</v>
      </c>
    </row>
    <row r="18" spans="1:16" s="695" customFormat="1" ht="109.15" customHeight="1" x14ac:dyDescent="0.3">
      <c r="A18" s="690" t="s">
        <v>1334</v>
      </c>
      <c r="B18" s="690" t="s">
        <v>2673</v>
      </c>
      <c r="C18" s="691" t="s">
        <v>805</v>
      </c>
      <c r="D18" s="691" t="s">
        <v>805</v>
      </c>
      <c r="E18" s="691" t="s">
        <v>1207</v>
      </c>
      <c r="F18" s="692" t="s">
        <v>1341</v>
      </c>
      <c r="G18" s="693" t="s">
        <v>338</v>
      </c>
      <c r="H18" s="690" t="s">
        <v>1234</v>
      </c>
      <c r="I18" s="694" t="s">
        <v>1229</v>
      </c>
      <c r="J18" s="694" t="s">
        <v>63</v>
      </c>
      <c r="K18" s="706" t="s">
        <v>63</v>
      </c>
      <c r="L18" s="706" t="s">
        <v>63</v>
      </c>
      <c r="M18" s="690" t="s">
        <v>63</v>
      </c>
      <c r="N18" s="690">
        <v>202</v>
      </c>
      <c r="O18" s="690" t="s">
        <v>1225</v>
      </c>
    </row>
    <row r="19" spans="1:16" s="695" customFormat="1" ht="71.3" customHeight="1" x14ac:dyDescent="0.3">
      <c r="A19" s="690" t="s">
        <v>1342</v>
      </c>
      <c r="B19" s="690" t="s">
        <v>1343</v>
      </c>
      <c r="C19" s="691" t="s">
        <v>805</v>
      </c>
      <c r="D19" s="691" t="s">
        <v>805</v>
      </c>
      <c r="E19" s="691" t="s">
        <v>1182</v>
      </c>
      <c r="F19" s="692" t="s">
        <v>1344</v>
      </c>
      <c r="G19" s="693" t="s">
        <v>326</v>
      </c>
      <c r="H19" s="690" t="s">
        <v>63</v>
      </c>
      <c r="I19" s="690" t="s">
        <v>1345</v>
      </c>
      <c r="J19" s="694" t="s">
        <v>63</v>
      </c>
      <c r="K19" s="690" t="s">
        <v>63</v>
      </c>
      <c r="L19" s="690" t="s">
        <v>63</v>
      </c>
      <c r="M19" s="690" t="s">
        <v>63</v>
      </c>
      <c r="N19" s="690">
        <v>202</v>
      </c>
      <c r="O19" s="683" t="s">
        <v>1346</v>
      </c>
    </row>
    <row r="20" spans="1:16" s="695" customFormat="1" ht="71.3" customHeight="1" x14ac:dyDescent="0.3">
      <c r="A20" s="690" t="s">
        <v>1342</v>
      </c>
      <c r="B20" s="690" t="s">
        <v>1347</v>
      </c>
      <c r="C20" s="691" t="s">
        <v>805</v>
      </c>
      <c r="D20" s="691" t="s">
        <v>805</v>
      </c>
      <c r="E20" s="691" t="s">
        <v>1182</v>
      </c>
      <c r="F20" s="692" t="s">
        <v>1348</v>
      </c>
      <c r="G20" s="839" t="s">
        <v>328</v>
      </c>
      <c r="H20" s="690" t="s">
        <v>63</v>
      </c>
      <c r="I20" s="690" t="s">
        <v>1345</v>
      </c>
      <c r="J20" s="694" t="s">
        <v>63</v>
      </c>
      <c r="K20" s="690" t="s">
        <v>63</v>
      </c>
      <c r="L20" s="694" t="s">
        <v>63</v>
      </c>
      <c r="M20" s="690" t="s">
        <v>63</v>
      </c>
      <c r="N20" s="716">
        <v>202</v>
      </c>
      <c r="O20" s="683" t="s">
        <v>1346</v>
      </c>
    </row>
    <row r="21" spans="1:16" s="695" customFormat="1" ht="71.3" customHeight="1" x14ac:dyDescent="0.3">
      <c r="A21" s="690" t="s">
        <v>1342</v>
      </c>
      <c r="B21" s="690" t="s">
        <v>1349</v>
      </c>
      <c r="C21" s="691" t="s">
        <v>805</v>
      </c>
      <c r="D21" s="691" t="s">
        <v>805</v>
      </c>
      <c r="E21" s="691" t="s">
        <v>1182</v>
      </c>
      <c r="F21" s="692" t="s">
        <v>1350</v>
      </c>
      <c r="G21" s="693" t="s">
        <v>798</v>
      </c>
      <c r="H21" s="690" t="s">
        <v>63</v>
      </c>
      <c r="I21" s="690" t="s">
        <v>1351</v>
      </c>
      <c r="J21" s="694" t="s">
        <v>63</v>
      </c>
      <c r="K21" s="690" t="s">
        <v>63</v>
      </c>
      <c r="L21" s="694" t="s">
        <v>63</v>
      </c>
      <c r="M21" s="690" t="s">
        <v>63</v>
      </c>
      <c r="N21" s="690">
        <v>202</v>
      </c>
      <c r="O21" s="683" t="s">
        <v>1346</v>
      </c>
    </row>
    <row r="22" spans="1:16" s="695" customFormat="1" ht="71.3" customHeight="1" x14ac:dyDescent="0.3">
      <c r="A22" s="696">
        <v>2.2999999999999998</v>
      </c>
      <c r="B22" s="697" t="s">
        <v>1352</v>
      </c>
      <c r="C22" s="691" t="s">
        <v>805</v>
      </c>
      <c r="D22" s="691" t="s">
        <v>805</v>
      </c>
      <c r="E22" s="691" t="s">
        <v>1182</v>
      </c>
      <c r="F22" s="698" t="s">
        <v>2674</v>
      </c>
      <c r="G22" s="699" t="s">
        <v>1184</v>
      </c>
      <c r="H22" s="700" t="s">
        <v>1354</v>
      </c>
      <c r="I22" s="878" t="s">
        <v>1355</v>
      </c>
      <c r="J22" s="700" t="s">
        <v>63</v>
      </c>
      <c r="K22" s="702" t="s">
        <v>63</v>
      </c>
      <c r="L22" s="700" t="s">
        <v>63</v>
      </c>
      <c r="M22" s="702" t="s">
        <v>63</v>
      </c>
      <c r="N22" s="703" t="s">
        <v>63</v>
      </c>
      <c r="O22" s="683"/>
    </row>
    <row r="23" spans="1:16" s="87" customFormat="1" ht="71.3" customHeight="1" x14ac:dyDescent="0.3">
      <c r="A23" s="404" t="s">
        <v>1356</v>
      </c>
      <c r="B23" s="404" t="s">
        <v>2675</v>
      </c>
      <c r="C23" s="317" t="s">
        <v>805</v>
      </c>
      <c r="D23" s="317" t="s">
        <v>1389</v>
      </c>
      <c r="E23" s="317" t="s">
        <v>1182</v>
      </c>
      <c r="F23" s="80" t="s">
        <v>2676</v>
      </c>
      <c r="G23" s="85" t="s">
        <v>324</v>
      </c>
      <c r="H23" s="86" t="s">
        <v>1359</v>
      </c>
      <c r="I23" s="86" t="s">
        <v>1216</v>
      </c>
      <c r="J23" s="86" t="s">
        <v>63</v>
      </c>
      <c r="K23" s="88" t="s">
        <v>63</v>
      </c>
      <c r="L23" s="404" t="s">
        <v>1360</v>
      </c>
      <c r="M23" s="404" t="s">
        <v>1361</v>
      </c>
      <c r="N23" s="404">
        <v>202</v>
      </c>
      <c r="O23" s="404"/>
    </row>
    <row r="24" spans="1:16" s="331" customFormat="1" ht="129.05000000000001" customHeight="1" x14ac:dyDescent="0.3">
      <c r="A24" s="297" t="s">
        <v>1205</v>
      </c>
      <c r="B24" s="297" t="s">
        <v>2677</v>
      </c>
      <c r="C24" s="541" t="s">
        <v>805</v>
      </c>
      <c r="D24" s="541" t="s">
        <v>1389</v>
      </c>
      <c r="E24" s="541" t="s">
        <v>1207</v>
      </c>
      <c r="F24" s="298" t="s">
        <v>1363</v>
      </c>
      <c r="G24" s="299" t="s">
        <v>352</v>
      </c>
      <c r="H24" s="301" t="s">
        <v>63</v>
      </c>
      <c r="I24" s="301" t="s">
        <v>1364</v>
      </c>
      <c r="J24" s="300" t="s">
        <v>1187</v>
      </c>
      <c r="K24" s="93" t="s">
        <v>1211</v>
      </c>
      <c r="L24" s="93"/>
      <c r="M24" s="297" t="s">
        <v>63</v>
      </c>
      <c r="N24" s="297">
        <v>202</v>
      </c>
      <c r="O24" s="297" t="s">
        <v>1365</v>
      </c>
    </row>
    <row r="25" spans="1:16" s="87" customFormat="1" ht="72.599999999999994" x14ac:dyDescent="0.3">
      <c r="A25" s="404" t="s">
        <v>1205</v>
      </c>
      <c r="B25" s="404" t="s">
        <v>1366</v>
      </c>
      <c r="C25" s="317" t="s">
        <v>805</v>
      </c>
      <c r="D25" s="317" t="s">
        <v>1389</v>
      </c>
      <c r="E25" s="317" t="s">
        <v>1182</v>
      </c>
      <c r="F25" s="80" t="s">
        <v>1367</v>
      </c>
      <c r="G25" s="85" t="s">
        <v>324</v>
      </c>
      <c r="H25" s="86" t="s">
        <v>1368</v>
      </c>
      <c r="I25" s="86" t="s">
        <v>1369</v>
      </c>
      <c r="J25" s="86" t="s">
        <v>63</v>
      </c>
      <c r="K25" s="88" t="s">
        <v>63</v>
      </c>
      <c r="L25" s="404" t="s">
        <v>1194</v>
      </c>
      <c r="M25" s="84" t="s">
        <v>1370</v>
      </c>
      <c r="N25" s="78">
        <v>202</v>
      </c>
      <c r="O25" s="47"/>
    </row>
    <row r="26" spans="1:16" s="87" customFormat="1" ht="71.3" customHeight="1" x14ac:dyDescent="0.3">
      <c r="A26" s="404" t="s">
        <v>1205</v>
      </c>
      <c r="B26" s="404" t="s">
        <v>1371</v>
      </c>
      <c r="C26" s="540" t="s">
        <v>805</v>
      </c>
      <c r="D26" s="317" t="s">
        <v>1389</v>
      </c>
      <c r="E26" s="317" t="s">
        <v>1182</v>
      </c>
      <c r="F26" s="80" t="s">
        <v>1372</v>
      </c>
      <c r="G26" s="85" t="s">
        <v>352</v>
      </c>
      <c r="H26" s="86" t="s">
        <v>1373</v>
      </c>
      <c r="I26" s="86" t="s">
        <v>1374</v>
      </c>
      <c r="J26" s="86" t="s">
        <v>63</v>
      </c>
      <c r="K26" s="87" t="s">
        <v>63</v>
      </c>
      <c r="L26" s="404" t="s">
        <v>63</v>
      </c>
      <c r="M26" s="404" t="s">
        <v>63</v>
      </c>
      <c r="N26" s="78">
        <v>202</v>
      </c>
      <c r="O26" s="297" t="s">
        <v>1225</v>
      </c>
    </row>
    <row r="27" spans="1:16" s="87" customFormat="1" ht="121" x14ac:dyDescent="0.3">
      <c r="A27" s="404" t="s">
        <v>1375</v>
      </c>
      <c r="B27" s="404" t="s">
        <v>2678</v>
      </c>
      <c r="C27" s="317" t="s">
        <v>805</v>
      </c>
      <c r="D27" s="317" t="s">
        <v>1389</v>
      </c>
      <c r="E27" s="317" t="s">
        <v>1182</v>
      </c>
      <c r="F27" s="80" t="s">
        <v>2679</v>
      </c>
      <c r="G27" s="85" t="s">
        <v>324</v>
      </c>
      <c r="H27" s="86" t="s">
        <v>1378</v>
      </c>
      <c r="I27" s="86" t="s">
        <v>1379</v>
      </c>
      <c r="J27" s="86" t="s">
        <v>63</v>
      </c>
      <c r="K27" s="88" t="s">
        <v>63</v>
      </c>
      <c r="L27" s="404" t="s">
        <v>1380</v>
      </c>
      <c r="M27" s="84" t="s">
        <v>1381</v>
      </c>
      <c r="N27" s="78">
        <v>202</v>
      </c>
      <c r="O27" s="47"/>
    </row>
    <row r="28" spans="1:16" s="87" customFormat="1" ht="54.75" customHeight="1" x14ac:dyDescent="0.3">
      <c r="A28" s="404" t="s">
        <v>1382</v>
      </c>
      <c r="B28" s="404" t="s">
        <v>2680</v>
      </c>
      <c r="C28" s="540" t="s">
        <v>805</v>
      </c>
      <c r="D28" s="317" t="s">
        <v>1389</v>
      </c>
      <c r="E28" s="317" t="s">
        <v>1182</v>
      </c>
      <c r="F28" s="80" t="s">
        <v>1384</v>
      </c>
      <c r="G28" s="85" t="s">
        <v>1184</v>
      </c>
      <c r="H28" s="86" t="s">
        <v>1209</v>
      </c>
      <c r="I28" s="86" t="s">
        <v>1229</v>
      </c>
      <c r="J28" s="86" t="s">
        <v>63</v>
      </c>
      <c r="K28" s="87" t="s">
        <v>63</v>
      </c>
      <c r="L28" s="404" t="s">
        <v>63</v>
      </c>
      <c r="M28" s="404" t="s">
        <v>63</v>
      </c>
      <c r="N28" s="78">
        <v>202</v>
      </c>
      <c r="O28" s="78"/>
    </row>
    <row r="29" spans="1:16" s="695" customFormat="1" ht="71.3" customHeight="1" x14ac:dyDescent="0.3">
      <c r="A29" s="690" t="s">
        <v>1382</v>
      </c>
      <c r="B29" s="690" t="s">
        <v>2681</v>
      </c>
      <c r="C29" s="717" t="s">
        <v>805</v>
      </c>
      <c r="D29" s="691" t="s">
        <v>805</v>
      </c>
      <c r="E29" s="691" t="s">
        <v>1182</v>
      </c>
      <c r="F29" s="692" t="s">
        <v>1386</v>
      </c>
      <c r="G29" s="693" t="s">
        <v>336</v>
      </c>
      <c r="H29" s="690" t="s">
        <v>63</v>
      </c>
      <c r="I29" s="694" t="s">
        <v>1229</v>
      </c>
      <c r="J29" s="694" t="s">
        <v>63</v>
      </c>
      <c r="K29" s="706" t="s">
        <v>63</v>
      </c>
      <c r="L29" s="706" t="s">
        <v>63</v>
      </c>
      <c r="M29" s="690" t="s">
        <v>63</v>
      </c>
      <c r="N29" s="690">
        <v>202</v>
      </c>
      <c r="O29" s="690" t="s">
        <v>1308</v>
      </c>
    </row>
    <row r="30" spans="1:16" s="87" customFormat="1" ht="94.5" customHeight="1" x14ac:dyDescent="0.3">
      <c r="A30" s="404" t="s">
        <v>1387</v>
      </c>
      <c r="B30" s="404" t="s">
        <v>2682</v>
      </c>
      <c r="C30" s="540" t="s">
        <v>804</v>
      </c>
      <c r="D30" s="317" t="s">
        <v>804</v>
      </c>
      <c r="E30" s="317" t="s">
        <v>1207</v>
      </c>
      <c r="F30" s="80" t="s">
        <v>1390</v>
      </c>
      <c r="G30" s="77" t="s">
        <v>1391</v>
      </c>
      <c r="H30" s="404" t="s">
        <v>1392</v>
      </c>
      <c r="I30" s="86" t="s">
        <v>1229</v>
      </c>
      <c r="J30" s="86" t="s">
        <v>63</v>
      </c>
      <c r="K30" s="88" t="s">
        <v>63</v>
      </c>
      <c r="L30" s="88" t="s">
        <v>63</v>
      </c>
      <c r="M30" s="404" t="s">
        <v>63</v>
      </c>
      <c r="N30" s="404">
        <v>202</v>
      </c>
      <c r="O30" s="404"/>
    </row>
    <row r="31" spans="1:16" s="87" customFormat="1" ht="12.1" x14ac:dyDescent="0.3">
      <c r="B31" s="404"/>
      <c r="C31" s="404"/>
      <c r="D31" s="404"/>
      <c r="E31" s="404"/>
      <c r="F31" s="77"/>
      <c r="G31" s="404"/>
      <c r="H31" s="404"/>
      <c r="I31" s="86"/>
      <c r="J31" s="404"/>
      <c r="K31" s="404"/>
      <c r="L31" s="404"/>
      <c r="M31" s="404"/>
      <c r="N31" s="404"/>
      <c r="O31" s="500"/>
      <c r="P31" s="501"/>
    </row>
    <row r="32" spans="1:16" s="87" customFormat="1" ht="12.1" x14ac:dyDescent="0.3">
      <c r="B32" s="404"/>
      <c r="C32" s="404"/>
      <c r="D32" s="404"/>
      <c r="E32" s="404"/>
      <c r="F32" s="77"/>
      <c r="G32" s="404"/>
      <c r="H32" s="404"/>
      <c r="I32" s="86"/>
      <c r="J32" s="404"/>
      <c r="K32" s="404"/>
      <c r="L32" s="404"/>
      <c r="M32" s="404"/>
      <c r="N32" s="404"/>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12.1" x14ac:dyDescent="0.3">
      <c r="B34" s="599">
        <v>1</v>
      </c>
      <c r="C34" s="325"/>
      <c r="D34" s="600"/>
      <c r="E34" s="56"/>
      <c r="F34" s="56"/>
      <c r="G34" s="56"/>
      <c r="H34" s="56"/>
      <c r="I34" s="601"/>
      <c r="J34" s="601"/>
      <c r="K34" s="47"/>
      <c r="L34" s="47"/>
      <c r="M34" s="47"/>
      <c r="N34" s="47"/>
      <c r="O34" s="56"/>
      <c r="P34" s="56"/>
    </row>
    <row r="35" spans="2:16" s="55" customFormat="1" ht="13.85" x14ac:dyDescent="0.3">
      <c r="B35" s="602">
        <v>2</v>
      </c>
      <c r="C35" s="325"/>
      <c r="D35" s="600"/>
      <c r="E35" s="56"/>
      <c r="F35" s="56"/>
      <c r="G35" s="56"/>
      <c r="H35" s="56"/>
      <c r="I35" s="601"/>
      <c r="J35" s="601"/>
      <c r="K35" s="47"/>
      <c r="L35" s="47"/>
      <c r="M35" s="47"/>
      <c r="N35" s="47"/>
      <c r="O35" s="56"/>
      <c r="P35" s="56"/>
    </row>
    <row r="36" spans="2:16" s="55" customFormat="1" ht="13.85" x14ac:dyDescent="0.3">
      <c r="B36" s="602">
        <v>3</v>
      </c>
      <c r="C36" s="325"/>
      <c r="D36" s="600"/>
      <c r="E36" s="56"/>
      <c r="F36" s="56"/>
      <c r="G36" s="56"/>
      <c r="H36" s="56"/>
      <c r="I36" s="601"/>
      <c r="J36" s="601"/>
      <c r="K36" s="47"/>
      <c r="L36" s="47"/>
      <c r="M36" s="47"/>
      <c r="N36" s="47"/>
      <c r="O36" s="56"/>
      <c r="P36" s="56"/>
    </row>
    <row r="37" spans="2:16" s="42" customFormat="1" ht="13.85" x14ac:dyDescent="0.25">
      <c r="B37" s="603">
        <v>4</v>
      </c>
      <c r="C37" s="325"/>
      <c r="D37" s="600"/>
      <c r="E37" s="56"/>
      <c r="F37" s="56"/>
      <c r="G37" s="56"/>
      <c r="H37" s="56"/>
      <c r="I37" s="601"/>
      <c r="J37" s="601"/>
      <c r="K37" s="47"/>
      <c r="L37" s="47"/>
      <c r="M37" s="47"/>
      <c r="N37" s="47"/>
      <c r="O37" s="56"/>
      <c r="P37" s="56"/>
    </row>
    <row r="38" spans="2:16" s="42" customFormat="1" ht="13.85" x14ac:dyDescent="0.25">
      <c r="B38" s="603">
        <v>5</v>
      </c>
      <c r="C38" s="325"/>
      <c r="D38" s="600"/>
      <c r="E38" s="56"/>
      <c r="F38" s="56"/>
      <c r="G38" s="56"/>
      <c r="H38" s="56"/>
      <c r="I38" s="601"/>
      <c r="J38" s="601"/>
      <c r="K38" s="47"/>
      <c r="L38" s="47"/>
      <c r="M38" s="47"/>
      <c r="N38" s="47"/>
      <c r="O38" s="56"/>
      <c r="P38" s="56"/>
    </row>
    <row r="39" spans="2:16" s="24" customFormat="1" ht="12.1" x14ac:dyDescent="0.25">
      <c r="B39" s="603">
        <v>6</v>
      </c>
      <c r="C39" s="325"/>
      <c r="D39" s="600"/>
      <c r="E39" s="56"/>
      <c r="F39" s="56"/>
      <c r="G39" s="56"/>
      <c r="H39" s="56"/>
      <c r="I39" s="601"/>
      <c r="J39" s="601"/>
      <c r="K39" s="47"/>
      <c r="L39" s="47"/>
      <c r="M39" s="47"/>
      <c r="N39" s="47"/>
      <c r="O39" s="56"/>
      <c r="P39" s="56"/>
    </row>
    <row r="40" spans="2:16" s="24" customFormat="1" ht="12.1" x14ac:dyDescent="0.25">
      <c r="B40" s="603">
        <v>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12.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12.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12.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12.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12.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12.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12.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12.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12.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12.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12.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12.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12.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12.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12.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G104" s="92"/>
    </row>
    <row r="105" spans="2:16" ht="20.3" customHeight="1" x14ac:dyDescent="0.25">
      <c r="G105" s="92"/>
    </row>
    <row r="106" spans="2:16" ht="20.3" customHeight="1" x14ac:dyDescent="0.25">
      <c r="G106" s="92"/>
    </row>
    <row r="107" spans="2:16" ht="20.3" customHeight="1" x14ac:dyDescent="0.25">
      <c r="G107" s="92"/>
    </row>
    <row r="108" spans="2:16" ht="20.3" customHeight="1" x14ac:dyDescent="0.25">
      <c r="G108" s="92"/>
    </row>
    <row r="109" spans="2:16" ht="20.3" customHeight="1" x14ac:dyDescent="0.25">
      <c r="G109" s="92"/>
    </row>
    <row r="110" spans="2:16" ht="20.3" customHeight="1" x14ac:dyDescent="0.25">
      <c r="G110" s="92"/>
    </row>
    <row r="111" spans="2:16" ht="20.3" customHeight="1" x14ac:dyDescent="0.25">
      <c r="G111" s="92"/>
    </row>
    <row r="112" spans="2:16"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sheetData>
  <autoFilter ref="B13:P30" xr:uid="{31DDB097-E000-4B7E-9A5D-4009C8C06E3B}"/>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E5506-5AEF-49C0-B2C9-587FBB5C14BB}">
  <sheetPr filterMode="1"/>
  <dimension ref="A1:P161"/>
  <sheetViews>
    <sheetView showGridLines="0" showRuler="0" zoomScale="60" zoomScaleNormal="60" zoomScalePageLayoutView="176" workbookViewId="0">
      <pane xSplit="7" topLeftCell="H1" activePane="topRight" state="frozen"/>
      <selection pane="topRight" activeCell="F21" sqref="F21"/>
    </sheetView>
  </sheetViews>
  <sheetFormatPr defaultColWidth="10.5546875" defaultRowHeight="12.1" x14ac:dyDescent="0.25"/>
  <cols>
    <col min="1" max="1" width="0" style="124" hidden="1" customWidth="1"/>
    <col min="2" max="2" width="22.5546875" style="140" customWidth="1"/>
    <col min="3" max="3" width="32.109375" style="140" customWidth="1"/>
    <col min="4" max="4" width="13.5546875" style="140" customWidth="1"/>
    <col min="5" max="5" width="12" style="141" bestFit="1" customWidth="1"/>
    <col min="6" max="6" width="35.33203125" style="124"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14.4" x14ac:dyDescent="0.25">
      <c r="B1" s="322" t="s">
        <v>388</v>
      </c>
      <c r="C1" s="122" t="s">
        <v>922</v>
      </c>
      <c r="D1" s="195"/>
      <c r="E1" s="123"/>
      <c r="F1" s="98"/>
      <c r="G1" s="123"/>
      <c r="H1" s="123"/>
      <c r="I1" s="123"/>
      <c r="J1" s="123"/>
      <c r="K1" s="123"/>
      <c r="L1" s="123"/>
      <c r="M1" s="123"/>
      <c r="N1" s="123"/>
      <c r="O1" s="379"/>
      <c r="P1" s="380"/>
    </row>
    <row r="2" spans="1:16" ht="14.4" x14ac:dyDescent="0.25">
      <c r="B2" s="322" t="s">
        <v>390</v>
      </c>
      <c r="C2" s="1262" t="s">
        <v>2683</v>
      </c>
      <c r="D2" s="1263"/>
      <c r="E2" s="1263"/>
      <c r="F2" s="1263"/>
      <c r="G2" s="1263"/>
      <c r="H2" s="527"/>
      <c r="I2" s="527"/>
      <c r="J2" s="527"/>
      <c r="K2" s="527"/>
      <c r="L2" s="527"/>
      <c r="M2" s="527"/>
      <c r="N2" s="527"/>
      <c r="O2" s="379"/>
      <c r="P2" s="380"/>
    </row>
    <row r="3" spans="1:16" x14ac:dyDescent="0.25">
      <c r="B3" s="1235" t="s">
        <v>392</v>
      </c>
      <c r="C3" s="1264" t="s">
        <v>2684</v>
      </c>
      <c r="D3" s="1265"/>
      <c r="E3" s="1265"/>
      <c r="F3" s="1265"/>
      <c r="G3" s="1265"/>
      <c r="H3" s="528"/>
      <c r="I3" s="528"/>
      <c r="J3" s="528"/>
      <c r="K3" s="528"/>
      <c r="L3" s="528"/>
      <c r="M3" s="528"/>
      <c r="N3" s="528"/>
      <c r="O3" s="381"/>
      <c r="P3" s="382"/>
    </row>
    <row r="4" spans="1:16" x14ac:dyDescent="0.25">
      <c r="B4" s="1236"/>
      <c r="C4" s="1266"/>
      <c r="D4" s="1267"/>
      <c r="E4" s="1267"/>
      <c r="F4" s="1267"/>
      <c r="G4" s="1267"/>
      <c r="H4" s="529"/>
      <c r="I4" s="529"/>
      <c r="J4" s="529"/>
      <c r="K4" s="529"/>
      <c r="L4" s="529"/>
      <c r="M4" s="529"/>
      <c r="N4" s="529"/>
      <c r="P4" s="383"/>
    </row>
    <row r="5" spans="1:16" x14ac:dyDescent="0.25">
      <c r="B5" s="1236"/>
      <c r="C5" s="1266"/>
      <c r="D5" s="1267"/>
      <c r="E5" s="1267"/>
      <c r="F5" s="1267"/>
      <c r="G5" s="1267"/>
      <c r="H5" s="529"/>
      <c r="I5" s="529"/>
      <c r="J5" s="529"/>
      <c r="K5" s="529"/>
      <c r="L5" s="529"/>
      <c r="M5" s="529"/>
      <c r="N5" s="529"/>
      <c r="P5" s="383"/>
    </row>
    <row r="6" spans="1:16" x14ac:dyDescent="0.25">
      <c r="B6" s="1236"/>
      <c r="C6" s="1266"/>
      <c r="D6" s="1267"/>
      <c r="E6" s="1267"/>
      <c r="F6" s="1267"/>
      <c r="G6" s="1267"/>
      <c r="H6" s="529"/>
      <c r="I6" s="529"/>
      <c r="J6" s="529"/>
      <c r="K6" s="529"/>
      <c r="L6" s="529"/>
      <c r="M6" s="529"/>
      <c r="N6" s="529"/>
      <c r="O6" s="384"/>
      <c r="P6" s="385"/>
    </row>
    <row r="7" spans="1:16" x14ac:dyDescent="0.25">
      <c r="B7" s="1237"/>
      <c r="C7" s="1268"/>
      <c r="D7" s="1269"/>
      <c r="E7" s="1269"/>
      <c r="F7" s="1269"/>
      <c r="G7" s="1269"/>
      <c r="H7" s="530"/>
      <c r="I7" s="530"/>
      <c r="J7" s="530"/>
      <c r="K7" s="530"/>
      <c r="L7" s="530"/>
      <c r="M7" s="530"/>
      <c r="N7" s="531"/>
    </row>
    <row r="8" spans="1:16" ht="14.4"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c r="D9" s="1263"/>
      <c r="E9" s="1263"/>
      <c r="F9" s="1263"/>
      <c r="G9" s="1263"/>
      <c r="H9" s="1010"/>
      <c r="I9" s="1010"/>
      <c r="J9" s="527"/>
      <c r="K9" s="527"/>
      <c r="L9" s="527"/>
      <c r="M9" s="527"/>
      <c r="N9" s="527"/>
      <c r="O9" s="379"/>
      <c r="P9" s="380"/>
    </row>
    <row r="10" spans="1:16" ht="14.4"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302.39999999999998" x14ac:dyDescent="0.3">
      <c r="A14" s="126" t="s">
        <v>1603</v>
      </c>
      <c r="B14" s="106" t="s">
        <v>2641</v>
      </c>
      <c r="C14" s="612" t="s">
        <v>805</v>
      </c>
      <c r="D14" s="612" t="s">
        <v>1389</v>
      </c>
      <c r="E14" s="612" t="s">
        <v>1264</v>
      </c>
      <c r="F14" s="112" t="s">
        <v>2597</v>
      </c>
      <c r="G14" s="127" t="s">
        <v>324</v>
      </c>
      <c r="H14" s="126" t="s">
        <v>1606</v>
      </c>
      <c r="I14" s="128" t="s">
        <v>2685</v>
      </c>
      <c r="J14" s="502"/>
      <c r="K14" s="126"/>
      <c r="L14" s="126" t="s">
        <v>1608</v>
      </c>
      <c r="M14" s="129" t="s">
        <v>1609</v>
      </c>
      <c r="N14" s="130">
        <v>202</v>
      </c>
      <c r="O14" s="131"/>
    </row>
    <row r="15" spans="1:16" s="135" customFormat="1" ht="60.5" x14ac:dyDescent="0.3">
      <c r="A15" s="132" t="s">
        <v>1610</v>
      </c>
      <c r="B15" s="126" t="s">
        <v>2642</v>
      </c>
      <c r="C15" s="622" t="s">
        <v>805</v>
      </c>
      <c r="D15" s="612" t="s">
        <v>1389</v>
      </c>
      <c r="E15" s="612" t="s">
        <v>1182</v>
      </c>
      <c r="F15" s="133" t="s">
        <v>1612</v>
      </c>
      <c r="G15" s="134" t="s">
        <v>1184</v>
      </c>
      <c r="H15" s="272" t="s">
        <v>1209</v>
      </c>
      <c r="I15" s="272" t="s">
        <v>1613</v>
      </c>
      <c r="J15" s="272" t="s">
        <v>63</v>
      </c>
      <c r="K15" s="129" t="s">
        <v>63</v>
      </c>
      <c r="L15" s="126" t="s">
        <v>63</v>
      </c>
      <c r="M15" s="126" t="s">
        <v>63</v>
      </c>
      <c r="N15" s="130">
        <v>202</v>
      </c>
      <c r="O15" s="109"/>
    </row>
    <row r="16" spans="1:16" s="743" customFormat="1" ht="48.4" x14ac:dyDescent="0.3">
      <c r="A16" s="745" t="s">
        <v>1610</v>
      </c>
      <c r="B16" s="737" t="s">
        <v>2686</v>
      </c>
      <c r="C16" s="738" t="s">
        <v>805</v>
      </c>
      <c r="D16" s="738" t="s">
        <v>805</v>
      </c>
      <c r="E16" s="738" t="s">
        <v>1182</v>
      </c>
      <c r="F16" s="739" t="s">
        <v>1615</v>
      </c>
      <c r="G16" s="783" t="s">
        <v>336</v>
      </c>
      <c r="H16" s="741" t="s">
        <v>1209</v>
      </c>
      <c r="I16" s="741" t="s">
        <v>1613</v>
      </c>
      <c r="J16" s="741" t="s">
        <v>63</v>
      </c>
      <c r="K16" s="742" t="s">
        <v>63</v>
      </c>
      <c r="L16" s="737" t="s">
        <v>63</v>
      </c>
      <c r="M16" s="737" t="s">
        <v>63</v>
      </c>
      <c r="N16" s="777">
        <v>202</v>
      </c>
      <c r="O16" s="690" t="s">
        <v>1308</v>
      </c>
    </row>
    <row r="17" spans="1:16" s="135" customFormat="1" ht="72.599999999999994" x14ac:dyDescent="0.3">
      <c r="A17" s="132" t="s">
        <v>1610</v>
      </c>
      <c r="B17" s="126" t="s">
        <v>2644</v>
      </c>
      <c r="C17" s="622" t="s">
        <v>805</v>
      </c>
      <c r="D17" s="612" t="s">
        <v>1389</v>
      </c>
      <c r="E17" s="612" t="s">
        <v>1182</v>
      </c>
      <c r="F17" s="133" t="s">
        <v>1617</v>
      </c>
      <c r="G17" s="134" t="s">
        <v>1618</v>
      </c>
      <c r="H17" s="272" t="s">
        <v>63</v>
      </c>
      <c r="I17" s="272" t="s">
        <v>1613</v>
      </c>
      <c r="J17" s="272" t="s">
        <v>63</v>
      </c>
      <c r="K17" s="129" t="s">
        <v>63</v>
      </c>
      <c r="L17" s="126" t="s">
        <v>63</v>
      </c>
      <c r="M17" s="272" t="s">
        <v>63</v>
      </c>
      <c r="N17" s="129">
        <v>202</v>
      </c>
      <c r="O17" s="404"/>
    </row>
    <row r="18" spans="1:16" s="135" customFormat="1" ht="72.599999999999994" x14ac:dyDescent="0.3">
      <c r="A18" s="132" t="s">
        <v>1610</v>
      </c>
      <c r="B18" s="126" t="s">
        <v>2645</v>
      </c>
      <c r="C18" s="612" t="s">
        <v>805</v>
      </c>
      <c r="D18" s="612" t="s">
        <v>1389</v>
      </c>
      <c r="E18" s="612" t="s">
        <v>1207</v>
      </c>
      <c r="F18" s="133" t="s">
        <v>1620</v>
      </c>
      <c r="G18" s="134" t="s">
        <v>1621</v>
      </c>
      <c r="H18" s="272" t="s">
        <v>1209</v>
      </c>
      <c r="I18" s="272" t="s">
        <v>1613</v>
      </c>
      <c r="J18" s="272" t="s">
        <v>63</v>
      </c>
      <c r="K18" s="129" t="s">
        <v>63</v>
      </c>
      <c r="L18" s="126" t="s">
        <v>63</v>
      </c>
      <c r="M18" s="126" t="s">
        <v>63</v>
      </c>
      <c r="N18" s="130">
        <v>202</v>
      </c>
      <c r="O18" s="404" t="s">
        <v>1622</v>
      </c>
    </row>
    <row r="19" spans="1:16" s="135" customFormat="1" ht="72.599999999999994" x14ac:dyDescent="0.3">
      <c r="A19" s="132" t="s">
        <v>1610</v>
      </c>
      <c r="B19" s="126" t="s">
        <v>2687</v>
      </c>
      <c r="C19" s="612" t="s">
        <v>805</v>
      </c>
      <c r="D19" s="612" t="s">
        <v>1389</v>
      </c>
      <c r="E19" s="612" t="s">
        <v>1207</v>
      </c>
      <c r="F19" s="133" t="s">
        <v>1624</v>
      </c>
      <c r="G19" s="134" t="s">
        <v>1625</v>
      </c>
      <c r="H19" s="272" t="s">
        <v>63</v>
      </c>
      <c r="I19" s="272" t="s">
        <v>1613</v>
      </c>
      <c r="J19" s="272" t="s">
        <v>63</v>
      </c>
      <c r="K19" s="129" t="s">
        <v>63</v>
      </c>
      <c r="L19" s="126" t="s">
        <v>63</v>
      </c>
      <c r="M19" s="126" t="s">
        <v>63</v>
      </c>
      <c r="N19" s="130">
        <v>202</v>
      </c>
      <c r="O19" s="404" t="s">
        <v>1622</v>
      </c>
    </row>
    <row r="20" spans="1:16" s="743" customFormat="1" ht="72.599999999999994" x14ac:dyDescent="0.3">
      <c r="A20" s="745" t="s">
        <v>1610</v>
      </c>
      <c r="B20" s="737" t="s">
        <v>2648</v>
      </c>
      <c r="C20" s="738" t="s">
        <v>805</v>
      </c>
      <c r="D20" s="738" t="s">
        <v>805</v>
      </c>
      <c r="E20" s="738" t="s">
        <v>1207</v>
      </c>
      <c r="F20" s="739" t="s">
        <v>1627</v>
      </c>
      <c r="G20" s="783" t="s">
        <v>338</v>
      </c>
      <c r="H20" s="741" t="s">
        <v>1209</v>
      </c>
      <c r="I20" s="741" t="s">
        <v>1613</v>
      </c>
      <c r="J20" s="741" t="s">
        <v>63</v>
      </c>
      <c r="K20" s="742" t="s">
        <v>63</v>
      </c>
      <c r="L20" s="737" t="s">
        <v>63</v>
      </c>
      <c r="M20" s="737" t="s">
        <v>63</v>
      </c>
      <c r="N20" s="777">
        <v>202</v>
      </c>
      <c r="O20" s="690" t="s">
        <v>1622</v>
      </c>
    </row>
    <row r="21" spans="1:16" s="135" customFormat="1" ht="72.599999999999994" x14ac:dyDescent="0.3">
      <c r="A21" s="132" t="s">
        <v>1610</v>
      </c>
      <c r="B21" s="126" t="s">
        <v>2649</v>
      </c>
      <c r="C21" s="612" t="s">
        <v>804</v>
      </c>
      <c r="D21" s="612" t="s">
        <v>804</v>
      </c>
      <c r="E21" s="612" t="s">
        <v>1207</v>
      </c>
      <c r="F21" s="133" t="s">
        <v>1629</v>
      </c>
      <c r="G21" s="134" t="s">
        <v>1391</v>
      </c>
      <c r="H21" s="272" t="s">
        <v>1209</v>
      </c>
      <c r="I21" s="272" t="s">
        <v>1613</v>
      </c>
      <c r="J21" s="272" t="s">
        <v>63</v>
      </c>
      <c r="K21" s="129" t="s">
        <v>63</v>
      </c>
      <c r="L21" s="126" t="s">
        <v>63</v>
      </c>
      <c r="M21" s="126" t="s">
        <v>63</v>
      </c>
      <c r="N21" s="130">
        <v>202</v>
      </c>
      <c r="O21" s="404"/>
    </row>
    <row r="22" spans="1:16" s="743" customFormat="1" ht="60.5"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60.5"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83" t="s">
        <v>1239</v>
      </c>
    </row>
    <row r="24" spans="1:16" s="743" customFormat="1" ht="96.8" x14ac:dyDescent="0.3">
      <c r="A24" s="737" t="s">
        <v>1630</v>
      </c>
      <c r="B24" s="744" t="s">
        <v>2688</v>
      </c>
      <c r="C24" s="738" t="s">
        <v>805</v>
      </c>
      <c r="D24" s="738" t="s">
        <v>805</v>
      </c>
      <c r="E24" s="738" t="s">
        <v>1182</v>
      </c>
      <c r="F24" s="737" t="s">
        <v>2689</v>
      </c>
      <c r="G24" s="740" t="s">
        <v>2668</v>
      </c>
      <c r="H24" s="737" t="s">
        <v>1639</v>
      </c>
      <c r="I24" s="737" t="s">
        <v>1640</v>
      </c>
      <c r="J24" s="741" t="s">
        <v>63</v>
      </c>
      <c r="K24" s="742" t="s">
        <v>63</v>
      </c>
      <c r="L24" s="742"/>
      <c r="M24" s="742" t="s">
        <v>63</v>
      </c>
      <c r="N24" s="737">
        <v>202</v>
      </c>
      <c r="O24" s="683" t="s">
        <v>1239</v>
      </c>
    </row>
    <row r="25" spans="1:16" s="135" customFormat="1" x14ac:dyDescent="0.3">
      <c r="B25" s="126"/>
      <c r="C25" s="126"/>
      <c r="D25" s="126"/>
      <c r="E25" s="126"/>
      <c r="F25" s="127"/>
      <c r="G25" s="126"/>
      <c r="H25" s="126"/>
      <c r="I25" s="272"/>
      <c r="J25" s="126"/>
      <c r="K25" s="126"/>
      <c r="L25" s="126"/>
      <c r="M25" s="126"/>
      <c r="N25" s="129"/>
      <c r="O25" s="396"/>
      <c r="P25" s="397"/>
    </row>
    <row r="26" spans="1:16" s="135" customFormat="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x14ac:dyDescent="0.25">
      <c r="B33" s="603">
        <v>6</v>
      </c>
      <c r="C33" s="325"/>
      <c r="D33" s="600"/>
      <c r="E33" s="56"/>
      <c r="F33" s="56"/>
      <c r="G33" s="56"/>
      <c r="H33" s="56"/>
      <c r="I33" s="601"/>
      <c r="J33" s="601"/>
      <c r="K33" s="47"/>
      <c r="L33" s="47"/>
      <c r="M33" s="47"/>
      <c r="N33" s="47"/>
      <c r="O33" s="56"/>
      <c r="P33" s="56"/>
    </row>
    <row r="34" spans="2:16" s="24" customFormat="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x14ac:dyDescent="0.25">
      <c r="F78" s="142"/>
    </row>
    <row r="79" spans="2:16" x14ac:dyDescent="0.25">
      <c r="F79" s="142"/>
    </row>
    <row r="80" spans="2:16" x14ac:dyDescent="0.25">
      <c r="F80" s="142"/>
    </row>
    <row r="81" spans="6:6" x14ac:dyDescent="0.25">
      <c r="F81" s="142"/>
    </row>
    <row r="82" spans="6:6" x14ac:dyDescent="0.25">
      <c r="F82" s="142"/>
    </row>
    <row r="83" spans="6:6" x14ac:dyDescent="0.25">
      <c r="F83" s="142"/>
    </row>
    <row r="84" spans="6:6" x14ac:dyDescent="0.25">
      <c r="F84" s="142"/>
    </row>
    <row r="85" spans="6:6" x14ac:dyDescent="0.25">
      <c r="F85" s="142"/>
    </row>
    <row r="86" spans="6:6" x14ac:dyDescent="0.25">
      <c r="F86" s="142"/>
    </row>
    <row r="87" spans="6:6" x14ac:dyDescent="0.25">
      <c r="F87" s="142"/>
    </row>
    <row r="88" spans="6:6" x14ac:dyDescent="0.25">
      <c r="F88" s="142"/>
    </row>
    <row r="89" spans="6:6" x14ac:dyDescent="0.25">
      <c r="F89" s="142"/>
    </row>
    <row r="90" spans="6:6" x14ac:dyDescent="0.25">
      <c r="F90" s="142"/>
    </row>
    <row r="91" spans="6:6" x14ac:dyDescent="0.25">
      <c r="F91" s="142"/>
    </row>
    <row r="92" spans="6:6" x14ac:dyDescent="0.25">
      <c r="F92" s="142"/>
    </row>
    <row r="93" spans="6:6" x14ac:dyDescent="0.25">
      <c r="F93" s="142"/>
    </row>
    <row r="94" spans="6:6" x14ac:dyDescent="0.25">
      <c r="F94" s="142"/>
    </row>
    <row r="95" spans="6:6" x14ac:dyDescent="0.25">
      <c r="F95" s="142"/>
    </row>
    <row r="96" spans="6:6" x14ac:dyDescent="0.25">
      <c r="F96" s="142"/>
    </row>
    <row r="97" spans="6:6" x14ac:dyDescent="0.25">
      <c r="F97" s="142"/>
    </row>
    <row r="98" spans="6:6" x14ac:dyDescent="0.25">
      <c r="F98" s="142"/>
    </row>
    <row r="99" spans="6:6" x14ac:dyDescent="0.25">
      <c r="F99" s="142"/>
    </row>
    <row r="100" spans="6:6" x14ac:dyDescent="0.25">
      <c r="F100" s="142"/>
    </row>
    <row r="101" spans="6:6" x14ac:dyDescent="0.25">
      <c r="F101" s="142"/>
    </row>
    <row r="102" spans="6:6" x14ac:dyDescent="0.25">
      <c r="F102" s="142"/>
    </row>
    <row r="103" spans="6:6" x14ac:dyDescent="0.25">
      <c r="F103" s="142"/>
    </row>
    <row r="104" spans="6:6" x14ac:dyDescent="0.25">
      <c r="F104" s="142"/>
    </row>
    <row r="105" spans="6:6" x14ac:dyDescent="0.25">
      <c r="F105" s="142"/>
    </row>
    <row r="106" spans="6:6" x14ac:dyDescent="0.25">
      <c r="F106" s="142"/>
    </row>
    <row r="107" spans="6:6" x14ac:dyDescent="0.25">
      <c r="F107" s="142"/>
    </row>
    <row r="108" spans="6:6" x14ac:dyDescent="0.25">
      <c r="F108" s="142"/>
    </row>
    <row r="109" spans="6:6" x14ac:dyDescent="0.25">
      <c r="F109" s="142"/>
    </row>
    <row r="110" spans="6:6" x14ac:dyDescent="0.25">
      <c r="F110" s="142"/>
    </row>
    <row r="111" spans="6:6" x14ac:dyDescent="0.25">
      <c r="F111" s="142"/>
    </row>
    <row r="112" spans="6:6" x14ac:dyDescent="0.25">
      <c r="F112" s="142"/>
    </row>
    <row r="113" spans="6:6" x14ac:dyDescent="0.25">
      <c r="F113" s="142"/>
    </row>
    <row r="114" spans="6:6" x14ac:dyDescent="0.25">
      <c r="F114" s="142"/>
    </row>
    <row r="115" spans="6:6" x14ac:dyDescent="0.25">
      <c r="F115" s="142"/>
    </row>
    <row r="116" spans="6:6" x14ac:dyDescent="0.25">
      <c r="F116" s="142"/>
    </row>
    <row r="117" spans="6:6" x14ac:dyDescent="0.25">
      <c r="F117" s="142"/>
    </row>
    <row r="118" spans="6:6" x14ac:dyDescent="0.25">
      <c r="F118" s="142"/>
    </row>
    <row r="119" spans="6:6" x14ac:dyDescent="0.25">
      <c r="F119" s="142"/>
    </row>
    <row r="120" spans="6:6" x14ac:dyDescent="0.25">
      <c r="F120" s="142"/>
    </row>
    <row r="121" spans="6:6" x14ac:dyDescent="0.25">
      <c r="F121" s="142"/>
    </row>
    <row r="122" spans="6:6" x14ac:dyDescent="0.25">
      <c r="F122" s="142"/>
    </row>
    <row r="123" spans="6:6" x14ac:dyDescent="0.25">
      <c r="F123" s="142"/>
    </row>
    <row r="124" spans="6:6" x14ac:dyDescent="0.25">
      <c r="F124" s="142"/>
    </row>
    <row r="125" spans="6:6" x14ac:dyDescent="0.25">
      <c r="F125" s="142"/>
    </row>
    <row r="126" spans="6:6" x14ac:dyDescent="0.25">
      <c r="F126" s="142"/>
    </row>
    <row r="127" spans="6:6" x14ac:dyDescent="0.25">
      <c r="F127" s="142"/>
    </row>
    <row r="128" spans="6:6" x14ac:dyDescent="0.25">
      <c r="F128" s="142"/>
    </row>
    <row r="129" spans="6:6" x14ac:dyDescent="0.25">
      <c r="F129" s="142"/>
    </row>
    <row r="130" spans="6:6" x14ac:dyDescent="0.25">
      <c r="F130" s="142"/>
    </row>
    <row r="131" spans="6:6" x14ac:dyDescent="0.25">
      <c r="F131" s="142"/>
    </row>
    <row r="132" spans="6:6" x14ac:dyDescent="0.25">
      <c r="F132" s="142"/>
    </row>
    <row r="133" spans="6:6" x14ac:dyDescent="0.25">
      <c r="F133" s="142"/>
    </row>
    <row r="134" spans="6:6" x14ac:dyDescent="0.25">
      <c r="F134" s="142"/>
    </row>
    <row r="135" spans="6:6" x14ac:dyDescent="0.25">
      <c r="F135" s="142"/>
    </row>
    <row r="136" spans="6:6" x14ac:dyDescent="0.25">
      <c r="F136" s="142"/>
    </row>
    <row r="137" spans="6:6" x14ac:dyDescent="0.25">
      <c r="F137" s="142"/>
    </row>
    <row r="138" spans="6:6" x14ac:dyDescent="0.25">
      <c r="F138" s="142"/>
    </row>
    <row r="139" spans="6:6" x14ac:dyDescent="0.25">
      <c r="F139" s="142"/>
    </row>
    <row r="140" spans="6:6" x14ac:dyDescent="0.25">
      <c r="F140" s="142"/>
    </row>
    <row r="141" spans="6:6" x14ac:dyDescent="0.25">
      <c r="F141" s="142"/>
    </row>
    <row r="142" spans="6:6" x14ac:dyDescent="0.25">
      <c r="F142" s="142"/>
    </row>
    <row r="143" spans="6:6" x14ac:dyDescent="0.25">
      <c r="F143" s="142"/>
    </row>
    <row r="144" spans="6:6" x14ac:dyDescent="0.25">
      <c r="F144" s="142"/>
    </row>
    <row r="145" spans="6:6" x14ac:dyDescent="0.25">
      <c r="F145" s="142"/>
    </row>
    <row r="146" spans="6:6" x14ac:dyDescent="0.25">
      <c r="F146" s="142"/>
    </row>
    <row r="147" spans="6:6" x14ac:dyDescent="0.25">
      <c r="F147" s="142"/>
    </row>
    <row r="148" spans="6:6" x14ac:dyDescent="0.25">
      <c r="F148" s="142"/>
    </row>
    <row r="149" spans="6:6" x14ac:dyDescent="0.25">
      <c r="F149" s="142"/>
    </row>
    <row r="150" spans="6:6" x14ac:dyDescent="0.25">
      <c r="F150" s="142"/>
    </row>
    <row r="151" spans="6:6" x14ac:dyDescent="0.25">
      <c r="F151" s="142"/>
    </row>
    <row r="152" spans="6:6" x14ac:dyDescent="0.25">
      <c r="F152" s="142"/>
    </row>
    <row r="153" spans="6:6" x14ac:dyDescent="0.25">
      <c r="F153" s="142"/>
    </row>
    <row r="154" spans="6:6" x14ac:dyDescent="0.25">
      <c r="F154" s="142"/>
    </row>
    <row r="155" spans="6:6" x14ac:dyDescent="0.25">
      <c r="F155" s="142"/>
    </row>
    <row r="156" spans="6:6" x14ac:dyDescent="0.25">
      <c r="F156" s="142"/>
    </row>
    <row r="157" spans="6:6" x14ac:dyDescent="0.25">
      <c r="F157" s="142"/>
    </row>
    <row r="158" spans="6:6" x14ac:dyDescent="0.25">
      <c r="F158" s="142"/>
    </row>
    <row r="159" spans="6:6" x14ac:dyDescent="0.25">
      <c r="F159" s="142"/>
    </row>
    <row r="160" spans="6:6" x14ac:dyDescent="0.25">
      <c r="F160" s="142"/>
    </row>
    <row r="161" spans="6:6" x14ac:dyDescent="0.25">
      <c r="F161" s="142"/>
    </row>
  </sheetData>
  <autoFilter ref="B13:P24" xr:uid="{50C60D55-D714-42F1-9A1E-8E708121C9FD}">
    <filterColumn colId="1">
      <filters>
        <filter val="Y"/>
      </filters>
    </filterColumn>
  </autoFilter>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9CDB-8EE1-4FD4-95EA-ED38B68A0BE6}">
  <sheetPr filterMode="1"/>
  <dimension ref="A1:P167"/>
  <sheetViews>
    <sheetView showGridLines="0" showRuler="0" topLeftCell="A26" zoomScale="60" zoomScaleNormal="60" zoomScalePageLayoutView="87" workbookViewId="0">
      <pane xSplit="7" topLeftCell="H1" activePane="topRight" state="frozen"/>
      <selection activeCell="A4" sqref="A4"/>
      <selection pane="topRight" activeCell="D31" sqref="D31"/>
    </sheetView>
  </sheetViews>
  <sheetFormatPr defaultColWidth="10.5546875" defaultRowHeight="20.3" customHeight="1" x14ac:dyDescent="0.25"/>
  <cols>
    <col min="1" max="1" width="0" style="71" hidden="1" customWidth="1"/>
    <col min="2" max="2" width="21.44140625" style="96" customWidth="1"/>
    <col min="3" max="3" width="39.109375" style="96" customWidth="1"/>
    <col min="4" max="4" width="14" style="96" customWidth="1"/>
    <col min="5" max="5" width="12" style="71" bestFit="1" customWidth="1"/>
    <col min="6" max="6" width="23.6640625" style="71" customWidth="1"/>
    <col min="7" max="7" width="51.44140625" style="71" customWidth="1"/>
    <col min="8" max="8" width="30.33203125" style="71" bestFit="1" customWidth="1"/>
    <col min="9" max="9" width="32.6640625" style="71" customWidth="1"/>
    <col min="10" max="10" width="39.5546875" style="71" customWidth="1"/>
    <col min="11" max="11" width="23.33203125" style="71" customWidth="1"/>
    <col min="12" max="12" width="45.6640625" style="71" customWidth="1"/>
    <col min="13" max="13" width="34.6640625" style="71" bestFit="1" customWidth="1"/>
    <col min="14" max="14" width="35.44140625" style="71" bestFit="1" customWidth="1"/>
    <col min="15" max="15" width="24.5546875" style="71" customWidth="1"/>
    <col min="16" max="16" width="47.6640625" style="71" customWidth="1"/>
    <col min="17" max="16384" width="10.5546875" style="71"/>
  </cols>
  <sheetData>
    <row r="1" spans="1:16" ht="39.049999999999997" customHeight="1" x14ac:dyDescent="0.25">
      <c r="B1" s="322" t="s">
        <v>388</v>
      </c>
      <c r="C1" s="68" t="s">
        <v>924</v>
      </c>
      <c r="D1" s="69"/>
      <c r="E1" s="70"/>
      <c r="F1" s="70"/>
      <c r="G1" s="70"/>
      <c r="H1" s="70"/>
      <c r="I1" s="70"/>
      <c r="J1" s="70"/>
      <c r="K1" s="70"/>
      <c r="L1" s="70"/>
      <c r="M1" s="70"/>
      <c r="N1" s="70"/>
      <c r="O1" s="348"/>
      <c r="P1" s="345"/>
    </row>
    <row r="2" spans="1:16" ht="14.4" x14ac:dyDescent="0.25">
      <c r="B2" s="322" t="s">
        <v>390</v>
      </c>
      <c r="C2" s="1238" t="s">
        <v>2690</v>
      </c>
      <c r="D2" s="1239"/>
      <c r="E2" s="1239"/>
      <c r="F2" s="1239"/>
      <c r="G2" s="1239"/>
      <c r="H2" s="515"/>
      <c r="I2" s="515"/>
      <c r="J2" s="515"/>
      <c r="K2" s="515"/>
      <c r="L2" s="515"/>
      <c r="M2" s="515"/>
      <c r="N2" s="515"/>
      <c r="O2" s="348"/>
      <c r="P2" s="345"/>
    </row>
    <row r="3" spans="1:16" ht="12.1" x14ac:dyDescent="0.25">
      <c r="B3" s="1235" t="s">
        <v>392</v>
      </c>
      <c r="C3" s="1241" t="s">
        <v>1409</v>
      </c>
      <c r="D3" s="1242"/>
      <c r="E3" s="1242"/>
      <c r="F3" s="1242"/>
      <c r="G3" s="1242"/>
      <c r="H3" s="516"/>
      <c r="I3" s="516"/>
      <c r="J3" s="516"/>
      <c r="K3" s="516"/>
      <c r="L3" s="516"/>
      <c r="M3" s="516"/>
      <c r="N3" s="516"/>
      <c r="O3" s="349"/>
      <c r="P3" s="342"/>
    </row>
    <row r="4" spans="1:16" ht="12.1" x14ac:dyDescent="0.25">
      <c r="B4" s="1236"/>
      <c r="C4" s="1244"/>
      <c r="D4" s="1245"/>
      <c r="E4" s="1245"/>
      <c r="F4" s="1245"/>
      <c r="G4" s="1245"/>
      <c r="H4" s="517"/>
      <c r="I4" s="517"/>
      <c r="J4" s="517"/>
      <c r="K4" s="517"/>
      <c r="L4" s="517"/>
      <c r="M4" s="517"/>
      <c r="N4" s="517"/>
      <c r="P4" s="343"/>
    </row>
    <row r="5" spans="1:16" ht="12.1" x14ac:dyDescent="0.25">
      <c r="B5" s="1236"/>
      <c r="C5" s="1244"/>
      <c r="D5" s="1245"/>
      <c r="E5" s="1245"/>
      <c r="F5" s="1245"/>
      <c r="G5" s="1245"/>
      <c r="H5" s="517"/>
      <c r="I5" s="517"/>
      <c r="J5" s="517"/>
      <c r="K5" s="517"/>
      <c r="L5" s="517"/>
      <c r="M5" s="517"/>
      <c r="N5" s="517"/>
      <c r="P5" s="343"/>
    </row>
    <row r="6" spans="1:16" ht="12.1" x14ac:dyDescent="0.25">
      <c r="B6" s="1236"/>
      <c r="C6" s="1244"/>
      <c r="D6" s="1245"/>
      <c r="E6" s="1245"/>
      <c r="F6" s="1245"/>
      <c r="G6" s="1245"/>
      <c r="H6" s="517"/>
      <c r="I6" s="517"/>
      <c r="J6" s="517"/>
      <c r="K6" s="517"/>
      <c r="L6" s="517"/>
      <c r="M6" s="517"/>
      <c r="N6" s="517"/>
      <c r="O6" s="350"/>
      <c r="P6" s="344"/>
    </row>
    <row r="7" spans="1:16" ht="19.45" hidden="1" customHeight="1" x14ac:dyDescent="0.25">
      <c r="B7" s="1237"/>
      <c r="C7" s="518"/>
      <c r="D7" s="519"/>
      <c r="E7" s="519"/>
      <c r="F7" s="519"/>
      <c r="G7" s="519"/>
      <c r="H7" s="519"/>
      <c r="I7" s="519"/>
      <c r="J7" s="519"/>
      <c r="K7" s="519"/>
      <c r="L7" s="519"/>
      <c r="M7" s="519"/>
      <c r="N7" s="519"/>
      <c r="P7" s="343"/>
    </row>
    <row r="8" spans="1:16" ht="14.4" x14ac:dyDescent="0.25">
      <c r="B8" s="322" t="s">
        <v>394</v>
      </c>
      <c r="C8" s="1238" t="s">
        <v>731</v>
      </c>
      <c r="D8" s="1239"/>
      <c r="E8" s="1239"/>
      <c r="F8" s="1239"/>
      <c r="G8" s="1239"/>
      <c r="H8" s="515"/>
      <c r="I8" s="515"/>
      <c r="J8" s="515"/>
      <c r="K8" s="515"/>
      <c r="L8" s="515"/>
      <c r="M8" s="515"/>
      <c r="N8" s="515"/>
      <c r="O8" s="348"/>
      <c r="P8" s="345"/>
    </row>
    <row r="9" spans="1:16" ht="57.75" customHeight="1" x14ac:dyDescent="0.25">
      <c r="B9" s="322" t="s">
        <v>396</v>
      </c>
      <c r="C9" s="1238"/>
      <c r="D9" s="1239"/>
      <c r="E9" s="1239"/>
      <c r="F9" s="1239"/>
      <c r="G9" s="1239"/>
      <c r="H9" s="1006"/>
      <c r="I9" s="1006"/>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",TRUE,IF((E14:E104="Y")*(B31:B104&lt;&gt;""),B31:B104,""))</f>
        <v>#N/A</v>
      </c>
      <c r="I10" s="515"/>
      <c r="J10" s="515"/>
      <c r="K10" s="515"/>
      <c r="L10" s="515"/>
      <c r="M10" s="515"/>
      <c r="N10" s="515"/>
      <c r="O10" s="348"/>
      <c r="P10" s="345"/>
    </row>
    <row r="11" spans="1:16" ht="14.4" x14ac:dyDescent="0.25">
      <c r="B11" s="322" t="s">
        <v>398</v>
      </c>
      <c r="C11" s="1238" t="s">
        <v>63</v>
      </c>
      <c r="D11" s="1239"/>
      <c r="E11" s="1239"/>
      <c r="F11" s="1239"/>
      <c r="G11" s="1239"/>
      <c r="H11" s="515"/>
      <c r="I11" s="515"/>
      <c r="J11" s="515"/>
      <c r="K11" s="515"/>
      <c r="L11" s="515"/>
      <c r="M11" s="515"/>
      <c r="N11" s="515"/>
      <c r="O11" s="348"/>
      <c r="P11" s="345"/>
    </row>
    <row r="12" spans="1:16" ht="20.3" customHeight="1" x14ac:dyDescent="0.25">
      <c r="B12" s="1250" t="s">
        <v>1411</v>
      </c>
      <c r="C12" s="1251"/>
      <c r="D12" s="1251"/>
      <c r="E12" s="1251"/>
      <c r="F12" s="1251"/>
      <c r="G12" s="1251"/>
      <c r="H12" s="1251"/>
      <c r="I12" s="1251"/>
      <c r="J12" s="1251"/>
      <c r="K12" s="1251"/>
      <c r="L12" s="1251"/>
      <c r="M12" s="1251"/>
      <c r="N12" s="1251"/>
      <c r="O12" s="350"/>
      <c r="P12" s="344"/>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58.75" customHeight="1" x14ac:dyDescent="0.3">
      <c r="A14" s="404" t="s">
        <v>1180</v>
      </c>
      <c r="B14" s="404" t="s">
        <v>1181</v>
      </c>
      <c r="C14" s="540" t="s">
        <v>805</v>
      </c>
      <c r="D14" s="317" t="s">
        <v>1389</v>
      </c>
      <c r="E14" s="317" t="s">
        <v>1264</v>
      </c>
      <c r="F14" s="404" t="s">
        <v>1412</v>
      </c>
      <c r="G14" s="77" t="s">
        <v>1184</v>
      </c>
      <c r="H14" s="404" t="s">
        <v>1413</v>
      </c>
      <c r="I14" s="404" t="s">
        <v>1186</v>
      </c>
      <c r="J14" s="31" t="s">
        <v>1187</v>
      </c>
      <c r="K14" s="404" t="s">
        <v>1188</v>
      </c>
      <c r="L14" s="78" t="s">
        <v>63</v>
      </c>
      <c r="M14" s="78" t="s">
        <v>63</v>
      </c>
      <c r="N14" s="78">
        <v>202</v>
      </c>
      <c r="O14" s="83"/>
    </row>
    <row r="15" spans="1:16" s="87" customFormat="1" ht="125.85" customHeight="1" x14ac:dyDescent="0.3">
      <c r="A15" s="80" t="s">
        <v>1414</v>
      </c>
      <c r="B15" s="81" t="s">
        <v>2691</v>
      </c>
      <c r="C15" s="541" t="s">
        <v>805</v>
      </c>
      <c r="D15" s="317" t="s">
        <v>1389</v>
      </c>
      <c r="E15" s="317" t="s">
        <v>1182</v>
      </c>
      <c r="F15" s="80" t="s">
        <v>1483</v>
      </c>
      <c r="G15" s="81" t="s">
        <v>324</v>
      </c>
      <c r="H15" s="81" t="s">
        <v>1192</v>
      </c>
      <c r="I15" s="82" t="s">
        <v>2692</v>
      </c>
      <c r="J15" s="83" t="s">
        <v>63</v>
      </c>
      <c r="K15" s="83" t="s">
        <v>63</v>
      </c>
      <c r="L15" s="404" t="s">
        <v>1418</v>
      </c>
      <c r="M15" s="93" t="s">
        <v>1419</v>
      </c>
      <c r="N15" s="404">
        <v>202</v>
      </c>
      <c r="O15" s="39"/>
    </row>
    <row r="16" spans="1:16" s="87" customFormat="1" ht="163.75" customHeight="1" x14ac:dyDescent="0.3">
      <c r="A16" s="404" t="s">
        <v>1334</v>
      </c>
      <c r="B16" s="404" t="s">
        <v>2671</v>
      </c>
      <c r="C16" s="540" t="s">
        <v>805</v>
      </c>
      <c r="D16" s="317" t="s">
        <v>1389</v>
      </c>
      <c r="E16" s="317" t="s">
        <v>1182</v>
      </c>
      <c r="F16" s="80" t="s">
        <v>1336</v>
      </c>
      <c r="G16" s="85" t="s">
        <v>1184</v>
      </c>
      <c r="H16" s="86" t="s">
        <v>1270</v>
      </c>
      <c r="I16" s="86" t="s">
        <v>1229</v>
      </c>
      <c r="J16" s="86" t="s">
        <v>63</v>
      </c>
      <c r="K16" s="87" t="s">
        <v>63</v>
      </c>
      <c r="L16" s="404" t="s">
        <v>63</v>
      </c>
      <c r="M16" s="404" t="s">
        <v>63</v>
      </c>
      <c r="N16" s="78">
        <v>202</v>
      </c>
      <c r="O16" s="404"/>
    </row>
    <row r="17" spans="1:16" s="695" customFormat="1" ht="96.8" x14ac:dyDescent="0.3">
      <c r="A17" s="690" t="s">
        <v>1342</v>
      </c>
      <c r="B17" s="690" t="s">
        <v>1421</v>
      </c>
      <c r="C17" s="717" t="s">
        <v>805</v>
      </c>
      <c r="D17" s="691" t="s">
        <v>805</v>
      </c>
      <c r="E17" s="691" t="s">
        <v>1182</v>
      </c>
      <c r="F17" s="690" t="s">
        <v>2693</v>
      </c>
      <c r="G17" s="693" t="s">
        <v>330</v>
      </c>
      <c r="H17" s="690" t="s">
        <v>1423</v>
      </c>
      <c r="I17" s="690" t="s">
        <v>2694</v>
      </c>
      <c r="J17" s="694" t="s">
        <v>63</v>
      </c>
      <c r="K17" s="706" t="s">
        <v>63</v>
      </c>
      <c r="L17" s="706" t="s">
        <v>63</v>
      </c>
      <c r="M17" s="706" t="s">
        <v>63</v>
      </c>
      <c r="N17" s="690">
        <v>202</v>
      </c>
      <c r="O17" s="706" t="s">
        <v>2695</v>
      </c>
    </row>
    <row r="18" spans="1:16" s="731" customFormat="1" ht="48.4" x14ac:dyDescent="0.3">
      <c r="A18" s="724" t="s">
        <v>1426</v>
      </c>
      <c r="B18" s="733" t="s">
        <v>1427</v>
      </c>
      <c r="C18" s="726" t="s">
        <v>805</v>
      </c>
      <c r="D18" s="726" t="s">
        <v>805</v>
      </c>
      <c r="E18" s="726" t="s">
        <v>1182</v>
      </c>
      <c r="F18" s="727" t="s">
        <v>1428</v>
      </c>
      <c r="G18" s="734" t="s">
        <v>330</v>
      </c>
      <c r="H18" s="730" t="s">
        <v>1429</v>
      </c>
      <c r="I18" s="730" t="s">
        <v>1430</v>
      </c>
      <c r="J18" s="705" t="s">
        <v>1187</v>
      </c>
      <c r="K18" s="730" t="s">
        <v>1431</v>
      </c>
      <c r="L18" s="720" t="s">
        <v>63</v>
      </c>
      <c r="M18" s="720"/>
      <c r="N18" s="704"/>
      <c r="O18" s="720" t="s">
        <v>1432</v>
      </c>
    </row>
    <row r="19" spans="1:16" s="731" customFormat="1" ht="60.5" x14ac:dyDescent="0.3">
      <c r="A19" s="724" t="s">
        <v>1426</v>
      </c>
      <c r="B19" s="720" t="s">
        <v>1433</v>
      </c>
      <c r="C19" s="726" t="s">
        <v>805</v>
      </c>
      <c r="D19" s="726" t="s">
        <v>805</v>
      </c>
      <c r="E19" s="726" t="s">
        <v>1182</v>
      </c>
      <c r="F19" s="727" t="s">
        <v>1434</v>
      </c>
      <c r="G19" s="721" t="s">
        <v>324</v>
      </c>
      <c r="H19" s="720" t="s">
        <v>63</v>
      </c>
      <c r="I19" s="730" t="s">
        <v>1435</v>
      </c>
      <c r="J19" s="730" t="s">
        <v>63</v>
      </c>
      <c r="K19" s="728" t="s">
        <v>63</v>
      </c>
      <c r="L19" s="728" t="s">
        <v>63</v>
      </c>
      <c r="M19" s="720"/>
      <c r="N19" s="720"/>
      <c r="O19" s="720" t="s">
        <v>1432</v>
      </c>
    </row>
    <row r="20" spans="1:16" s="695" customFormat="1" ht="87" customHeight="1" x14ac:dyDescent="0.3">
      <c r="A20" s="690" t="s">
        <v>1342</v>
      </c>
      <c r="B20" s="690" t="s">
        <v>1436</v>
      </c>
      <c r="C20" s="717" t="s">
        <v>805</v>
      </c>
      <c r="D20" s="691" t="s">
        <v>805</v>
      </c>
      <c r="E20" s="691" t="s">
        <v>1182</v>
      </c>
      <c r="F20" s="690" t="s">
        <v>2696</v>
      </c>
      <c r="G20" s="693" t="s">
        <v>332</v>
      </c>
      <c r="H20" s="690" t="s">
        <v>1280</v>
      </c>
      <c r="I20" s="690" t="s">
        <v>2697</v>
      </c>
      <c r="J20" s="694" t="s">
        <v>63</v>
      </c>
      <c r="K20" s="706" t="s">
        <v>63</v>
      </c>
      <c r="L20" s="706" t="s">
        <v>63</v>
      </c>
      <c r="M20" s="706" t="s">
        <v>63</v>
      </c>
      <c r="N20" s="690">
        <v>202</v>
      </c>
      <c r="O20" s="706" t="s">
        <v>2695</v>
      </c>
    </row>
    <row r="21" spans="1:16" s="695" customFormat="1" ht="61.65" customHeight="1" x14ac:dyDescent="0.3">
      <c r="A21" s="690" t="s">
        <v>1342</v>
      </c>
      <c r="B21" s="690" t="s">
        <v>2698</v>
      </c>
      <c r="C21" s="717" t="s">
        <v>805</v>
      </c>
      <c r="D21" s="691" t="s">
        <v>805</v>
      </c>
      <c r="E21" s="691" t="s">
        <v>1182</v>
      </c>
      <c r="F21" s="718" t="s">
        <v>2699</v>
      </c>
      <c r="G21" s="693" t="s">
        <v>2668</v>
      </c>
      <c r="H21" s="690" t="s">
        <v>1440</v>
      </c>
      <c r="I21" s="690" t="s">
        <v>2700</v>
      </c>
      <c r="J21" s="694" t="s">
        <v>63</v>
      </c>
      <c r="K21" s="706" t="s">
        <v>63</v>
      </c>
      <c r="L21" s="706" t="s">
        <v>63</v>
      </c>
      <c r="M21" s="706" t="s">
        <v>63</v>
      </c>
      <c r="N21" s="690">
        <v>202</v>
      </c>
      <c r="O21" s="706" t="s">
        <v>2695</v>
      </c>
    </row>
    <row r="22" spans="1:16" s="87" customFormat="1" ht="72.599999999999994" x14ac:dyDescent="0.3">
      <c r="A22" s="404" t="s">
        <v>1356</v>
      </c>
      <c r="B22" s="404" t="s">
        <v>2701</v>
      </c>
      <c r="C22" s="540" t="s">
        <v>805</v>
      </c>
      <c r="D22" s="317" t="s">
        <v>1389</v>
      </c>
      <c r="E22" s="317" t="s">
        <v>1182</v>
      </c>
      <c r="F22" s="80" t="s">
        <v>2676</v>
      </c>
      <c r="G22" s="77" t="s">
        <v>324</v>
      </c>
      <c r="H22" s="86" t="s">
        <v>1359</v>
      </c>
      <c r="I22" s="86" t="s">
        <v>2702</v>
      </c>
      <c r="J22" s="86" t="s">
        <v>63</v>
      </c>
      <c r="K22" s="404" t="s">
        <v>63</v>
      </c>
      <c r="L22" s="404" t="s">
        <v>1360</v>
      </c>
      <c r="M22" s="95" t="s">
        <v>1445</v>
      </c>
      <c r="N22" s="404" t="s">
        <v>63</v>
      </c>
      <c r="O22" s="88"/>
    </row>
    <row r="23" spans="1:16" s="87" customFormat="1" ht="121" x14ac:dyDescent="0.3">
      <c r="A23" s="297" t="s">
        <v>1205</v>
      </c>
      <c r="B23" s="297" t="s">
        <v>2703</v>
      </c>
      <c r="C23" s="542" t="s">
        <v>805</v>
      </c>
      <c r="D23" s="317" t="s">
        <v>1389</v>
      </c>
      <c r="E23" s="317" t="s">
        <v>1207</v>
      </c>
      <c r="F23" s="298" t="s">
        <v>1447</v>
      </c>
      <c r="G23" s="299" t="s">
        <v>352</v>
      </c>
      <c r="H23" s="297" t="s">
        <v>1261</v>
      </c>
      <c r="I23" s="297" t="s">
        <v>1364</v>
      </c>
      <c r="J23" s="300" t="s">
        <v>1187</v>
      </c>
      <c r="K23" s="297" t="s">
        <v>1211</v>
      </c>
      <c r="L23" s="93" t="s">
        <v>63</v>
      </c>
      <c r="M23" s="93" t="s">
        <v>63</v>
      </c>
      <c r="N23" s="297">
        <v>202</v>
      </c>
      <c r="O23" s="404" t="s">
        <v>1365</v>
      </c>
    </row>
    <row r="24" spans="1:16" s="87" customFormat="1" ht="72.599999999999994" x14ac:dyDescent="0.3">
      <c r="A24" s="404" t="s">
        <v>1205</v>
      </c>
      <c r="B24" s="404" t="s">
        <v>1366</v>
      </c>
      <c r="C24" s="317" t="s">
        <v>805</v>
      </c>
      <c r="D24" s="317" t="s">
        <v>1389</v>
      </c>
      <c r="E24" s="317" t="s">
        <v>1182</v>
      </c>
      <c r="F24" s="80" t="s">
        <v>1367</v>
      </c>
      <c r="G24" s="85" t="s">
        <v>324</v>
      </c>
      <c r="H24" s="86" t="s">
        <v>1368</v>
      </c>
      <c r="I24" s="86" t="s">
        <v>1369</v>
      </c>
      <c r="J24" s="86" t="s">
        <v>63</v>
      </c>
      <c r="K24" s="88" t="s">
        <v>63</v>
      </c>
      <c r="L24" s="404" t="s">
        <v>1194</v>
      </c>
      <c r="M24" s="84" t="s">
        <v>1370</v>
      </c>
      <c r="N24" s="78">
        <v>202</v>
      </c>
      <c r="O24" s="47"/>
    </row>
    <row r="25" spans="1:16" s="87" customFormat="1" ht="96.8" x14ac:dyDescent="0.3">
      <c r="A25" s="404" t="s">
        <v>1205</v>
      </c>
      <c r="B25" s="404" t="s">
        <v>1371</v>
      </c>
      <c r="C25" s="540" t="s">
        <v>805</v>
      </c>
      <c r="D25" s="317" t="s">
        <v>1389</v>
      </c>
      <c r="E25" s="317" t="s">
        <v>1182</v>
      </c>
      <c r="F25" s="80" t="s">
        <v>1372</v>
      </c>
      <c r="G25" s="85" t="s">
        <v>352</v>
      </c>
      <c r="H25" s="86" t="s">
        <v>1373</v>
      </c>
      <c r="I25" s="86" t="s">
        <v>1374</v>
      </c>
      <c r="J25" s="86" t="s">
        <v>63</v>
      </c>
      <c r="K25" s="87" t="s">
        <v>63</v>
      </c>
      <c r="L25" s="404" t="s">
        <v>63</v>
      </c>
      <c r="M25" s="404" t="s">
        <v>63</v>
      </c>
      <c r="N25" s="78">
        <v>202</v>
      </c>
      <c r="O25" s="404" t="s">
        <v>1225</v>
      </c>
    </row>
    <row r="26" spans="1:16" s="87" customFormat="1" ht="157.25" x14ac:dyDescent="0.3">
      <c r="A26" s="404" t="s">
        <v>1375</v>
      </c>
      <c r="B26" s="404" t="s">
        <v>2704</v>
      </c>
      <c r="C26" s="317" t="s">
        <v>805</v>
      </c>
      <c r="D26" s="317" t="s">
        <v>1389</v>
      </c>
      <c r="E26" s="317" t="s">
        <v>1182</v>
      </c>
      <c r="F26" s="80" t="s">
        <v>2679</v>
      </c>
      <c r="G26" s="85" t="s">
        <v>324</v>
      </c>
      <c r="H26" s="86" t="s">
        <v>1378</v>
      </c>
      <c r="I26" s="86" t="s">
        <v>1450</v>
      </c>
      <c r="J26" s="86" t="s">
        <v>63</v>
      </c>
      <c r="K26" s="88" t="s">
        <v>63</v>
      </c>
      <c r="L26" s="404" t="s">
        <v>1451</v>
      </c>
      <c r="M26" s="84" t="s">
        <v>1452</v>
      </c>
      <c r="N26" s="78">
        <v>202</v>
      </c>
      <c r="O26" s="47"/>
    </row>
    <row r="27" spans="1:16" s="87" customFormat="1" ht="72.599999999999994" x14ac:dyDescent="0.3">
      <c r="A27" s="404" t="s">
        <v>1382</v>
      </c>
      <c r="B27" s="404" t="s">
        <v>2680</v>
      </c>
      <c r="C27" s="540" t="s">
        <v>805</v>
      </c>
      <c r="D27" s="317" t="s">
        <v>1389</v>
      </c>
      <c r="E27" s="317" t="s">
        <v>1182</v>
      </c>
      <c r="F27" s="80" t="s">
        <v>1454</v>
      </c>
      <c r="G27" s="85" t="s">
        <v>1184</v>
      </c>
      <c r="H27" s="86" t="s">
        <v>1270</v>
      </c>
      <c r="I27" s="86" t="s">
        <v>1229</v>
      </c>
      <c r="J27" s="86" t="s">
        <v>63</v>
      </c>
      <c r="K27" s="87" t="s">
        <v>63</v>
      </c>
      <c r="L27" s="404" t="s">
        <v>63</v>
      </c>
      <c r="M27" s="404" t="s">
        <v>63</v>
      </c>
      <c r="N27" s="78">
        <v>202</v>
      </c>
      <c r="O27" s="404"/>
    </row>
    <row r="28" spans="1:16" s="87" customFormat="1" ht="108.9" x14ac:dyDescent="0.3">
      <c r="A28" s="404" t="s">
        <v>1387</v>
      </c>
      <c r="B28" s="404" t="s">
        <v>2705</v>
      </c>
      <c r="C28" s="540" t="s">
        <v>805</v>
      </c>
      <c r="D28" s="317" t="s">
        <v>1389</v>
      </c>
      <c r="E28" s="317" t="s">
        <v>1207</v>
      </c>
      <c r="F28" s="80" t="s">
        <v>2706</v>
      </c>
      <c r="G28" s="77" t="s">
        <v>1457</v>
      </c>
      <c r="H28" s="404" t="s">
        <v>1458</v>
      </c>
      <c r="I28" s="86" t="s">
        <v>1229</v>
      </c>
      <c r="J28" s="86" t="s">
        <v>63</v>
      </c>
      <c r="K28" s="88" t="s">
        <v>63</v>
      </c>
      <c r="L28" s="88"/>
      <c r="M28" s="404" t="s">
        <v>63</v>
      </c>
      <c r="N28" s="404">
        <v>202</v>
      </c>
      <c r="O28" s="404" t="s">
        <v>1460</v>
      </c>
    </row>
    <row r="29" spans="1:16" s="87" customFormat="1" ht="121" x14ac:dyDescent="0.3">
      <c r="A29" s="404" t="s">
        <v>1387</v>
      </c>
      <c r="B29" s="404" t="s">
        <v>2707</v>
      </c>
      <c r="C29" s="540" t="s">
        <v>805</v>
      </c>
      <c r="D29" s="317" t="s">
        <v>1389</v>
      </c>
      <c r="E29" s="317" t="s">
        <v>1207</v>
      </c>
      <c r="F29" s="80" t="s">
        <v>2708</v>
      </c>
      <c r="G29" s="77" t="s">
        <v>1463</v>
      </c>
      <c r="H29" s="404" t="s">
        <v>1458</v>
      </c>
      <c r="I29" s="86" t="s">
        <v>1229</v>
      </c>
      <c r="J29" s="86" t="s">
        <v>63</v>
      </c>
      <c r="K29" s="88" t="s">
        <v>63</v>
      </c>
      <c r="L29" s="88" t="s">
        <v>63</v>
      </c>
      <c r="M29" s="404" t="s">
        <v>63</v>
      </c>
      <c r="N29" s="404">
        <v>202</v>
      </c>
      <c r="O29" s="404" t="s">
        <v>1460</v>
      </c>
    </row>
    <row r="30" spans="1:16" s="87" customFormat="1" ht="96.8" x14ac:dyDescent="0.3">
      <c r="A30" s="404" t="s">
        <v>1387</v>
      </c>
      <c r="B30" s="404" t="s">
        <v>2682</v>
      </c>
      <c r="C30" s="540" t="s">
        <v>804</v>
      </c>
      <c r="D30" s="317" t="s">
        <v>804</v>
      </c>
      <c r="E30" s="317" t="s">
        <v>1207</v>
      </c>
      <c r="F30" s="80" t="s">
        <v>1390</v>
      </c>
      <c r="G30" s="77" t="s">
        <v>1391</v>
      </c>
      <c r="H30" s="404" t="s">
        <v>1458</v>
      </c>
      <c r="I30" s="86" t="s">
        <v>2709</v>
      </c>
      <c r="J30" s="86" t="s">
        <v>63</v>
      </c>
      <c r="K30" s="88" t="s">
        <v>63</v>
      </c>
      <c r="L30" s="88" t="s">
        <v>63</v>
      </c>
      <c r="M30" s="404" t="s">
        <v>63</v>
      </c>
      <c r="N30" s="404">
        <v>202</v>
      </c>
      <c r="O30" s="404"/>
    </row>
    <row r="31" spans="1:16" s="87" customFormat="1" ht="12.1" x14ac:dyDescent="0.3">
      <c r="B31" s="404"/>
      <c r="C31" s="404"/>
      <c r="D31" s="404"/>
      <c r="E31" s="404"/>
      <c r="F31" s="77"/>
      <c r="G31" s="404"/>
      <c r="H31" s="404"/>
      <c r="I31" s="86"/>
      <c r="J31" s="404"/>
      <c r="K31" s="404"/>
      <c r="L31" s="404"/>
      <c r="M31" s="404"/>
      <c r="N31" s="88"/>
      <c r="O31" s="500"/>
      <c r="P31" s="501"/>
    </row>
    <row r="32" spans="1:16" s="87" customFormat="1" ht="12.1" x14ac:dyDescent="0.3">
      <c r="B32" s="404"/>
      <c r="C32" s="404"/>
      <c r="D32" s="404"/>
      <c r="E32" s="404"/>
      <c r="F32" s="77"/>
      <c r="G32" s="404"/>
      <c r="H32" s="404"/>
      <c r="I32" s="404"/>
      <c r="J32" s="404"/>
      <c r="K32" s="404"/>
      <c r="L32" s="404"/>
      <c r="M32" s="404"/>
      <c r="N32" s="88"/>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12.1" x14ac:dyDescent="0.3">
      <c r="B34" s="599">
        <v>1</v>
      </c>
      <c r="C34" s="325"/>
      <c r="D34" s="600"/>
      <c r="E34" s="56"/>
      <c r="F34" s="56"/>
      <c r="G34" s="56"/>
      <c r="H34" s="56"/>
      <c r="I34" s="601"/>
      <c r="J34" s="601"/>
      <c r="K34" s="47"/>
      <c r="L34" s="47"/>
      <c r="M34" s="47"/>
      <c r="N34" s="47"/>
      <c r="O34" s="56"/>
      <c r="P34" s="56"/>
    </row>
    <row r="35" spans="2:16" s="55" customFormat="1" ht="13.85" x14ac:dyDescent="0.3">
      <c r="B35" s="602">
        <v>2</v>
      </c>
      <c r="C35" s="325"/>
      <c r="D35" s="600"/>
      <c r="E35" s="56"/>
      <c r="F35" s="56"/>
      <c r="G35" s="56"/>
      <c r="H35" s="56"/>
      <c r="I35" s="601"/>
      <c r="J35" s="601"/>
      <c r="K35" s="47"/>
      <c r="L35" s="47"/>
      <c r="M35" s="47"/>
      <c r="N35" s="47"/>
      <c r="O35" s="56"/>
      <c r="P35" s="56"/>
    </row>
    <row r="36" spans="2:16" s="55" customFormat="1" ht="13.85" x14ac:dyDescent="0.3">
      <c r="B36" s="602">
        <v>3</v>
      </c>
      <c r="C36" s="325"/>
      <c r="D36" s="600"/>
      <c r="E36" s="56"/>
      <c r="F36" s="56"/>
      <c r="G36" s="56"/>
      <c r="H36" s="56"/>
      <c r="I36" s="601"/>
      <c r="J36" s="601"/>
      <c r="K36" s="47"/>
      <c r="L36" s="47"/>
      <c r="M36" s="47"/>
      <c r="N36" s="47"/>
      <c r="O36" s="56"/>
      <c r="P36" s="56"/>
    </row>
    <row r="37" spans="2:16" s="42" customFormat="1" ht="13.85" x14ac:dyDescent="0.25">
      <c r="B37" s="603">
        <v>4</v>
      </c>
      <c r="C37" s="325"/>
      <c r="D37" s="600"/>
      <c r="E37" s="56"/>
      <c r="F37" s="56"/>
      <c r="G37" s="56"/>
      <c r="H37" s="56"/>
      <c r="I37" s="601"/>
      <c r="J37" s="601"/>
      <c r="K37" s="47"/>
      <c r="L37" s="47"/>
      <c r="M37" s="47"/>
      <c r="N37" s="47"/>
      <c r="O37" s="56"/>
      <c r="P37" s="56"/>
    </row>
    <row r="38" spans="2:16" s="42" customFormat="1" ht="13.85" x14ac:dyDescent="0.25">
      <c r="B38" s="603">
        <v>5</v>
      </c>
      <c r="C38" s="325"/>
      <c r="D38" s="600"/>
      <c r="E38" s="56"/>
      <c r="F38" s="56"/>
      <c r="G38" s="56"/>
      <c r="H38" s="56"/>
      <c r="I38" s="601"/>
      <c r="J38" s="601"/>
      <c r="K38" s="47"/>
      <c r="L38" s="47"/>
      <c r="M38" s="47"/>
      <c r="N38" s="47"/>
      <c r="O38" s="56"/>
      <c r="P38" s="56"/>
    </row>
    <row r="39" spans="2:16" s="24" customFormat="1" ht="12.1" x14ac:dyDescent="0.25">
      <c r="B39" s="603">
        <v>6</v>
      </c>
      <c r="C39" s="325"/>
      <c r="D39" s="600"/>
      <c r="E39" s="56"/>
      <c r="F39" s="56"/>
      <c r="G39" s="56"/>
      <c r="H39" s="56"/>
      <c r="I39" s="601"/>
      <c r="J39" s="601"/>
      <c r="K39" s="47"/>
      <c r="L39" s="47"/>
      <c r="M39" s="47"/>
      <c r="N39" s="47"/>
      <c r="O39" s="56"/>
      <c r="P39" s="56"/>
    </row>
    <row r="40" spans="2:16" s="24" customFormat="1" ht="12.1" x14ac:dyDescent="0.25">
      <c r="B40" s="603">
        <v>7</v>
      </c>
      <c r="C40" s="325"/>
      <c r="D40" s="600"/>
      <c r="E40" s="56"/>
      <c r="F40" s="56"/>
      <c r="G40" s="56"/>
      <c r="H40" s="56"/>
      <c r="I40" s="601"/>
      <c r="J40" s="601"/>
      <c r="K40" s="47"/>
      <c r="L40" s="47"/>
      <c r="M40" s="47"/>
      <c r="N40" s="47"/>
      <c r="O40" s="56"/>
      <c r="P40" s="56"/>
    </row>
    <row r="41" spans="2:16" s="24" customFormat="1" ht="12.1" x14ac:dyDescent="0.25">
      <c r="B41" s="603">
        <v>8</v>
      </c>
      <c r="C41" s="325"/>
      <c r="D41" s="600"/>
      <c r="E41" s="56"/>
      <c r="F41" s="56"/>
      <c r="G41" s="56"/>
      <c r="H41" s="56"/>
      <c r="I41" s="601"/>
      <c r="J41" s="601"/>
      <c r="K41" s="47"/>
      <c r="L41" s="47"/>
      <c r="M41" s="47"/>
      <c r="N41" s="47"/>
      <c r="O41" s="56"/>
      <c r="P41" s="56"/>
    </row>
    <row r="42" spans="2:16" s="24" customFormat="1" ht="12.1" x14ac:dyDescent="0.25">
      <c r="B42" s="603">
        <v>9</v>
      </c>
      <c r="C42" s="325"/>
      <c r="D42" s="600"/>
      <c r="E42" s="56"/>
      <c r="F42" s="56"/>
      <c r="G42" s="56"/>
      <c r="H42" s="56"/>
      <c r="I42" s="601"/>
      <c r="J42" s="601"/>
      <c r="K42" s="47"/>
      <c r="L42" s="47"/>
      <c r="M42" s="47"/>
      <c r="N42" s="47"/>
      <c r="O42" s="56"/>
      <c r="P42" s="56"/>
    </row>
    <row r="43" spans="2:16" s="24" customFormat="1" ht="12.1" x14ac:dyDescent="0.25">
      <c r="B43" s="603">
        <v>10</v>
      </c>
      <c r="C43" s="325"/>
      <c r="D43" s="600"/>
      <c r="E43" s="56"/>
      <c r="F43" s="56"/>
      <c r="G43" s="56"/>
      <c r="H43" s="56"/>
      <c r="I43" s="601"/>
      <c r="J43" s="601"/>
      <c r="K43" s="47"/>
      <c r="L43" s="47"/>
      <c r="M43" s="47"/>
      <c r="N43" s="47"/>
      <c r="O43" s="56"/>
      <c r="P43" s="56"/>
    </row>
    <row r="44" spans="2:16" s="24" customFormat="1" ht="12.1" x14ac:dyDescent="0.25">
      <c r="B44" s="603">
        <v>11</v>
      </c>
      <c r="C44" s="325"/>
      <c r="D44" s="600"/>
      <c r="E44" s="56"/>
      <c r="F44" s="56"/>
      <c r="G44" s="56"/>
      <c r="H44" s="56"/>
      <c r="I44" s="601"/>
      <c r="J44" s="601"/>
      <c r="K44" s="47"/>
      <c r="L44" s="47"/>
      <c r="M44" s="47"/>
      <c r="N44" s="47"/>
      <c r="O44" s="56"/>
      <c r="P44" s="56"/>
    </row>
    <row r="45" spans="2:16" s="24" customFormat="1" ht="12.1" x14ac:dyDescent="0.25">
      <c r="B45" s="603">
        <v>12</v>
      </c>
      <c r="C45" s="325"/>
      <c r="D45" s="600"/>
      <c r="E45" s="56"/>
      <c r="F45" s="56"/>
      <c r="G45" s="56"/>
      <c r="H45" s="56"/>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20.3" customHeight="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20.3" customHeight="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20.3" customHeight="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20.3" customHeight="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20.3" customHeight="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20.3" customHeight="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20.3" customHeight="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20.3" customHeight="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20.3" customHeight="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20.3" customHeight="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20.3" customHeight="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20.3" customHeight="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20.3" customHeight="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20.3" customHeight="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20.3" customHeight="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20.3" customHeight="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20.3" customHeight="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F104" s="92"/>
    </row>
    <row r="105" spans="2:16" ht="20.3" customHeight="1" x14ac:dyDescent="0.25">
      <c r="F105" s="92"/>
    </row>
    <row r="106" spans="2:16" ht="20.3" customHeight="1" x14ac:dyDescent="0.25">
      <c r="F106" s="92"/>
    </row>
    <row r="107" spans="2:16" ht="20.3" customHeight="1" x14ac:dyDescent="0.25">
      <c r="F107" s="92"/>
    </row>
    <row r="108" spans="2:16" ht="20.3" customHeight="1" x14ac:dyDescent="0.25">
      <c r="F108" s="92"/>
    </row>
    <row r="109" spans="2:16" ht="20.3" customHeight="1" x14ac:dyDescent="0.25">
      <c r="F109" s="92"/>
    </row>
    <row r="110" spans="2:16" ht="20.3" customHeight="1" x14ac:dyDescent="0.25">
      <c r="F110" s="92"/>
    </row>
    <row r="111" spans="2:16" ht="20.3" customHeight="1" x14ac:dyDescent="0.25">
      <c r="F111" s="92"/>
    </row>
    <row r="112" spans="2:1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row r="158" spans="6:6" ht="20.3" customHeight="1" x14ac:dyDescent="0.25">
      <c r="F158" s="92"/>
    </row>
    <row r="159" spans="6:6" ht="20.3" customHeight="1" x14ac:dyDescent="0.25">
      <c r="F159" s="92"/>
    </row>
    <row r="160" spans="6:6" ht="20.3" customHeight="1" x14ac:dyDescent="0.25">
      <c r="F160" s="92"/>
    </row>
    <row r="161" spans="6:6" ht="20.3" customHeight="1" x14ac:dyDescent="0.25">
      <c r="F161" s="92"/>
    </row>
    <row r="162" spans="6:6" ht="20.3" customHeight="1" x14ac:dyDescent="0.25">
      <c r="F162" s="92"/>
    </row>
    <row r="163" spans="6:6" ht="20.3" customHeight="1" x14ac:dyDescent="0.25">
      <c r="F163" s="92"/>
    </row>
    <row r="164" spans="6:6" ht="20.3" customHeight="1" x14ac:dyDescent="0.25">
      <c r="F164" s="92"/>
    </row>
    <row r="165" spans="6:6" ht="20.3" customHeight="1" x14ac:dyDescent="0.25">
      <c r="F165" s="92"/>
    </row>
    <row r="166" spans="6:6" ht="20.3" customHeight="1" x14ac:dyDescent="0.25">
      <c r="F166" s="92"/>
    </row>
    <row r="167" spans="6:6" ht="20.3" customHeight="1" x14ac:dyDescent="0.25">
      <c r="F167" s="92"/>
    </row>
  </sheetData>
  <autoFilter ref="B13:P30" xr:uid="{146E9F77-C1C7-4865-95DF-79B00E47C1AA}">
    <filterColumn colId="1">
      <filters>
        <filter val="Y"/>
      </filters>
    </filterColumn>
  </autoFilter>
  <mergeCells count="8">
    <mergeCell ref="C11:G11"/>
    <mergeCell ref="B12:N12"/>
    <mergeCell ref="C2:G2"/>
    <mergeCell ref="B3:B7"/>
    <mergeCell ref="C3:G6"/>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F7DA3-4353-4EBB-AE75-642009952100}">
  <sheetPr filterMode="1"/>
  <dimension ref="A1:P165"/>
  <sheetViews>
    <sheetView showGridLines="0" showRuler="0" topLeftCell="A17" zoomScale="80" zoomScaleNormal="80" zoomScalePageLayoutView="130" workbookViewId="0">
      <pane xSplit="7" topLeftCell="H1" activePane="topRight" state="frozen"/>
      <selection pane="topRight" activeCell="G27" sqref="G27"/>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32.6640625" style="99"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23.8867187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926</v>
      </c>
      <c r="D1" s="399"/>
      <c r="E1" s="98"/>
      <c r="F1" s="98"/>
      <c r="G1" s="98"/>
      <c r="H1" s="98"/>
      <c r="I1" s="98"/>
      <c r="J1" s="98"/>
      <c r="K1" s="98"/>
      <c r="L1" s="98"/>
      <c r="M1" s="98"/>
      <c r="N1" s="98"/>
      <c r="O1" s="400"/>
      <c r="P1" s="374"/>
    </row>
    <row r="2" spans="1:16" ht="14.4" x14ac:dyDescent="0.25">
      <c r="B2" s="322" t="s">
        <v>390</v>
      </c>
      <c r="C2" s="1252" t="s">
        <v>2710</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175.7" customHeight="1" x14ac:dyDescent="0.3">
      <c r="A14" s="126" t="s">
        <v>1603</v>
      </c>
      <c r="B14" s="106" t="s">
        <v>2651</v>
      </c>
      <c r="C14" s="612" t="s">
        <v>805</v>
      </c>
      <c r="D14" s="612" t="s">
        <v>1389</v>
      </c>
      <c r="E14" s="612" t="s">
        <v>1264</v>
      </c>
      <c r="F14" s="112" t="s">
        <v>2652</v>
      </c>
      <c r="G14" s="107" t="s">
        <v>324</v>
      </c>
      <c r="H14" s="106" t="s">
        <v>1657</v>
      </c>
      <c r="I14" s="119" t="s">
        <v>2664</v>
      </c>
      <c r="J14" s="108" t="s">
        <v>63</v>
      </c>
      <c r="K14" s="106" t="s">
        <v>63</v>
      </c>
      <c r="L14" s="117" t="s">
        <v>1659</v>
      </c>
      <c r="M14" s="117" t="s">
        <v>1660</v>
      </c>
      <c r="N14" s="109">
        <v>202</v>
      </c>
      <c r="O14" s="143"/>
    </row>
    <row r="15" spans="1:16" s="115" customFormat="1" ht="60.5" x14ac:dyDescent="0.3">
      <c r="A15" s="132" t="s">
        <v>1610</v>
      </c>
      <c r="B15" s="126" t="s">
        <v>2642</v>
      </c>
      <c r="C15" s="622" t="s">
        <v>805</v>
      </c>
      <c r="D15" s="612" t="s">
        <v>1389</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72.599999999999994" x14ac:dyDescent="0.3">
      <c r="A16" s="132" t="s">
        <v>1610</v>
      </c>
      <c r="B16" s="126" t="s">
        <v>2644</v>
      </c>
      <c r="C16" s="622" t="s">
        <v>805</v>
      </c>
      <c r="D16" s="612" t="s">
        <v>1389</v>
      </c>
      <c r="E16" s="612" t="s">
        <v>1182</v>
      </c>
      <c r="F16" s="112" t="s">
        <v>1617</v>
      </c>
      <c r="G16" s="120" t="s">
        <v>1618</v>
      </c>
      <c r="H16" s="110" t="s">
        <v>63</v>
      </c>
      <c r="I16" s="110" t="s">
        <v>1229</v>
      </c>
      <c r="J16" s="106" t="s">
        <v>63</v>
      </c>
      <c r="K16" s="117" t="s">
        <v>63</v>
      </c>
      <c r="L16" s="106" t="s">
        <v>63</v>
      </c>
      <c r="M16" s="106" t="s">
        <v>63</v>
      </c>
      <c r="N16" s="109">
        <v>202</v>
      </c>
      <c r="O16" s="4"/>
    </row>
    <row r="17" spans="1:16" s="115" customFormat="1" ht="72.599999999999994" x14ac:dyDescent="0.3">
      <c r="A17" s="132" t="s">
        <v>1610</v>
      </c>
      <c r="B17" s="126" t="s">
        <v>2645</v>
      </c>
      <c r="C17" s="612" t="s">
        <v>805</v>
      </c>
      <c r="D17" s="612" t="s">
        <v>1389</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72.599999999999994" x14ac:dyDescent="0.3">
      <c r="A18" s="132" t="s">
        <v>1610</v>
      </c>
      <c r="B18" s="126" t="s">
        <v>2646</v>
      </c>
      <c r="C18" s="612" t="s">
        <v>805</v>
      </c>
      <c r="D18" s="612" t="s">
        <v>804</v>
      </c>
      <c r="E18" s="612" t="s">
        <v>1207</v>
      </c>
      <c r="F18" s="112" t="s">
        <v>1667</v>
      </c>
      <c r="G18" s="120" t="s">
        <v>1625</v>
      </c>
      <c r="H18" s="110" t="s">
        <v>1665</v>
      </c>
      <c r="I18" s="110" t="s">
        <v>1229</v>
      </c>
      <c r="J18" s="106" t="s">
        <v>63</v>
      </c>
      <c r="K18" s="117" t="s">
        <v>63</v>
      </c>
      <c r="L18" s="106" t="s">
        <v>63</v>
      </c>
      <c r="M18" s="106" t="s">
        <v>63</v>
      </c>
      <c r="N18" s="109">
        <v>202</v>
      </c>
      <c r="O18" s="106" t="s">
        <v>1622</v>
      </c>
    </row>
    <row r="19" spans="1:16" s="115" customFormat="1" ht="72.599999999999994" x14ac:dyDescent="0.3">
      <c r="A19" s="132" t="s">
        <v>1610</v>
      </c>
      <c r="B19" s="106" t="s">
        <v>2657</v>
      </c>
      <c r="C19" s="612" t="s">
        <v>805</v>
      </c>
      <c r="D19" s="612" t="s">
        <v>1389</v>
      </c>
      <c r="E19" s="612" t="s">
        <v>1207</v>
      </c>
      <c r="F19" s="112" t="s">
        <v>1670</v>
      </c>
      <c r="G19" s="120" t="s">
        <v>1457</v>
      </c>
      <c r="H19" s="110" t="s">
        <v>1665</v>
      </c>
      <c r="I19" s="110" t="s">
        <v>1229</v>
      </c>
      <c r="J19" s="106" t="s">
        <v>63</v>
      </c>
      <c r="K19" s="117" t="s">
        <v>63</v>
      </c>
      <c r="L19" s="106" t="s">
        <v>63</v>
      </c>
      <c r="M19" s="106" t="s">
        <v>63</v>
      </c>
      <c r="N19" s="109">
        <v>202</v>
      </c>
      <c r="O19" s="106" t="s">
        <v>1622</v>
      </c>
    </row>
    <row r="20" spans="1:16" s="115" customFormat="1" ht="72.599999999999994" x14ac:dyDescent="0.3">
      <c r="A20" s="132" t="s">
        <v>1610</v>
      </c>
      <c r="B20" s="106" t="s">
        <v>2658</v>
      </c>
      <c r="C20" s="612" t="s">
        <v>805</v>
      </c>
      <c r="D20" s="612" t="s">
        <v>1389</v>
      </c>
      <c r="E20" s="612" t="s">
        <v>1207</v>
      </c>
      <c r="F20" s="112" t="s">
        <v>1672</v>
      </c>
      <c r="G20" s="120" t="s">
        <v>1463</v>
      </c>
      <c r="H20" s="110" t="s">
        <v>1665</v>
      </c>
      <c r="I20" s="110" t="s">
        <v>1229</v>
      </c>
      <c r="J20" s="106" t="s">
        <v>63</v>
      </c>
      <c r="K20" s="117" t="s">
        <v>63</v>
      </c>
      <c r="L20" s="106" t="s">
        <v>63</v>
      </c>
      <c r="M20" s="106" t="s">
        <v>63</v>
      </c>
      <c r="N20" s="109">
        <v>202</v>
      </c>
      <c r="O20" s="106"/>
    </row>
    <row r="21" spans="1:16" s="115" customFormat="1" ht="60.5" x14ac:dyDescent="0.3">
      <c r="A21" s="132" t="s">
        <v>1610</v>
      </c>
      <c r="B21" s="126" t="s">
        <v>2649</v>
      </c>
      <c r="C21" s="612" t="s">
        <v>804</v>
      </c>
      <c r="D21" s="612" t="s">
        <v>804</v>
      </c>
      <c r="E21" s="612" t="s">
        <v>1207</v>
      </c>
      <c r="F21" s="112" t="s">
        <v>2711</v>
      </c>
      <c r="G21" s="120" t="s">
        <v>1391</v>
      </c>
      <c r="H21" s="110" t="s">
        <v>1665</v>
      </c>
      <c r="I21" s="110" t="s">
        <v>1229</v>
      </c>
      <c r="J21" s="106" t="s">
        <v>63</v>
      </c>
      <c r="K21" s="117" t="s">
        <v>63</v>
      </c>
      <c r="L21" s="106" t="s">
        <v>63</v>
      </c>
      <c r="M21" s="106" t="s">
        <v>63</v>
      </c>
      <c r="N21" s="109">
        <v>202</v>
      </c>
      <c r="O21" s="106"/>
    </row>
    <row r="22" spans="1:16" s="731" customFormat="1" ht="181.45" hidden="1" x14ac:dyDescent="0.3">
      <c r="A22" s="745" t="s">
        <v>1630</v>
      </c>
      <c r="B22" s="720" t="s">
        <v>1674</v>
      </c>
      <c r="C22" s="738" t="s">
        <v>805</v>
      </c>
      <c r="D22" s="738" t="s">
        <v>805</v>
      </c>
      <c r="E22" s="738" t="s">
        <v>1182</v>
      </c>
      <c r="F22" s="727" t="s">
        <v>1675</v>
      </c>
      <c r="G22" s="721" t="s">
        <v>330</v>
      </c>
      <c r="H22" s="720" t="s">
        <v>1676</v>
      </c>
      <c r="I22" s="720" t="s">
        <v>1677</v>
      </c>
      <c r="J22" s="730" t="s">
        <v>63</v>
      </c>
      <c r="K22" s="728" t="s">
        <v>63</v>
      </c>
      <c r="L22" s="728" t="s">
        <v>63</v>
      </c>
      <c r="M22" s="728" t="s">
        <v>63</v>
      </c>
      <c r="N22" s="720">
        <v>202</v>
      </c>
      <c r="O22" s="732" t="s">
        <v>1239</v>
      </c>
    </row>
    <row r="23" spans="1:16" s="731" customFormat="1" ht="205.65" hidden="1" x14ac:dyDescent="0.3">
      <c r="A23" s="745" t="s">
        <v>1630</v>
      </c>
      <c r="B23" s="720" t="s">
        <v>1678</v>
      </c>
      <c r="C23" s="738" t="s">
        <v>805</v>
      </c>
      <c r="D23" s="738" t="s">
        <v>805</v>
      </c>
      <c r="E23" s="738" t="s">
        <v>1182</v>
      </c>
      <c r="F23" s="727" t="s">
        <v>1679</v>
      </c>
      <c r="G23" s="721" t="s">
        <v>332</v>
      </c>
      <c r="H23" s="720" t="s">
        <v>1280</v>
      </c>
      <c r="I23" s="720" t="s">
        <v>1680</v>
      </c>
      <c r="J23" s="730" t="s">
        <v>63</v>
      </c>
      <c r="K23" s="728" t="s">
        <v>63</v>
      </c>
      <c r="L23" s="728" t="s">
        <v>63</v>
      </c>
      <c r="M23" s="728" t="s">
        <v>63</v>
      </c>
      <c r="N23" s="720">
        <v>202</v>
      </c>
      <c r="O23" s="732" t="s">
        <v>1239</v>
      </c>
    </row>
    <row r="24" spans="1:16" s="731" customFormat="1" ht="193.55" hidden="1" x14ac:dyDescent="0.3">
      <c r="A24" s="745" t="s">
        <v>1630</v>
      </c>
      <c r="B24" s="720" t="s">
        <v>2666</v>
      </c>
      <c r="C24" s="735" t="s">
        <v>805</v>
      </c>
      <c r="D24" s="738" t="s">
        <v>805</v>
      </c>
      <c r="E24" s="738" t="s">
        <v>1182</v>
      </c>
      <c r="F24" s="727" t="s">
        <v>2667</v>
      </c>
      <c r="G24" s="721" t="s">
        <v>2668</v>
      </c>
      <c r="H24" s="720" t="s">
        <v>1639</v>
      </c>
      <c r="I24" s="720" t="s">
        <v>1683</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12.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ht="12.1" x14ac:dyDescent="0.25">
      <c r="B33" s="603">
        <v>6</v>
      </c>
      <c r="C33" s="325"/>
      <c r="D33" s="600"/>
      <c r="E33" s="56"/>
      <c r="F33" s="56"/>
      <c r="G33" s="56"/>
      <c r="H33" s="56"/>
      <c r="I33" s="601"/>
      <c r="J33" s="601"/>
      <c r="K33" s="47"/>
      <c r="L33" s="47"/>
      <c r="M33" s="47"/>
      <c r="N33" s="47"/>
      <c r="O33" s="56"/>
      <c r="P33" s="56"/>
    </row>
    <row r="34" spans="2:16" s="24" customFormat="1" ht="12.1" x14ac:dyDescent="0.25">
      <c r="B34" s="603">
        <v>7</v>
      </c>
      <c r="C34" s="325"/>
      <c r="D34" s="600"/>
      <c r="E34" s="56"/>
      <c r="F34" s="56"/>
      <c r="G34" s="56"/>
      <c r="H34" s="56"/>
      <c r="I34" s="601"/>
      <c r="J34" s="601"/>
      <c r="K34" s="47"/>
      <c r="L34" s="47"/>
      <c r="M34" s="47"/>
      <c r="N34" s="47"/>
      <c r="O34" s="56"/>
      <c r="P34" s="56"/>
    </row>
    <row r="35" spans="2:16" s="24" customFormat="1" ht="12.1" x14ac:dyDescent="0.25">
      <c r="B35" s="603">
        <v>8</v>
      </c>
      <c r="C35" s="325"/>
      <c r="D35" s="600"/>
      <c r="E35" s="56"/>
      <c r="F35" s="56"/>
      <c r="G35" s="56"/>
      <c r="H35" s="56"/>
      <c r="I35" s="601"/>
      <c r="J35" s="601"/>
      <c r="K35" s="47"/>
      <c r="L35" s="47"/>
      <c r="M35" s="47"/>
      <c r="N35" s="47"/>
      <c r="O35" s="56"/>
      <c r="P35" s="56"/>
    </row>
    <row r="36" spans="2:16" s="24" customFormat="1" ht="12.1" x14ac:dyDescent="0.25">
      <c r="B36" s="603">
        <v>9</v>
      </c>
      <c r="C36" s="325"/>
      <c r="D36" s="600"/>
      <c r="E36" s="56"/>
      <c r="F36" s="56"/>
      <c r="G36" s="56"/>
      <c r="H36" s="56"/>
      <c r="I36" s="601"/>
      <c r="J36" s="601"/>
      <c r="K36" s="47"/>
      <c r="L36" s="47"/>
      <c r="M36" s="47"/>
      <c r="N36" s="47"/>
      <c r="O36" s="56"/>
      <c r="P36" s="56"/>
    </row>
    <row r="37" spans="2:16" s="24" customFormat="1" ht="12.1" x14ac:dyDescent="0.25">
      <c r="B37" s="603">
        <v>10</v>
      </c>
      <c r="C37" s="325"/>
      <c r="D37" s="600"/>
      <c r="E37" s="56"/>
      <c r="F37" s="56"/>
      <c r="G37" s="56"/>
      <c r="H37" s="56"/>
      <c r="I37" s="601"/>
      <c r="J37" s="601"/>
      <c r="K37" s="47"/>
      <c r="L37" s="47"/>
      <c r="M37" s="47"/>
      <c r="N37" s="47"/>
      <c r="O37" s="56"/>
      <c r="P37" s="56"/>
    </row>
    <row r="38" spans="2:16" s="24" customFormat="1" ht="12.1" x14ac:dyDescent="0.25">
      <c r="B38" s="603">
        <v>11</v>
      </c>
      <c r="C38" s="325"/>
      <c r="D38" s="600"/>
      <c r="E38" s="56"/>
      <c r="F38" s="56"/>
      <c r="G38" s="56"/>
      <c r="H38" s="56"/>
      <c r="I38" s="601"/>
      <c r="J38" s="601"/>
      <c r="K38" s="47"/>
      <c r="L38" s="47"/>
      <c r="M38" s="47"/>
      <c r="N38" s="47"/>
      <c r="O38" s="56"/>
      <c r="P38" s="56"/>
    </row>
    <row r="39" spans="2:16" s="24" customFormat="1" ht="12.1" x14ac:dyDescent="0.25">
      <c r="B39" s="603">
        <v>12</v>
      </c>
      <c r="C39" s="325"/>
      <c r="D39" s="600"/>
      <c r="E39" s="56"/>
      <c r="F39" s="56"/>
      <c r="G39" s="56"/>
      <c r="H39" s="56"/>
      <c r="I39" s="601"/>
      <c r="J39" s="601"/>
      <c r="K39" s="47"/>
      <c r="L39" s="47"/>
      <c r="M39" s="47"/>
      <c r="N39" s="47"/>
      <c r="O39" s="56"/>
      <c r="P39" s="56"/>
    </row>
    <row r="40" spans="2:16" s="24" customFormat="1" ht="12.1" x14ac:dyDescent="0.25">
      <c r="B40" s="603">
        <v>13</v>
      </c>
      <c r="C40" s="325"/>
      <c r="D40" s="600"/>
      <c r="E40" s="56"/>
      <c r="F40" s="56"/>
      <c r="G40" s="56"/>
      <c r="H40" s="56"/>
      <c r="I40" s="601"/>
      <c r="J40" s="601"/>
      <c r="K40" s="47"/>
      <c r="L40" s="47"/>
      <c r="M40" s="47"/>
      <c r="N40" s="47"/>
      <c r="O40" s="56"/>
      <c r="P40" s="56"/>
    </row>
    <row r="41" spans="2:16" s="24" customFormat="1" ht="12.1" x14ac:dyDescent="0.25">
      <c r="B41" s="603">
        <v>14</v>
      </c>
      <c r="C41" s="325"/>
      <c r="D41" s="600"/>
      <c r="E41" s="56"/>
      <c r="F41" s="56"/>
      <c r="G41" s="56"/>
      <c r="H41" s="56"/>
      <c r="I41" s="601"/>
      <c r="J41" s="601"/>
      <c r="K41" s="47"/>
      <c r="L41" s="47"/>
      <c r="M41" s="47"/>
      <c r="N41" s="47"/>
      <c r="O41" s="56"/>
      <c r="P41" s="56"/>
    </row>
    <row r="42" spans="2:16" s="24" customFormat="1" ht="12.1" x14ac:dyDescent="0.25">
      <c r="B42" s="603">
        <v>15</v>
      </c>
      <c r="C42" s="325"/>
      <c r="D42" s="600"/>
      <c r="E42" s="56"/>
      <c r="F42" s="56"/>
      <c r="G42" s="56"/>
      <c r="H42" s="56"/>
      <c r="I42" s="601"/>
      <c r="J42" s="601"/>
      <c r="K42" s="47"/>
      <c r="L42" s="47"/>
      <c r="M42" s="47"/>
      <c r="N42" s="47"/>
      <c r="O42" s="56"/>
      <c r="P42" s="56"/>
    </row>
    <row r="43" spans="2:16" s="24" customFormat="1" ht="12.1" x14ac:dyDescent="0.25">
      <c r="B43" s="603">
        <v>16</v>
      </c>
      <c r="C43" s="325"/>
      <c r="D43" s="600"/>
      <c r="E43" s="56"/>
      <c r="F43" s="56"/>
      <c r="G43" s="56"/>
      <c r="H43" s="56"/>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filterColumn colId="1">
      <filters>
        <filter val="Y"/>
      </filters>
    </filterColumn>
  </autoFilter>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DF5BE-89D8-4FFE-8436-55AC528CB838}">
  <dimension ref="A1:P167"/>
  <sheetViews>
    <sheetView showGridLines="0" showRuler="0" topLeftCell="A25" zoomScale="80" zoomScaleNormal="80" zoomScalePageLayoutView="87" workbookViewId="0">
      <pane xSplit="7" topLeftCell="H1" activePane="topRight" state="frozen"/>
      <selection activeCell="A4" sqref="A4"/>
      <selection pane="topRight" activeCell="F29" sqref="F29"/>
    </sheetView>
  </sheetViews>
  <sheetFormatPr defaultColWidth="10.5546875" defaultRowHeight="20.3" customHeight="1" x14ac:dyDescent="0.25"/>
  <cols>
    <col min="1" max="1" width="0" style="71" hidden="1" customWidth="1"/>
    <col min="2" max="2" width="21.44140625" style="96" customWidth="1"/>
    <col min="3" max="3" width="39.109375" style="96" customWidth="1"/>
    <col min="4" max="4" width="14" style="96" customWidth="1"/>
    <col min="5" max="5" width="12" style="71" bestFit="1" customWidth="1"/>
    <col min="6" max="6" width="30" style="71" customWidth="1"/>
    <col min="7" max="7" width="51.44140625" style="71" customWidth="1"/>
    <col min="8" max="8" width="30.33203125" style="71" bestFit="1" customWidth="1"/>
    <col min="9" max="9" width="32.6640625" style="71" customWidth="1"/>
    <col min="10" max="10" width="39.5546875" style="71" customWidth="1"/>
    <col min="11" max="11" width="23.33203125" style="71" customWidth="1"/>
    <col min="12" max="12" width="45.6640625" style="71" customWidth="1"/>
    <col min="13" max="13" width="34.6640625" style="71" bestFit="1" customWidth="1"/>
    <col min="14" max="14" width="35.44140625" style="71" bestFit="1" customWidth="1"/>
    <col min="15" max="15" width="24.5546875" style="71" customWidth="1"/>
    <col min="16" max="16" width="47.6640625" style="71" customWidth="1"/>
    <col min="17" max="16384" width="10.5546875" style="71"/>
  </cols>
  <sheetData>
    <row r="1" spans="1:16" ht="39.049999999999997" customHeight="1" x14ac:dyDescent="0.25">
      <c r="B1" s="322" t="s">
        <v>388</v>
      </c>
      <c r="C1" s="68" t="s">
        <v>929</v>
      </c>
      <c r="D1" s="69"/>
      <c r="E1" s="70"/>
      <c r="F1" s="70"/>
      <c r="G1" s="70"/>
      <c r="H1" s="70"/>
      <c r="I1" s="70"/>
      <c r="J1" s="70"/>
      <c r="K1" s="70"/>
      <c r="L1" s="70"/>
      <c r="M1" s="70"/>
      <c r="N1" s="70"/>
      <c r="O1" s="348"/>
      <c r="P1" s="345"/>
    </row>
    <row r="2" spans="1:16" ht="14.4" x14ac:dyDescent="0.25">
      <c r="B2" s="322" t="s">
        <v>390</v>
      </c>
      <c r="C2" s="1238" t="s">
        <v>2712</v>
      </c>
      <c r="D2" s="1239"/>
      <c r="E2" s="1239"/>
      <c r="F2" s="1239"/>
      <c r="G2" s="1239"/>
      <c r="H2" s="515"/>
      <c r="I2" s="515"/>
      <c r="J2" s="515"/>
      <c r="K2" s="515"/>
      <c r="L2" s="515"/>
      <c r="M2" s="515"/>
      <c r="N2" s="515"/>
      <c r="O2" s="348"/>
      <c r="P2" s="345"/>
    </row>
    <row r="3" spans="1:16" ht="12.1" x14ac:dyDescent="0.25">
      <c r="B3" s="1235" t="s">
        <v>392</v>
      </c>
      <c r="C3" s="1241" t="s">
        <v>1409</v>
      </c>
      <c r="D3" s="1242"/>
      <c r="E3" s="1242"/>
      <c r="F3" s="1242"/>
      <c r="G3" s="1242"/>
      <c r="H3" s="516"/>
      <c r="I3" s="516"/>
      <c r="J3" s="516"/>
      <c r="K3" s="516"/>
      <c r="L3" s="516"/>
      <c r="M3" s="516"/>
      <c r="N3" s="516"/>
      <c r="O3" s="349"/>
      <c r="P3" s="342"/>
    </row>
    <row r="4" spans="1:16" ht="12.1" x14ac:dyDescent="0.25">
      <c r="B4" s="1236"/>
      <c r="C4" s="1244"/>
      <c r="D4" s="1245"/>
      <c r="E4" s="1245"/>
      <c r="F4" s="1245"/>
      <c r="G4" s="1245"/>
      <c r="H4" s="517"/>
      <c r="I4" s="517"/>
      <c r="J4" s="517"/>
      <c r="K4" s="517"/>
      <c r="L4" s="517"/>
      <c r="M4" s="517"/>
      <c r="N4" s="517"/>
      <c r="P4" s="343"/>
    </row>
    <row r="5" spans="1:16" ht="12.1" x14ac:dyDescent="0.25">
      <c r="B5" s="1236"/>
      <c r="C5" s="1244"/>
      <c r="D5" s="1245"/>
      <c r="E5" s="1245"/>
      <c r="F5" s="1245"/>
      <c r="G5" s="1245"/>
      <c r="H5" s="517"/>
      <c r="I5" s="517"/>
      <c r="J5" s="517"/>
      <c r="K5" s="517"/>
      <c r="L5" s="517"/>
      <c r="M5" s="517"/>
      <c r="N5" s="517"/>
      <c r="P5" s="343"/>
    </row>
    <row r="6" spans="1:16" ht="12.1" x14ac:dyDescent="0.25">
      <c r="B6" s="1236"/>
      <c r="C6" s="1244"/>
      <c r="D6" s="1245"/>
      <c r="E6" s="1245"/>
      <c r="F6" s="1245"/>
      <c r="G6" s="1245"/>
      <c r="H6" s="517"/>
      <c r="I6" s="517"/>
      <c r="J6" s="517"/>
      <c r="K6" s="517"/>
      <c r="L6" s="517"/>
      <c r="M6" s="517"/>
      <c r="N6" s="517"/>
      <c r="O6" s="350"/>
      <c r="P6" s="344"/>
    </row>
    <row r="7" spans="1:16" ht="19.45" hidden="1" customHeight="1" x14ac:dyDescent="0.25">
      <c r="B7" s="1237"/>
      <c r="C7" s="518"/>
      <c r="D7" s="519"/>
      <c r="E7" s="519"/>
      <c r="F7" s="519"/>
      <c r="G7" s="519"/>
      <c r="H7" s="519"/>
      <c r="I7" s="519"/>
      <c r="J7" s="519"/>
      <c r="K7" s="519"/>
      <c r="L7" s="519"/>
      <c r="M7" s="519"/>
      <c r="N7" s="519"/>
      <c r="P7" s="343"/>
    </row>
    <row r="8" spans="1:16" ht="14.4" x14ac:dyDescent="0.25">
      <c r="B8" s="322" t="s">
        <v>394</v>
      </c>
      <c r="C8" s="1238" t="s">
        <v>731</v>
      </c>
      <c r="D8" s="1239"/>
      <c r="E8" s="1239"/>
      <c r="F8" s="1239"/>
      <c r="G8" s="1239"/>
      <c r="H8" s="515"/>
      <c r="I8" s="515"/>
      <c r="J8" s="515"/>
      <c r="K8" s="515"/>
      <c r="L8" s="515"/>
      <c r="M8" s="515"/>
      <c r="N8" s="515"/>
      <c r="O8" s="348"/>
      <c r="P8" s="345"/>
    </row>
    <row r="9" spans="1:16" ht="57.75" customHeight="1" x14ac:dyDescent="0.25">
      <c r="B9" s="322" t="s">
        <v>396</v>
      </c>
      <c r="C9" s="1238" t="s">
        <v>2713</v>
      </c>
      <c r="D9" s="1239"/>
      <c r="E9" s="1239"/>
      <c r="F9" s="1239"/>
      <c r="G9" s="1239"/>
      <c r="H9" s="1006"/>
      <c r="I9" s="1006"/>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",TRUE,IF((E14:E104="Y")*(B31:B104&lt;&gt;""),B31:B104,""))</f>
        <v>#N/A</v>
      </c>
      <c r="I10" s="515"/>
      <c r="J10" s="515"/>
      <c r="K10" s="515"/>
      <c r="L10" s="515"/>
      <c r="M10" s="515"/>
      <c r="N10" s="515"/>
      <c r="O10" s="348"/>
      <c r="P10" s="345"/>
    </row>
    <row r="11" spans="1:16" ht="14.4" x14ac:dyDescent="0.25">
      <c r="B11" s="322" t="s">
        <v>398</v>
      </c>
      <c r="C11" s="1238" t="s">
        <v>63</v>
      </c>
      <c r="D11" s="1239"/>
      <c r="E11" s="1239"/>
      <c r="F11" s="1239"/>
      <c r="G11" s="1239"/>
      <c r="H11" s="515"/>
      <c r="I11" s="515"/>
      <c r="J11" s="515"/>
      <c r="K11" s="515"/>
      <c r="L11" s="515"/>
      <c r="M11" s="515"/>
      <c r="N11" s="515"/>
      <c r="O11" s="348"/>
      <c r="P11" s="345"/>
    </row>
    <row r="12" spans="1:16" ht="20.3" customHeight="1" x14ac:dyDescent="0.25">
      <c r="B12" s="1250" t="s">
        <v>1411</v>
      </c>
      <c r="C12" s="1251"/>
      <c r="D12" s="1251"/>
      <c r="E12" s="1251"/>
      <c r="F12" s="1251"/>
      <c r="G12" s="1251"/>
      <c r="H12" s="1251"/>
      <c r="I12" s="1251"/>
      <c r="J12" s="1251"/>
      <c r="K12" s="1251"/>
      <c r="L12" s="1251"/>
      <c r="M12" s="1251"/>
      <c r="N12" s="1251"/>
      <c r="O12" s="350"/>
      <c r="P12" s="344"/>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36.299999999999997" x14ac:dyDescent="0.3">
      <c r="A14" s="404" t="s">
        <v>1180</v>
      </c>
      <c r="B14" s="404" t="s">
        <v>1181</v>
      </c>
      <c r="C14" s="540" t="s">
        <v>805</v>
      </c>
      <c r="D14" s="317" t="s">
        <v>1389</v>
      </c>
      <c r="E14" s="317" t="s">
        <v>1264</v>
      </c>
      <c r="F14" s="404" t="s">
        <v>1412</v>
      </c>
      <c r="G14" s="77" t="s">
        <v>1184</v>
      </c>
      <c r="H14" s="404" t="s">
        <v>1413</v>
      </c>
      <c r="I14" s="404" t="s">
        <v>1186</v>
      </c>
      <c r="J14" s="31" t="s">
        <v>1187</v>
      </c>
      <c r="K14" s="404" t="s">
        <v>1188</v>
      </c>
      <c r="L14" s="78" t="s">
        <v>63</v>
      </c>
      <c r="M14" s="78" t="s">
        <v>63</v>
      </c>
      <c r="N14" s="78">
        <v>202</v>
      </c>
      <c r="O14" s="83"/>
    </row>
    <row r="15" spans="1:16" s="87" customFormat="1" ht="121" x14ac:dyDescent="0.3">
      <c r="A15" s="80" t="s">
        <v>1414</v>
      </c>
      <c r="B15" s="81" t="s">
        <v>2714</v>
      </c>
      <c r="C15" s="541" t="s">
        <v>805</v>
      </c>
      <c r="D15" s="317" t="s">
        <v>1389</v>
      </c>
      <c r="E15" s="317" t="s">
        <v>1182</v>
      </c>
      <c r="F15" s="80" t="s">
        <v>2715</v>
      </c>
      <c r="G15" s="81" t="s">
        <v>324</v>
      </c>
      <c r="H15" s="81" t="s">
        <v>1192</v>
      </c>
      <c r="I15" s="82" t="s">
        <v>2716</v>
      </c>
      <c r="J15" s="83" t="s">
        <v>63</v>
      </c>
      <c r="K15" s="83" t="s">
        <v>63</v>
      </c>
      <c r="L15" s="404" t="s">
        <v>1418</v>
      </c>
      <c r="M15" s="93" t="s">
        <v>1419</v>
      </c>
      <c r="N15" s="404">
        <v>202</v>
      </c>
      <c r="O15" s="39"/>
    </row>
    <row r="16" spans="1:16" s="87" customFormat="1" ht="108.9" x14ac:dyDescent="0.3">
      <c r="A16" s="404" t="s">
        <v>1334</v>
      </c>
      <c r="B16" s="404" t="s">
        <v>2671</v>
      </c>
      <c r="C16" s="540" t="s">
        <v>805</v>
      </c>
      <c r="D16" s="317" t="s">
        <v>1389</v>
      </c>
      <c r="E16" s="317" t="s">
        <v>1182</v>
      </c>
      <c r="F16" s="80" t="s">
        <v>1336</v>
      </c>
      <c r="G16" s="85" t="s">
        <v>1184</v>
      </c>
      <c r="H16" s="86" t="s">
        <v>1270</v>
      </c>
      <c r="I16" s="86" t="s">
        <v>1229</v>
      </c>
      <c r="J16" s="86" t="s">
        <v>63</v>
      </c>
      <c r="K16" s="87" t="s">
        <v>63</v>
      </c>
      <c r="L16" s="404" t="s">
        <v>63</v>
      </c>
      <c r="M16" s="404" t="s">
        <v>63</v>
      </c>
      <c r="N16" s="78">
        <v>202</v>
      </c>
      <c r="O16" s="404"/>
    </row>
    <row r="17" spans="1:16" s="695" customFormat="1" ht="84.7" x14ac:dyDescent="0.3">
      <c r="A17" s="690" t="s">
        <v>1342</v>
      </c>
      <c r="B17" s="690" t="s">
        <v>1421</v>
      </c>
      <c r="C17" s="717" t="s">
        <v>805</v>
      </c>
      <c r="D17" s="691" t="s">
        <v>805</v>
      </c>
      <c r="E17" s="691" t="s">
        <v>1182</v>
      </c>
      <c r="F17" s="690" t="s">
        <v>2693</v>
      </c>
      <c r="G17" s="693" t="s">
        <v>330</v>
      </c>
      <c r="H17" s="690" t="s">
        <v>1423</v>
      </c>
      <c r="I17" s="690" t="s">
        <v>2694</v>
      </c>
      <c r="J17" s="694" t="s">
        <v>63</v>
      </c>
      <c r="K17" s="706" t="s">
        <v>63</v>
      </c>
      <c r="L17" s="706" t="s">
        <v>63</v>
      </c>
      <c r="M17" s="706" t="s">
        <v>63</v>
      </c>
      <c r="N17" s="690">
        <v>202</v>
      </c>
      <c r="O17" s="706" t="s">
        <v>1425</v>
      </c>
    </row>
    <row r="18" spans="1:16" s="731" customFormat="1" ht="48.4" x14ac:dyDescent="0.3">
      <c r="A18" s="724" t="s">
        <v>1426</v>
      </c>
      <c r="B18" s="733" t="s">
        <v>1427</v>
      </c>
      <c r="C18" s="726" t="s">
        <v>805</v>
      </c>
      <c r="D18" s="726" t="s">
        <v>805</v>
      </c>
      <c r="E18" s="726" t="s">
        <v>1182</v>
      </c>
      <c r="F18" s="727" t="s">
        <v>1428</v>
      </c>
      <c r="G18" s="734" t="s">
        <v>330</v>
      </c>
      <c r="H18" s="730" t="s">
        <v>1429</v>
      </c>
      <c r="I18" s="730" t="s">
        <v>1430</v>
      </c>
      <c r="J18" s="705" t="s">
        <v>1187</v>
      </c>
      <c r="K18" s="730" t="s">
        <v>1431</v>
      </c>
      <c r="L18" s="720" t="s">
        <v>63</v>
      </c>
      <c r="M18" s="720"/>
      <c r="N18" s="704"/>
      <c r="O18" s="720" t="s">
        <v>1432</v>
      </c>
    </row>
    <row r="19" spans="1:16" s="731" customFormat="1" ht="48.4" x14ac:dyDescent="0.3">
      <c r="A19" s="724" t="s">
        <v>1426</v>
      </c>
      <c r="B19" s="720" t="s">
        <v>1433</v>
      </c>
      <c r="C19" s="726" t="s">
        <v>805</v>
      </c>
      <c r="D19" s="726" t="s">
        <v>805</v>
      </c>
      <c r="E19" s="726" t="s">
        <v>1182</v>
      </c>
      <c r="F19" s="727" t="s">
        <v>1434</v>
      </c>
      <c r="G19" s="721" t="s">
        <v>324</v>
      </c>
      <c r="H19" s="720" t="s">
        <v>63</v>
      </c>
      <c r="I19" s="730" t="s">
        <v>1435</v>
      </c>
      <c r="J19" s="730" t="s">
        <v>63</v>
      </c>
      <c r="K19" s="728" t="s">
        <v>63</v>
      </c>
      <c r="L19" s="728" t="s">
        <v>63</v>
      </c>
      <c r="M19" s="720"/>
      <c r="N19" s="720"/>
      <c r="O19" s="720" t="s">
        <v>1432</v>
      </c>
    </row>
    <row r="20" spans="1:16" s="695" customFormat="1" ht="72.599999999999994" x14ac:dyDescent="0.3">
      <c r="A20" s="690" t="s">
        <v>1342</v>
      </c>
      <c r="B20" s="690" t="s">
        <v>1436</v>
      </c>
      <c r="C20" s="717" t="s">
        <v>805</v>
      </c>
      <c r="D20" s="691" t="s">
        <v>805</v>
      </c>
      <c r="E20" s="691" t="s">
        <v>1182</v>
      </c>
      <c r="F20" s="690" t="s">
        <v>2717</v>
      </c>
      <c r="G20" s="693" t="s">
        <v>332</v>
      </c>
      <c r="H20" s="690" t="s">
        <v>1280</v>
      </c>
      <c r="I20" s="690" t="s">
        <v>2694</v>
      </c>
      <c r="J20" s="694" t="s">
        <v>63</v>
      </c>
      <c r="K20" s="706" t="s">
        <v>63</v>
      </c>
      <c r="L20" s="706" t="s">
        <v>63</v>
      </c>
      <c r="M20" s="706" t="s">
        <v>63</v>
      </c>
      <c r="N20" s="690">
        <v>202</v>
      </c>
      <c r="O20" s="706" t="s">
        <v>1425</v>
      </c>
    </row>
    <row r="21" spans="1:16" s="695" customFormat="1" ht="72.599999999999994" x14ac:dyDescent="0.3">
      <c r="A21" s="690" t="s">
        <v>1342</v>
      </c>
      <c r="B21" s="690" t="s">
        <v>1438</v>
      </c>
      <c r="C21" s="717" t="s">
        <v>805</v>
      </c>
      <c r="D21" s="691" t="s">
        <v>805</v>
      </c>
      <c r="E21" s="691" t="s">
        <v>1182</v>
      </c>
      <c r="F21" s="718" t="s">
        <v>2718</v>
      </c>
      <c r="G21" s="693" t="s">
        <v>798</v>
      </c>
      <c r="H21" s="690" t="s">
        <v>1440</v>
      </c>
      <c r="I21" s="690" t="s">
        <v>2719</v>
      </c>
      <c r="J21" s="694" t="s">
        <v>63</v>
      </c>
      <c r="K21" s="706" t="s">
        <v>63</v>
      </c>
      <c r="L21" s="706" t="s">
        <v>63</v>
      </c>
      <c r="M21" s="706" t="s">
        <v>63</v>
      </c>
      <c r="N21" s="690">
        <v>202</v>
      </c>
      <c r="O21" s="706" t="s">
        <v>1425</v>
      </c>
    </row>
    <row r="22" spans="1:16" s="87" customFormat="1" ht="60.5" x14ac:dyDescent="0.3">
      <c r="A22" s="404" t="s">
        <v>1356</v>
      </c>
      <c r="B22" s="404" t="s">
        <v>2675</v>
      </c>
      <c r="C22" s="540" t="s">
        <v>805</v>
      </c>
      <c r="D22" s="317" t="s">
        <v>1389</v>
      </c>
      <c r="E22" s="317" t="s">
        <v>1182</v>
      </c>
      <c r="F22" s="80" t="s">
        <v>2676</v>
      </c>
      <c r="G22" s="77" t="s">
        <v>324</v>
      </c>
      <c r="H22" s="86" t="s">
        <v>1359</v>
      </c>
      <c r="I22" s="86" t="s">
        <v>2702</v>
      </c>
      <c r="J22" s="86" t="s">
        <v>63</v>
      </c>
      <c r="K22" s="404" t="s">
        <v>63</v>
      </c>
      <c r="L22" s="404" t="s">
        <v>1360</v>
      </c>
      <c r="M22" s="95" t="s">
        <v>1445</v>
      </c>
      <c r="N22" s="404" t="s">
        <v>63</v>
      </c>
      <c r="O22" s="88"/>
    </row>
    <row r="23" spans="1:16" s="87" customFormat="1" ht="108.9" x14ac:dyDescent="0.3">
      <c r="A23" s="297" t="s">
        <v>1205</v>
      </c>
      <c r="B23" s="297" t="s">
        <v>2677</v>
      </c>
      <c r="C23" s="542" t="s">
        <v>805</v>
      </c>
      <c r="D23" s="317" t="s">
        <v>1389</v>
      </c>
      <c r="E23" s="317" t="s">
        <v>1207</v>
      </c>
      <c r="F23" s="298" t="s">
        <v>1447</v>
      </c>
      <c r="G23" s="299" t="s">
        <v>352</v>
      </c>
      <c r="H23" s="297" t="s">
        <v>1261</v>
      </c>
      <c r="I23" s="297" t="s">
        <v>1364</v>
      </c>
      <c r="J23" s="300" t="s">
        <v>1187</v>
      </c>
      <c r="K23" s="297" t="s">
        <v>1211</v>
      </c>
      <c r="L23" s="93" t="s">
        <v>63</v>
      </c>
      <c r="M23" s="93" t="s">
        <v>63</v>
      </c>
      <c r="N23" s="297">
        <v>202</v>
      </c>
      <c r="O23" s="404" t="s">
        <v>1365</v>
      </c>
    </row>
    <row r="24" spans="1:16" s="87" customFormat="1" ht="72.599999999999994" x14ac:dyDescent="0.3">
      <c r="A24" s="404" t="s">
        <v>1205</v>
      </c>
      <c r="B24" s="404" t="s">
        <v>1366</v>
      </c>
      <c r="C24" s="317" t="s">
        <v>805</v>
      </c>
      <c r="D24" s="317" t="s">
        <v>1389</v>
      </c>
      <c r="E24" s="317" t="s">
        <v>1182</v>
      </c>
      <c r="F24" s="80" t="s">
        <v>1367</v>
      </c>
      <c r="G24" s="85" t="s">
        <v>324</v>
      </c>
      <c r="H24" s="86" t="s">
        <v>1368</v>
      </c>
      <c r="I24" s="86" t="s">
        <v>1369</v>
      </c>
      <c r="J24" s="86" t="s">
        <v>63</v>
      </c>
      <c r="K24" s="88" t="s">
        <v>63</v>
      </c>
      <c r="L24" s="404" t="s">
        <v>1194</v>
      </c>
      <c r="M24" s="84" t="s">
        <v>1370</v>
      </c>
      <c r="N24" s="78">
        <v>202</v>
      </c>
      <c r="O24" s="47"/>
    </row>
    <row r="25" spans="1:16" s="87" customFormat="1" ht="71.3" customHeight="1" x14ac:dyDescent="0.3">
      <c r="A25" s="404" t="s">
        <v>1205</v>
      </c>
      <c r="B25" s="404" t="s">
        <v>1371</v>
      </c>
      <c r="C25" s="540" t="s">
        <v>805</v>
      </c>
      <c r="D25" s="317" t="s">
        <v>1389</v>
      </c>
      <c r="E25" s="317" t="s">
        <v>1182</v>
      </c>
      <c r="F25" s="80" t="s">
        <v>1372</v>
      </c>
      <c r="G25" s="85" t="s">
        <v>352</v>
      </c>
      <c r="H25" s="86" t="s">
        <v>1373</v>
      </c>
      <c r="I25" s="86" t="s">
        <v>1374</v>
      </c>
      <c r="J25" s="86" t="s">
        <v>63</v>
      </c>
      <c r="K25" s="87" t="s">
        <v>63</v>
      </c>
      <c r="L25" s="404" t="s">
        <v>63</v>
      </c>
      <c r="M25" s="404" t="s">
        <v>63</v>
      </c>
      <c r="N25" s="78">
        <v>202</v>
      </c>
      <c r="O25" s="404" t="s">
        <v>1225</v>
      </c>
    </row>
    <row r="26" spans="1:16" s="87" customFormat="1" ht="145.15" x14ac:dyDescent="0.3">
      <c r="A26" s="404" t="s">
        <v>1375</v>
      </c>
      <c r="B26" s="404" t="s">
        <v>2678</v>
      </c>
      <c r="C26" s="317" t="s">
        <v>805</v>
      </c>
      <c r="D26" s="317" t="s">
        <v>1389</v>
      </c>
      <c r="E26" s="317" t="s">
        <v>1182</v>
      </c>
      <c r="F26" s="80" t="s">
        <v>2679</v>
      </c>
      <c r="G26" s="85" t="s">
        <v>324</v>
      </c>
      <c r="H26" s="86" t="s">
        <v>1378</v>
      </c>
      <c r="I26" s="86" t="s">
        <v>1450</v>
      </c>
      <c r="J26" s="86" t="s">
        <v>63</v>
      </c>
      <c r="K26" s="88" t="s">
        <v>63</v>
      </c>
      <c r="L26" s="404" t="s">
        <v>1451</v>
      </c>
      <c r="M26" s="84" t="s">
        <v>1452</v>
      </c>
      <c r="N26" s="78">
        <v>202</v>
      </c>
      <c r="O26" s="47"/>
    </row>
    <row r="27" spans="1:16" s="87" customFormat="1" ht="60.5" x14ac:dyDescent="0.3">
      <c r="A27" s="404" t="s">
        <v>1382</v>
      </c>
      <c r="B27" s="404" t="s">
        <v>2680</v>
      </c>
      <c r="C27" s="540" t="s">
        <v>805</v>
      </c>
      <c r="D27" s="317" t="s">
        <v>1389</v>
      </c>
      <c r="E27" s="317" t="s">
        <v>1182</v>
      </c>
      <c r="F27" s="80" t="s">
        <v>1454</v>
      </c>
      <c r="G27" s="85" t="s">
        <v>1184</v>
      </c>
      <c r="H27" s="86" t="s">
        <v>1270</v>
      </c>
      <c r="I27" s="86" t="s">
        <v>1229</v>
      </c>
      <c r="J27" s="86" t="s">
        <v>63</v>
      </c>
      <c r="K27" s="87" t="s">
        <v>63</v>
      </c>
      <c r="L27" s="404" t="s">
        <v>63</v>
      </c>
      <c r="M27" s="404" t="s">
        <v>63</v>
      </c>
      <c r="N27" s="78">
        <v>202</v>
      </c>
      <c r="O27" s="404"/>
    </row>
    <row r="28" spans="1:16" s="87" customFormat="1" ht="96.8" x14ac:dyDescent="0.3">
      <c r="A28" s="404" t="s">
        <v>1387</v>
      </c>
      <c r="B28" s="404" t="s">
        <v>2720</v>
      </c>
      <c r="C28" s="540" t="s">
        <v>805</v>
      </c>
      <c r="D28" s="317" t="s">
        <v>1389</v>
      </c>
      <c r="E28" s="317" t="s">
        <v>1207</v>
      </c>
      <c r="F28" s="80" t="s">
        <v>2706</v>
      </c>
      <c r="G28" s="77" t="s">
        <v>1457</v>
      </c>
      <c r="H28" s="404" t="s">
        <v>1458</v>
      </c>
      <c r="I28" s="86" t="s">
        <v>2721</v>
      </c>
      <c r="J28" s="86" t="s">
        <v>63</v>
      </c>
      <c r="K28" s="88" t="s">
        <v>63</v>
      </c>
      <c r="L28" s="88"/>
      <c r="M28" s="404" t="s">
        <v>63</v>
      </c>
      <c r="N28" s="404">
        <v>202</v>
      </c>
      <c r="O28" s="404" t="s">
        <v>1460</v>
      </c>
    </row>
    <row r="29" spans="1:16" s="87" customFormat="1" ht="60.5" x14ac:dyDescent="0.3">
      <c r="A29" s="404" t="s">
        <v>1387</v>
      </c>
      <c r="B29" s="404" t="s">
        <v>2722</v>
      </c>
      <c r="C29" s="540" t="s">
        <v>804</v>
      </c>
      <c r="D29" s="317" t="s">
        <v>804</v>
      </c>
      <c r="E29" s="317" t="s">
        <v>1207</v>
      </c>
      <c r="F29" s="80" t="s">
        <v>2723</v>
      </c>
      <c r="G29" s="77" t="s">
        <v>1463</v>
      </c>
      <c r="H29" s="404" t="s">
        <v>1458</v>
      </c>
      <c r="I29" s="86" t="s">
        <v>2724</v>
      </c>
      <c r="J29" s="86" t="s">
        <v>63</v>
      </c>
      <c r="K29" s="88" t="s">
        <v>63</v>
      </c>
      <c r="L29" s="88" t="s">
        <v>63</v>
      </c>
      <c r="M29" s="404" t="s">
        <v>63</v>
      </c>
      <c r="N29" s="404">
        <v>202</v>
      </c>
      <c r="O29" s="404"/>
    </row>
    <row r="30" spans="1:16" s="87" customFormat="1" ht="108.9" x14ac:dyDescent="0.3">
      <c r="A30" s="404" t="s">
        <v>1387</v>
      </c>
      <c r="B30" s="404" t="s">
        <v>2682</v>
      </c>
      <c r="C30" s="540" t="s">
        <v>805</v>
      </c>
      <c r="D30" s="317" t="s">
        <v>1389</v>
      </c>
      <c r="E30" s="317" t="s">
        <v>1207</v>
      </c>
      <c r="F30" s="80" t="s">
        <v>2725</v>
      </c>
      <c r="G30" s="77" t="s">
        <v>1391</v>
      </c>
      <c r="H30" s="404" t="s">
        <v>1458</v>
      </c>
      <c r="I30" s="86" t="s">
        <v>2721</v>
      </c>
      <c r="J30" s="86" t="s">
        <v>63</v>
      </c>
      <c r="K30" s="88" t="s">
        <v>63</v>
      </c>
      <c r="L30" s="88" t="s">
        <v>63</v>
      </c>
      <c r="M30" s="404" t="s">
        <v>63</v>
      </c>
      <c r="N30" s="404">
        <v>202</v>
      </c>
      <c r="O30" s="404" t="s">
        <v>1460</v>
      </c>
    </row>
    <row r="31" spans="1:16" s="87" customFormat="1" ht="12.1" x14ac:dyDescent="0.3">
      <c r="B31" s="404"/>
      <c r="C31" s="404"/>
      <c r="D31" s="404"/>
      <c r="E31" s="404"/>
      <c r="F31" s="77"/>
      <c r="G31" s="404"/>
      <c r="H31" s="404"/>
      <c r="I31" s="86"/>
      <c r="J31" s="404"/>
      <c r="K31" s="404"/>
      <c r="L31" s="404"/>
      <c r="M31" s="404"/>
      <c r="N31" s="88"/>
      <c r="O31" s="500"/>
      <c r="P31" s="501"/>
    </row>
    <row r="32" spans="1:16" s="87" customFormat="1" ht="12.1" x14ac:dyDescent="0.3">
      <c r="B32" s="404"/>
      <c r="C32" s="404"/>
      <c r="D32" s="404"/>
      <c r="E32" s="404"/>
      <c r="F32" s="77"/>
      <c r="G32" s="404"/>
      <c r="H32" s="404"/>
      <c r="I32" s="404"/>
      <c r="J32" s="404"/>
      <c r="K32" s="404"/>
      <c r="L32" s="404"/>
      <c r="M32" s="404"/>
      <c r="N32" s="88"/>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12.1" x14ac:dyDescent="0.3">
      <c r="B34" s="599"/>
      <c r="C34" s="325"/>
      <c r="D34" s="600"/>
      <c r="E34" s="56"/>
      <c r="F34" s="56"/>
      <c r="G34" s="56"/>
      <c r="H34" s="56"/>
      <c r="I34" s="601"/>
      <c r="J34" s="601"/>
      <c r="K34" s="47"/>
      <c r="L34" s="47"/>
      <c r="M34" s="47"/>
      <c r="N34" s="47"/>
      <c r="O34" s="56"/>
      <c r="P34" s="56"/>
    </row>
    <row r="35" spans="2:16" s="55" customFormat="1" ht="13.85" x14ac:dyDescent="0.3">
      <c r="B35" s="602"/>
      <c r="C35" s="325"/>
      <c r="D35" s="600"/>
      <c r="E35" s="56"/>
      <c r="F35" s="56"/>
      <c r="G35" s="56"/>
      <c r="H35" s="56"/>
      <c r="I35" s="601"/>
      <c r="J35" s="601"/>
      <c r="K35" s="47"/>
      <c r="L35" s="47"/>
      <c r="M35" s="47"/>
      <c r="N35" s="47"/>
      <c r="O35" s="56"/>
      <c r="P35" s="56"/>
    </row>
    <row r="36" spans="2:16" s="55" customFormat="1" ht="13.85" x14ac:dyDescent="0.3">
      <c r="B36" s="602"/>
      <c r="C36" s="325"/>
      <c r="D36" s="600"/>
      <c r="E36" s="56"/>
      <c r="F36" s="56"/>
      <c r="G36" s="56"/>
      <c r="H36" s="56"/>
      <c r="I36" s="601"/>
      <c r="J36" s="601"/>
      <c r="K36" s="47"/>
      <c r="L36" s="47"/>
      <c r="M36" s="47"/>
      <c r="N36" s="47"/>
      <c r="O36" s="56"/>
      <c r="P36" s="56"/>
    </row>
    <row r="37" spans="2:16" s="42" customFormat="1" ht="13.85" x14ac:dyDescent="0.25">
      <c r="B37" s="603"/>
      <c r="C37" s="325"/>
      <c r="D37" s="600"/>
      <c r="E37" s="56"/>
      <c r="F37" s="56"/>
      <c r="G37" s="56"/>
      <c r="H37" s="56"/>
      <c r="I37" s="601"/>
      <c r="J37" s="601"/>
      <c r="K37" s="47"/>
      <c r="L37" s="47"/>
      <c r="M37" s="47"/>
      <c r="N37" s="47"/>
      <c r="O37" s="56"/>
      <c r="P37" s="56"/>
    </row>
    <row r="38" spans="2:16" s="42" customFormat="1" ht="13.85" x14ac:dyDescent="0.25">
      <c r="B38" s="603"/>
      <c r="C38" s="325"/>
      <c r="D38" s="600"/>
      <c r="E38" s="56"/>
      <c r="F38" s="56"/>
      <c r="G38" s="56"/>
      <c r="H38" s="56"/>
      <c r="I38" s="601"/>
      <c r="J38" s="601"/>
      <c r="K38" s="47"/>
      <c r="L38" s="47"/>
      <c r="M38" s="47"/>
      <c r="N38" s="47"/>
      <c r="O38" s="56"/>
      <c r="P38" s="56"/>
    </row>
    <row r="39" spans="2:16" s="24" customFormat="1" ht="12.1" x14ac:dyDescent="0.25">
      <c r="B39" s="603"/>
      <c r="C39" s="325"/>
      <c r="D39" s="600"/>
      <c r="E39" s="56"/>
      <c r="F39" s="56"/>
      <c r="G39" s="56"/>
      <c r="H39" s="56"/>
      <c r="I39" s="601"/>
      <c r="J39" s="601"/>
      <c r="K39" s="47"/>
      <c r="L39" s="47"/>
      <c r="M39" s="47"/>
      <c r="N39" s="47"/>
      <c r="O39" s="56"/>
      <c r="P39" s="56"/>
    </row>
    <row r="40" spans="2:16" s="24" customFormat="1" ht="12.1" x14ac:dyDescent="0.25">
      <c r="B40" s="603"/>
      <c r="C40" s="325"/>
      <c r="D40" s="600"/>
      <c r="E40" s="56"/>
      <c r="F40" s="56"/>
      <c r="G40" s="56"/>
      <c r="H40" s="56"/>
      <c r="I40" s="601"/>
      <c r="J40" s="601"/>
      <c r="K40" s="47"/>
      <c r="L40" s="47"/>
      <c r="M40" s="47"/>
      <c r="N40" s="47"/>
      <c r="O40" s="56"/>
      <c r="P40" s="56"/>
    </row>
    <row r="41" spans="2:16" s="24" customFormat="1" ht="12.1" x14ac:dyDescent="0.25">
      <c r="B41" s="603"/>
      <c r="C41" s="325"/>
      <c r="D41" s="600"/>
      <c r="E41" s="56"/>
      <c r="F41" s="56"/>
      <c r="G41" s="56"/>
      <c r="H41" s="56"/>
      <c r="I41" s="601"/>
      <c r="J41" s="601"/>
      <c r="K41" s="47"/>
      <c r="L41" s="47"/>
      <c r="M41" s="47"/>
      <c r="N41" s="47"/>
      <c r="O41" s="56"/>
      <c r="P41" s="56"/>
    </row>
    <row r="42" spans="2:16" s="24" customFormat="1" ht="12.1" x14ac:dyDescent="0.25">
      <c r="B42" s="603"/>
      <c r="C42" s="325"/>
      <c r="D42" s="600"/>
      <c r="E42" s="56"/>
      <c r="F42" s="56"/>
      <c r="G42" s="56"/>
      <c r="H42" s="56"/>
      <c r="I42" s="601"/>
      <c r="J42" s="601"/>
      <c r="K42" s="47"/>
      <c r="L42" s="47"/>
      <c r="M42" s="47"/>
      <c r="N42" s="47"/>
      <c r="O42" s="56"/>
      <c r="P42" s="56"/>
    </row>
    <row r="43" spans="2:16" s="24" customFormat="1" ht="12.1" x14ac:dyDescent="0.25">
      <c r="B43" s="603"/>
      <c r="C43" s="325"/>
      <c r="D43" s="600"/>
      <c r="E43" s="56"/>
      <c r="F43" s="56"/>
      <c r="G43" s="56"/>
      <c r="H43" s="56"/>
      <c r="I43" s="601"/>
      <c r="J43" s="601"/>
      <c r="K43" s="47"/>
      <c r="L43" s="47"/>
      <c r="M43" s="47"/>
      <c r="N43" s="47"/>
      <c r="O43" s="56"/>
      <c r="P43" s="56"/>
    </row>
    <row r="44" spans="2:16" s="24" customFormat="1" ht="12.1" x14ac:dyDescent="0.25">
      <c r="B44" s="603"/>
      <c r="C44" s="325"/>
      <c r="D44" s="600"/>
      <c r="E44" s="56"/>
      <c r="F44" s="56"/>
      <c r="G44" s="56"/>
      <c r="H44" s="56"/>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20.3" customHeight="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20.3" customHeight="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20.3" customHeight="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20.3" customHeight="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20.3" customHeight="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20.3" customHeight="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20.3" customHeight="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20.3" customHeight="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20.3" customHeight="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20.3" customHeight="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20.3" customHeight="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20.3" customHeight="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20.3" customHeight="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20.3" customHeight="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20.3" customHeight="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20.3" customHeight="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20.3" customHeight="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F104" s="92"/>
    </row>
    <row r="105" spans="2:16" ht="20.3" customHeight="1" x14ac:dyDescent="0.25">
      <c r="F105" s="92"/>
    </row>
    <row r="106" spans="2:16" ht="20.3" customHeight="1" x14ac:dyDescent="0.25">
      <c r="F106" s="92"/>
    </row>
    <row r="107" spans="2:16" ht="20.3" customHeight="1" x14ac:dyDescent="0.25">
      <c r="F107" s="92"/>
    </row>
    <row r="108" spans="2:16" ht="20.3" customHeight="1" x14ac:dyDescent="0.25">
      <c r="F108" s="92"/>
    </row>
    <row r="109" spans="2:16" ht="20.3" customHeight="1" x14ac:dyDescent="0.25">
      <c r="F109" s="92"/>
    </row>
    <row r="110" spans="2:16" ht="20.3" customHeight="1" x14ac:dyDescent="0.25">
      <c r="F110" s="92"/>
    </row>
    <row r="111" spans="2:16" ht="20.3" customHeight="1" x14ac:dyDescent="0.25">
      <c r="F111" s="92"/>
    </row>
    <row r="112" spans="2:1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row r="158" spans="6:6" ht="20.3" customHeight="1" x14ac:dyDescent="0.25">
      <c r="F158" s="92"/>
    </row>
    <row r="159" spans="6:6" ht="20.3" customHeight="1" x14ac:dyDescent="0.25">
      <c r="F159" s="92"/>
    </row>
    <row r="160" spans="6:6" ht="20.3" customHeight="1" x14ac:dyDescent="0.25">
      <c r="F160" s="92"/>
    </row>
    <row r="161" spans="6:6" ht="20.3" customHeight="1" x14ac:dyDescent="0.25">
      <c r="F161" s="92"/>
    </row>
    <row r="162" spans="6:6" ht="20.3" customHeight="1" x14ac:dyDescent="0.25">
      <c r="F162" s="92"/>
    </row>
    <row r="163" spans="6:6" ht="20.3" customHeight="1" x14ac:dyDescent="0.25">
      <c r="F163" s="92"/>
    </row>
    <row r="164" spans="6:6" ht="20.3" customHeight="1" x14ac:dyDescent="0.25">
      <c r="F164" s="92"/>
    </row>
    <row r="165" spans="6:6" ht="20.3" customHeight="1" x14ac:dyDescent="0.25">
      <c r="F165" s="92"/>
    </row>
    <row r="166" spans="6:6" ht="20.3" customHeight="1" x14ac:dyDescent="0.25">
      <c r="F166" s="92"/>
    </row>
    <row r="167" spans="6:6" ht="20.3" customHeight="1" x14ac:dyDescent="0.25">
      <c r="F167" s="92"/>
    </row>
  </sheetData>
  <autoFilter ref="B13:P30" xr:uid="{146E9F77-C1C7-4865-95DF-79B00E47C1AA}"/>
  <mergeCells count="8">
    <mergeCell ref="C11:G11"/>
    <mergeCell ref="B12:N12"/>
    <mergeCell ref="C2:G2"/>
    <mergeCell ref="B3:B7"/>
    <mergeCell ref="C3:G6"/>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EA74-3584-4ED8-B22A-9458E689D27E}">
  <dimension ref="A1:R168"/>
  <sheetViews>
    <sheetView showGridLines="0" showRuler="0" topLeftCell="A14" zoomScale="98" zoomScaleNormal="98" zoomScalePageLayoutView="98" workbookViewId="0">
      <pane xSplit="7" topLeftCell="M1" activePane="topRight" state="frozen"/>
      <selection pane="topRight" activeCell="C15" sqref="C15"/>
    </sheetView>
  </sheetViews>
  <sheetFormatPr defaultColWidth="10.5546875" defaultRowHeight="20.3" customHeight="1" x14ac:dyDescent="0.25"/>
  <cols>
    <col min="1" max="1" width="0" style="42" hidden="1" customWidth="1"/>
    <col min="2" max="2" width="29" style="42" customWidth="1"/>
    <col min="3" max="3" width="33.5546875" style="42" customWidth="1"/>
    <col min="4" max="4" width="13.6640625" style="42" bestFit="1" customWidth="1"/>
    <col min="5" max="5" width="12" style="42" bestFit="1" customWidth="1"/>
    <col min="6" max="6" width="19.88671875" style="42" customWidth="1"/>
    <col min="7" max="7" width="43.109375" style="42" customWidth="1"/>
    <col min="8" max="8" width="21" style="42" bestFit="1" customWidth="1"/>
    <col min="9" max="9" width="27.44140625" style="42" customWidth="1"/>
    <col min="10" max="10" width="34.88671875" style="42" customWidth="1"/>
    <col min="11" max="11" width="28.88671875" style="42" customWidth="1"/>
    <col min="12" max="12" width="51.88671875" style="42" customWidth="1"/>
    <col min="13" max="13" width="26.109375" style="42" customWidth="1"/>
    <col min="14" max="14" width="35.44140625" style="42" bestFit="1" customWidth="1"/>
    <col min="15" max="15" width="28.33203125" style="42" customWidth="1"/>
    <col min="16" max="16" width="44.5546875" style="42" customWidth="1"/>
    <col min="17" max="16384" width="10.5546875" style="42"/>
  </cols>
  <sheetData>
    <row r="1" spans="1:17" ht="39.049999999999997" customHeight="1" x14ac:dyDescent="0.25">
      <c r="B1" s="321" t="s">
        <v>388</v>
      </c>
      <c r="C1" s="41" t="s">
        <v>947</v>
      </c>
      <c r="D1" s="347"/>
      <c r="E1" s="23"/>
      <c r="F1" s="23"/>
      <c r="G1" s="23"/>
      <c r="H1" s="23"/>
      <c r="I1" s="23"/>
      <c r="J1" s="23"/>
      <c r="K1" s="23"/>
      <c r="L1" s="23"/>
      <c r="M1" s="23"/>
      <c r="N1" s="23"/>
      <c r="O1" s="363"/>
      <c r="P1" s="364"/>
    </row>
    <row r="2" spans="1:17" ht="14.4" x14ac:dyDescent="0.25">
      <c r="B2" s="321" t="s">
        <v>390</v>
      </c>
      <c r="C2" s="1224" t="s">
        <v>1202</v>
      </c>
      <c r="D2" s="1225"/>
      <c r="E2" s="1226"/>
      <c r="F2" s="1226"/>
      <c r="G2" s="1226"/>
      <c r="H2" s="1226"/>
      <c r="I2" s="1226"/>
      <c r="J2" s="1226"/>
      <c r="K2" s="1226"/>
      <c r="L2" s="1226"/>
      <c r="M2" s="1226"/>
      <c r="N2" s="1226"/>
      <c r="O2" s="363"/>
      <c r="P2" s="364"/>
    </row>
    <row r="3" spans="1:17" ht="13.85" x14ac:dyDescent="0.25">
      <c r="B3" s="1221" t="s">
        <v>392</v>
      </c>
      <c r="C3" s="1227" t="s">
        <v>1203</v>
      </c>
      <c r="D3" s="1228"/>
      <c r="E3" s="1228"/>
      <c r="F3" s="1228"/>
      <c r="G3" s="1228"/>
      <c r="H3" s="506"/>
      <c r="I3" s="506"/>
      <c r="J3" s="506"/>
      <c r="K3" s="506"/>
      <c r="L3" s="506"/>
      <c r="M3" s="506"/>
      <c r="N3" s="506"/>
      <c r="O3" s="365"/>
      <c r="P3" s="366"/>
    </row>
    <row r="4" spans="1:17" ht="13.85" x14ac:dyDescent="0.25">
      <c r="B4" s="1222"/>
      <c r="C4" s="1229"/>
      <c r="D4" s="1230"/>
      <c r="E4" s="1230"/>
      <c r="F4" s="1230"/>
      <c r="G4" s="1230"/>
      <c r="H4" s="507"/>
      <c r="I4" s="507"/>
      <c r="J4" s="507"/>
      <c r="K4" s="507"/>
      <c r="L4" s="507"/>
      <c r="M4" s="507"/>
      <c r="N4" s="507"/>
      <c r="P4" s="367"/>
    </row>
    <row r="5" spans="1:17" ht="13.85" x14ac:dyDescent="0.25">
      <c r="B5" s="1222"/>
      <c r="C5" s="1229"/>
      <c r="D5" s="1230"/>
      <c r="E5" s="1230"/>
      <c r="F5" s="1230"/>
      <c r="G5" s="1230"/>
      <c r="H5" s="507"/>
      <c r="I5" s="507"/>
      <c r="J5" s="507"/>
      <c r="K5" s="507"/>
      <c r="L5" s="507"/>
      <c r="M5" s="507"/>
      <c r="N5" s="507"/>
      <c r="P5" s="367"/>
    </row>
    <row r="6" spans="1:17" ht="13.85" x14ac:dyDescent="0.25">
      <c r="B6" s="1222"/>
      <c r="C6" s="1229"/>
      <c r="D6" s="1230"/>
      <c r="E6" s="1230"/>
      <c r="F6" s="1230"/>
      <c r="G6" s="1230"/>
      <c r="H6" s="507"/>
      <c r="I6" s="507"/>
      <c r="J6" s="507"/>
      <c r="K6" s="507"/>
      <c r="L6" s="507"/>
      <c r="M6" s="507"/>
      <c r="N6" s="507"/>
      <c r="P6" s="367"/>
    </row>
    <row r="7" spans="1:17" ht="13.85" x14ac:dyDescent="0.25">
      <c r="B7" s="1223"/>
      <c r="C7" s="1231"/>
      <c r="D7" s="1232"/>
      <c r="E7" s="1232"/>
      <c r="F7" s="1232"/>
      <c r="G7" s="1232"/>
      <c r="H7" s="509"/>
      <c r="I7" s="509"/>
      <c r="J7" s="509"/>
      <c r="K7" s="509"/>
      <c r="L7" s="509"/>
      <c r="M7" s="509"/>
      <c r="N7" s="509"/>
      <c r="O7" s="368"/>
      <c r="P7" s="369"/>
    </row>
    <row r="8" spans="1:17" ht="15" customHeight="1" x14ac:dyDescent="0.25">
      <c r="B8" s="321" t="s">
        <v>394</v>
      </c>
      <c r="C8" s="1224" t="s">
        <v>737</v>
      </c>
      <c r="D8" s="1225"/>
      <c r="E8" s="1225"/>
      <c r="F8" s="1225"/>
      <c r="G8" s="1225"/>
      <c r="H8" s="1000"/>
      <c r="I8" s="1000"/>
      <c r="J8" s="1000"/>
      <c r="K8" s="1000"/>
      <c r="L8" s="1000"/>
      <c r="M8" s="1000"/>
      <c r="N8" s="1000"/>
      <c r="O8" s="363"/>
      <c r="P8" s="364"/>
    </row>
    <row r="9" spans="1:17" ht="54.75" customHeight="1" x14ac:dyDescent="0.25">
      <c r="B9" s="321" t="s">
        <v>396</v>
      </c>
      <c r="C9" s="1224" t="s">
        <v>1204</v>
      </c>
      <c r="D9" s="1225"/>
      <c r="E9" s="1225"/>
      <c r="F9" s="1225"/>
      <c r="G9" s="1225"/>
      <c r="H9" s="999"/>
      <c r="I9" s="999"/>
      <c r="J9" s="1000"/>
      <c r="K9" s="1000"/>
      <c r="L9" s="1000"/>
      <c r="M9" s="1000"/>
      <c r="N9" s="1000"/>
      <c r="O9" s="363"/>
      <c r="P9" s="364"/>
    </row>
    <row r="10" spans="1:17" ht="46.55" hidden="1" customHeight="1" x14ac:dyDescent="0.25">
      <c r="B10" s="321" t="s">
        <v>445</v>
      </c>
      <c r="C10" s="1224" t="s">
        <v>459</v>
      </c>
      <c r="D10" s="1225"/>
      <c r="E10" s="1225"/>
      <c r="F10" s="1225"/>
      <c r="G10" s="1225"/>
      <c r="H10" s="511" t="e">
        <f t="array" ref="H10">_xlfn.TEXTJOIN(", ",TRUE,IF((E14:E100="Y")*(B23:B100&lt;&gt;""),B23:B100,""))</f>
        <v>#N/A</v>
      </c>
      <c r="I10" s="1000"/>
      <c r="J10" s="1000"/>
      <c r="K10" s="1000"/>
      <c r="L10" s="1000"/>
      <c r="M10" s="1000"/>
      <c r="N10" s="1000"/>
      <c r="O10" s="363"/>
      <c r="P10" s="364"/>
    </row>
    <row r="11" spans="1:17" ht="14.4" x14ac:dyDescent="0.25">
      <c r="B11" s="321" t="s">
        <v>398</v>
      </c>
      <c r="C11" s="1224" t="s">
        <v>63</v>
      </c>
      <c r="D11" s="1225"/>
      <c r="E11" s="1225"/>
      <c r="F11" s="1225"/>
      <c r="G11" s="1225"/>
      <c r="H11" s="1000"/>
      <c r="I11" s="1000"/>
      <c r="J11" s="1000"/>
      <c r="K11" s="1000"/>
      <c r="L11" s="1000"/>
      <c r="M11" s="1000"/>
      <c r="N11" s="1000"/>
      <c r="O11" s="363"/>
      <c r="P11" s="364"/>
    </row>
    <row r="12" spans="1:17" ht="20.3" customHeight="1" x14ac:dyDescent="0.25">
      <c r="B12" s="43" t="s">
        <v>1175</v>
      </c>
      <c r="C12" s="43"/>
      <c r="D12" s="43"/>
      <c r="E12" s="43"/>
      <c r="F12" s="43"/>
      <c r="G12" s="44"/>
      <c r="H12" s="45"/>
      <c r="I12" s="45"/>
      <c r="J12" s="45"/>
      <c r="K12" s="45"/>
      <c r="L12" s="45"/>
      <c r="M12" s="45"/>
      <c r="N12" s="370"/>
      <c r="O12" s="363"/>
      <c r="P12" s="364"/>
    </row>
    <row r="13" spans="1:17" s="46" customFormat="1" ht="43.2" x14ac:dyDescent="0.25">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c r="P13" s="42"/>
      <c r="Q13" s="42"/>
    </row>
    <row r="14" spans="1:17" s="55" customFormat="1" ht="133.05000000000001" x14ac:dyDescent="0.25">
      <c r="A14" s="47" t="s">
        <v>1205</v>
      </c>
      <c r="B14" s="47" t="s">
        <v>1206</v>
      </c>
      <c r="C14" s="600" t="s">
        <v>804</v>
      </c>
      <c r="D14" s="600" t="s">
        <v>804</v>
      </c>
      <c r="E14" s="600" t="s">
        <v>1207</v>
      </c>
      <c r="F14" s="49" t="s">
        <v>1208</v>
      </c>
      <c r="G14" s="48" t="s">
        <v>352</v>
      </c>
      <c r="H14" s="48" t="s">
        <v>1209</v>
      </c>
      <c r="I14" s="48" t="s">
        <v>1210</v>
      </c>
      <c r="J14" s="31" t="s">
        <v>1187</v>
      </c>
      <c r="K14" s="56" t="s">
        <v>1211</v>
      </c>
      <c r="L14" s="56" t="s">
        <v>63</v>
      </c>
      <c r="M14" s="47" t="s">
        <v>63</v>
      </c>
      <c r="N14" s="47">
        <v>202</v>
      </c>
      <c r="O14" s="47" t="s">
        <v>1212</v>
      </c>
      <c r="P14" s="42"/>
      <c r="Q14" s="42"/>
    </row>
    <row r="15" spans="1:17" s="55" customFormat="1" ht="165.75" customHeight="1" x14ac:dyDescent="0.25">
      <c r="A15" s="47" t="s">
        <v>1213</v>
      </c>
      <c r="B15" s="47" t="s">
        <v>1214</v>
      </c>
      <c r="C15" s="600" t="s">
        <v>805</v>
      </c>
      <c r="D15" s="600" t="s">
        <v>804</v>
      </c>
      <c r="E15" s="600" t="s">
        <v>1182</v>
      </c>
      <c r="F15" s="49" t="s">
        <v>1215</v>
      </c>
      <c r="G15" s="50" t="s">
        <v>324</v>
      </c>
      <c r="H15" s="48" t="s">
        <v>1216</v>
      </c>
      <c r="I15" s="48" t="s">
        <v>1217</v>
      </c>
      <c r="J15" s="51" t="s">
        <v>63</v>
      </c>
      <c r="K15" s="51" t="s">
        <v>63</v>
      </c>
      <c r="L15" s="56" t="s">
        <v>1218</v>
      </c>
      <c r="M15" s="57" t="s">
        <v>1219</v>
      </c>
      <c r="N15" s="47">
        <v>202</v>
      </c>
      <c r="O15" s="47"/>
      <c r="P15" s="42"/>
      <c r="Q15" s="42"/>
    </row>
    <row r="16" spans="1:17" s="55" customFormat="1" ht="145.15" x14ac:dyDescent="0.25">
      <c r="A16" s="47" t="s">
        <v>1220</v>
      </c>
      <c r="B16" s="47" t="s">
        <v>1221</v>
      </c>
      <c r="C16" s="600" t="s">
        <v>805</v>
      </c>
      <c r="D16" s="600" t="s">
        <v>804</v>
      </c>
      <c r="E16" s="600" t="s">
        <v>1207</v>
      </c>
      <c r="F16" s="49" t="s">
        <v>1222</v>
      </c>
      <c r="G16" s="48" t="s">
        <v>352</v>
      </c>
      <c r="H16" s="47" t="s">
        <v>1223</v>
      </c>
      <c r="I16" s="47" t="s">
        <v>1224</v>
      </c>
      <c r="J16" s="53" t="s">
        <v>63</v>
      </c>
      <c r="K16" s="56" t="s">
        <v>63</v>
      </c>
      <c r="L16" s="56" t="s">
        <v>63</v>
      </c>
      <c r="M16" s="47" t="s">
        <v>63</v>
      </c>
      <c r="N16" s="47">
        <v>202</v>
      </c>
      <c r="O16" s="47" t="s">
        <v>1225</v>
      </c>
      <c r="P16" s="42"/>
      <c r="Q16" s="42"/>
    </row>
    <row r="17" spans="1:18" s="55" customFormat="1" ht="72.599999999999994" x14ac:dyDescent="0.25">
      <c r="A17" s="47" t="s">
        <v>1226</v>
      </c>
      <c r="B17" s="47" t="s">
        <v>1227</v>
      </c>
      <c r="C17" s="600" t="s">
        <v>804</v>
      </c>
      <c r="D17" s="600" t="s">
        <v>804</v>
      </c>
      <c r="E17" s="600" t="s">
        <v>1182</v>
      </c>
      <c r="F17" s="49" t="s">
        <v>1228</v>
      </c>
      <c r="G17" s="52" t="s">
        <v>1184</v>
      </c>
      <c r="H17" s="48" t="s">
        <v>1209</v>
      </c>
      <c r="I17" s="48" t="s">
        <v>1229</v>
      </c>
      <c r="J17" s="53" t="s">
        <v>63</v>
      </c>
      <c r="K17" s="54" t="s">
        <v>63</v>
      </c>
      <c r="L17" s="47" t="s">
        <v>63</v>
      </c>
      <c r="M17" s="47" t="s">
        <v>63</v>
      </c>
      <c r="N17" s="39">
        <v>202</v>
      </c>
      <c r="O17" s="39"/>
      <c r="P17" s="42"/>
      <c r="Q17" s="42"/>
    </row>
    <row r="18" spans="1:18" s="685" customFormat="1" ht="84.7" x14ac:dyDescent="0.25">
      <c r="A18" s="678" t="s">
        <v>1226</v>
      </c>
      <c r="B18" s="678" t="s">
        <v>1230</v>
      </c>
      <c r="C18" s="679" t="s">
        <v>805</v>
      </c>
      <c r="D18" s="679" t="s">
        <v>805</v>
      </c>
      <c r="E18" s="679" t="s">
        <v>1182</v>
      </c>
      <c r="F18" s="680" t="s">
        <v>1231</v>
      </c>
      <c r="G18" s="681" t="s">
        <v>336</v>
      </c>
      <c r="H18" s="678" t="s">
        <v>63</v>
      </c>
      <c r="I18" s="682" t="s">
        <v>1229</v>
      </c>
      <c r="J18" s="682" t="s">
        <v>63</v>
      </c>
      <c r="K18" s="683" t="s">
        <v>63</v>
      </c>
      <c r="L18" s="683" t="s">
        <v>63</v>
      </c>
      <c r="M18" s="678" t="s">
        <v>63</v>
      </c>
      <c r="N18" s="678">
        <v>202</v>
      </c>
      <c r="O18" s="678"/>
      <c r="P18" s="684"/>
      <c r="Q18" s="684"/>
    </row>
    <row r="19" spans="1:18" s="685" customFormat="1" ht="108.9" x14ac:dyDescent="0.25">
      <c r="A19" s="678" t="s">
        <v>1226</v>
      </c>
      <c r="B19" s="678" t="s">
        <v>1232</v>
      </c>
      <c r="C19" s="679" t="s">
        <v>805</v>
      </c>
      <c r="D19" s="679" t="s">
        <v>805</v>
      </c>
      <c r="E19" s="679" t="s">
        <v>1207</v>
      </c>
      <c r="F19" s="680" t="s">
        <v>1233</v>
      </c>
      <c r="G19" s="681" t="s">
        <v>338</v>
      </c>
      <c r="H19" s="678" t="s">
        <v>1234</v>
      </c>
      <c r="I19" s="682" t="s">
        <v>1229</v>
      </c>
      <c r="J19" s="682" t="s">
        <v>63</v>
      </c>
      <c r="K19" s="683" t="s">
        <v>63</v>
      </c>
      <c r="L19" s="683" t="s">
        <v>63</v>
      </c>
      <c r="M19" s="678" t="s">
        <v>63</v>
      </c>
      <c r="N19" s="678">
        <v>202</v>
      </c>
      <c r="O19" s="678" t="s">
        <v>1225</v>
      </c>
      <c r="P19" s="684"/>
      <c r="Q19" s="684"/>
    </row>
    <row r="20" spans="1:18" s="685" customFormat="1" ht="84.7" x14ac:dyDescent="0.25">
      <c r="A20" s="678" t="s">
        <v>1235</v>
      </c>
      <c r="B20" s="678" t="s">
        <v>1236</v>
      </c>
      <c r="C20" s="679" t="s">
        <v>805</v>
      </c>
      <c r="D20" s="679" t="s">
        <v>805</v>
      </c>
      <c r="E20" s="679" t="s">
        <v>1182</v>
      </c>
      <c r="F20" s="680" t="s">
        <v>1237</v>
      </c>
      <c r="G20" s="681" t="s">
        <v>326</v>
      </c>
      <c r="H20" s="678" t="s">
        <v>63</v>
      </c>
      <c r="I20" s="678" t="s">
        <v>1238</v>
      </c>
      <c r="J20" s="682" t="s">
        <v>63</v>
      </c>
      <c r="K20" s="678" t="s">
        <v>63</v>
      </c>
      <c r="L20" s="678" t="s">
        <v>63</v>
      </c>
      <c r="M20" s="678" t="s">
        <v>63</v>
      </c>
      <c r="N20" s="678">
        <v>202</v>
      </c>
      <c r="O20" s="683" t="s">
        <v>1239</v>
      </c>
      <c r="P20" s="684"/>
      <c r="Q20" s="684"/>
    </row>
    <row r="21" spans="1:18" s="685" customFormat="1" ht="84.7" x14ac:dyDescent="0.25">
      <c r="A21" s="678" t="s">
        <v>1235</v>
      </c>
      <c r="B21" s="678" t="s">
        <v>1240</v>
      </c>
      <c r="C21" s="679" t="s">
        <v>805</v>
      </c>
      <c r="D21" s="679" t="s">
        <v>805</v>
      </c>
      <c r="E21" s="679" t="s">
        <v>1182</v>
      </c>
      <c r="F21" s="680" t="s">
        <v>1241</v>
      </c>
      <c r="G21" s="840" t="s">
        <v>328</v>
      </c>
      <c r="H21" s="678" t="s">
        <v>63</v>
      </c>
      <c r="I21" s="678" t="s">
        <v>1238</v>
      </c>
      <c r="J21" s="682" t="s">
        <v>63</v>
      </c>
      <c r="K21" s="678" t="s">
        <v>63</v>
      </c>
      <c r="L21" s="682" t="s">
        <v>63</v>
      </c>
      <c r="M21" s="678" t="s">
        <v>63</v>
      </c>
      <c r="N21" s="688">
        <v>202</v>
      </c>
      <c r="O21" s="683" t="s">
        <v>1239</v>
      </c>
      <c r="P21" s="684"/>
      <c r="Q21" s="684"/>
    </row>
    <row r="22" spans="1:18" s="685" customFormat="1" ht="60.5" x14ac:dyDescent="0.25">
      <c r="A22" s="678" t="s">
        <v>1235</v>
      </c>
      <c r="B22" s="678" t="s">
        <v>1242</v>
      </c>
      <c r="C22" s="679" t="s">
        <v>805</v>
      </c>
      <c r="D22" s="679" t="s">
        <v>805</v>
      </c>
      <c r="E22" s="679" t="s">
        <v>1182</v>
      </c>
      <c r="F22" s="680" t="s">
        <v>1243</v>
      </c>
      <c r="G22" s="681" t="s">
        <v>798</v>
      </c>
      <c r="H22" s="678" t="s">
        <v>1244</v>
      </c>
      <c r="I22" s="678" t="s">
        <v>1245</v>
      </c>
      <c r="J22" s="682" t="s">
        <v>63</v>
      </c>
      <c r="K22" s="678" t="s">
        <v>63</v>
      </c>
      <c r="L22" s="682" t="s">
        <v>63</v>
      </c>
      <c r="M22" s="678" t="s">
        <v>63</v>
      </c>
      <c r="N22" s="678">
        <v>202</v>
      </c>
      <c r="O22" s="683" t="s">
        <v>1239</v>
      </c>
      <c r="P22" s="684"/>
      <c r="Q22" s="684"/>
    </row>
    <row r="23" spans="1:18" s="55" customFormat="1" ht="13.85" x14ac:dyDescent="0.25">
      <c r="B23" s="47"/>
      <c r="C23" s="47"/>
      <c r="D23" s="47"/>
      <c r="E23" s="49"/>
      <c r="F23" s="48"/>
      <c r="G23" s="47"/>
      <c r="H23" s="47"/>
      <c r="I23" s="53"/>
      <c r="J23" s="47"/>
      <c r="K23" s="53"/>
      <c r="L23" s="47"/>
      <c r="M23" s="47"/>
      <c r="N23" s="47"/>
      <c r="O23" s="371"/>
      <c r="P23" s="372"/>
      <c r="Q23" s="42"/>
      <c r="R23" s="42"/>
    </row>
    <row r="24" spans="1:18" s="55" customFormat="1" ht="13.85" x14ac:dyDescent="0.25">
      <c r="B24" s="58"/>
      <c r="C24" s="58"/>
      <c r="D24" s="58"/>
      <c r="E24" s="58"/>
      <c r="F24" s="59"/>
      <c r="G24" s="58"/>
      <c r="H24" s="58"/>
      <c r="I24" s="58"/>
      <c r="J24" s="58"/>
      <c r="K24" s="58"/>
      <c r="L24" s="58"/>
      <c r="M24" s="58"/>
      <c r="N24" s="58"/>
      <c r="O24" s="371"/>
      <c r="P24" s="372"/>
      <c r="Q24" s="42"/>
      <c r="R24" s="42"/>
    </row>
    <row r="25" spans="1:18"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8" s="54" customFormat="1" ht="24.2" x14ac:dyDescent="0.3">
      <c r="B26" s="599">
        <v>1</v>
      </c>
      <c r="C26" s="325" t="str" cm="1">
        <f t="array" ref="C26">IFERROR(INDEX('List of Test Cases'!C:C,SMALL(IF('List of Test Cases'!E:E=$C$1,ROW('List of Test Cases'!E:E) - ROW(INDEX('List of Test Cases'!E:E,1,1))+1),B26)),"")</f>
        <v>ET-G001-SRO-G1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ET-G001</v>
      </c>
      <c r="F26" s="56" t="str" cm="1">
        <f t="array" ref="F26">IF($C26="","",INDEX('List of Test Cases'!C:C,MATCH(CONCATENATE($C26,$C$1),'List of Test Cases'!$Q:$Q,0),))</f>
        <v>ET-G001-SRO-G1</v>
      </c>
      <c r="G26" s="56" t="str" cm="1">
        <f t="array" aca="1" ref="G26" ca="1">IF($C26="","",INDEX('List of Test Cases'!G:G,MATCH(CONCATENATE($C26,$C$1),'List of Test Cases'!$Q:$Q,0),))</f>
        <v>Switch Request Objection - Gas (Gaining) (5 Day(s))</v>
      </c>
      <c r="H26" s="56" t="str" cm="1">
        <f t="array" ref="H26">IF($C26="","",INDEX('List of Test Cases'!A:A,MATCH(CONCATENATE($C26,$C$1),'List of Test Cases'!$Q:$Q,0),))</f>
        <v>Switch Request Objection - GAIN</v>
      </c>
      <c r="I26" s="601"/>
      <c r="J26" s="601"/>
      <c r="K26" s="47"/>
      <c r="L26" s="47"/>
      <c r="M26" s="47"/>
      <c r="N26" s="47"/>
      <c r="O26" s="56"/>
      <c r="P26" s="56"/>
    </row>
    <row r="27" spans="1:18" s="55" customFormat="1" ht="24.2" x14ac:dyDescent="0.3">
      <c r="B27" s="602">
        <v>2</v>
      </c>
      <c r="C27" s="325" t="str" cm="1">
        <f t="array" ref="C27">IFERROR(INDEX('List of Test Cases'!C:C,SMALL(IF('List of Test Cases'!E:E=$C$1,ROW('List of Test Cases'!E:E) - ROW(INDEX('List of Test Cases'!E:E,1,1))+1),B27)),"")</f>
        <v>ET-G001-SRO-G2</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ET-G001</v>
      </c>
      <c r="F27" s="56" t="str" cm="1">
        <f t="array" ref="F27">IF($C27="","",INDEX('List of Test Cases'!C:C,MATCH(CONCATENATE($C27,$C$1),'List of Test Cases'!$Q:$Q,0),))</f>
        <v>ET-G001-SRO-G2</v>
      </c>
      <c r="G27" s="56" t="str" cm="1">
        <f t="array" aca="1" ref="G27" ca="1">IF($C27="","",INDEX('List of Test Cases'!G:G,MATCH(CONCATENATE($C27,$C$1),'List of Test Cases'!$Q:$Q,0),))</f>
        <v>Switch Request Objection - Gas (Gaining) (OFAF, 5 Day(s))</v>
      </c>
      <c r="H27" s="56" t="str" cm="1">
        <f t="array" ref="H27">IF($C27="","",INDEX('List of Test Cases'!A:A,MATCH(CONCATENATE($C27,$C$1),'List of Test Cases'!$Q:$Q,0),))</f>
        <v>Switch Request Objection - GAIN</v>
      </c>
      <c r="I27" s="601"/>
      <c r="J27" s="601"/>
      <c r="K27" s="47"/>
      <c r="L27" s="47"/>
      <c r="M27" s="47"/>
      <c r="N27" s="47"/>
      <c r="O27" s="56"/>
      <c r="P27" s="56"/>
    </row>
    <row r="28" spans="1:18"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8"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8"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8"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8"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20.3" customHeight="1" x14ac:dyDescent="0.25">
      <c r="G56" s="60"/>
    </row>
    <row r="57" spans="2:16" ht="20.3" customHeight="1" x14ac:dyDescent="0.25">
      <c r="G57" s="60"/>
    </row>
    <row r="58" spans="2:16" ht="20.3" customHeight="1" x14ac:dyDescent="0.25">
      <c r="G58" s="60"/>
    </row>
    <row r="59" spans="2:16" ht="20.3" customHeight="1" x14ac:dyDescent="0.25">
      <c r="G59" s="60"/>
    </row>
    <row r="60" spans="2:16" ht="20.3" customHeight="1" x14ac:dyDescent="0.25">
      <c r="G60" s="60"/>
    </row>
    <row r="61" spans="2:16" ht="20.3" customHeight="1" x14ac:dyDescent="0.25">
      <c r="G61" s="60"/>
    </row>
    <row r="62" spans="2:16" ht="20.3" customHeight="1" x14ac:dyDescent="0.25">
      <c r="G62" s="60"/>
    </row>
    <row r="63" spans="2:16" ht="20.3" customHeight="1" x14ac:dyDescent="0.25">
      <c r="G63" s="60"/>
    </row>
    <row r="64" spans="2:16" ht="20.3" customHeight="1" x14ac:dyDescent="0.25">
      <c r="G64" s="60"/>
    </row>
    <row r="65" spans="7:7" ht="20.3" customHeight="1" x14ac:dyDescent="0.25">
      <c r="G65" s="60"/>
    </row>
    <row r="66" spans="7:7" ht="20.3" customHeight="1" x14ac:dyDescent="0.25">
      <c r="G66" s="60"/>
    </row>
    <row r="67" spans="7:7" ht="20.3" customHeight="1" x14ac:dyDescent="0.25">
      <c r="G67" s="60"/>
    </row>
    <row r="68" spans="7:7" ht="20.3" customHeight="1" x14ac:dyDescent="0.25">
      <c r="G68" s="60"/>
    </row>
    <row r="69" spans="7:7" ht="20.3" customHeight="1" x14ac:dyDescent="0.25">
      <c r="G69" s="60"/>
    </row>
    <row r="70" spans="7:7" ht="20.3" customHeight="1" x14ac:dyDescent="0.25">
      <c r="G70" s="60"/>
    </row>
    <row r="71" spans="7:7" ht="20.3" customHeight="1" x14ac:dyDescent="0.25">
      <c r="G71" s="60"/>
    </row>
    <row r="72" spans="7:7" ht="20.3" customHeight="1" x14ac:dyDescent="0.25">
      <c r="G72" s="60"/>
    </row>
    <row r="73" spans="7:7" ht="20.3" customHeight="1" x14ac:dyDescent="0.25">
      <c r="G73" s="60"/>
    </row>
    <row r="74" spans="7:7" ht="20.3" customHeight="1" x14ac:dyDescent="0.25">
      <c r="G74" s="60"/>
    </row>
    <row r="75" spans="7:7" ht="20.3" customHeight="1" x14ac:dyDescent="0.25">
      <c r="G75" s="60"/>
    </row>
    <row r="76" spans="7:7" ht="20.3" customHeight="1" x14ac:dyDescent="0.25">
      <c r="G76" s="60"/>
    </row>
    <row r="77" spans="7:7" ht="20.3" customHeight="1" x14ac:dyDescent="0.25">
      <c r="G77" s="60"/>
    </row>
    <row r="78" spans="7:7" ht="20.3" customHeight="1" x14ac:dyDescent="0.25">
      <c r="G78" s="60"/>
    </row>
    <row r="79" spans="7:7" ht="20.3" customHeight="1" x14ac:dyDescent="0.25">
      <c r="G79" s="60"/>
    </row>
    <row r="80" spans="7:7" ht="20.3" customHeight="1" x14ac:dyDescent="0.25">
      <c r="G80" s="60"/>
    </row>
    <row r="81" spans="7:7" ht="20.3" customHeight="1" x14ac:dyDescent="0.25">
      <c r="G81" s="60"/>
    </row>
    <row r="82" spans="7:7" ht="20.3" customHeight="1" x14ac:dyDescent="0.25">
      <c r="G82" s="60"/>
    </row>
    <row r="83" spans="7:7" ht="20.3" customHeight="1" x14ac:dyDescent="0.25">
      <c r="G83" s="60"/>
    </row>
    <row r="84" spans="7:7" ht="20.3" customHeight="1" x14ac:dyDescent="0.25">
      <c r="G84" s="60"/>
    </row>
    <row r="85" spans="7:7" ht="20.3" customHeight="1" x14ac:dyDescent="0.25">
      <c r="G85" s="60"/>
    </row>
    <row r="86" spans="7:7" ht="20.3" customHeight="1" x14ac:dyDescent="0.25">
      <c r="G86" s="60"/>
    </row>
    <row r="87" spans="7:7" ht="20.3" customHeight="1" x14ac:dyDescent="0.25">
      <c r="G87" s="60"/>
    </row>
    <row r="88" spans="7:7" ht="20.3" customHeight="1" x14ac:dyDescent="0.25">
      <c r="G88" s="60"/>
    </row>
    <row r="89" spans="7:7" ht="20.3" customHeight="1" x14ac:dyDescent="0.25">
      <c r="G89" s="60"/>
    </row>
    <row r="90" spans="7:7" ht="20.3" customHeight="1" x14ac:dyDescent="0.25">
      <c r="G90" s="60"/>
    </row>
    <row r="91" spans="7:7" ht="20.3" customHeight="1" x14ac:dyDescent="0.25">
      <c r="G91" s="60"/>
    </row>
    <row r="92" spans="7:7" ht="20.3" customHeight="1" x14ac:dyDescent="0.25">
      <c r="G92" s="60"/>
    </row>
    <row r="93" spans="7:7" ht="20.3" customHeight="1" x14ac:dyDescent="0.25">
      <c r="G93" s="60"/>
    </row>
    <row r="94" spans="7:7" ht="20.3" customHeight="1" x14ac:dyDescent="0.25">
      <c r="G94" s="60"/>
    </row>
    <row r="95" spans="7:7" ht="20.3" customHeight="1" x14ac:dyDescent="0.25">
      <c r="G95" s="60"/>
    </row>
    <row r="96" spans="7:7" ht="20.3" customHeight="1" x14ac:dyDescent="0.25">
      <c r="G96" s="60"/>
    </row>
    <row r="97" spans="7:7" ht="20.3" customHeight="1" x14ac:dyDescent="0.25">
      <c r="G97" s="60"/>
    </row>
    <row r="98" spans="7:7" ht="20.3" customHeight="1" x14ac:dyDescent="0.25">
      <c r="G98" s="60"/>
    </row>
    <row r="99" spans="7:7" ht="20.3" customHeight="1" x14ac:dyDescent="0.25">
      <c r="G99" s="60"/>
    </row>
    <row r="100" spans="7:7" ht="20.3" customHeight="1" x14ac:dyDescent="0.25">
      <c r="G100" s="60"/>
    </row>
    <row r="101" spans="7:7" ht="20.3" customHeight="1" x14ac:dyDescent="0.25">
      <c r="G101" s="60"/>
    </row>
    <row r="102" spans="7:7" ht="20.3" customHeight="1" x14ac:dyDescent="0.25">
      <c r="G102" s="60"/>
    </row>
    <row r="103" spans="7:7" ht="20.3" customHeight="1" x14ac:dyDescent="0.25">
      <c r="G103" s="60"/>
    </row>
    <row r="104" spans="7:7" ht="20.3" customHeight="1" x14ac:dyDescent="0.25">
      <c r="G104" s="60"/>
    </row>
    <row r="105" spans="7:7" ht="20.3" customHeight="1" x14ac:dyDescent="0.25">
      <c r="G105" s="60"/>
    </row>
    <row r="106" spans="7:7" ht="20.3" customHeight="1" x14ac:dyDescent="0.25">
      <c r="G106" s="60"/>
    </row>
    <row r="107" spans="7:7" ht="20.3" customHeight="1" x14ac:dyDescent="0.25">
      <c r="G107" s="60"/>
    </row>
    <row r="108" spans="7:7" ht="20.3" customHeight="1" x14ac:dyDescent="0.25">
      <c r="G108" s="60"/>
    </row>
    <row r="109" spans="7:7" ht="20.3" customHeight="1" x14ac:dyDescent="0.25">
      <c r="G109" s="60"/>
    </row>
    <row r="110" spans="7:7" ht="20.3" customHeight="1" x14ac:dyDescent="0.25">
      <c r="G110" s="60"/>
    </row>
    <row r="111" spans="7:7" ht="20.3" customHeight="1" x14ac:dyDescent="0.25">
      <c r="G111" s="60"/>
    </row>
    <row r="112" spans="7:7" ht="20.3" customHeight="1" x14ac:dyDescent="0.25">
      <c r="G112" s="60"/>
    </row>
    <row r="113" spans="7:7" ht="20.3" customHeight="1" x14ac:dyDescent="0.25">
      <c r="G113" s="60"/>
    </row>
    <row r="114" spans="7:7" ht="20.3" customHeight="1" x14ac:dyDescent="0.25">
      <c r="G114" s="60"/>
    </row>
    <row r="115" spans="7:7" ht="20.3" customHeight="1" x14ac:dyDescent="0.25">
      <c r="G115" s="60"/>
    </row>
    <row r="116" spans="7:7" ht="20.3" customHeight="1" x14ac:dyDescent="0.25">
      <c r="G116" s="60"/>
    </row>
    <row r="117" spans="7:7" ht="20.3" customHeight="1" x14ac:dyDescent="0.25">
      <c r="G117" s="60"/>
    </row>
    <row r="118" spans="7:7" ht="20.3" customHeight="1" x14ac:dyDescent="0.25">
      <c r="G118" s="60"/>
    </row>
    <row r="119" spans="7:7" ht="20.3" customHeight="1" x14ac:dyDescent="0.25">
      <c r="G119" s="60"/>
    </row>
    <row r="120" spans="7:7" ht="20.3" customHeight="1" x14ac:dyDescent="0.25">
      <c r="G120" s="60"/>
    </row>
    <row r="121" spans="7:7" ht="20.3" customHeight="1" x14ac:dyDescent="0.25">
      <c r="G121" s="60"/>
    </row>
    <row r="122" spans="7:7" ht="20.3" customHeight="1" x14ac:dyDescent="0.25">
      <c r="G122" s="60"/>
    </row>
    <row r="123" spans="7:7" ht="20.3" customHeight="1" x14ac:dyDescent="0.25">
      <c r="G123" s="60"/>
    </row>
    <row r="124" spans="7:7" ht="20.3" customHeight="1" x14ac:dyDescent="0.25">
      <c r="G124" s="60"/>
    </row>
    <row r="125" spans="7:7" ht="20.3" customHeight="1" x14ac:dyDescent="0.25">
      <c r="G125" s="60"/>
    </row>
    <row r="126" spans="7:7" ht="20.3" customHeight="1" x14ac:dyDescent="0.25">
      <c r="G126" s="60"/>
    </row>
    <row r="127" spans="7:7" ht="20.3" customHeight="1" x14ac:dyDescent="0.25">
      <c r="G127" s="60"/>
    </row>
    <row r="128" spans="7:7" ht="20.3" customHeight="1" x14ac:dyDescent="0.25">
      <c r="G128" s="60"/>
    </row>
    <row r="129" spans="7:7" ht="20.3" customHeight="1" x14ac:dyDescent="0.25">
      <c r="G129" s="60"/>
    </row>
    <row r="130" spans="7:7" ht="20.3" customHeight="1" x14ac:dyDescent="0.25">
      <c r="G130" s="60"/>
    </row>
    <row r="131" spans="7:7" ht="20.3" customHeight="1" x14ac:dyDescent="0.25">
      <c r="G131" s="60"/>
    </row>
    <row r="132" spans="7:7" ht="20.3" customHeight="1" x14ac:dyDescent="0.25">
      <c r="G132" s="60"/>
    </row>
    <row r="133" spans="7:7" ht="20.3" customHeight="1" x14ac:dyDescent="0.25">
      <c r="G133" s="60"/>
    </row>
    <row r="134" spans="7:7" ht="20.3" customHeight="1" x14ac:dyDescent="0.25">
      <c r="G134" s="60"/>
    </row>
    <row r="135" spans="7:7" ht="20.3" customHeight="1" x14ac:dyDescent="0.25">
      <c r="G135" s="60"/>
    </row>
    <row r="136" spans="7:7" ht="20.3" customHeight="1" x14ac:dyDescent="0.25">
      <c r="G136" s="60"/>
    </row>
    <row r="137" spans="7:7" ht="20.3" customHeight="1" x14ac:dyDescent="0.25">
      <c r="G137" s="60"/>
    </row>
    <row r="138" spans="7:7" ht="20.3" customHeight="1" x14ac:dyDescent="0.25">
      <c r="G138" s="60"/>
    </row>
    <row r="139" spans="7:7" ht="20.3" customHeight="1" x14ac:dyDescent="0.25">
      <c r="G139" s="60"/>
    </row>
    <row r="140" spans="7:7" ht="20.3" customHeight="1" x14ac:dyDescent="0.25">
      <c r="G140" s="60"/>
    </row>
    <row r="141" spans="7:7" ht="20.3" customHeight="1" x14ac:dyDescent="0.25">
      <c r="G141" s="60"/>
    </row>
    <row r="142" spans="7:7" ht="20.3" customHeight="1" x14ac:dyDescent="0.25">
      <c r="G142" s="60"/>
    </row>
    <row r="143" spans="7:7" ht="20.3" customHeight="1" x14ac:dyDescent="0.25">
      <c r="G143" s="60"/>
    </row>
    <row r="144" spans="7:7" ht="20.3" customHeight="1" x14ac:dyDescent="0.25">
      <c r="G144" s="60"/>
    </row>
    <row r="145" spans="7:7" ht="20.3" customHeight="1" x14ac:dyDescent="0.25">
      <c r="G145" s="60"/>
    </row>
    <row r="146" spans="7:7" ht="20.3" customHeight="1" x14ac:dyDescent="0.25">
      <c r="G146" s="60"/>
    </row>
    <row r="147" spans="7:7" ht="20.3" customHeight="1" x14ac:dyDescent="0.25">
      <c r="G147" s="60"/>
    </row>
    <row r="148" spans="7:7" ht="20.3" customHeight="1" x14ac:dyDescent="0.25">
      <c r="G148" s="60"/>
    </row>
    <row r="149" spans="7:7" ht="20.3" customHeight="1" x14ac:dyDescent="0.25">
      <c r="G149" s="60"/>
    </row>
    <row r="150" spans="7:7" ht="20.3" customHeight="1" x14ac:dyDescent="0.25">
      <c r="G150" s="60"/>
    </row>
    <row r="151" spans="7:7" ht="20.3" customHeight="1" x14ac:dyDescent="0.25">
      <c r="G151" s="60"/>
    </row>
    <row r="152" spans="7:7" ht="20.3" customHeight="1" x14ac:dyDescent="0.25">
      <c r="G152" s="60"/>
    </row>
    <row r="153" spans="7:7" ht="20.3" customHeight="1" x14ac:dyDescent="0.25">
      <c r="G153" s="60"/>
    </row>
    <row r="154" spans="7:7" ht="20.3" customHeight="1" x14ac:dyDescent="0.25">
      <c r="G154" s="60"/>
    </row>
    <row r="155" spans="7:7" ht="20.3" customHeight="1" x14ac:dyDescent="0.25">
      <c r="G155" s="60"/>
    </row>
    <row r="156" spans="7:7" ht="20.3" customHeight="1" x14ac:dyDescent="0.25">
      <c r="G156" s="60"/>
    </row>
    <row r="157" spans="7:7" ht="20.3" customHeight="1" x14ac:dyDescent="0.25">
      <c r="G157" s="60"/>
    </row>
    <row r="158" spans="7:7" ht="20.3" customHeight="1" x14ac:dyDescent="0.25">
      <c r="G158" s="60"/>
    </row>
    <row r="159" spans="7:7" ht="20.3" customHeight="1" x14ac:dyDescent="0.25">
      <c r="G159" s="60"/>
    </row>
    <row r="160" spans="7:7" ht="20.3" customHeight="1" x14ac:dyDescent="0.25">
      <c r="G160" s="60"/>
    </row>
    <row r="161" spans="7:7" ht="20.3" customHeight="1" x14ac:dyDescent="0.25">
      <c r="G161" s="60"/>
    </row>
    <row r="162" spans="7:7" ht="20.3" customHeight="1" x14ac:dyDescent="0.25">
      <c r="G162" s="60"/>
    </row>
    <row r="163" spans="7:7" ht="20.3" customHeight="1" x14ac:dyDescent="0.25">
      <c r="G163" s="60"/>
    </row>
    <row r="164" spans="7:7" ht="20.3" customHeight="1" x14ac:dyDescent="0.25">
      <c r="G164" s="60"/>
    </row>
    <row r="165" spans="7:7" ht="20.3" customHeight="1" x14ac:dyDescent="0.25">
      <c r="G165" s="60"/>
    </row>
    <row r="166" spans="7:7" ht="20.3" customHeight="1" x14ac:dyDescent="0.25">
      <c r="G166" s="60"/>
    </row>
    <row r="167" spans="7:7" ht="20.3" customHeight="1" x14ac:dyDescent="0.25">
      <c r="G167" s="60"/>
    </row>
    <row r="168" spans="7:7" ht="20.3" customHeight="1" x14ac:dyDescent="0.25">
      <c r="G168" s="60"/>
    </row>
  </sheetData>
  <autoFilter ref="B13:P13" xr:uid="{9A4E16C2-BED2-4306-B497-815A5A6FE74C}"/>
  <mergeCells count="7">
    <mergeCell ref="C10:G10"/>
    <mergeCell ref="C11:G11"/>
    <mergeCell ref="C2:N2"/>
    <mergeCell ref="B3:B7"/>
    <mergeCell ref="C3:G7"/>
    <mergeCell ref="C9:G9"/>
    <mergeCell ref="C8:G8"/>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5920-68D0-4CE4-BAA0-25ED54ACE8A5}">
  <dimension ref="A1:P165"/>
  <sheetViews>
    <sheetView showGridLines="0" showRuler="0" topLeftCell="A19" zoomScale="90" zoomScaleNormal="90" zoomScalePageLayoutView="130" workbookViewId="0">
      <pane xSplit="7" topLeftCell="H1" activePane="topRight" state="frozen"/>
      <selection pane="topRight" activeCell="F20" sqref="F20"/>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22.88671875" style="99"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23.8867187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932</v>
      </c>
      <c r="D1" s="399"/>
      <c r="E1" s="98"/>
      <c r="F1" s="98"/>
      <c r="G1" s="98"/>
      <c r="H1" s="98"/>
      <c r="I1" s="98"/>
      <c r="J1" s="98"/>
      <c r="K1" s="98"/>
      <c r="L1" s="98"/>
      <c r="M1" s="98"/>
      <c r="N1" s="98"/>
      <c r="O1" s="400"/>
      <c r="P1" s="374"/>
    </row>
    <row r="2" spans="1:16" ht="14.4" x14ac:dyDescent="0.25">
      <c r="B2" s="322" t="s">
        <v>390</v>
      </c>
      <c r="C2" s="1252" t="s">
        <v>2726</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t="s">
        <v>2727</v>
      </c>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205.65" customHeight="1" x14ac:dyDescent="0.3">
      <c r="A14" s="126" t="s">
        <v>1603</v>
      </c>
      <c r="B14" s="106" t="s">
        <v>2651</v>
      </c>
      <c r="C14" s="612" t="s">
        <v>805</v>
      </c>
      <c r="D14" s="612" t="s">
        <v>1389</v>
      </c>
      <c r="E14" s="612" t="s">
        <v>1264</v>
      </c>
      <c r="F14" s="112" t="s">
        <v>2652</v>
      </c>
      <c r="G14" s="107" t="s">
        <v>324</v>
      </c>
      <c r="H14" s="106" t="s">
        <v>1657</v>
      </c>
      <c r="I14" s="119" t="s">
        <v>2728</v>
      </c>
      <c r="J14" s="108" t="s">
        <v>63</v>
      </c>
      <c r="K14" s="106" t="s">
        <v>63</v>
      </c>
      <c r="L14" s="117" t="s">
        <v>1659</v>
      </c>
      <c r="M14" s="117" t="s">
        <v>1660</v>
      </c>
      <c r="N14" s="109">
        <v>202</v>
      </c>
      <c r="O14" s="143"/>
    </row>
    <row r="15" spans="1:16" s="115" customFormat="1" ht="60.5" x14ac:dyDescent="0.3">
      <c r="A15" s="132" t="s">
        <v>1610</v>
      </c>
      <c r="B15" s="126" t="s">
        <v>2642</v>
      </c>
      <c r="C15" s="622" t="s">
        <v>805</v>
      </c>
      <c r="D15" s="612" t="s">
        <v>1389</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72.599999999999994" x14ac:dyDescent="0.3">
      <c r="A16" s="132" t="s">
        <v>1610</v>
      </c>
      <c r="B16" s="126" t="s">
        <v>2644</v>
      </c>
      <c r="C16" s="622" t="s">
        <v>805</v>
      </c>
      <c r="D16" s="612" t="s">
        <v>1389</v>
      </c>
      <c r="E16" s="612" t="s">
        <v>1182</v>
      </c>
      <c r="F16" s="112" t="s">
        <v>1617</v>
      </c>
      <c r="G16" s="120" t="s">
        <v>1618</v>
      </c>
      <c r="H16" s="110" t="s">
        <v>63</v>
      </c>
      <c r="I16" s="110" t="s">
        <v>1229</v>
      </c>
      <c r="J16" s="106" t="s">
        <v>63</v>
      </c>
      <c r="K16" s="117" t="s">
        <v>63</v>
      </c>
      <c r="L16" s="106" t="s">
        <v>63</v>
      </c>
      <c r="M16" s="106" t="s">
        <v>63</v>
      </c>
      <c r="N16" s="109">
        <v>202</v>
      </c>
      <c r="O16" s="4"/>
    </row>
    <row r="17" spans="1:16" s="115" customFormat="1" ht="96.8" x14ac:dyDescent="0.3">
      <c r="A17" s="132" t="s">
        <v>1610</v>
      </c>
      <c r="B17" s="126" t="s">
        <v>2645</v>
      </c>
      <c r="C17" s="612" t="s">
        <v>805</v>
      </c>
      <c r="D17" s="612" t="s">
        <v>1389</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96.8" x14ac:dyDescent="0.3">
      <c r="A18" s="132" t="s">
        <v>1610</v>
      </c>
      <c r="B18" s="126" t="s">
        <v>2646</v>
      </c>
      <c r="C18" s="612" t="s">
        <v>805</v>
      </c>
      <c r="D18" s="612" t="s">
        <v>1389</v>
      </c>
      <c r="E18" s="612" t="s">
        <v>1207</v>
      </c>
      <c r="F18" s="112" t="s">
        <v>1667</v>
      </c>
      <c r="G18" s="120" t="s">
        <v>1625</v>
      </c>
      <c r="H18" s="110" t="s">
        <v>1665</v>
      </c>
      <c r="I18" s="110" t="s">
        <v>1229</v>
      </c>
      <c r="J18" s="106" t="s">
        <v>63</v>
      </c>
      <c r="K18" s="117" t="s">
        <v>63</v>
      </c>
      <c r="L18" s="106" t="s">
        <v>63</v>
      </c>
      <c r="M18" s="106" t="s">
        <v>63</v>
      </c>
      <c r="N18" s="109">
        <v>202</v>
      </c>
      <c r="O18" s="106" t="s">
        <v>1622</v>
      </c>
    </row>
    <row r="19" spans="1:16" s="115" customFormat="1" ht="96.8" x14ac:dyDescent="0.3">
      <c r="A19" s="132" t="s">
        <v>1610</v>
      </c>
      <c r="B19" s="106" t="s">
        <v>2657</v>
      </c>
      <c r="C19" s="612" t="s">
        <v>805</v>
      </c>
      <c r="D19" s="612" t="s">
        <v>1389</v>
      </c>
      <c r="E19" s="612" t="s">
        <v>1207</v>
      </c>
      <c r="F19" s="112" t="s">
        <v>1670</v>
      </c>
      <c r="G19" s="120" t="s">
        <v>1457</v>
      </c>
      <c r="H19" s="110" t="s">
        <v>1665</v>
      </c>
      <c r="I19" s="110" t="s">
        <v>1229</v>
      </c>
      <c r="J19" s="106" t="s">
        <v>63</v>
      </c>
      <c r="K19" s="117" t="s">
        <v>63</v>
      </c>
      <c r="L19" s="106" t="s">
        <v>63</v>
      </c>
      <c r="M19" s="106" t="s">
        <v>63</v>
      </c>
      <c r="N19" s="109">
        <v>202</v>
      </c>
      <c r="O19" s="106" t="s">
        <v>1622</v>
      </c>
    </row>
    <row r="20" spans="1:16" s="115" customFormat="1" ht="72.599999999999994" x14ac:dyDescent="0.3">
      <c r="A20" s="132" t="s">
        <v>1610</v>
      </c>
      <c r="B20" s="106" t="s">
        <v>2658</v>
      </c>
      <c r="C20" s="612" t="s">
        <v>804</v>
      </c>
      <c r="D20" s="612" t="s">
        <v>804</v>
      </c>
      <c r="E20" s="612" t="s">
        <v>1207</v>
      </c>
      <c r="F20" s="112" t="s">
        <v>2729</v>
      </c>
      <c r="G20" s="120" t="s">
        <v>1463</v>
      </c>
      <c r="H20" s="110" t="s">
        <v>1665</v>
      </c>
      <c r="I20" s="110" t="s">
        <v>1229</v>
      </c>
      <c r="J20" s="106" t="s">
        <v>63</v>
      </c>
      <c r="K20" s="117" t="s">
        <v>63</v>
      </c>
      <c r="L20" s="106" t="s">
        <v>63</v>
      </c>
      <c r="M20" s="106" t="s">
        <v>63</v>
      </c>
      <c r="N20" s="109">
        <v>202</v>
      </c>
      <c r="O20" s="106"/>
    </row>
    <row r="21" spans="1:16" s="115" customFormat="1" ht="96.8" x14ac:dyDescent="0.3">
      <c r="A21" s="132" t="s">
        <v>1610</v>
      </c>
      <c r="B21" s="126" t="s">
        <v>2649</v>
      </c>
      <c r="C21" s="612" t="s">
        <v>805</v>
      </c>
      <c r="D21" s="612" t="s">
        <v>1389</v>
      </c>
      <c r="E21" s="612" t="s">
        <v>1207</v>
      </c>
      <c r="F21" s="112" t="s">
        <v>1629</v>
      </c>
      <c r="G21" s="120" t="s">
        <v>1391</v>
      </c>
      <c r="H21" s="110" t="s">
        <v>1665</v>
      </c>
      <c r="I21" s="110" t="s">
        <v>1229</v>
      </c>
      <c r="J21" s="106" t="s">
        <v>63</v>
      </c>
      <c r="K21" s="117" t="s">
        <v>63</v>
      </c>
      <c r="L21" s="106" t="s">
        <v>63</v>
      </c>
      <c r="M21" s="106" t="s">
        <v>63</v>
      </c>
      <c r="N21" s="109">
        <v>202</v>
      </c>
      <c r="O21" s="106" t="s">
        <v>1622</v>
      </c>
    </row>
    <row r="22" spans="1:16" s="731" customFormat="1" ht="133.05000000000001" x14ac:dyDescent="0.3">
      <c r="A22" s="745" t="s">
        <v>1630</v>
      </c>
      <c r="B22" s="720" t="s">
        <v>1674</v>
      </c>
      <c r="C22" s="738" t="s">
        <v>805</v>
      </c>
      <c r="D22" s="738" t="s">
        <v>805</v>
      </c>
      <c r="E22" s="738" t="s">
        <v>1182</v>
      </c>
      <c r="F22" s="727" t="s">
        <v>1675</v>
      </c>
      <c r="G22" s="721" t="s">
        <v>330</v>
      </c>
      <c r="H22" s="720" t="s">
        <v>1676</v>
      </c>
      <c r="I22" s="720" t="s">
        <v>2730</v>
      </c>
      <c r="J22" s="730" t="s">
        <v>63</v>
      </c>
      <c r="K22" s="728" t="s">
        <v>63</v>
      </c>
      <c r="L22" s="728" t="s">
        <v>63</v>
      </c>
      <c r="M22" s="728" t="s">
        <v>63</v>
      </c>
      <c r="N22" s="720">
        <v>202</v>
      </c>
      <c r="O22" s="732" t="s">
        <v>1239</v>
      </c>
    </row>
    <row r="23" spans="1:16" s="731" customFormat="1" ht="133.05000000000001" x14ac:dyDescent="0.3">
      <c r="A23" s="745" t="s">
        <v>1630</v>
      </c>
      <c r="B23" s="720" t="s">
        <v>1678</v>
      </c>
      <c r="C23" s="738" t="s">
        <v>805</v>
      </c>
      <c r="D23" s="738" t="s">
        <v>805</v>
      </c>
      <c r="E23" s="738" t="s">
        <v>1182</v>
      </c>
      <c r="F23" s="727" t="s">
        <v>1679</v>
      </c>
      <c r="G23" s="721" t="s">
        <v>332</v>
      </c>
      <c r="H23" s="720" t="s">
        <v>1280</v>
      </c>
      <c r="I23" s="720" t="s">
        <v>2660</v>
      </c>
      <c r="J23" s="730" t="s">
        <v>63</v>
      </c>
      <c r="K23" s="728" t="s">
        <v>63</v>
      </c>
      <c r="L23" s="728" t="s">
        <v>63</v>
      </c>
      <c r="M23" s="728" t="s">
        <v>63</v>
      </c>
      <c r="N23" s="720">
        <v>202</v>
      </c>
      <c r="O23" s="732" t="s">
        <v>1239</v>
      </c>
    </row>
    <row r="24" spans="1:16" s="731" customFormat="1" ht="133.05000000000001" x14ac:dyDescent="0.3">
      <c r="A24" s="745" t="s">
        <v>1630</v>
      </c>
      <c r="B24" s="720" t="s">
        <v>1681</v>
      </c>
      <c r="C24" s="735" t="s">
        <v>805</v>
      </c>
      <c r="D24" s="738" t="s">
        <v>805</v>
      </c>
      <c r="E24" s="738" t="s">
        <v>1182</v>
      </c>
      <c r="F24" s="727" t="s">
        <v>1682</v>
      </c>
      <c r="G24" s="721" t="s">
        <v>798</v>
      </c>
      <c r="H24" s="720" t="s">
        <v>1639</v>
      </c>
      <c r="I24" s="720" t="s">
        <v>2661</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12.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ht="12.1" x14ac:dyDescent="0.25">
      <c r="B33" s="603">
        <v>6</v>
      </c>
      <c r="C33" s="325"/>
      <c r="D33" s="600"/>
      <c r="E33" s="56"/>
      <c r="F33" s="56"/>
      <c r="G33" s="56"/>
      <c r="H33" s="56"/>
      <c r="I33" s="601"/>
      <c r="J33" s="601"/>
      <c r="K33" s="47"/>
      <c r="L33" s="47"/>
      <c r="M33" s="47"/>
      <c r="N33" s="47"/>
      <c r="O33" s="56"/>
      <c r="P33" s="56"/>
    </row>
    <row r="34" spans="2:16" s="24" customFormat="1" ht="12.1" x14ac:dyDescent="0.25">
      <c r="B34" s="603">
        <v>7</v>
      </c>
      <c r="C34" s="325"/>
      <c r="D34" s="600"/>
      <c r="E34" s="56"/>
      <c r="F34" s="56"/>
      <c r="G34" s="56"/>
      <c r="H34" s="56"/>
      <c r="I34" s="601"/>
      <c r="J34" s="601"/>
      <c r="K34" s="47"/>
      <c r="L34" s="47"/>
      <c r="M34" s="47"/>
      <c r="N34" s="47"/>
      <c r="O34" s="56"/>
      <c r="P34" s="56"/>
    </row>
    <row r="35" spans="2:16" s="24" customFormat="1" ht="12.1" x14ac:dyDescent="0.25">
      <c r="B35" s="603">
        <v>8</v>
      </c>
      <c r="C35" s="325"/>
      <c r="D35" s="600"/>
      <c r="E35" s="56"/>
      <c r="F35" s="56"/>
      <c r="G35" s="56"/>
      <c r="H35" s="56"/>
      <c r="I35" s="601"/>
      <c r="J35" s="601"/>
      <c r="K35" s="47"/>
      <c r="L35" s="47"/>
      <c r="M35" s="47"/>
      <c r="N35" s="47"/>
      <c r="O35" s="56"/>
      <c r="P35" s="56"/>
    </row>
    <row r="36" spans="2:16" s="24" customFormat="1" ht="12.1" x14ac:dyDescent="0.25">
      <c r="B36" s="603">
        <v>9</v>
      </c>
      <c r="C36" s="325"/>
      <c r="D36" s="600"/>
      <c r="E36" s="56"/>
      <c r="F36" s="56"/>
      <c r="G36" s="56"/>
      <c r="H36" s="56"/>
      <c r="I36" s="601"/>
      <c r="J36" s="601"/>
      <c r="K36" s="47"/>
      <c r="L36" s="47"/>
      <c r="M36" s="47"/>
      <c r="N36" s="47"/>
      <c r="O36" s="56"/>
      <c r="P36" s="56"/>
    </row>
    <row r="37" spans="2:16" s="24" customFormat="1" ht="12.1" x14ac:dyDescent="0.25">
      <c r="B37" s="603">
        <v>10</v>
      </c>
      <c r="C37" s="325"/>
      <c r="D37" s="600"/>
      <c r="E37" s="56"/>
      <c r="F37" s="56"/>
      <c r="G37" s="56"/>
      <c r="H37" s="56"/>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4C226-EEAC-44BB-B1B5-4E2B859883FF}">
  <dimension ref="A1:P167"/>
  <sheetViews>
    <sheetView showGridLines="0" showRuler="0" topLeftCell="A27" zoomScale="80" zoomScaleNormal="80" zoomScalePageLayoutView="87" workbookViewId="0">
      <pane xSplit="7" topLeftCell="H1" activePane="topRight" state="frozen"/>
      <selection activeCell="A4" sqref="A4"/>
      <selection pane="topRight" activeCell="D30" sqref="D30"/>
    </sheetView>
  </sheetViews>
  <sheetFormatPr defaultColWidth="10.5546875" defaultRowHeight="20.3" customHeight="1" x14ac:dyDescent="0.25"/>
  <cols>
    <col min="1" max="1" width="0" style="71" hidden="1" customWidth="1"/>
    <col min="2" max="2" width="21.44140625" style="96" customWidth="1"/>
    <col min="3" max="3" width="39.109375" style="96" customWidth="1"/>
    <col min="4" max="4" width="14" style="96" customWidth="1"/>
    <col min="5" max="5" width="12" style="71" bestFit="1" customWidth="1"/>
    <col min="6" max="6" width="30" style="71" customWidth="1"/>
    <col min="7" max="7" width="51.44140625" style="71" customWidth="1"/>
    <col min="8" max="8" width="30.33203125" style="71" bestFit="1" customWidth="1"/>
    <col min="9" max="9" width="32.6640625" style="71" customWidth="1"/>
    <col min="10" max="10" width="39.5546875" style="71" customWidth="1"/>
    <col min="11" max="11" width="23.33203125" style="71" customWidth="1"/>
    <col min="12" max="12" width="45.6640625" style="71" customWidth="1"/>
    <col min="13" max="13" width="34.6640625" style="71" bestFit="1" customWidth="1"/>
    <col min="14" max="14" width="35.44140625" style="71" bestFit="1" customWidth="1"/>
    <col min="15" max="15" width="24.5546875" style="71" customWidth="1"/>
    <col min="16" max="16" width="47.6640625" style="71" customWidth="1"/>
    <col min="17" max="16384" width="10.5546875" style="71"/>
  </cols>
  <sheetData>
    <row r="1" spans="1:16" ht="39.049999999999997" customHeight="1" x14ac:dyDescent="0.25">
      <c r="B1" s="322" t="s">
        <v>388</v>
      </c>
      <c r="C1" s="68" t="s">
        <v>935</v>
      </c>
      <c r="D1" s="69"/>
      <c r="E1" s="70"/>
      <c r="F1" s="70"/>
      <c r="G1" s="70"/>
      <c r="H1" s="70"/>
      <c r="I1" s="70"/>
      <c r="J1" s="70"/>
      <c r="K1" s="70"/>
      <c r="L1" s="70"/>
      <c r="M1" s="70"/>
      <c r="N1" s="70"/>
      <c r="O1" s="348"/>
      <c r="P1" s="345"/>
    </row>
    <row r="2" spans="1:16" ht="14.4" x14ac:dyDescent="0.25">
      <c r="B2" s="322" t="s">
        <v>390</v>
      </c>
      <c r="C2" s="1238" t="s">
        <v>933</v>
      </c>
      <c r="D2" s="1239"/>
      <c r="E2" s="1239"/>
      <c r="F2" s="1239"/>
      <c r="G2" s="1239"/>
      <c r="H2" s="515"/>
      <c r="I2" s="515"/>
      <c r="J2" s="515"/>
      <c r="K2" s="515"/>
      <c r="L2" s="515"/>
      <c r="M2" s="515"/>
      <c r="N2" s="515"/>
      <c r="O2" s="348"/>
      <c r="P2" s="345"/>
    </row>
    <row r="3" spans="1:16" ht="12.1" x14ac:dyDescent="0.25">
      <c r="B3" s="1235" t="s">
        <v>392</v>
      </c>
      <c r="C3" s="1241" t="s">
        <v>1409</v>
      </c>
      <c r="D3" s="1242"/>
      <c r="E3" s="1242"/>
      <c r="F3" s="1242"/>
      <c r="G3" s="1242"/>
      <c r="H3" s="516"/>
      <c r="I3" s="516"/>
      <c r="J3" s="516"/>
      <c r="K3" s="516"/>
      <c r="L3" s="516"/>
      <c r="M3" s="516"/>
      <c r="N3" s="516"/>
      <c r="O3" s="349"/>
      <c r="P3" s="342"/>
    </row>
    <row r="4" spans="1:16" ht="12.1" x14ac:dyDescent="0.25">
      <c r="B4" s="1236"/>
      <c r="C4" s="1244"/>
      <c r="D4" s="1245"/>
      <c r="E4" s="1245"/>
      <c r="F4" s="1245"/>
      <c r="G4" s="1245"/>
      <c r="H4" s="517"/>
      <c r="I4" s="517"/>
      <c r="J4" s="517"/>
      <c r="K4" s="517"/>
      <c r="L4" s="517"/>
      <c r="M4" s="517"/>
      <c r="N4" s="517"/>
      <c r="P4" s="343"/>
    </row>
    <row r="5" spans="1:16" ht="12.1" x14ac:dyDescent="0.25">
      <c r="B5" s="1236"/>
      <c r="C5" s="1244"/>
      <c r="D5" s="1245"/>
      <c r="E5" s="1245"/>
      <c r="F5" s="1245"/>
      <c r="G5" s="1245"/>
      <c r="H5" s="517"/>
      <c r="I5" s="517"/>
      <c r="J5" s="517"/>
      <c r="K5" s="517"/>
      <c r="L5" s="517"/>
      <c r="M5" s="517"/>
      <c r="N5" s="517"/>
      <c r="P5" s="343"/>
    </row>
    <row r="6" spans="1:16" ht="12.1" x14ac:dyDescent="0.25">
      <c r="B6" s="1236"/>
      <c r="C6" s="1244"/>
      <c r="D6" s="1245"/>
      <c r="E6" s="1245"/>
      <c r="F6" s="1245"/>
      <c r="G6" s="1245"/>
      <c r="H6" s="517"/>
      <c r="I6" s="517"/>
      <c r="J6" s="517"/>
      <c r="K6" s="517"/>
      <c r="L6" s="517"/>
      <c r="M6" s="517"/>
      <c r="N6" s="517"/>
      <c r="O6" s="350"/>
      <c r="P6" s="344"/>
    </row>
    <row r="7" spans="1:16" ht="19.45" hidden="1" customHeight="1" x14ac:dyDescent="0.25">
      <c r="B7" s="1237"/>
      <c r="C7" s="518"/>
      <c r="D7" s="519"/>
      <c r="E7" s="519"/>
      <c r="F7" s="519"/>
      <c r="G7" s="519"/>
      <c r="H7" s="519"/>
      <c r="I7" s="519"/>
      <c r="J7" s="519"/>
      <c r="K7" s="519"/>
      <c r="L7" s="519"/>
      <c r="M7" s="519"/>
      <c r="N7" s="519"/>
      <c r="P7" s="343"/>
    </row>
    <row r="8" spans="1:16" ht="14.4" x14ac:dyDescent="0.25">
      <c r="B8" s="322" t="s">
        <v>394</v>
      </c>
      <c r="C8" s="1238" t="s">
        <v>731</v>
      </c>
      <c r="D8" s="1239"/>
      <c r="E8" s="1239"/>
      <c r="F8" s="1239"/>
      <c r="G8" s="1239"/>
      <c r="H8" s="515"/>
      <c r="I8" s="515"/>
      <c r="J8" s="515"/>
      <c r="K8" s="515"/>
      <c r="L8" s="515"/>
      <c r="M8" s="515"/>
      <c r="N8" s="515"/>
      <c r="O8" s="348"/>
      <c r="P8" s="345"/>
    </row>
    <row r="9" spans="1:16" ht="57.75" customHeight="1" x14ac:dyDescent="0.25">
      <c r="B9" s="322" t="s">
        <v>396</v>
      </c>
      <c r="C9" s="1238" t="s">
        <v>2713</v>
      </c>
      <c r="D9" s="1239"/>
      <c r="E9" s="1239"/>
      <c r="F9" s="1239"/>
      <c r="G9" s="1239"/>
      <c r="H9" s="1006"/>
      <c r="I9" s="1006"/>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",TRUE,IF((E14:E104="Y")*(B31:B104&lt;&gt;""),B31:B104,""))</f>
        <v>#N/A</v>
      </c>
      <c r="I10" s="515"/>
      <c r="J10" s="515"/>
      <c r="K10" s="515"/>
      <c r="L10" s="515"/>
      <c r="M10" s="515"/>
      <c r="N10" s="515"/>
      <c r="O10" s="348"/>
      <c r="P10" s="345"/>
    </row>
    <row r="11" spans="1:16" ht="14.4" x14ac:dyDescent="0.25">
      <c r="B11" s="322" t="s">
        <v>398</v>
      </c>
      <c r="C11" s="1238" t="s">
        <v>63</v>
      </c>
      <c r="D11" s="1239"/>
      <c r="E11" s="1239"/>
      <c r="F11" s="1239"/>
      <c r="G11" s="1239"/>
      <c r="H11" s="515"/>
      <c r="I11" s="515"/>
      <c r="J11" s="515"/>
      <c r="K11" s="515"/>
      <c r="L11" s="515"/>
      <c r="M11" s="515"/>
      <c r="N11" s="515"/>
      <c r="O11" s="348"/>
      <c r="P11" s="345"/>
    </row>
    <row r="12" spans="1:16" ht="20.3" customHeight="1" x14ac:dyDescent="0.25">
      <c r="B12" s="1250" t="s">
        <v>1411</v>
      </c>
      <c r="C12" s="1251"/>
      <c r="D12" s="1251"/>
      <c r="E12" s="1251"/>
      <c r="F12" s="1251"/>
      <c r="G12" s="1251"/>
      <c r="H12" s="1251"/>
      <c r="I12" s="1251"/>
      <c r="J12" s="1251"/>
      <c r="K12" s="1251"/>
      <c r="L12" s="1251"/>
      <c r="M12" s="1251"/>
      <c r="N12" s="1251"/>
      <c r="O12" s="350"/>
      <c r="P12" s="344"/>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36.299999999999997" x14ac:dyDescent="0.3">
      <c r="A14" s="404" t="s">
        <v>1180</v>
      </c>
      <c r="B14" s="404" t="s">
        <v>1181</v>
      </c>
      <c r="C14" s="540" t="s">
        <v>805</v>
      </c>
      <c r="D14" s="317" t="s">
        <v>1389</v>
      </c>
      <c r="E14" s="317" t="s">
        <v>1264</v>
      </c>
      <c r="F14" s="404" t="s">
        <v>1412</v>
      </c>
      <c r="G14" s="77" t="s">
        <v>1184</v>
      </c>
      <c r="H14" s="404" t="s">
        <v>1413</v>
      </c>
      <c r="I14" s="404" t="s">
        <v>1186</v>
      </c>
      <c r="J14" s="31" t="s">
        <v>1187</v>
      </c>
      <c r="K14" s="404" t="s">
        <v>1188</v>
      </c>
      <c r="L14" s="78" t="s">
        <v>63</v>
      </c>
      <c r="M14" s="78" t="s">
        <v>63</v>
      </c>
      <c r="N14" s="78">
        <v>202</v>
      </c>
      <c r="O14" s="83"/>
    </row>
    <row r="15" spans="1:16" s="87" customFormat="1" ht="121" x14ac:dyDescent="0.3">
      <c r="A15" s="80" t="s">
        <v>1414</v>
      </c>
      <c r="B15" s="81" t="s">
        <v>2714</v>
      </c>
      <c r="C15" s="541" t="s">
        <v>805</v>
      </c>
      <c r="D15" s="317" t="s">
        <v>1389</v>
      </c>
      <c r="E15" s="317" t="s">
        <v>1182</v>
      </c>
      <c r="F15" s="80" t="s">
        <v>2715</v>
      </c>
      <c r="G15" s="81" t="s">
        <v>324</v>
      </c>
      <c r="H15" s="81" t="s">
        <v>1192</v>
      </c>
      <c r="I15" s="82" t="s">
        <v>2716</v>
      </c>
      <c r="J15" s="83" t="s">
        <v>63</v>
      </c>
      <c r="K15" s="83" t="s">
        <v>63</v>
      </c>
      <c r="L15" s="404" t="s">
        <v>1418</v>
      </c>
      <c r="M15" s="93" t="s">
        <v>1419</v>
      </c>
      <c r="N15" s="404">
        <v>202</v>
      </c>
      <c r="O15" s="39"/>
    </row>
    <row r="16" spans="1:16" s="87" customFormat="1" ht="119.25" customHeight="1" x14ac:dyDescent="0.3">
      <c r="A16" s="404" t="s">
        <v>1334</v>
      </c>
      <c r="B16" s="404" t="s">
        <v>2671</v>
      </c>
      <c r="C16" s="540" t="s">
        <v>805</v>
      </c>
      <c r="D16" s="317" t="s">
        <v>1389</v>
      </c>
      <c r="E16" s="317" t="s">
        <v>1182</v>
      </c>
      <c r="F16" s="80" t="s">
        <v>1336</v>
      </c>
      <c r="G16" s="85" t="s">
        <v>1184</v>
      </c>
      <c r="H16" s="86" t="s">
        <v>1270</v>
      </c>
      <c r="I16" s="86" t="s">
        <v>1229</v>
      </c>
      <c r="J16" s="86" t="s">
        <v>63</v>
      </c>
      <c r="K16" s="87" t="s">
        <v>63</v>
      </c>
      <c r="L16" s="404" t="s">
        <v>63</v>
      </c>
      <c r="M16" s="404" t="s">
        <v>63</v>
      </c>
      <c r="N16" s="78">
        <v>202</v>
      </c>
      <c r="O16" s="404"/>
    </row>
    <row r="17" spans="1:16" s="695" customFormat="1" ht="84.7" x14ac:dyDescent="0.3">
      <c r="A17" s="690" t="s">
        <v>1342</v>
      </c>
      <c r="B17" s="690" t="s">
        <v>1421</v>
      </c>
      <c r="C17" s="717" t="s">
        <v>805</v>
      </c>
      <c r="D17" s="691" t="s">
        <v>805</v>
      </c>
      <c r="E17" s="691" t="s">
        <v>1182</v>
      </c>
      <c r="F17" s="690" t="s">
        <v>2693</v>
      </c>
      <c r="G17" s="693" t="s">
        <v>330</v>
      </c>
      <c r="H17" s="690" t="s">
        <v>1423</v>
      </c>
      <c r="I17" s="690" t="s">
        <v>2694</v>
      </c>
      <c r="J17" s="694" t="s">
        <v>63</v>
      </c>
      <c r="K17" s="706" t="s">
        <v>63</v>
      </c>
      <c r="L17" s="706" t="s">
        <v>63</v>
      </c>
      <c r="M17" s="706" t="s">
        <v>63</v>
      </c>
      <c r="N17" s="690">
        <v>202</v>
      </c>
      <c r="O17" s="706" t="s">
        <v>1425</v>
      </c>
    </row>
    <row r="18" spans="1:16" s="731" customFormat="1" ht="48.4" x14ac:dyDescent="0.3">
      <c r="A18" s="724" t="s">
        <v>1426</v>
      </c>
      <c r="B18" s="733" t="s">
        <v>1427</v>
      </c>
      <c r="C18" s="726" t="s">
        <v>805</v>
      </c>
      <c r="D18" s="726" t="s">
        <v>805</v>
      </c>
      <c r="E18" s="726" t="s">
        <v>1182</v>
      </c>
      <c r="F18" s="727" t="s">
        <v>1428</v>
      </c>
      <c r="G18" s="734" t="s">
        <v>330</v>
      </c>
      <c r="H18" s="730" t="s">
        <v>1429</v>
      </c>
      <c r="I18" s="730" t="s">
        <v>1430</v>
      </c>
      <c r="J18" s="705" t="s">
        <v>1187</v>
      </c>
      <c r="K18" s="730" t="s">
        <v>1431</v>
      </c>
      <c r="L18" s="720" t="s">
        <v>63</v>
      </c>
      <c r="M18" s="720"/>
      <c r="N18" s="704"/>
      <c r="O18" s="720" t="s">
        <v>1432</v>
      </c>
    </row>
    <row r="19" spans="1:16" s="731" customFormat="1" ht="48.4" x14ac:dyDescent="0.3">
      <c r="A19" s="724" t="s">
        <v>1426</v>
      </c>
      <c r="B19" s="720" t="s">
        <v>1433</v>
      </c>
      <c r="C19" s="726" t="s">
        <v>805</v>
      </c>
      <c r="D19" s="726" t="s">
        <v>805</v>
      </c>
      <c r="E19" s="726" t="s">
        <v>1182</v>
      </c>
      <c r="F19" s="727" t="s">
        <v>1434</v>
      </c>
      <c r="G19" s="721" t="s">
        <v>324</v>
      </c>
      <c r="H19" s="720" t="s">
        <v>63</v>
      </c>
      <c r="I19" s="730" t="s">
        <v>1435</v>
      </c>
      <c r="J19" s="730" t="s">
        <v>63</v>
      </c>
      <c r="K19" s="728" t="s">
        <v>63</v>
      </c>
      <c r="L19" s="728" t="s">
        <v>63</v>
      </c>
      <c r="M19" s="720"/>
      <c r="N19" s="720"/>
      <c r="O19" s="720" t="s">
        <v>1432</v>
      </c>
    </row>
    <row r="20" spans="1:16" s="695" customFormat="1" ht="84.7" x14ac:dyDescent="0.3">
      <c r="A20" s="690" t="s">
        <v>1342</v>
      </c>
      <c r="B20" s="690" t="s">
        <v>1436</v>
      </c>
      <c r="C20" s="717" t="s">
        <v>805</v>
      </c>
      <c r="D20" s="691" t="s">
        <v>805</v>
      </c>
      <c r="E20" s="691" t="s">
        <v>1182</v>
      </c>
      <c r="F20" s="690" t="s">
        <v>2696</v>
      </c>
      <c r="G20" s="693" t="s">
        <v>332</v>
      </c>
      <c r="H20" s="690" t="s">
        <v>1280</v>
      </c>
      <c r="I20" s="690" t="s">
        <v>2694</v>
      </c>
      <c r="J20" s="694" t="s">
        <v>63</v>
      </c>
      <c r="K20" s="706" t="s">
        <v>63</v>
      </c>
      <c r="L20" s="706" t="s">
        <v>63</v>
      </c>
      <c r="M20" s="706" t="s">
        <v>63</v>
      </c>
      <c r="N20" s="690">
        <v>202</v>
      </c>
      <c r="O20" s="706" t="s">
        <v>1425</v>
      </c>
    </row>
    <row r="21" spans="1:16" s="695" customFormat="1" ht="60.5" x14ac:dyDescent="0.3">
      <c r="A21" s="690" t="s">
        <v>1342</v>
      </c>
      <c r="B21" s="690" t="s">
        <v>1438</v>
      </c>
      <c r="C21" s="717" t="s">
        <v>805</v>
      </c>
      <c r="D21" s="691" t="s">
        <v>805</v>
      </c>
      <c r="E21" s="691" t="s">
        <v>1182</v>
      </c>
      <c r="F21" s="718" t="s">
        <v>1500</v>
      </c>
      <c r="G21" s="693" t="s">
        <v>798</v>
      </c>
      <c r="H21" s="690" t="s">
        <v>1440</v>
      </c>
      <c r="I21" s="690" t="s">
        <v>2700</v>
      </c>
      <c r="J21" s="694" t="s">
        <v>63</v>
      </c>
      <c r="K21" s="706" t="s">
        <v>63</v>
      </c>
      <c r="L21" s="706" t="s">
        <v>63</v>
      </c>
      <c r="M21" s="706" t="s">
        <v>63</v>
      </c>
      <c r="N21" s="690">
        <v>202</v>
      </c>
      <c r="O21" s="706" t="s">
        <v>1425</v>
      </c>
    </row>
    <row r="22" spans="1:16" s="87" customFormat="1" ht="60.5" x14ac:dyDescent="0.3">
      <c r="A22" s="404" t="s">
        <v>1356</v>
      </c>
      <c r="B22" s="404" t="s">
        <v>2675</v>
      </c>
      <c r="C22" s="540" t="s">
        <v>805</v>
      </c>
      <c r="D22" s="317" t="s">
        <v>1389</v>
      </c>
      <c r="E22" s="317" t="s">
        <v>1182</v>
      </c>
      <c r="F22" s="80" t="s">
        <v>2676</v>
      </c>
      <c r="G22" s="77" t="s">
        <v>324</v>
      </c>
      <c r="H22" s="86" t="s">
        <v>1359</v>
      </c>
      <c r="I22" s="86" t="s">
        <v>2702</v>
      </c>
      <c r="J22" s="86" t="s">
        <v>63</v>
      </c>
      <c r="K22" s="404" t="s">
        <v>63</v>
      </c>
      <c r="L22" s="404" t="s">
        <v>1360</v>
      </c>
      <c r="M22" s="95" t="s">
        <v>1445</v>
      </c>
      <c r="N22" s="404" t="s">
        <v>63</v>
      </c>
      <c r="O22" s="88"/>
    </row>
    <row r="23" spans="1:16" s="87" customFormat="1" ht="108.9" x14ac:dyDescent="0.3">
      <c r="A23" s="297" t="s">
        <v>1205</v>
      </c>
      <c r="B23" s="297" t="s">
        <v>2677</v>
      </c>
      <c r="C23" s="542" t="s">
        <v>805</v>
      </c>
      <c r="D23" s="317" t="s">
        <v>1389</v>
      </c>
      <c r="E23" s="317" t="s">
        <v>1207</v>
      </c>
      <c r="F23" s="298" t="s">
        <v>1447</v>
      </c>
      <c r="G23" s="299" t="s">
        <v>352</v>
      </c>
      <c r="H23" s="297" t="s">
        <v>1261</v>
      </c>
      <c r="I23" s="297" t="s">
        <v>1364</v>
      </c>
      <c r="J23" s="300" t="s">
        <v>1187</v>
      </c>
      <c r="K23" s="297" t="s">
        <v>1211</v>
      </c>
      <c r="L23" s="93" t="s">
        <v>63</v>
      </c>
      <c r="M23" s="93" t="s">
        <v>63</v>
      </c>
      <c r="N23" s="297">
        <v>202</v>
      </c>
      <c r="O23" s="404" t="s">
        <v>1365</v>
      </c>
    </row>
    <row r="24" spans="1:16" s="87" customFormat="1" ht="72.599999999999994" x14ac:dyDescent="0.3">
      <c r="A24" s="404" t="s">
        <v>1205</v>
      </c>
      <c r="B24" s="404" t="s">
        <v>1366</v>
      </c>
      <c r="C24" s="317" t="s">
        <v>805</v>
      </c>
      <c r="D24" s="317" t="s">
        <v>1389</v>
      </c>
      <c r="E24" s="317" t="s">
        <v>1182</v>
      </c>
      <c r="F24" s="80" t="s">
        <v>1367</v>
      </c>
      <c r="G24" s="85" t="s">
        <v>324</v>
      </c>
      <c r="H24" s="86" t="s">
        <v>1368</v>
      </c>
      <c r="I24" s="86" t="s">
        <v>1369</v>
      </c>
      <c r="J24" s="86" t="s">
        <v>63</v>
      </c>
      <c r="K24" s="88" t="s">
        <v>63</v>
      </c>
      <c r="L24" s="404" t="s">
        <v>1194</v>
      </c>
      <c r="M24" s="84" t="s">
        <v>1370</v>
      </c>
      <c r="N24" s="78">
        <v>202</v>
      </c>
      <c r="O24" s="47"/>
    </row>
    <row r="25" spans="1:16" s="87" customFormat="1" ht="71.3" customHeight="1" x14ac:dyDescent="0.3">
      <c r="A25" s="404" t="s">
        <v>1205</v>
      </c>
      <c r="B25" s="404" t="s">
        <v>1371</v>
      </c>
      <c r="C25" s="540" t="s">
        <v>805</v>
      </c>
      <c r="D25" s="317" t="s">
        <v>1389</v>
      </c>
      <c r="E25" s="317" t="s">
        <v>1182</v>
      </c>
      <c r="F25" s="80" t="s">
        <v>1372</v>
      </c>
      <c r="G25" s="85" t="s">
        <v>352</v>
      </c>
      <c r="H25" s="86" t="s">
        <v>1373</v>
      </c>
      <c r="I25" s="86" t="s">
        <v>1374</v>
      </c>
      <c r="J25" s="86" t="s">
        <v>63</v>
      </c>
      <c r="K25" s="87" t="s">
        <v>63</v>
      </c>
      <c r="L25" s="404" t="s">
        <v>63</v>
      </c>
      <c r="M25" s="404" t="s">
        <v>63</v>
      </c>
      <c r="N25" s="78">
        <v>202</v>
      </c>
      <c r="O25" s="404" t="s">
        <v>1225</v>
      </c>
    </row>
    <row r="26" spans="1:16" s="87" customFormat="1" ht="145.15" x14ac:dyDescent="0.3">
      <c r="A26" s="404" t="s">
        <v>1375</v>
      </c>
      <c r="B26" s="404" t="s">
        <v>2678</v>
      </c>
      <c r="C26" s="317" t="s">
        <v>805</v>
      </c>
      <c r="D26" s="317" t="s">
        <v>1389</v>
      </c>
      <c r="E26" s="317" t="s">
        <v>1182</v>
      </c>
      <c r="F26" s="80" t="s">
        <v>2679</v>
      </c>
      <c r="G26" s="85" t="s">
        <v>324</v>
      </c>
      <c r="H26" s="86" t="s">
        <v>1378</v>
      </c>
      <c r="I26" s="86" t="s">
        <v>1450</v>
      </c>
      <c r="J26" s="86" t="s">
        <v>63</v>
      </c>
      <c r="K26" s="88" t="s">
        <v>63</v>
      </c>
      <c r="L26" s="404" t="s">
        <v>1451</v>
      </c>
      <c r="M26" s="84" t="s">
        <v>1452</v>
      </c>
      <c r="N26" s="78">
        <v>202</v>
      </c>
      <c r="O26" s="47"/>
    </row>
    <row r="27" spans="1:16" s="87" customFormat="1" ht="60.5" x14ac:dyDescent="0.3">
      <c r="A27" s="404" t="s">
        <v>1382</v>
      </c>
      <c r="B27" s="404" t="s">
        <v>2680</v>
      </c>
      <c r="C27" s="540" t="s">
        <v>805</v>
      </c>
      <c r="D27" s="317" t="s">
        <v>1389</v>
      </c>
      <c r="E27" s="317" t="s">
        <v>1182</v>
      </c>
      <c r="F27" s="80" t="s">
        <v>1454</v>
      </c>
      <c r="G27" s="85" t="s">
        <v>1184</v>
      </c>
      <c r="H27" s="86" t="s">
        <v>1270</v>
      </c>
      <c r="I27" s="86" t="s">
        <v>1229</v>
      </c>
      <c r="J27" s="86" t="s">
        <v>63</v>
      </c>
      <c r="K27" s="87" t="s">
        <v>63</v>
      </c>
      <c r="L27" s="404" t="s">
        <v>63</v>
      </c>
      <c r="M27" s="404" t="s">
        <v>63</v>
      </c>
      <c r="N27" s="78">
        <v>202</v>
      </c>
      <c r="O27" s="404"/>
    </row>
    <row r="28" spans="1:16" s="87" customFormat="1" ht="108.9" x14ac:dyDescent="0.3">
      <c r="A28" s="404" t="s">
        <v>1387</v>
      </c>
      <c r="B28" s="404" t="s">
        <v>2720</v>
      </c>
      <c r="C28" s="540" t="s">
        <v>804</v>
      </c>
      <c r="D28" s="317" t="s">
        <v>804</v>
      </c>
      <c r="E28" s="317" t="s">
        <v>1207</v>
      </c>
      <c r="F28" s="80" t="s">
        <v>2731</v>
      </c>
      <c r="G28" s="77" t="s">
        <v>1457</v>
      </c>
      <c r="H28" s="404" t="s">
        <v>1458</v>
      </c>
      <c r="I28" s="86" t="s">
        <v>2709</v>
      </c>
      <c r="J28" s="86" t="s">
        <v>63</v>
      </c>
      <c r="K28" s="88" t="s">
        <v>63</v>
      </c>
      <c r="L28" s="88"/>
      <c r="M28" s="404" t="s">
        <v>63</v>
      </c>
      <c r="N28" s="404">
        <v>202</v>
      </c>
      <c r="O28" s="404"/>
    </row>
    <row r="29" spans="1:16" s="87" customFormat="1" ht="72.599999999999994" x14ac:dyDescent="0.3">
      <c r="A29" s="404" t="s">
        <v>1387</v>
      </c>
      <c r="B29" s="404" t="s">
        <v>2722</v>
      </c>
      <c r="C29" s="540" t="s">
        <v>805</v>
      </c>
      <c r="D29" s="317" t="s">
        <v>1389</v>
      </c>
      <c r="E29" s="317" t="s">
        <v>1207</v>
      </c>
      <c r="F29" s="80" t="s">
        <v>2732</v>
      </c>
      <c r="G29" s="77" t="s">
        <v>1463</v>
      </c>
      <c r="H29" s="404" t="s">
        <v>1458</v>
      </c>
      <c r="I29" s="86" t="s">
        <v>2733</v>
      </c>
      <c r="J29" s="86" t="s">
        <v>63</v>
      </c>
      <c r="K29" s="88" t="s">
        <v>63</v>
      </c>
      <c r="L29" s="88" t="s">
        <v>63</v>
      </c>
      <c r="M29" s="404" t="s">
        <v>63</v>
      </c>
      <c r="N29" s="404">
        <v>202</v>
      </c>
      <c r="O29" s="404" t="s">
        <v>1460</v>
      </c>
    </row>
    <row r="30" spans="1:16" s="87" customFormat="1" ht="84.7" x14ac:dyDescent="0.3">
      <c r="A30" s="404" t="s">
        <v>1387</v>
      </c>
      <c r="B30" s="404" t="s">
        <v>2682</v>
      </c>
      <c r="C30" s="540" t="s">
        <v>805</v>
      </c>
      <c r="D30" s="317" t="s">
        <v>1389</v>
      </c>
      <c r="E30" s="317" t="s">
        <v>1207</v>
      </c>
      <c r="F30" s="80" t="s">
        <v>2734</v>
      </c>
      <c r="G30" s="77" t="s">
        <v>1391</v>
      </c>
      <c r="H30" s="404" t="s">
        <v>1458</v>
      </c>
      <c r="I30" s="86" t="s">
        <v>2709</v>
      </c>
      <c r="J30" s="86" t="s">
        <v>63</v>
      </c>
      <c r="K30" s="88" t="s">
        <v>63</v>
      </c>
      <c r="L30" s="88" t="s">
        <v>63</v>
      </c>
      <c r="M30" s="404" t="s">
        <v>63</v>
      </c>
      <c r="N30" s="404">
        <v>202</v>
      </c>
      <c r="O30" s="404" t="s">
        <v>1460</v>
      </c>
    </row>
    <row r="31" spans="1:16" s="87" customFormat="1" ht="12.1" x14ac:dyDescent="0.3">
      <c r="B31" s="404"/>
      <c r="C31" s="404"/>
      <c r="D31" s="404"/>
      <c r="E31" s="404"/>
      <c r="F31" s="77"/>
      <c r="G31" s="404"/>
      <c r="H31" s="404"/>
      <c r="I31" s="86"/>
      <c r="J31" s="404"/>
      <c r="K31" s="404"/>
      <c r="L31" s="404"/>
      <c r="M31" s="404"/>
      <c r="N31" s="88"/>
      <c r="O31" s="500"/>
      <c r="P31" s="501"/>
    </row>
    <row r="32" spans="1:16" s="87" customFormat="1" ht="12.1" x14ac:dyDescent="0.3">
      <c r="B32" s="404"/>
      <c r="C32" s="404"/>
      <c r="D32" s="404"/>
      <c r="E32" s="404"/>
      <c r="F32" s="77"/>
      <c r="G32" s="404"/>
      <c r="H32" s="404"/>
      <c r="I32" s="404"/>
      <c r="J32" s="404"/>
      <c r="K32" s="404"/>
      <c r="L32" s="404"/>
      <c r="M32" s="404"/>
      <c r="N32" s="88"/>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12.1" x14ac:dyDescent="0.3">
      <c r="B34" s="599">
        <v>1</v>
      </c>
      <c r="C34" s="325"/>
      <c r="D34" s="600"/>
      <c r="E34" s="56"/>
      <c r="F34" s="56"/>
      <c r="G34" s="56"/>
      <c r="H34" s="56"/>
      <c r="I34" s="601"/>
      <c r="J34" s="601"/>
      <c r="K34" s="47"/>
      <c r="L34" s="47"/>
      <c r="M34" s="47"/>
      <c r="N34" s="47"/>
      <c r="O34" s="56"/>
      <c r="P34" s="56"/>
    </row>
    <row r="35" spans="2:16" s="55" customFormat="1" ht="13.85" x14ac:dyDescent="0.3">
      <c r="B35" s="602">
        <v>2</v>
      </c>
      <c r="C35" s="325"/>
      <c r="D35" s="600"/>
      <c r="E35" s="56"/>
      <c r="F35" s="56"/>
      <c r="G35" s="56"/>
      <c r="H35" s="56"/>
      <c r="I35" s="601"/>
      <c r="J35" s="601"/>
      <c r="K35" s="47"/>
      <c r="L35" s="47"/>
      <c r="M35" s="47"/>
      <c r="N35" s="47"/>
      <c r="O35" s="56"/>
      <c r="P35" s="56"/>
    </row>
    <row r="36" spans="2:16" s="55" customFormat="1" ht="13.85" x14ac:dyDescent="0.3">
      <c r="B36" s="602">
        <v>3</v>
      </c>
      <c r="C36" s="325"/>
      <c r="D36" s="600"/>
      <c r="E36" s="56"/>
      <c r="F36" s="56"/>
      <c r="G36" s="56"/>
      <c r="H36" s="56"/>
      <c r="I36" s="601"/>
      <c r="J36" s="601"/>
      <c r="K36" s="47"/>
      <c r="L36" s="47"/>
      <c r="M36" s="47"/>
      <c r="N36" s="47"/>
      <c r="O36" s="56"/>
      <c r="P36" s="56"/>
    </row>
    <row r="37" spans="2:16" s="42" customFormat="1" ht="13.85" x14ac:dyDescent="0.25">
      <c r="B37" s="602">
        <v>4</v>
      </c>
      <c r="C37" s="325"/>
      <c r="D37" s="600"/>
      <c r="E37" s="56"/>
      <c r="F37" s="56"/>
      <c r="G37" s="56"/>
      <c r="H37" s="56"/>
      <c r="I37" s="601"/>
      <c r="J37" s="601"/>
      <c r="K37" s="47"/>
      <c r="L37" s="47"/>
      <c r="M37" s="47"/>
      <c r="N37" s="47"/>
      <c r="O37" s="56"/>
      <c r="P37" s="56"/>
    </row>
    <row r="38" spans="2:16" s="42" customFormat="1" ht="13.85" x14ac:dyDescent="0.25">
      <c r="B38" s="602">
        <v>5</v>
      </c>
      <c r="C38" s="325"/>
      <c r="D38" s="600"/>
      <c r="E38" s="56"/>
      <c r="F38" s="56"/>
      <c r="G38" s="56"/>
      <c r="H38" s="56"/>
      <c r="I38" s="601"/>
      <c r="J38" s="601"/>
      <c r="K38" s="47"/>
      <c r="L38" s="47"/>
      <c r="M38" s="47"/>
      <c r="N38" s="47"/>
      <c r="O38" s="56"/>
      <c r="P38" s="56"/>
    </row>
    <row r="39" spans="2:16" s="24" customFormat="1" ht="12.1" x14ac:dyDescent="0.25">
      <c r="B39" s="602">
        <v>6</v>
      </c>
      <c r="C39" s="325"/>
      <c r="D39" s="600"/>
      <c r="E39" s="56"/>
      <c r="F39" s="56"/>
      <c r="G39" s="56"/>
      <c r="H39" s="56"/>
      <c r="I39" s="601"/>
      <c r="J39" s="601"/>
      <c r="K39" s="47"/>
      <c r="L39" s="47"/>
      <c r="M39" s="47"/>
      <c r="N39" s="47"/>
      <c r="O39" s="56"/>
      <c r="P39" s="56"/>
    </row>
    <row r="40" spans="2:16" s="24" customFormat="1" ht="12.1" x14ac:dyDescent="0.25">
      <c r="B40" s="602">
        <v>7</v>
      </c>
      <c r="C40" s="325"/>
      <c r="D40" s="600"/>
      <c r="E40" s="56"/>
      <c r="F40" s="56"/>
      <c r="G40" s="56"/>
      <c r="H40" s="56"/>
      <c r="I40" s="601"/>
      <c r="J40" s="601"/>
      <c r="K40" s="47"/>
      <c r="L40" s="47"/>
      <c r="M40" s="47"/>
      <c r="N40" s="47"/>
      <c r="O40" s="56"/>
      <c r="P40" s="56"/>
    </row>
    <row r="41" spans="2:16" s="24" customFormat="1" ht="12.1" x14ac:dyDescent="0.25">
      <c r="B41" s="602">
        <v>8</v>
      </c>
      <c r="C41" s="325"/>
      <c r="D41" s="600"/>
      <c r="E41" s="56"/>
      <c r="F41" s="56"/>
      <c r="G41" s="56"/>
      <c r="H41" s="56"/>
      <c r="I41" s="601"/>
      <c r="J41" s="601"/>
      <c r="K41" s="47"/>
      <c r="L41" s="47"/>
      <c r="M41" s="47"/>
      <c r="N41" s="47"/>
      <c r="O41" s="56"/>
      <c r="P41" s="56"/>
    </row>
    <row r="42" spans="2:16" s="24" customFormat="1" ht="12.1" x14ac:dyDescent="0.25">
      <c r="B42" s="602">
        <v>9</v>
      </c>
      <c r="C42" s="325"/>
      <c r="D42" s="600"/>
      <c r="E42" s="56"/>
      <c r="F42" s="56"/>
      <c r="G42" s="56"/>
      <c r="H42" s="56"/>
      <c r="I42" s="601"/>
      <c r="J42" s="601"/>
      <c r="K42" s="47"/>
      <c r="L42" s="47"/>
      <c r="M42" s="47"/>
      <c r="N42" s="47"/>
      <c r="O42" s="56"/>
      <c r="P42" s="56"/>
    </row>
    <row r="43" spans="2:16" s="24" customFormat="1" ht="12.1" x14ac:dyDescent="0.25">
      <c r="B43" s="602">
        <v>10</v>
      </c>
      <c r="C43" s="325"/>
      <c r="D43" s="600"/>
      <c r="E43" s="56"/>
      <c r="F43" s="56"/>
      <c r="G43" s="56"/>
      <c r="H43" s="56"/>
      <c r="I43" s="601"/>
      <c r="J43" s="601"/>
      <c r="K43" s="47"/>
      <c r="L43" s="47"/>
      <c r="M43" s="47"/>
      <c r="N43" s="47"/>
      <c r="O43" s="56"/>
      <c r="P43" s="56"/>
    </row>
    <row r="44" spans="2:16" s="24" customFormat="1" ht="12.1" x14ac:dyDescent="0.25">
      <c r="B44" s="602">
        <v>11</v>
      </c>
      <c r="C44" s="325"/>
      <c r="D44" s="600"/>
      <c r="E44" s="56"/>
      <c r="F44" s="56"/>
      <c r="G44" s="56"/>
      <c r="H44" s="56"/>
      <c r="I44" s="601"/>
      <c r="J44" s="601"/>
      <c r="K44" s="47"/>
      <c r="L44" s="47"/>
      <c r="M44" s="47"/>
      <c r="N44" s="47"/>
      <c r="O44" s="56"/>
      <c r="P44" s="56"/>
    </row>
    <row r="45" spans="2:16" s="24" customFormat="1" ht="12.1" x14ac:dyDescent="0.25">
      <c r="B45" s="602">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2">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20.3" customHeight="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20.3" customHeight="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20.3" customHeight="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20.3" customHeight="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20.3" customHeight="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20.3" customHeight="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20.3" customHeight="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20.3" customHeight="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20.3" customHeight="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20.3" customHeight="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20.3" customHeight="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20.3" customHeight="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20.3" customHeight="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20.3" customHeight="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20.3" customHeight="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20.3" customHeight="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20.3" customHeight="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F104" s="92"/>
    </row>
    <row r="105" spans="2:16" ht="20.3" customHeight="1" x14ac:dyDescent="0.25">
      <c r="F105" s="92"/>
    </row>
    <row r="106" spans="2:16" ht="20.3" customHeight="1" x14ac:dyDescent="0.25">
      <c r="F106" s="92"/>
    </row>
    <row r="107" spans="2:16" ht="20.3" customHeight="1" x14ac:dyDescent="0.25">
      <c r="F107" s="92"/>
    </row>
    <row r="108" spans="2:16" ht="20.3" customHeight="1" x14ac:dyDescent="0.25">
      <c r="F108" s="92"/>
    </row>
    <row r="109" spans="2:16" ht="20.3" customHeight="1" x14ac:dyDescent="0.25">
      <c r="F109" s="92"/>
    </row>
    <row r="110" spans="2:16" ht="20.3" customHeight="1" x14ac:dyDescent="0.25">
      <c r="F110" s="92"/>
    </row>
    <row r="111" spans="2:16" ht="20.3" customHeight="1" x14ac:dyDescent="0.25">
      <c r="F111" s="92"/>
    </row>
    <row r="112" spans="2:1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row r="158" spans="6:6" ht="20.3" customHeight="1" x14ac:dyDescent="0.25">
      <c r="F158" s="92"/>
    </row>
    <row r="159" spans="6:6" ht="20.3" customHeight="1" x14ac:dyDescent="0.25">
      <c r="F159" s="92"/>
    </row>
    <row r="160" spans="6:6" ht="20.3" customHeight="1" x14ac:dyDescent="0.25">
      <c r="F160" s="92"/>
    </row>
    <row r="161" spans="6:6" ht="20.3" customHeight="1" x14ac:dyDescent="0.25">
      <c r="F161" s="92"/>
    </row>
    <row r="162" spans="6:6" ht="20.3" customHeight="1" x14ac:dyDescent="0.25">
      <c r="F162" s="92"/>
    </row>
    <row r="163" spans="6:6" ht="20.3" customHeight="1" x14ac:dyDescent="0.25">
      <c r="F163" s="92"/>
    </row>
    <row r="164" spans="6:6" ht="20.3" customHeight="1" x14ac:dyDescent="0.25">
      <c r="F164" s="92"/>
    </row>
    <row r="165" spans="6:6" ht="20.3" customHeight="1" x14ac:dyDescent="0.25">
      <c r="F165" s="92"/>
    </row>
    <row r="166" spans="6:6" ht="20.3" customHeight="1" x14ac:dyDescent="0.25">
      <c r="F166" s="92"/>
    </row>
    <row r="167" spans="6:6" ht="20.3" customHeight="1" x14ac:dyDescent="0.25">
      <c r="F167" s="92"/>
    </row>
  </sheetData>
  <autoFilter ref="B13:P30" xr:uid="{146E9F77-C1C7-4865-95DF-79B00E47C1AA}"/>
  <mergeCells count="8">
    <mergeCell ref="C11:G11"/>
    <mergeCell ref="B12:N12"/>
    <mergeCell ref="C2:G2"/>
    <mergeCell ref="B3:B7"/>
    <mergeCell ref="C3:G6"/>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0B9E-D887-4712-9FAF-79D859C9B357}">
  <dimension ref="A1:P165"/>
  <sheetViews>
    <sheetView showGridLines="0" showRuler="0" topLeftCell="A5" zoomScale="80" zoomScaleNormal="80" zoomScalePageLayoutView="130" workbookViewId="0">
      <pane xSplit="7" topLeftCell="H1" activePane="topRight" state="frozen"/>
      <selection pane="topRight" activeCell="F19" sqref="F19"/>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32.109375" style="99"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23.8867187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938</v>
      </c>
      <c r="D1" s="399"/>
      <c r="E1" s="98"/>
      <c r="F1" s="98"/>
      <c r="G1" s="98"/>
      <c r="H1" s="98"/>
      <c r="I1" s="98"/>
      <c r="J1" s="98"/>
      <c r="K1" s="98"/>
      <c r="L1" s="98"/>
      <c r="M1" s="98"/>
      <c r="N1" s="98"/>
      <c r="O1" s="400"/>
      <c r="P1" s="374"/>
    </row>
    <row r="2" spans="1:16" ht="14.4" x14ac:dyDescent="0.25">
      <c r="B2" s="322" t="s">
        <v>390</v>
      </c>
      <c r="C2" s="1252" t="s">
        <v>2726</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t="s">
        <v>2727</v>
      </c>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187.95" customHeight="1" x14ac:dyDescent="0.3">
      <c r="A14" s="126" t="s">
        <v>1603</v>
      </c>
      <c r="B14" s="106" t="s">
        <v>2651</v>
      </c>
      <c r="C14" s="612" t="s">
        <v>805</v>
      </c>
      <c r="D14" s="612" t="s">
        <v>1389</v>
      </c>
      <c r="E14" s="612" t="s">
        <v>1264</v>
      </c>
      <c r="F14" s="112" t="s">
        <v>2652</v>
      </c>
      <c r="G14" s="107" t="s">
        <v>324</v>
      </c>
      <c r="H14" s="106" t="s">
        <v>1657</v>
      </c>
      <c r="I14" s="119" t="s">
        <v>2735</v>
      </c>
      <c r="J14" s="108" t="s">
        <v>63</v>
      </c>
      <c r="K14" s="106" t="s">
        <v>63</v>
      </c>
      <c r="L14" s="117" t="s">
        <v>1659</v>
      </c>
      <c r="M14" s="117" t="s">
        <v>1660</v>
      </c>
      <c r="N14" s="109">
        <v>202</v>
      </c>
      <c r="O14" s="143"/>
    </row>
    <row r="15" spans="1:16" s="115" customFormat="1" ht="60.5" x14ac:dyDescent="0.3">
      <c r="A15" s="132" t="s">
        <v>1610</v>
      </c>
      <c r="B15" s="126" t="s">
        <v>2642</v>
      </c>
      <c r="C15" s="622" t="s">
        <v>805</v>
      </c>
      <c r="D15" s="612" t="s">
        <v>1389</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72.599999999999994" x14ac:dyDescent="0.3">
      <c r="A16" s="132" t="s">
        <v>1610</v>
      </c>
      <c r="B16" s="126" t="s">
        <v>2644</v>
      </c>
      <c r="C16" s="622" t="s">
        <v>805</v>
      </c>
      <c r="D16" s="612" t="s">
        <v>1389</v>
      </c>
      <c r="E16" s="612" t="s">
        <v>1182</v>
      </c>
      <c r="F16" s="112" t="s">
        <v>1617</v>
      </c>
      <c r="G16" s="120" t="s">
        <v>1618</v>
      </c>
      <c r="H16" s="110" t="s">
        <v>63</v>
      </c>
      <c r="I16" s="110" t="s">
        <v>2709</v>
      </c>
      <c r="J16" s="106" t="s">
        <v>63</v>
      </c>
      <c r="K16" s="117" t="s">
        <v>63</v>
      </c>
      <c r="L16" s="106" t="s">
        <v>63</v>
      </c>
      <c r="M16" s="106" t="s">
        <v>63</v>
      </c>
      <c r="N16" s="109">
        <v>202</v>
      </c>
      <c r="O16" s="4"/>
    </row>
    <row r="17" spans="1:16" s="115" customFormat="1" ht="98.5" customHeight="1" x14ac:dyDescent="0.3">
      <c r="A17" s="132" t="s">
        <v>1610</v>
      </c>
      <c r="B17" s="126" t="s">
        <v>2645</v>
      </c>
      <c r="C17" s="612" t="s">
        <v>805</v>
      </c>
      <c r="D17" s="612" t="s">
        <v>1389</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72.599999999999994" x14ac:dyDescent="0.3">
      <c r="A18" s="132" t="s">
        <v>1610</v>
      </c>
      <c r="B18" s="126" t="s">
        <v>2646</v>
      </c>
      <c r="C18" s="612" t="s">
        <v>805</v>
      </c>
      <c r="D18" s="612" t="s">
        <v>1389</v>
      </c>
      <c r="E18" s="612" t="s">
        <v>1207</v>
      </c>
      <c r="F18" s="112" t="s">
        <v>1667</v>
      </c>
      <c r="G18" s="120" t="s">
        <v>1625</v>
      </c>
      <c r="H18" s="110" t="s">
        <v>1665</v>
      </c>
      <c r="I18" s="110" t="s">
        <v>2709</v>
      </c>
      <c r="J18" s="106" t="s">
        <v>63</v>
      </c>
      <c r="K18" s="117" t="s">
        <v>63</v>
      </c>
      <c r="L18" s="106" t="s">
        <v>63</v>
      </c>
      <c r="M18" s="106" t="s">
        <v>63</v>
      </c>
      <c r="N18" s="109">
        <v>202</v>
      </c>
      <c r="O18" s="106" t="s">
        <v>1622</v>
      </c>
    </row>
    <row r="19" spans="1:16" s="115" customFormat="1" ht="101.7" customHeight="1" x14ac:dyDescent="0.3">
      <c r="A19" s="132" t="s">
        <v>1610</v>
      </c>
      <c r="B19" s="106" t="s">
        <v>2657</v>
      </c>
      <c r="C19" s="612" t="s">
        <v>804</v>
      </c>
      <c r="D19" s="612" t="s">
        <v>804</v>
      </c>
      <c r="E19" s="612" t="s">
        <v>1207</v>
      </c>
      <c r="F19" s="112" t="s">
        <v>1670</v>
      </c>
      <c r="G19" s="120" t="s">
        <v>1457</v>
      </c>
      <c r="H19" s="110" t="s">
        <v>1665</v>
      </c>
      <c r="I19" s="110" t="s">
        <v>2709</v>
      </c>
      <c r="J19" s="106" t="s">
        <v>63</v>
      </c>
      <c r="K19" s="117" t="s">
        <v>63</v>
      </c>
      <c r="L19" s="106" t="s">
        <v>63</v>
      </c>
      <c r="M19" s="106" t="s">
        <v>63</v>
      </c>
      <c r="N19" s="109">
        <v>202</v>
      </c>
      <c r="O19" s="106"/>
    </row>
    <row r="20" spans="1:16" s="115" customFormat="1" ht="49" customHeight="1" x14ac:dyDescent="0.3">
      <c r="A20" s="132" t="s">
        <v>1610</v>
      </c>
      <c r="B20" s="106" t="s">
        <v>2658</v>
      </c>
      <c r="C20" s="612" t="s">
        <v>805</v>
      </c>
      <c r="D20" s="612" t="s">
        <v>1389</v>
      </c>
      <c r="E20" s="612" t="s">
        <v>1207</v>
      </c>
      <c r="F20" s="112" t="s">
        <v>2729</v>
      </c>
      <c r="G20" s="120" t="s">
        <v>1463</v>
      </c>
      <c r="H20" s="110" t="s">
        <v>1665</v>
      </c>
      <c r="I20" s="110" t="s">
        <v>2709</v>
      </c>
      <c r="J20" s="106" t="s">
        <v>63</v>
      </c>
      <c r="K20" s="117" t="s">
        <v>63</v>
      </c>
      <c r="L20" s="106" t="s">
        <v>63</v>
      </c>
      <c r="M20" s="106" t="s">
        <v>63</v>
      </c>
      <c r="N20" s="109">
        <v>202</v>
      </c>
      <c r="O20" s="106" t="s">
        <v>1622</v>
      </c>
    </row>
    <row r="21" spans="1:16" s="115" customFormat="1" ht="81.25" customHeight="1" x14ac:dyDescent="0.3">
      <c r="A21" s="132" t="s">
        <v>1610</v>
      </c>
      <c r="B21" s="126" t="s">
        <v>2649</v>
      </c>
      <c r="C21" s="612" t="s">
        <v>805</v>
      </c>
      <c r="D21" s="612" t="s">
        <v>1389</v>
      </c>
      <c r="E21" s="612" t="s">
        <v>1207</v>
      </c>
      <c r="F21" s="112" t="s">
        <v>1629</v>
      </c>
      <c r="G21" s="120" t="s">
        <v>1391</v>
      </c>
      <c r="H21" s="110" t="s">
        <v>1665</v>
      </c>
      <c r="I21" s="110" t="s">
        <v>2709</v>
      </c>
      <c r="J21" s="106" t="s">
        <v>63</v>
      </c>
      <c r="K21" s="117" t="s">
        <v>63</v>
      </c>
      <c r="L21" s="106" t="s">
        <v>63</v>
      </c>
      <c r="M21" s="106" t="s">
        <v>63</v>
      </c>
      <c r="N21" s="109">
        <v>202</v>
      </c>
      <c r="O21" s="106" t="s">
        <v>1622</v>
      </c>
    </row>
    <row r="22" spans="1:16" s="731" customFormat="1" ht="96.8" x14ac:dyDescent="0.3">
      <c r="A22" s="745" t="s">
        <v>1630</v>
      </c>
      <c r="B22" s="720" t="s">
        <v>1674</v>
      </c>
      <c r="C22" s="738" t="s">
        <v>805</v>
      </c>
      <c r="D22" s="738" t="s">
        <v>805</v>
      </c>
      <c r="E22" s="738" t="s">
        <v>1182</v>
      </c>
      <c r="F22" s="727" t="s">
        <v>1675</v>
      </c>
      <c r="G22" s="721" t="s">
        <v>330</v>
      </c>
      <c r="H22" s="720" t="s">
        <v>1676</v>
      </c>
      <c r="I22" s="720" t="s">
        <v>2730</v>
      </c>
      <c r="J22" s="730" t="s">
        <v>63</v>
      </c>
      <c r="K22" s="728" t="s">
        <v>63</v>
      </c>
      <c r="L22" s="728" t="s">
        <v>63</v>
      </c>
      <c r="M22" s="728" t="s">
        <v>63</v>
      </c>
      <c r="N22" s="720">
        <v>202</v>
      </c>
      <c r="O22" s="732" t="s">
        <v>1239</v>
      </c>
    </row>
    <row r="23" spans="1:16" s="731" customFormat="1" ht="96.8" x14ac:dyDescent="0.3">
      <c r="A23" s="745" t="s">
        <v>1630</v>
      </c>
      <c r="B23" s="720" t="s">
        <v>1678</v>
      </c>
      <c r="C23" s="738" t="s">
        <v>805</v>
      </c>
      <c r="D23" s="738" t="s">
        <v>805</v>
      </c>
      <c r="E23" s="738" t="s">
        <v>1182</v>
      </c>
      <c r="F23" s="727" t="s">
        <v>1679</v>
      </c>
      <c r="G23" s="721" t="s">
        <v>332</v>
      </c>
      <c r="H23" s="720" t="s">
        <v>1280</v>
      </c>
      <c r="I23" s="720" t="s">
        <v>2736</v>
      </c>
      <c r="J23" s="730" t="s">
        <v>63</v>
      </c>
      <c r="K23" s="728" t="s">
        <v>63</v>
      </c>
      <c r="L23" s="728" t="s">
        <v>63</v>
      </c>
      <c r="M23" s="728" t="s">
        <v>63</v>
      </c>
      <c r="N23" s="720">
        <v>202</v>
      </c>
      <c r="O23" s="732" t="s">
        <v>1239</v>
      </c>
    </row>
    <row r="24" spans="1:16" s="731" customFormat="1" ht="96.8" x14ac:dyDescent="0.3">
      <c r="A24" s="745" t="s">
        <v>1630</v>
      </c>
      <c r="B24" s="720" t="s">
        <v>1681</v>
      </c>
      <c r="C24" s="735" t="s">
        <v>805</v>
      </c>
      <c r="D24" s="738" t="s">
        <v>805</v>
      </c>
      <c r="E24" s="738" t="s">
        <v>1182</v>
      </c>
      <c r="F24" s="727" t="s">
        <v>1682</v>
      </c>
      <c r="G24" s="721" t="s">
        <v>798</v>
      </c>
      <c r="H24" s="720" t="s">
        <v>1639</v>
      </c>
      <c r="I24" s="720" t="s">
        <v>2661</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12.1" x14ac:dyDescent="0.3">
      <c r="B28" s="599">
        <v>1</v>
      </c>
      <c r="C28" s="325"/>
      <c r="D28" s="600"/>
      <c r="E28" s="56"/>
      <c r="F28" s="56"/>
      <c r="G28" s="56"/>
      <c r="H28" s="56"/>
      <c r="I28" s="601"/>
      <c r="J28" s="601"/>
      <c r="K28" s="47"/>
      <c r="L28" s="47"/>
      <c r="M28" s="47"/>
      <c r="N28" s="47"/>
      <c r="O28" s="56"/>
      <c r="P28" s="56"/>
    </row>
    <row r="29" spans="1:16" s="55" customFormat="1" ht="13.85" x14ac:dyDescent="0.3">
      <c r="B29" s="602">
        <v>2</v>
      </c>
      <c r="C29" s="325"/>
      <c r="D29" s="600"/>
      <c r="E29" s="56"/>
      <c r="F29" s="56"/>
      <c r="G29" s="56"/>
      <c r="H29" s="56"/>
      <c r="I29" s="601"/>
      <c r="J29" s="601"/>
      <c r="K29" s="47"/>
      <c r="L29" s="47"/>
      <c r="M29" s="47"/>
      <c r="N29" s="47"/>
      <c r="O29" s="56"/>
      <c r="P29" s="56"/>
    </row>
    <row r="30" spans="1:16" s="55" customFormat="1" ht="13.85" x14ac:dyDescent="0.3">
      <c r="B30" s="602">
        <v>3</v>
      </c>
      <c r="C30" s="325"/>
      <c r="D30" s="600"/>
      <c r="E30" s="56"/>
      <c r="F30" s="56"/>
      <c r="G30" s="56"/>
      <c r="H30" s="56"/>
      <c r="I30" s="601"/>
      <c r="J30" s="601"/>
      <c r="K30" s="47"/>
      <c r="L30" s="47"/>
      <c r="M30" s="47"/>
      <c r="N30" s="47"/>
      <c r="O30" s="56"/>
      <c r="P30" s="56"/>
    </row>
    <row r="31" spans="1:16" s="42" customFormat="1" ht="13.85" x14ac:dyDescent="0.25">
      <c r="B31" s="603">
        <v>4</v>
      </c>
      <c r="C31" s="325"/>
      <c r="D31" s="600"/>
      <c r="E31" s="56"/>
      <c r="F31" s="56"/>
      <c r="G31" s="56"/>
      <c r="H31" s="56"/>
      <c r="I31" s="601"/>
      <c r="J31" s="601"/>
      <c r="K31" s="47"/>
      <c r="L31" s="47"/>
      <c r="M31" s="47"/>
      <c r="N31" s="47"/>
      <c r="O31" s="56"/>
      <c r="P31" s="56"/>
    </row>
    <row r="32" spans="1:16" s="42" customFormat="1" ht="13.85" x14ac:dyDescent="0.25">
      <c r="B32" s="603">
        <v>5</v>
      </c>
      <c r="C32" s="325"/>
      <c r="D32" s="600"/>
      <c r="E32" s="56"/>
      <c r="F32" s="56"/>
      <c r="G32" s="56"/>
      <c r="H32" s="56"/>
      <c r="I32" s="601"/>
      <c r="J32" s="601"/>
      <c r="K32" s="47"/>
      <c r="L32" s="47"/>
      <c r="M32" s="47"/>
      <c r="N32" s="47"/>
      <c r="O32" s="56"/>
      <c r="P32" s="56"/>
    </row>
    <row r="33" spans="2:16" s="24" customFormat="1" ht="12.1" x14ac:dyDescent="0.25">
      <c r="B33" s="603">
        <v>6</v>
      </c>
      <c r="C33" s="325"/>
      <c r="D33" s="600"/>
      <c r="E33" s="56"/>
      <c r="F33" s="56"/>
      <c r="G33" s="56"/>
      <c r="H33" s="56"/>
      <c r="I33" s="601"/>
      <c r="J33" s="601"/>
      <c r="K33" s="47"/>
      <c r="L33" s="47"/>
      <c r="M33" s="47"/>
      <c r="N33" s="47"/>
      <c r="O33" s="56"/>
      <c r="P33" s="56"/>
    </row>
    <row r="34" spans="2:16" s="24" customFormat="1" ht="12.1" x14ac:dyDescent="0.25">
      <c r="B34" s="603">
        <v>7</v>
      </c>
      <c r="C34" s="325"/>
      <c r="D34" s="600"/>
      <c r="E34" s="56"/>
      <c r="F34" s="56"/>
      <c r="G34" s="56"/>
      <c r="H34" s="56"/>
      <c r="I34" s="601"/>
      <c r="J34" s="601"/>
      <c r="K34" s="47"/>
      <c r="L34" s="47"/>
      <c r="M34" s="47"/>
      <c r="N34" s="47"/>
      <c r="O34" s="56"/>
      <c r="P34" s="56"/>
    </row>
    <row r="35" spans="2:16" s="24" customFormat="1" ht="12.1" x14ac:dyDescent="0.25">
      <c r="B35" s="603">
        <v>8</v>
      </c>
      <c r="C35" s="325"/>
      <c r="D35" s="600"/>
      <c r="E35" s="56"/>
      <c r="F35" s="56"/>
      <c r="G35" s="56"/>
      <c r="H35" s="56"/>
      <c r="I35" s="601"/>
      <c r="J35" s="601"/>
      <c r="K35" s="47"/>
      <c r="L35" s="47"/>
      <c r="M35" s="47"/>
      <c r="N35" s="47"/>
      <c r="O35" s="56"/>
      <c r="P35" s="56"/>
    </row>
    <row r="36" spans="2:16" s="24" customFormat="1" ht="12.1" x14ac:dyDescent="0.25">
      <c r="B36" s="603">
        <v>9</v>
      </c>
      <c r="C36" s="325"/>
      <c r="D36" s="600"/>
      <c r="E36" s="56"/>
      <c r="F36" s="56"/>
      <c r="G36" s="56"/>
      <c r="H36" s="56"/>
      <c r="I36" s="601"/>
      <c r="J36" s="601"/>
      <c r="K36" s="47"/>
      <c r="L36" s="47"/>
      <c r="M36" s="47"/>
      <c r="N36" s="47"/>
      <c r="O36" s="56"/>
      <c r="P36" s="56"/>
    </row>
    <row r="37" spans="2:16" s="24" customFormat="1" ht="12.1" x14ac:dyDescent="0.25">
      <c r="B37" s="603">
        <v>10</v>
      </c>
      <c r="C37" s="325"/>
      <c r="D37" s="600"/>
      <c r="E37" s="56"/>
      <c r="F37" s="56"/>
      <c r="G37" s="56"/>
      <c r="H37" s="56"/>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5B40-0961-49FA-B432-E33DA4A63C0D}">
  <dimension ref="A1:Q167"/>
  <sheetViews>
    <sheetView showGridLines="0" showRuler="0" zoomScale="110" zoomScaleNormal="110" zoomScalePageLayoutView="98" workbookViewId="0">
      <pane xSplit="7" topLeftCell="H1" activePane="topRight" state="frozen"/>
      <selection pane="topRight" activeCell="G20" sqref="G20"/>
    </sheetView>
  </sheetViews>
  <sheetFormatPr defaultColWidth="10.5546875" defaultRowHeight="20.3" customHeight="1" x14ac:dyDescent="0.25"/>
  <cols>
    <col min="1" max="1" width="0" style="42" hidden="1" customWidth="1"/>
    <col min="2" max="2" width="29" style="42" customWidth="1"/>
    <col min="3" max="3" width="33.5546875" style="42" customWidth="1"/>
    <col min="4" max="4" width="13.109375" style="42" customWidth="1"/>
    <col min="5" max="5" width="12" style="42" bestFit="1" customWidth="1"/>
    <col min="6" max="6" width="19.88671875" style="42" bestFit="1" customWidth="1"/>
    <col min="7" max="7" width="33" style="42" customWidth="1"/>
    <col min="8" max="8" width="35.88671875" style="42" customWidth="1"/>
    <col min="9" max="9" width="22.109375" style="42" customWidth="1"/>
    <col min="10" max="10" width="29.44140625" style="42" customWidth="1"/>
    <col min="11" max="11" width="28.88671875" style="42" customWidth="1"/>
    <col min="12" max="12" width="51.88671875" style="42" customWidth="1"/>
    <col min="13" max="13" width="26.109375" style="42" customWidth="1"/>
    <col min="14" max="14" width="33.88671875" style="42" customWidth="1"/>
    <col min="15" max="15" width="26.5546875" style="42" customWidth="1"/>
    <col min="16" max="16" width="47.6640625" style="42" customWidth="1"/>
    <col min="17" max="16384" width="10.5546875" style="42"/>
  </cols>
  <sheetData>
    <row r="1" spans="1:17" ht="39.049999999999997" customHeight="1" x14ac:dyDescent="0.25">
      <c r="B1" s="321" t="s">
        <v>388</v>
      </c>
      <c r="C1" s="41" t="s">
        <v>952</v>
      </c>
      <c r="D1" s="347"/>
      <c r="E1" s="23"/>
      <c r="F1" s="23"/>
      <c r="G1" s="23"/>
      <c r="H1" s="23"/>
      <c r="I1" s="23"/>
      <c r="J1" s="23"/>
      <c r="K1" s="23"/>
      <c r="L1" s="23"/>
      <c r="M1" s="23"/>
      <c r="N1" s="23"/>
      <c r="O1" s="363"/>
      <c r="P1" s="364"/>
    </row>
    <row r="2" spans="1:17" ht="14.4" x14ac:dyDescent="0.25">
      <c r="B2" s="321" t="s">
        <v>390</v>
      </c>
      <c r="C2" s="1224" t="s">
        <v>1246</v>
      </c>
      <c r="D2" s="1225"/>
      <c r="E2" s="1225"/>
      <c r="F2" s="1225"/>
      <c r="G2" s="1225"/>
      <c r="H2" s="1000"/>
      <c r="I2" s="1000"/>
      <c r="J2" s="1000"/>
      <c r="K2" s="1000"/>
      <c r="L2" s="1000"/>
      <c r="M2" s="1000"/>
      <c r="N2" s="1000"/>
      <c r="O2" s="363"/>
      <c r="P2" s="364"/>
    </row>
    <row r="3" spans="1:17" ht="13.85" x14ac:dyDescent="0.25">
      <c r="B3" s="1221" t="s">
        <v>392</v>
      </c>
      <c r="C3" s="1227" t="s">
        <v>1203</v>
      </c>
      <c r="D3" s="1228"/>
      <c r="E3" s="1228"/>
      <c r="F3" s="1228"/>
      <c r="G3" s="1228"/>
      <c r="H3" s="506"/>
      <c r="I3" s="506"/>
      <c r="J3" s="506"/>
      <c r="K3" s="506"/>
      <c r="L3" s="506"/>
      <c r="M3" s="506"/>
      <c r="N3" s="506"/>
      <c r="O3" s="365"/>
      <c r="P3" s="366"/>
    </row>
    <row r="4" spans="1:17" ht="13.85" x14ac:dyDescent="0.25">
      <c r="B4" s="1222"/>
      <c r="C4" s="1229"/>
      <c r="D4" s="1230"/>
      <c r="E4" s="1230"/>
      <c r="F4" s="1230"/>
      <c r="G4" s="1230"/>
      <c r="H4" s="507"/>
      <c r="I4" s="507"/>
      <c r="J4" s="507"/>
      <c r="K4" s="507"/>
      <c r="L4" s="507"/>
      <c r="M4" s="507"/>
      <c r="N4" s="507"/>
      <c r="P4" s="367"/>
    </row>
    <row r="5" spans="1:17" ht="13.85" x14ac:dyDescent="0.25">
      <c r="B5" s="1222"/>
      <c r="C5" s="1229"/>
      <c r="D5" s="1230"/>
      <c r="E5" s="1230"/>
      <c r="F5" s="1230"/>
      <c r="G5" s="1230"/>
      <c r="H5" s="507"/>
      <c r="I5" s="507"/>
      <c r="J5" s="507"/>
      <c r="K5" s="507"/>
      <c r="L5" s="507"/>
      <c r="M5" s="507"/>
      <c r="N5" s="507"/>
      <c r="P5" s="367"/>
    </row>
    <row r="6" spans="1:17" ht="13.85" x14ac:dyDescent="0.25">
      <c r="B6" s="1222"/>
      <c r="C6" s="1229"/>
      <c r="D6" s="1230"/>
      <c r="E6" s="1230"/>
      <c r="F6" s="1230"/>
      <c r="G6" s="1230"/>
      <c r="H6" s="507"/>
      <c r="I6" s="507"/>
      <c r="J6" s="507"/>
      <c r="K6" s="507"/>
      <c r="L6" s="507"/>
      <c r="M6" s="507"/>
      <c r="N6" s="507"/>
      <c r="P6" s="367"/>
    </row>
    <row r="7" spans="1:17" ht="13.85" x14ac:dyDescent="0.25">
      <c r="B7" s="1223"/>
      <c r="C7" s="1231"/>
      <c r="D7" s="1232"/>
      <c r="E7" s="1232"/>
      <c r="F7" s="1232"/>
      <c r="G7" s="1232"/>
      <c r="H7" s="509"/>
      <c r="I7" s="509"/>
      <c r="J7" s="509"/>
      <c r="K7" s="509"/>
      <c r="L7" s="509"/>
      <c r="M7" s="509"/>
      <c r="N7" s="509"/>
      <c r="O7" s="368"/>
      <c r="P7" s="369"/>
    </row>
    <row r="8" spans="1:17" ht="15" customHeight="1" x14ac:dyDescent="0.25">
      <c r="B8" s="321" t="s">
        <v>394</v>
      </c>
      <c r="C8" s="1224" t="s">
        <v>737</v>
      </c>
      <c r="D8" s="1225"/>
      <c r="E8" s="1225"/>
      <c r="F8" s="1225"/>
      <c r="G8" s="1225"/>
      <c r="H8" s="1000"/>
      <c r="I8" s="1000"/>
      <c r="J8" s="1000"/>
      <c r="K8" s="1000"/>
      <c r="L8" s="1000"/>
      <c r="M8" s="1000"/>
      <c r="N8" s="1000"/>
      <c r="O8" s="363"/>
      <c r="P8" s="364"/>
    </row>
    <row r="9" spans="1:17" ht="56.3" customHeight="1" x14ac:dyDescent="0.25">
      <c r="B9" s="321" t="s">
        <v>396</v>
      </c>
      <c r="C9" s="1224" t="s">
        <v>1204</v>
      </c>
      <c r="D9" s="1225"/>
      <c r="E9" s="1225"/>
      <c r="F9" s="1225"/>
      <c r="G9" s="1225"/>
      <c r="H9" s="999"/>
      <c r="I9" s="999"/>
      <c r="J9" s="1000"/>
      <c r="K9" s="1000"/>
      <c r="L9" s="1000"/>
      <c r="M9" s="1000"/>
      <c r="N9" s="1000"/>
      <c r="O9" s="363"/>
      <c r="P9" s="364"/>
    </row>
    <row r="10" spans="1:17" ht="46.55" hidden="1" customHeight="1" x14ac:dyDescent="0.25">
      <c r="B10" s="321" t="s">
        <v>445</v>
      </c>
      <c r="C10" s="1224" t="s">
        <v>459</v>
      </c>
      <c r="D10" s="1225"/>
      <c r="E10" s="1225"/>
      <c r="F10" s="1225"/>
      <c r="G10" s="1225"/>
      <c r="H10" s="511" t="e">
        <f t="array" ref="H10">_xlfn.TEXTJOIN(", ",TRUE,IF((E14:E100="Y")*(B23:B100&lt;&gt;""),B23:B100,""))</f>
        <v>#N/A</v>
      </c>
      <c r="I10" s="1000"/>
      <c r="J10" s="1000"/>
      <c r="K10" s="1000"/>
      <c r="L10" s="1000"/>
      <c r="M10" s="1000"/>
      <c r="N10" s="1000"/>
      <c r="O10" s="363"/>
      <c r="P10" s="364"/>
    </row>
    <row r="11" spans="1:17" ht="14.4" x14ac:dyDescent="0.25">
      <c r="B11" s="321" t="s">
        <v>398</v>
      </c>
      <c r="C11" s="1224" t="s">
        <v>63</v>
      </c>
      <c r="D11" s="1225"/>
      <c r="E11" s="1225"/>
      <c r="F11" s="1225"/>
      <c r="G11" s="1225"/>
      <c r="H11" s="1000"/>
      <c r="I11" s="1000"/>
      <c r="J11" s="1000"/>
      <c r="K11" s="1000"/>
      <c r="L11" s="1000"/>
      <c r="M11" s="1000"/>
      <c r="N11" s="1000"/>
      <c r="O11" s="363"/>
      <c r="P11" s="364"/>
    </row>
    <row r="12" spans="1:17" ht="20.3" customHeight="1" x14ac:dyDescent="0.25">
      <c r="B12" s="43" t="s">
        <v>1175</v>
      </c>
      <c r="C12" s="43"/>
      <c r="D12" s="43"/>
      <c r="E12" s="43"/>
      <c r="F12" s="43"/>
      <c r="G12" s="44"/>
      <c r="H12" s="45"/>
      <c r="I12" s="45"/>
      <c r="J12" s="45"/>
      <c r="K12" s="45"/>
      <c r="L12" s="45"/>
      <c r="M12" s="45"/>
      <c r="N12" s="370"/>
      <c r="O12" s="363"/>
      <c r="P12" s="364"/>
    </row>
    <row r="13" spans="1:17" s="4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7" s="55" customFormat="1" ht="84.7" x14ac:dyDescent="0.3">
      <c r="A14" s="47" t="s">
        <v>1205</v>
      </c>
      <c r="B14" s="47" t="s">
        <v>1206</v>
      </c>
      <c r="C14" s="600" t="s">
        <v>804</v>
      </c>
      <c r="D14" s="600" t="s">
        <v>804</v>
      </c>
      <c r="E14" s="600" t="s">
        <v>1207</v>
      </c>
      <c r="F14" s="49" t="s">
        <v>1247</v>
      </c>
      <c r="G14" s="48" t="s">
        <v>352</v>
      </c>
      <c r="H14" s="48" t="s">
        <v>1209</v>
      </c>
      <c r="I14" s="48" t="s">
        <v>1210</v>
      </c>
      <c r="J14" s="31" t="s">
        <v>1187</v>
      </c>
      <c r="K14" s="56" t="s">
        <v>1211</v>
      </c>
      <c r="L14" s="56" t="s">
        <v>63</v>
      </c>
      <c r="M14" s="47" t="s">
        <v>63</v>
      </c>
      <c r="N14" s="47">
        <v>202</v>
      </c>
      <c r="O14" s="47"/>
    </row>
    <row r="15" spans="1:17" s="55" customFormat="1" ht="229.85" x14ac:dyDescent="0.25">
      <c r="A15" s="47" t="s">
        <v>1213</v>
      </c>
      <c r="B15" s="47" t="s">
        <v>1214</v>
      </c>
      <c r="C15" s="600" t="s">
        <v>805</v>
      </c>
      <c r="D15" s="600" t="s">
        <v>804</v>
      </c>
      <c r="E15" s="600" t="s">
        <v>1182</v>
      </c>
      <c r="F15" s="49" t="s">
        <v>1215</v>
      </c>
      <c r="G15" s="50" t="s">
        <v>324</v>
      </c>
      <c r="H15" s="48" t="s">
        <v>1216</v>
      </c>
      <c r="I15" s="48" t="s">
        <v>1217</v>
      </c>
      <c r="J15" s="51" t="s">
        <v>63</v>
      </c>
      <c r="K15" s="51" t="s">
        <v>63</v>
      </c>
      <c r="L15" s="56" t="s">
        <v>1218</v>
      </c>
      <c r="M15" s="57" t="s">
        <v>1219</v>
      </c>
      <c r="N15" s="47">
        <v>202</v>
      </c>
      <c r="O15" s="47"/>
      <c r="P15" s="42"/>
      <c r="Q15" s="42"/>
    </row>
    <row r="16" spans="1:17" s="55" customFormat="1" ht="121" x14ac:dyDescent="0.3">
      <c r="A16" s="47" t="s">
        <v>1220</v>
      </c>
      <c r="B16" s="47" t="s">
        <v>1221</v>
      </c>
      <c r="C16" s="600" t="s">
        <v>804</v>
      </c>
      <c r="D16" s="600" t="s">
        <v>804</v>
      </c>
      <c r="E16" s="600" t="s">
        <v>1207</v>
      </c>
      <c r="F16" s="49" t="s">
        <v>1248</v>
      </c>
      <c r="G16" s="48" t="s">
        <v>352</v>
      </c>
      <c r="H16" s="47" t="s">
        <v>1223</v>
      </c>
      <c r="I16" s="47" t="s">
        <v>1224</v>
      </c>
      <c r="J16" s="53" t="s">
        <v>63</v>
      </c>
      <c r="K16" s="56" t="s">
        <v>63</v>
      </c>
      <c r="L16" s="56" t="s">
        <v>63</v>
      </c>
      <c r="M16" s="47" t="s">
        <v>63</v>
      </c>
      <c r="N16" s="47">
        <v>202</v>
      </c>
      <c r="O16" s="47"/>
    </row>
    <row r="17" spans="1:16" s="55" customFormat="1" ht="108.9" x14ac:dyDescent="0.3">
      <c r="A17" s="47" t="s">
        <v>1226</v>
      </c>
      <c r="B17" s="47" t="s">
        <v>1227</v>
      </c>
      <c r="C17" s="600" t="s">
        <v>805</v>
      </c>
      <c r="D17" s="600" t="s">
        <v>804</v>
      </c>
      <c r="E17" s="600" t="s">
        <v>1182</v>
      </c>
      <c r="F17" s="49" t="s">
        <v>1249</v>
      </c>
      <c r="G17" s="52" t="s">
        <v>1184</v>
      </c>
      <c r="H17" s="48" t="s">
        <v>1209</v>
      </c>
      <c r="I17" s="48" t="s">
        <v>1229</v>
      </c>
      <c r="J17" s="53" t="s">
        <v>63</v>
      </c>
      <c r="K17" s="54" t="s">
        <v>63</v>
      </c>
      <c r="L17" s="47" t="s">
        <v>63</v>
      </c>
      <c r="M17" s="47" t="s">
        <v>63</v>
      </c>
      <c r="N17" s="39">
        <v>202</v>
      </c>
      <c r="O17" s="47" t="s">
        <v>1225</v>
      </c>
    </row>
    <row r="18" spans="1:16" s="685" customFormat="1" ht="108.9" x14ac:dyDescent="0.3">
      <c r="A18" s="678" t="s">
        <v>1226</v>
      </c>
      <c r="B18" s="678" t="s">
        <v>1230</v>
      </c>
      <c r="C18" s="679" t="s">
        <v>805</v>
      </c>
      <c r="D18" s="679" t="s">
        <v>805</v>
      </c>
      <c r="E18" s="679" t="s">
        <v>1182</v>
      </c>
      <c r="F18" s="680" t="s">
        <v>1250</v>
      </c>
      <c r="G18" s="681" t="s">
        <v>336</v>
      </c>
      <c r="H18" s="678" t="s">
        <v>63</v>
      </c>
      <c r="I18" s="682" t="s">
        <v>1229</v>
      </c>
      <c r="J18" s="682" t="s">
        <v>63</v>
      </c>
      <c r="K18" s="683" t="s">
        <v>63</v>
      </c>
      <c r="L18" s="683" t="s">
        <v>63</v>
      </c>
      <c r="M18" s="678" t="s">
        <v>63</v>
      </c>
      <c r="N18" s="678">
        <v>202</v>
      </c>
      <c r="O18" s="678" t="s">
        <v>1225</v>
      </c>
    </row>
    <row r="19" spans="1:16" s="685" customFormat="1" ht="84.7" x14ac:dyDescent="0.3">
      <c r="A19" s="678" t="s">
        <v>1226</v>
      </c>
      <c r="B19" s="678" t="s">
        <v>1232</v>
      </c>
      <c r="C19" s="679" t="s">
        <v>805</v>
      </c>
      <c r="D19" s="679" t="s">
        <v>805</v>
      </c>
      <c r="E19" s="679" t="s">
        <v>1207</v>
      </c>
      <c r="F19" s="680" t="s">
        <v>1251</v>
      </c>
      <c r="G19" s="681" t="s">
        <v>338</v>
      </c>
      <c r="H19" s="678" t="s">
        <v>1234</v>
      </c>
      <c r="I19" s="682" t="s">
        <v>1229</v>
      </c>
      <c r="J19" s="682" t="s">
        <v>63</v>
      </c>
      <c r="K19" s="683" t="s">
        <v>63</v>
      </c>
      <c r="L19" s="683" t="s">
        <v>63</v>
      </c>
      <c r="M19" s="678" t="s">
        <v>63</v>
      </c>
      <c r="N19" s="678">
        <v>202</v>
      </c>
      <c r="O19" s="678"/>
    </row>
    <row r="20" spans="1:16" s="685" customFormat="1" ht="84.7" x14ac:dyDescent="0.3">
      <c r="A20" s="678" t="s">
        <v>1235</v>
      </c>
      <c r="B20" s="678" t="s">
        <v>1236</v>
      </c>
      <c r="C20" s="679" t="s">
        <v>805</v>
      </c>
      <c r="D20" s="679" t="s">
        <v>805</v>
      </c>
      <c r="E20" s="679" t="s">
        <v>1207</v>
      </c>
      <c r="F20" s="680" t="s">
        <v>1237</v>
      </c>
      <c r="G20" s="681" t="s">
        <v>326</v>
      </c>
      <c r="H20" s="678" t="s">
        <v>63</v>
      </c>
      <c r="I20" s="678" t="s">
        <v>1238</v>
      </c>
      <c r="J20" s="682" t="s">
        <v>63</v>
      </c>
      <c r="K20" s="678" t="s">
        <v>63</v>
      </c>
      <c r="L20" s="678" t="s">
        <v>63</v>
      </c>
      <c r="M20" s="678" t="s">
        <v>63</v>
      </c>
      <c r="N20" s="678">
        <v>202</v>
      </c>
      <c r="O20" s="683" t="s">
        <v>1239</v>
      </c>
    </row>
    <row r="21" spans="1:16" s="685" customFormat="1" ht="84.7" x14ac:dyDescent="0.3">
      <c r="A21" s="678" t="s">
        <v>1235</v>
      </c>
      <c r="B21" s="678" t="s">
        <v>1240</v>
      </c>
      <c r="C21" s="679" t="s">
        <v>805</v>
      </c>
      <c r="D21" s="679" t="s">
        <v>805</v>
      </c>
      <c r="E21" s="679" t="s">
        <v>1207</v>
      </c>
      <c r="F21" s="680" t="s">
        <v>1241</v>
      </c>
      <c r="G21" s="840" t="s">
        <v>328</v>
      </c>
      <c r="H21" s="678" t="s">
        <v>63</v>
      </c>
      <c r="I21" s="678" t="s">
        <v>1238</v>
      </c>
      <c r="J21" s="682" t="s">
        <v>63</v>
      </c>
      <c r="K21" s="678" t="s">
        <v>63</v>
      </c>
      <c r="L21" s="682" t="s">
        <v>63</v>
      </c>
      <c r="M21" s="678" t="s">
        <v>63</v>
      </c>
      <c r="N21" s="688">
        <v>202</v>
      </c>
      <c r="O21" s="683" t="s">
        <v>1239</v>
      </c>
    </row>
    <row r="22" spans="1:16" s="685" customFormat="1" ht="60.5" x14ac:dyDescent="0.3">
      <c r="A22" s="678" t="s">
        <v>1235</v>
      </c>
      <c r="B22" s="678" t="s">
        <v>1242</v>
      </c>
      <c r="C22" s="679" t="s">
        <v>805</v>
      </c>
      <c r="D22" s="679" t="s">
        <v>805</v>
      </c>
      <c r="E22" s="679" t="s">
        <v>1207</v>
      </c>
      <c r="F22" s="680" t="s">
        <v>1243</v>
      </c>
      <c r="G22" s="681" t="s">
        <v>798</v>
      </c>
      <c r="H22" s="678" t="s">
        <v>1244</v>
      </c>
      <c r="I22" s="678" t="s">
        <v>1245</v>
      </c>
      <c r="J22" s="682" t="s">
        <v>63</v>
      </c>
      <c r="K22" s="678" t="s">
        <v>63</v>
      </c>
      <c r="L22" s="682" t="s">
        <v>63</v>
      </c>
      <c r="M22" s="678" t="s">
        <v>63</v>
      </c>
      <c r="N22" s="678">
        <v>202</v>
      </c>
      <c r="O22" s="683" t="s">
        <v>1239</v>
      </c>
    </row>
    <row r="23" spans="1:16" s="55" customFormat="1" ht="13.85" x14ac:dyDescent="0.3">
      <c r="B23" s="47"/>
      <c r="C23" s="47"/>
      <c r="D23" s="47"/>
      <c r="E23" s="49"/>
      <c r="F23" s="48"/>
      <c r="G23" s="47"/>
      <c r="H23" s="47"/>
      <c r="I23" s="53"/>
      <c r="J23" s="47"/>
      <c r="K23" s="53"/>
      <c r="L23" s="47"/>
      <c r="M23" s="47"/>
      <c r="N23" s="47"/>
      <c r="O23" s="371"/>
      <c r="P23" s="372"/>
    </row>
    <row r="24" spans="1:16" s="55" customFormat="1" ht="13.85" x14ac:dyDescent="0.3">
      <c r="B24" s="58"/>
      <c r="C24" s="58"/>
      <c r="D24" s="58"/>
      <c r="E24" s="58"/>
      <c r="F24" s="59"/>
      <c r="G24" s="58"/>
      <c r="H24" s="58"/>
      <c r="I24" s="58"/>
      <c r="J24" s="58"/>
      <c r="K24" s="58"/>
      <c r="L24" s="58"/>
      <c r="M24" s="58"/>
      <c r="N24" s="58"/>
      <c r="O24" s="371"/>
      <c r="P24" s="372"/>
    </row>
    <row r="25" spans="1:16"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6" s="54" customFormat="1" ht="24.2" x14ac:dyDescent="0.3">
      <c r="B26" s="599">
        <v>1</v>
      </c>
      <c r="C26" s="325" t="str" cm="1">
        <f t="array" ref="C26">IFERROR(INDEX('List of Test Cases'!C:C,SMALL(IF('List of Test Cases'!E:E=$C$1,ROW('List of Test Cases'!E:E) - ROW(INDEX('List of Test Cases'!E:E,1,1))+1),B26)),"")</f>
        <v>ET-G001-SRO-L1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ET-G001</v>
      </c>
      <c r="F26" s="56" t="str" cm="1">
        <f t="array" ref="F26">IF($C26="","",INDEX('List of Test Cases'!C:C,MATCH(CONCATENATE($C26,$C$1),'List of Test Cases'!$Q:$Q,0),))</f>
        <v>ET-G001-SRO-L1</v>
      </c>
      <c r="G26" s="56" t="str" cm="1">
        <f t="array" aca="1" ref="G26" ca="1">IF($C26="","",INDEX('List of Test Cases'!G:G,MATCH(CONCATENATE($C26,$C$1),'List of Test Cases'!$Q:$Q,0),))</f>
        <v>Switch Request Objection - Gas (Losing) (5 Day(s))</v>
      </c>
      <c r="H26" s="56" t="str" cm="1">
        <f t="array" ref="H26">IF($C26="","",INDEX('List of Test Cases'!A:A,MATCH(CONCATENATE($C26,$C$1),'List of Test Cases'!$Q:$Q,0),))</f>
        <v>Switch Request Objection - LOSE</v>
      </c>
      <c r="I26" s="601"/>
      <c r="J26" s="601"/>
      <c r="K26" s="47"/>
      <c r="L26" s="47"/>
      <c r="M26" s="47"/>
      <c r="N26" s="47"/>
      <c r="O26" s="56"/>
      <c r="P26" s="56"/>
    </row>
    <row r="27" spans="1:16" s="55" customFormat="1" ht="24.2" x14ac:dyDescent="0.3">
      <c r="B27" s="602">
        <v>2</v>
      </c>
      <c r="C27" s="325" t="str" cm="1">
        <f t="array" ref="C27">IFERROR(INDEX('List of Test Cases'!C:C,SMALL(IF('List of Test Cases'!E:E=$C$1,ROW('List of Test Cases'!E:E) - ROW(INDEX('List of Test Cases'!E:E,1,1))+1),B27)),"")</f>
        <v>ET-G001-SRO-L2</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ET-G001</v>
      </c>
      <c r="F27" s="56" t="str" cm="1">
        <f t="array" ref="F27">IF($C27="","",INDEX('List of Test Cases'!C:C,MATCH(CONCATENATE($C27,$C$1),'List of Test Cases'!$Q:$Q,0),))</f>
        <v>ET-G001-SRO-L2</v>
      </c>
      <c r="G27" s="56" t="str" cm="1">
        <f t="array" aca="1" ref="G27" ca="1">IF($C27="","",INDEX('List of Test Cases'!G:G,MATCH(CONCATENATE($C27,$C$1),'List of Test Cases'!$Q:$Q,0),))</f>
        <v>Switch Request Objection - Gas (Losing) (OFAF, 5 Day(s))</v>
      </c>
      <c r="H27" s="56" t="str" cm="1">
        <f t="array" ref="H27">IF($C27="","",INDEX('List of Test Cases'!A:A,MATCH(CONCATENATE($C27,$C$1),'List of Test Cases'!$Q:$Q,0),))</f>
        <v>Switch Request Objection - LOSE</v>
      </c>
      <c r="I27" s="601"/>
      <c r="J27" s="601"/>
      <c r="K27" s="47"/>
      <c r="L27" s="47"/>
      <c r="M27" s="47"/>
      <c r="N27" s="47"/>
      <c r="O27" s="56"/>
      <c r="P27" s="56"/>
    </row>
    <row r="28" spans="1:16"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20.3" customHeight="1" x14ac:dyDescent="0.25">
      <c r="G56" s="60"/>
    </row>
    <row r="57" spans="2:16" ht="20.3" customHeight="1" x14ac:dyDescent="0.25">
      <c r="G57" s="60"/>
    </row>
    <row r="58" spans="2:16" ht="20.3" customHeight="1" x14ac:dyDescent="0.25">
      <c r="G58" s="60"/>
    </row>
    <row r="59" spans="2:16" ht="20.3" customHeight="1" x14ac:dyDescent="0.25">
      <c r="G59" s="60"/>
    </row>
    <row r="60" spans="2:16" ht="20.3" customHeight="1" x14ac:dyDescent="0.25">
      <c r="G60" s="60"/>
    </row>
    <row r="61" spans="2:16" ht="20.3" customHeight="1" x14ac:dyDescent="0.25">
      <c r="G61" s="60"/>
    </row>
    <row r="62" spans="2:16" ht="20.3" customHeight="1" x14ac:dyDescent="0.25">
      <c r="G62" s="60"/>
    </row>
    <row r="63" spans="2:16" ht="20.3" customHeight="1" x14ac:dyDescent="0.25">
      <c r="G63" s="60"/>
    </row>
    <row r="64" spans="2:16" ht="20.3" customHeight="1" x14ac:dyDescent="0.25">
      <c r="G64" s="60"/>
    </row>
    <row r="65" spans="7:7" ht="20.3" customHeight="1" x14ac:dyDescent="0.25">
      <c r="G65" s="60"/>
    </row>
    <row r="66" spans="7:7" ht="20.3" customHeight="1" x14ac:dyDescent="0.25">
      <c r="G66" s="60"/>
    </row>
    <row r="67" spans="7:7" ht="20.3" customHeight="1" x14ac:dyDescent="0.25">
      <c r="G67" s="60"/>
    </row>
    <row r="68" spans="7:7" ht="20.3" customHeight="1" x14ac:dyDescent="0.25">
      <c r="G68" s="60"/>
    </row>
    <row r="69" spans="7:7" ht="20.3" customHeight="1" x14ac:dyDescent="0.25">
      <c r="G69" s="60"/>
    </row>
    <row r="70" spans="7:7" ht="20.3" customHeight="1" x14ac:dyDescent="0.25">
      <c r="G70" s="60"/>
    </row>
    <row r="71" spans="7:7" ht="20.3" customHeight="1" x14ac:dyDescent="0.25">
      <c r="G71" s="60"/>
    </row>
    <row r="72" spans="7:7" ht="20.3" customHeight="1" x14ac:dyDescent="0.25">
      <c r="G72" s="60"/>
    </row>
    <row r="73" spans="7:7" ht="20.3" customHeight="1" x14ac:dyDescent="0.25">
      <c r="G73" s="60"/>
    </row>
    <row r="74" spans="7:7" ht="20.3" customHeight="1" x14ac:dyDescent="0.25">
      <c r="G74" s="60"/>
    </row>
    <row r="75" spans="7:7" ht="20.3" customHeight="1" x14ac:dyDescent="0.25">
      <c r="G75" s="60"/>
    </row>
    <row r="76" spans="7:7" ht="20.3" customHeight="1" x14ac:dyDescent="0.25">
      <c r="G76" s="60"/>
    </row>
    <row r="77" spans="7:7" ht="20.3" customHeight="1" x14ac:dyDescent="0.25">
      <c r="G77" s="60"/>
    </row>
    <row r="78" spans="7:7" ht="20.3" customHeight="1" x14ac:dyDescent="0.25">
      <c r="G78" s="60"/>
    </row>
    <row r="79" spans="7:7" ht="20.3" customHeight="1" x14ac:dyDescent="0.25">
      <c r="G79" s="60"/>
    </row>
    <row r="80" spans="7:7" ht="20.3" customHeight="1" x14ac:dyDescent="0.25">
      <c r="G80" s="60"/>
    </row>
    <row r="81" spans="7:7" ht="20.3" customHeight="1" x14ac:dyDescent="0.25">
      <c r="G81" s="60"/>
    </row>
    <row r="82" spans="7:7" ht="20.3" customHeight="1" x14ac:dyDescent="0.25">
      <c r="G82" s="60"/>
    </row>
    <row r="83" spans="7:7" ht="20.3" customHeight="1" x14ac:dyDescent="0.25">
      <c r="G83" s="60"/>
    </row>
    <row r="84" spans="7:7" ht="20.3" customHeight="1" x14ac:dyDescent="0.25">
      <c r="G84" s="60"/>
    </row>
    <row r="85" spans="7:7" ht="20.3" customHeight="1" x14ac:dyDescent="0.25">
      <c r="G85" s="60"/>
    </row>
    <row r="86" spans="7:7" ht="20.3" customHeight="1" x14ac:dyDescent="0.25">
      <c r="G86" s="60"/>
    </row>
    <row r="87" spans="7:7" ht="20.3" customHeight="1" x14ac:dyDescent="0.25">
      <c r="G87" s="60"/>
    </row>
    <row r="88" spans="7:7" ht="20.3" customHeight="1" x14ac:dyDescent="0.25">
      <c r="G88" s="60"/>
    </row>
    <row r="89" spans="7:7" ht="20.3" customHeight="1" x14ac:dyDescent="0.25">
      <c r="G89" s="60"/>
    </row>
    <row r="90" spans="7:7" ht="20.3" customHeight="1" x14ac:dyDescent="0.25">
      <c r="G90" s="60"/>
    </row>
    <row r="91" spans="7:7" ht="20.3" customHeight="1" x14ac:dyDescent="0.25">
      <c r="G91" s="60"/>
    </row>
    <row r="92" spans="7:7" ht="20.3" customHeight="1" x14ac:dyDescent="0.25">
      <c r="G92" s="60"/>
    </row>
    <row r="93" spans="7:7" ht="20.3" customHeight="1" x14ac:dyDescent="0.25">
      <c r="G93" s="60"/>
    </row>
    <row r="94" spans="7:7" ht="20.3" customHeight="1" x14ac:dyDescent="0.25">
      <c r="G94" s="60"/>
    </row>
    <row r="95" spans="7:7" ht="20.3" customHeight="1" x14ac:dyDescent="0.25">
      <c r="G95" s="60"/>
    </row>
    <row r="96" spans="7:7" ht="20.3" customHeight="1" x14ac:dyDescent="0.25">
      <c r="G96" s="60"/>
    </row>
    <row r="97" spans="7:7" ht="20.3" customHeight="1" x14ac:dyDescent="0.25">
      <c r="G97" s="60"/>
    </row>
    <row r="98" spans="7:7" ht="20.3" customHeight="1" x14ac:dyDescent="0.25">
      <c r="G98" s="60"/>
    </row>
    <row r="99" spans="7:7" ht="20.3" customHeight="1" x14ac:dyDescent="0.25">
      <c r="G99" s="60"/>
    </row>
    <row r="100" spans="7:7" ht="20.3" customHeight="1" x14ac:dyDescent="0.25">
      <c r="G100" s="60"/>
    </row>
    <row r="101" spans="7:7" ht="20.3" customHeight="1" x14ac:dyDescent="0.25">
      <c r="G101" s="60"/>
    </row>
    <row r="102" spans="7:7" ht="20.3" customHeight="1" x14ac:dyDescent="0.25">
      <c r="G102" s="60"/>
    </row>
    <row r="103" spans="7:7" ht="20.3" customHeight="1" x14ac:dyDescent="0.25">
      <c r="G103" s="60"/>
    </row>
    <row r="104" spans="7:7" ht="20.3" customHeight="1" x14ac:dyDescent="0.25">
      <c r="G104" s="60"/>
    </row>
    <row r="105" spans="7:7" ht="20.3" customHeight="1" x14ac:dyDescent="0.25">
      <c r="G105" s="60"/>
    </row>
    <row r="106" spans="7:7" ht="20.3" customHeight="1" x14ac:dyDescent="0.25">
      <c r="G106" s="60"/>
    </row>
    <row r="107" spans="7:7" ht="20.3" customHeight="1" x14ac:dyDescent="0.25">
      <c r="G107" s="60"/>
    </row>
    <row r="108" spans="7:7" ht="20.3" customHeight="1" x14ac:dyDescent="0.25">
      <c r="G108" s="60"/>
    </row>
    <row r="109" spans="7:7" ht="20.3" customHeight="1" x14ac:dyDescent="0.25">
      <c r="G109" s="60"/>
    </row>
    <row r="110" spans="7:7" ht="20.3" customHeight="1" x14ac:dyDescent="0.25">
      <c r="G110" s="60"/>
    </row>
    <row r="111" spans="7:7" ht="20.3" customHeight="1" x14ac:dyDescent="0.25">
      <c r="G111" s="60"/>
    </row>
    <row r="112" spans="7:7" ht="20.3" customHeight="1" x14ac:dyDescent="0.25">
      <c r="G112" s="60"/>
    </row>
    <row r="113" spans="7:7" ht="20.3" customHeight="1" x14ac:dyDescent="0.25">
      <c r="G113" s="60"/>
    </row>
    <row r="114" spans="7:7" ht="20.3" customHeight="1" x14ac:dyDescent="0.25">
      <c r="G114" s="60"/>
    </row>
    <row r="115" spans="7:7" ht="20.3" customHeight="1" x14ac:dyDescent="0.25">
      <c r="G115" s="60"/>
    </row>
    <row r="116" spans="7:7" ht="20.3" customHeight="1" x14ac:dyDescent="0.25">
      <c r="G116" s="60"/>
    </row>
    <row r="117" spans="7:7" ht="20.3" customHeight="1" x14ac:dyDescent="0.25">
      <c r="G117" s="60"/>
    </row>
    <row r="118" spans="7:7" ht="20.3" customHeight="1" x14ac:dyDescent="0.25">
      <c r="G118" s="60"/>
    </row>
    <row r="119" spans="7:7" ht="20.3" customHeight="1" x14ac:dyDescent="0.25">
      <c r="G119" s="60"/>
    </row>
    <row r="120" spans="7:7" ht="20.3" customHeight="1" x14ac:dyDescent="0.25">
      <c r="G120" s="60"/>
    </row>
    <row r="121" spans="7:7" ht="20.3" customHeight="1" x14ac:dyDescent="0.25">
      <c r="G121" s="60"/>
    </row>
    <row r="122" spans="7:7" ht="20.3" customHeight="1" x14ac:dyDescent="0.25">
      <c r="G122" s="60"/>
    </row>
    <row r="123" spans="7:7" ht="20.3" customHeight="1" x14ac:dyDescent="0.25">
      <c r="G123" s="60"/>
    </row>
    <row r="124" spans="7:7" ht="20.3" customHeight="1" x14ac:dyDescent="0.25">
      <c r="G124" s="60"/>
    </row>
    <row r="125" spans="7:7" ht="20.3" customHeight="1" x14ac:dyDescent="0.25">
      <c r="G125" s="60"/>
    </row>
    <row r="126" spans="7:7" ht="20.3" customHeight="1" x14ac:dyDescent="0.25">
      <c r="G126" s="60"/>
    </row>
    <row r="127" spans="7:7" ht="20.3" customHeight="1" x14ac:dyDescent="0.25">
      <c r="G127" s="60"/>
    </row>
    <row r="128" spans="7:7" ht="20.3" customHeight="1" x14ac:dyDescent="0.25">
      <c r="G128" s="60"/>
    </row>
    <row r="129" spans="7:7" ht="20.3" customHeight="1" x14ac:dyDescent="0.25">
      <c r="G129" s="60"/>
    </row>
    <row r="130" spans="7:7" ht="20.3" customHeight="1" x14ac:dyDescent="0.25">
      <c r="G130" s="60"/>
    </row>
    <row r="131" spans="7:7" ht="20.3" customHeight="1" x14ac:dyDescent="0.25">
      <c r="G131" s="60"/>
    </row>
    <row r="132" spans="7:7" ht="20.3" customHeight="1" x14ac:dyDescent="0.25">
      <c r="G132" s="60"/>
    </row>
    <row r="133" spans="7:7" ht="20.3" customHeight="1" x14ac:dyDescent="0.25">
      <c r="G133" s="60"/>
    </row>
    <row r="134" spans="7:7" ht="20.3" customHeight="1" x14ac:dyDescent="0.25">
      <c r="G134" s="60"/>
    </row>
    <row r="135" spans="7:7" ht="20.3" customHeight="1" x14ac:dyDescent="0.25">
      <c r="G135" s="60"/>
    </row>
    <row r="136" spans="7:7" ht="20.3" customHeight="1" x14ac:dyDescent="0.25">
      <c r="G136" s="60"/>
    </row>
    <row r="137" spans="7:7" ht="20.3" customHeight="1" x14ac:dyDescent="0.25">
      <c r="G137" s="60"/>
    </row>
    <row r="138" spans="7:7" ht="20.3" customHeight="1" x14ac:dyDescent="0.25">
      <c r="G138" s="60"/>
    </row>
    <row r="139" spans="7:7" ht="20.3" customHeight="1" x14ac:dyDescent="0.25">
      <c r="G139" s="60"/>
    </row>
    <row r="140" spans="7:7" ht="20.3" customHeight="1" x14ac:dyDescent="0.25">
      <c r="G140" s="60"/>
    </row>
    <row r="141" spans="7:7" ht="20.3" customHeight="1" x14ac:dyDescent="0.25">
      <c r="G141" s="60"/>
    </row>
    <row r="142" spans="7:7" ht="20.3" customHeight="1" x14ac:dyDescent="0.25">
      <c r="G142" s="60"/>
    </row>
    <row r="143" spans="7:7" ht="20.3" customHeight="1" x14ac:dyDescent="0.25">
      <c r="G143" s="60"/>
    </row>
    <row r="144" spans="7:7" ht="20.3" customHeight="1" x14ac:dyDescent="0.25">
      <c r="G144" s="60"/>
    </row>
    <row r="145" spans="7:7" ht="20.3" customHeight="1" x14ac:dyDescent="0.25">
      <c r="G145" s="60"/>
    </row>
    <row r="146" spans="7:7" ht="20.3" customHeight="1" x14ac:dyDescent="0.25">
      <c r="G146" s="60"/>
    </row>
    <row r="147" spans="7:7" ht="20.3" customHeight="1" x14ac:dyDescent="0.25">
      <c r="G147" s="60"/>
    </row>
    <row r="148" spans="7:7" ht="20.3" customHeight="1" x14ac:dyDescent="0.25">
      <c r="G148" s="60"/>
    </row>
    <row r="149" spans="7:7" ht="20.3" customHeight="1" x14ac:dyDescent="0.25">
      <c r="G149" s="60"/>
    </row>
    <row r="150" spans="7:7" ht="20.3" customHeight="1" x14ac:dyDescent="0.25">
      <c r="G150" s="60"/>
    </row>
    <row r="151" spans="7:7" ht="20.3" customHeight="1" x14ac:dyDescent="0.25">
      <c r="G151" s="60"/>
    </row>
    <row r="152" spans="7:7" ht="20.3" customHeight="1" x14ac:dyDescent="0.25">
      <c r="G152" s="60"/>
    </row>
    <row r="153" spans="7:7" ht="20.3" customHeight="1" x14ac:dyDescent="0.25">
      <c r="G153" s="60"/>
    </row>
    <row r="154" spans="7:7" ht="20.3" customHeight="1" x14ac:dyDescent="0.25">
      <c r="G154" s="60"/>
    </row>
    <row r="155" spans="7:7" ht="20.3" customHeight="1" x14ac:dyDescent="0.25">
      <c r="G155" s="60"/>
    </row>
    <row r="156" spans="7:7" ht="20.3" customHeight="1" x14ac:dyDescent="0.25">
      <c r="G156" s="60"/>
    </row>
    <row r="157" spans="7:7" ht="20.3" customHeight="1" x14ac:dyDescent="0.25">
      <c r="G157" s="60"/>
    </row>
    <row r="158" spans="7:7" ht="20.3" customHeight="1" x14ac:dyDescent="0.25">
      <c r="G158" s="60"/>
    </row>
    <row r="159" spans="7:7" ht="20.3" customHeight="1" x14ac:dyDescent="0.25">
      <c r="G159" s="60"/>
    </row>
    <row r="160" spans="7:7" ht="20.3" customHeight="1" x14ac:dyDescent="0.25">
      <c r="G160" s="60"/>
    </row>
    <row r="161" spans="7:7" ht="20.3" customHeight="1" x14ac:dyDescent="0.25">
      <c r="G161" s="60"/>
    </row>
    <row r="162" spans="7:7" ht="20.3" customHeight="1" x14ac:dyDescent="0.25">
      <c r="G162" s="60"/>
    </row>
    <row r="163" spans="7:7" ht="20.3" customHeight="1" x14ac:dyDescent="0.25">
      <c r="G163" s="60"/>
    </row>
    <row r="164" spans="7:7" ht="20.3" customHeight="1" x14ac:dyDescent="0.25">
      <c r="G164" s="60"/>
    </row>
    <row r="165" spans="7:7" ht="20.3" customHeight="1" x14ac:dyDescent="0.25">
      <c r="G165" s="60"/>
    </row>
    <row r="166" spans="7:7" ht="20.3" customHeight="1" x14ac:dyDescent="0.25">
      <c r="G166" s="60"/>
    </row>
    <row r="167" spans="7:7" ht="20.3" customHeight="1" x14ac:dyDescent="0.25">
      <c r="G167" s="60"/>
    </row>
  </sheetData>
  <autoFilter ref="B13:P13" xr:uid="{88147B03-D559-4010-9665-280DEA28B445}"/>
  <mergeCells count="7">
    <mergeCell ref="C9:G9"/>
    <mergeCell ref="C10:G10"/>
    <mergeCell ref="C11:G11"/>
    <mergeCell ref="B3:B7"/>
    <mergeCell ref="C2:G2"/>
    <mergeCell ref="C3:G7"/>
    <mergeCell ref="C8:G8"/>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6F33F-F9EC-4C42-BA08-5CF4A4649334}">
  <dimension ref="A1:P156"/>
  <sheetViews>
    <sheetView showGridLines="0" showRuler="0" zoomScaleNormal="100" zoomScalePageLayoutView="84" workbookViewId="0">
      <pane xSplit="7" topLeftCell="H1" activePane="topRight" state="frozen"/>
      <selection pane="topRight" activeCell="A9" sqref="A9:XFD9"/>
    </sheetView>
  </sheetViews>
  <sheetFormatPr defaultColWidth="10.5546875" defaultRowHeight="20.3" customHeight="1" x14ac:dyDescent="0.25"/>
  <cols>
    <col min="1" max="1" width="0" style="61" hidden="1" customWidth="1"/>
    <col min="2" max="2" width="21.44140625" style="65" customWidth="1"/>
    <col min="3" max="3" width="39.109375" style="65" customWidth="1"/>
    <col min="4" max="4" width="13.6640625" style="65" bestFit="1" customWidth="1"/>
    <col min="5" max="5" width="12" style="61" bestFit="1" customWidth="1"/>
    <col min="6" max="6" width="19.88671875" style="61" bestFit="1" customWidth="1"/>
    <col min="7" max="7" width="48.44140625" style="61" customWidth="1"/>
    <col min="8" max="8" width="21" style="61" bestFit="1" customWidth="1"/>
    <col min="9" max="9" width="28.6640625" style="61" customWidth="1"/>
    <col min="10" max="10" width="38.5546875" style="61" customWidth="1"/>
    <col min="11" max="11" width="17.6640625" style="61" bestFit="1" customWidth="1"/>
    <col min="12" max="12" width="43.33203125" style="61" customWidth="1"/>
    <col min="13" max="13" width="34.6640625" style="61" bestFit="1" customWidth="1"/>
    <col min="14" max="14" width="34.5546875" style="61" bestFit="1" customWidth="1"/>
    <col min="15" max="15" width="27.6640625" style="61" customWidth="1"/>
    <col min="16" max="16" width="37.33203125" style="61" customWidth="1"/>
    <col min="17" max="16384" width="10.5546875" style="61"/>
  </cols>
  <sheetData>
    <row r="1" spans="1:16" ht="39.049999999999997" customHeight="1" x14ac:dyDescent="0.25">
      <c r="B1" s="322" t="s">
        <v>388</v>
      </c>
      <c r="C1" s="41" t="s">
        <v>956</v>
      </c>
      <c r="D1" s="347"/>
      <c r="E1" s="353" t="s">
        <v>1252</v>
      </c>
      <c r="F1" s="23"/>
      <c r="G1" s="23"/>
      <c r="H1" s="23"/>
      <c r="I1" s="23"/>
      <c r="J1" s="23"/>
      <c r="K1" s="23"/>
      <c r="L1" s="23"/>
      <c r="M1" s="23"/>
      <c r="N1" s="23"/>
      <c r="O1" s="360"/>
      <c r="P1" s="354"/>
    </row>
    <row r="2" spans="1:16" ht="14.4" x14ac:dyDescent="0.25">
      <c r="B2" s="322" t="s">
        <v>390</v>
      </c>
      <c r="C2" s="1224" t="s">
        <v>1253</v>
      </c>
      <c r="D2" s="1225"/>
      <c r="E2" s="1225"/>
      <c r="F2" s="1225"/>
      <c r="G2" s="1225"/>
      <c r="H2" s="1000"/>
      <c r="I2" s="1000"/>
      <c r="J2" s="1000"/>
      <c r="K2" s="1000"/>
      <c r="L2" s="1000"/>
      <c r="M2" s="1000"/>
      <c r="N2" s="1000"/>
      <c r="O2" s="360"/>
      <c r="P2" s="354"/>
    </row>
    <row r="3" spans="1:16" ht="20.3" customHeight="1" x14ac:dyDescent="0.25">
      <c r="B3" s="1002" t="s">
        <v>392</v>
      </c>
      <c r="C3" s="1227" t="s">
        <v>1254</v>
      </c>
      <c r="D3" s="1228"/>
      <c r="E3" s="1228"/>
      <c r="F3" s="1228"/>
      <c r="G3" s="1228"/>
      <c r="H3" s="506"/>
      <c r="I3" s="506"/>
      <c r="J3" s="506"/>
      <c r="K3" s="506"/>
      <c r="L3" s="506"/>
      <c r="M3" s="506"/>
      <c r="N3" s="506"/>
      <c r="O3" s="355"/>
      <c r="P3" s="356"/>
    </row>
    <row r="4" spans="1:16" ht="20.3" customHeight="1" x14ac:dyDescent="0.25">
      <c r="B4" s="1003"/>
      <c r="C4" s="1229"/>
      <c r="D4" s="1230"/>
      <c r="E4" s="1230"/>
      <c r="F4" s="1230"/>
      <c r="G4" s="1230"/>
      <c r="H4" s="507"/>
      <c r="I4" s="507"/>
      <c r="J4" s="507"/>
      <c r="K4" s="507"/>
      <c r="L4" s="507"/>
      <c r="M4" s="507"/>
      <c r="N4" s="507"/>
      <c r="P4" s="357"/>
    </row>
    <row r="5" spans="1:16" ht="14.4" x14ac:dyDescent="0.25">
      <c r="B5" s="1003"/>
      <c r="C5" s="1229"/>
      <c r="D5" s="1230"/>
      <c r="E5" s="1230"/>
      <c r="F5" s="1230"/>
      <c r="G5" s="1230"/>
      <c r="H5" s="507"/>
      <c r="I5" s="507"/>
      <c r="J5" s="507"/>
      <c r="K5" s="507"/>
      <c r="L5" s="507"/>
      <c r="M5" s="507"/>
      <c r="N5" s="507"/>
      <c r="P5" s="357"/>
    </row>
    <row r="6" spans="1:16" ht="14.4" x14ac:dyDescent="0.25">
      <c r="B6" s="1003"/>
      <c r="C6" s="1229"/>
      <c r="D6" s="1230"/>
      <c r="E6" s="1230"/>
      <c r="F6" s="1230"/>
      <c r="G6" s="1230"/>
      <c r="H6" s="507"/>
      <c r="I6" s="507"/>
      <c r="J6" s="507"/>
      <c r="K6" s="507"/>
      <c r="L6" s="507"/>
      <c r="M6" s="507"/>
      <c r="N6" s="507"/>
      <c r="O6" s="358"/>
      <c r="P6" s="359"/>
    </row>
    <row r="7" spans="1:16" ht="19.45" hidden="1" customHeight="1" x14ac:dyDescent="0.25">
      <c r="B7" s="1004"/>
      <c r="C7" s="508"/>
      <c r="D7" s="509"/>
      <c r="E7" s="509"/>
      <c r="F7" s="509"/>
      <c r="G7" s="509"/>
      <c r="H7" s="509"/>
      <c r="I7" s="509"/>
      <c r="J7" s="509"/>
      <c r="K7" s="509"/>
      <c r="L7" s="509"/>
      <c r="M7" s="509"/>
      <c r="N7" s="510"/>
    </row>
    <row r="8" spans="1:16" ht="14.4" x14ac:dyDescent="0.25">
      <c r="B8" s="322" t="s">
        <v>394</v>
      </c>
      <c r="C8" s="1224" t="s">
        <v>1255</v>
      </c>
      <c r="D8" s="1225"/>
      <c r="E8" s="1225"/>
      <c r="F8" s="1225"/>
      <c r="G8" s="1225"/>
      <c r="H8" s="1000"/>
      <c r="I8" s="1000"/>
      <c r="J8" s="1000"/>
      <c r="K8" s="1000"/>
      <c r="L8" s="1000"/>
      <c r="M8" s="1000"/>
      <c r="N8" s="1000"/>
      <c r="O8" s="360"/>
      <c r="P8" s="354"/>
    </row>
    <row r="9" spans="1:16" ht="73.45" customHeight="1" x14ac:dyDescent="0.25">
      <c r="B9" s="322" t="s">
        <v>396</v>
      </c>
      <c r="C9" s="1224" t="s">
        <v>1256</v>
      </c>
      <c r="D9" s="1225"/>
      <c r="E9" s="1225"/>
      <c r="F9" s="1225"/>
      <c r="G9" s="1225"/>
      <c r="H9" s="999"/>
      <c r="I9" s="999"/>
      <c r="J9" s="1000"/>
      <c r="K9" s="1000"/>
      <c r="L9" s="1000"/>
      <c r="M9" s="1000"/>
      <c r="N9" s="1000"/>
      <c r="O9" s="360"/>
      <c r="P9" s="354"/>
    </row>
    <row r="10" spans="1:16" ht="46.55" hidden="1" customHeight="1" x14ac:dyDescent="0.25">
      <c r="B10" s="322" t="s">
        <v>445</v>
      </c>
      <c r="C10" s="1224" t="s">
        <v>1257</v>
      </c>
      <c r="D10" s="1225"/>
      <c r="E10" s="1225"/>
      <c r="F10" s="1225"/>
      <c r="G10" s="1225"/>
      <c r="H10" s="511" t="e">
        <f t="array" ref="H10">_xlfn.TEXTJOIN(", ",TRUE,IF((E14:E100="Y")*(B21:B100&lt;&gt;""),B21:B100,""))</f>
        <v>#N/A</v>
      </c>
      <c r="I10" s="1000"/>
      <c r="J10" s="1000"/>
      <c r="K10" s="1000"/>
      <c r="L10" s="1000"/>
      <c r="M10" s="1000"/>
      <c r="N10" s="1000"/>
      <c r="O10" s="360"/>
      <c r="P10" s="354"/>
    </row>
    <row r="11" spans="1:16" ht="14.4" x14ac:dyDescent="0.25">
      <c r="B11" s="322" t="s">
        <v>398</v>
      </c>
      <c r="C11" s="1224" t="s">
        <v>63</v>
      </c>
      <c r="D11" s="1225"/>
      <c r="E11" s="1225"/>
      <c r="F11" s="1225"/>
      <c r="G11" s="1225"/>
      <c r="H11" s="1000"/>
      <c r="I11" s="1000"/>
      <c r="J11" s="1000"/>
      <c r="K11" s="1000"/>
      <c r="L11" s="1000"/>
      <c r="M11" s="1000"/>
      <c r="N11" s="1000"/>
      <c r="O11" s="360"/>
      <c r="P11" s="354"/>
    </row>
    <row r="12" spans="1:16" ht="20.3" customHeight="1" x14ac:dyDescent="0.25">
      <c r="B12" s="606" t="s">
        <v>1175</v>
      </c>
      <c r="C12" s="1001"/>
      <c r="D12" s="1001"/>
      <c r="E12" s="1001"/>
      <c r="F12" s="1001"/>
      <c r="G12" s="1001"/>
      <c r="H12" s="1001"/>
      <c r="I12" s="1001"/>
      <c r="J12" s="1001"/>
      <c r="K12" s="1001"/>
      <c r="L12" s="1001"/>
      <c r="M12" s="1001"/>
      <c r="N12" s="1001"/>
      <c r="O12" s="360"/>
      <c r="P12" s="354"/>
    </row>
    <row r="13" spans="1:16" s="62"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4" customFormat="1" ht="133.05000000000001" x14ac:dyDescent="0.3">
      <c r="A14" s="47" t="s">
        <v>1205</v>
      </c>
      <c r="B14" s="47" t="s">
        <v>1259</v>
      </c>
      <c r="C14" s="600" t="s">
        <v>804</v>
      </c>
      <c r="D14" s="599" t="s">
        <v>804</v>
      </c>
      <c r="E14" s="599" t="s">
        <v>1207</v>
      </c>
      <c r="F14" s="49" t="s">
        <v>1260</v>
      </c>
      <c r="G14" s="48" t="s">
        <v>352</v>
      </c>
      <c r="H14" s="47" t="s">
        <v>1261</v>
      </c>
      <c r="I14" s="48" t="s">
        <v>1210</v>
      </c>
      <c r="J14" s="31" t="s">
        <v>1187</v>
      </c>
      <c r="K14" s="47" t="s">
        <v>1211</v>
      </c>
      <c r="L14" s="56" t="s">
        <v>63</v>
      </c>
      <c r="M14" s="56" t="s">
        <v>63</v>
      </c>
      <c r="N14" s="47">
        <v>202</v>
      </c>
      <c r="O14" s="56" t="s">
        <v>1262</v>
      </c>
    </row>
    <row r="15" spans="1:16" s="54" customFormat="1" ht="181.45" x14ac:dyDescent="0.3">
      <c r="A15" s="47" t="s">
        <v>1213</v>
      </c>
      <c r="B15" s="47" t="s">
        <v>1263</v>
      </c>
      <c r="C15" s="600" t="s">
        <v>805</v>
      </c>
      <c r="D15" s="599" t="s">
        <v>804</v>
      </c>
      <c r="E15" s="599" t="s">
        <v>1264</v>
      </c>
      <c r="F15" s="49" t="s">
        <v>1265</v>
      </c>
      <c r="G15" s="48" t="s">
        <v>324</v>
      </c>
      <c r="H15" s="49" t="s">
        <v>1216</v>
      </c>
      <c r="I15" s="47" t="s">
        <v>1266</v>
      </c>
      <c r="J15" s="53" t="s">
        <v>63</v>
      </c>
      <c r="K15" s="47" t="s">
        <v>63</v>
      </c>
      <c r="L15" s="56" t="s">
        <v>1267</v>
      </c>
      <c r="M15" s="63" t="s">
        <v>1268</v>
      </c>
      <c r="N15" s="47" t="s">
        <v>63</v>
      </c>
      <c r="O15" s="56"/>
    </row>
    <row r="16" spans="1:16" s="54" customFormat="1" ht="108.9" x14ac:dyDescent="0.3">
      <c r="A16" s="47" t="s">
        <v>1226</v>
      </c>
      <c r="B16" s="47" t="s">
        <v>1269</v>
      </c>
      <c r="C16" s="600" t="s">
        <v>804</v>
      </c>
      <c r="D16" s="599" t="s">
        <v>804</v>
      </c>
      <c r="E16" s="599" t="s">
        <v>1264</v>
      </c>
      <c r="F16" s="49" t="s">
        <v>1228</v>
      </c>
      <c r="G16" s="52" t="s">
        <v>1184</v>
      </c>
      <c r="H16" s="53" t="s">
        <v>1270</v>
      </c>
      <c r="I16" s="53" t="s">
        <v>1229</v>
      </c>
      <c r="J16" s="53" t="s">
        <v>63</v>
      </c>
      <c r="K16" s="54" t="s">
        <v>63</v>
      </c>
      <c r="L16" s="47" t="s">
        <v>63</v>
      </c>
      <c r="M16" s="47" t="s">
        <v>63</v>
      </c>
      <c r="N16" s="39">
        <v>202</v>
      </c>
      <c r="O16" s="39"/>
    </row>
    <row r="17" spans="1:16" s="54" customFormat="1" ht="169.35" x14ac:dyDescent="0.3">
      <c r="A17" s="47" t="s">
        <v>1220</v>
      </c>
      <c r="B17" s="47" t="s">
        <v>1271</v>
      </c>
      <c r="C17" s="600" t="s">
        <v>805</v>
      </c>
      <c r="D17" s="599" t="s">
        <v>804</v>
      </c>
      <c r="E17" s="599" t="s">
        <v>1207</v>
      </c>
      <c r="F17" s="49" t="s">
        <v>1272</v>
      </c>
      <c r="G17" s="48" t="s">
        <v>352</v>
      </c>
      <c r="H17" s="53" t="s">
        <v>1270</v>
      </c>
      <c r="I17" s="47" t="s">
        <v>1224</v>
      </c>
      <c r="J17" s="53" t="s">
        <v>63</v>
      </c>
      <c r="K17" s="56" t="s">
        <v>63</v>
      </c>
      <c r="L17" s="56"/>
      <c r="M17" s="47" t="s">
        <v>63</v>
      </c>
      <c r="N17" s="47">
        <v>202</v>
      </c>
      <c r="O17" s="47" t="s">
        <v>1225</v>
      </c>
    </row>
    <row r="18" spans="1:16" s="687" customFormat="1" ht="96.8" x14ac:dyDescent="0.3">
      <c r="A18" s="678" t="s">
        <v>1235</v>
      </c>
      <c r="B18" s="678" t="s">
        <v>1273</v>
      </c>
      <c r="C18" s="679" t="s">
        <v>805</v>
      </c>
      <c r="D18" s="686" t="s">
        <v>805</v>
      </c>
      <c r="E18" s="686" t="s">
        <v>1264</v>
      </c>
      <c r="F18" s="680" t="s">
        <v>1274</v>
      </c>
      <c r="G18" s="681" t="s">
        <v>1275</v>
      </c>
      <c r="H18" s="678" t="s">
        <v>1276</v>
      </c>
      <c r="I18" s="678" t="s">
        <v>1277</v>
      </c>
      <c r="J18" s="682" t="s">
        <v>63</v>
      </c>
      <c r="K18" s="678" t="s">
        <v>63</v>
      </c>
      <c r="L18" s="678" t="s">
        <v>63</v>
      </c>
      <c r="M18" s="678" t="s">
        <v>63</v>
      </c>
      <c r="N18" s="678">
        <v>202</v>
      </c>
      <c r="O18" s="678" t="s">
        <v>1239</v>
      </c>
    </row>
    <row r="19" spans="1:16" s="687" customFormat="1" ht="108.9" x14ac:dyDescent="0.3">
      <c r="A19" s="678" t="s">
        <v>1235</v>
      </c>
      <c r="B19" s="678" t="s">
        <v>1278</v>
      </c>
      <c r="C19" s="679" t="s">
        <v>805</v>
      </c>
      <c r="D19" s="686" t="s">
        <v>805</v>
      </c>
      <c r="E19" s="686" t="s">
        <v>1264</v>
      </c>
      <c r="F19" s="680" t="s">
        <v>1279</v>
      </c>
      <c r="G19" s="840" t="s">
        <v>332</v>
      </c>
      <c r="H19" s="678" t="s">
        <v>1280</v>
      </c>
      <c r="I19" s="678" t="s">
        <v>1281</v>
      </c>
      <c r="J19" s="682" t="s">
        <v>63</v>
      </c>
      <c r="K19" s="678" t="s">
        <v>63</v>
      </c>
      <c r="L19" s="682" t="s">
        <v>63</v>
      </c>
      <c r="M19" s="678" t="s">
        <v>63</v>
      </c>
      <c r="N19" s="688">
        <v>202</v>
      </c>
      <c r="O19" s="678" t="s">
        <v>1239</v>
      </c>
    </row>
    <row r="20" spans="1:16" s="687" customFormat="1" ht="84.7" x14ac:dyDescent="0.3">
      <c r="A20" s="678" t="s">
        <v>1235</v>
      </c>
      <c r="B20" s="678" t="s">
        <v>1242</v>
      </c>
      <c r="C20" s="679" t="s">
        <v>805</v>
      </c>
      <c r="D20" s="686" t="s">
        <v>805</v>
      </c>
      <c r="E20" s="686" t="s">
        <v>1264</v>
      </c>
      <c r="F20" s="680" t="s">
        <v>1282</v>
      </c>
      <c r="G20" s="681" t="s">
        <v>798</v>
      </c>
      <c r="H20" s="678" t="s">
        <v>1283</v>
      </c>
      <c r="I20" s="678" t="s">
        <v>1284</v>
      </c>
      <c r="J20" s="682" t="s">
        <v>63</v>
      </c>
      <c r="K20" s="678" t="s">
        <v>63</v>
      </c>
      <c r="L20" s="682" t="s">
        <v>63</v>
      </c>
      <c r="M20" s="678" t="s">
        <v>63</v>
      </c>
      <c r="N20" s="678">
        <v>202</v>
      </c>
      <c r="O20" s="678" t="s">
        <v>1239</v>
      </c>
    </row>
    <row r="21" spans="1:16" s="54" customFormat="1" ht="12.1" x14ac:dyDescent="0.3">
      <c r="B21" s="47"/>
      <c r="C21" s="47"/>
      <c r="D21" s="47"/>
      <c r="E21" s="47"/>
      <c r="F21" s="48"/>
      <c r="G21" s="47"/>
      <c r="H21" s="47"/>
      <c r="I21" s="53"/>
      <c r="J21" s="47"/>
      <c r="K21" s="47"/>
      <c r="L21" s="47"/>
      <c r="M21" s="47"/>
      <c r="N21" s="56"/>
      <c r="O21" s="361"/>
      <c r="P21" s="362"/>
    </row>
    <row r="22" spans="1:16" s="54" customFormat="1" ht="12.1" x14ac:dyDescent="0.3">
      <c r="B22" s="47"/>
      <c r="C22" s="47"/>
      <c r="D22" s="47"/>
      <c r="E22" s="47"/>
      <c r="F22" s="48"/>
      <c r="G22" s="47"/>
      <c r="H22" s="47"/>
      <c r="I22" s="53"/>
      <c r="J22" s="47"/>
      <c r="K22" s="47"/>
      <c r="L22" s="47"/>
      <c r="M22" s="47"/>
      <c r="N22" s="56"/>
      <c r="O22" s="361"/>
      <c r="P22" s="36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ET-E001-SRO-G1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ET-E001</v>
      </c>
      <c r="F24" s="56" t="str" cm="1">
        <f t="array" ref="F24">IF($C24="","",INDEX('List of Test Cases'!C:C,MATCH(CONCATENATE($C24,$C$1),'List of Test Cases'!$Q:$Q,0),))</f>
        <v>ET-E001-SRO-G1</v>
      </c>
      <c r="G24" s="56" t="str" cm="1">
        <f t="array" aca="1" ref="G24" ca="1">IF($C24="","",INDEX('List of Test Cases'!G:G,MATCH(CONCATENATE($C24,$C$1),'List of Test Cases'!$Q:$Q,0),))</f>
        <v>Switch Request Objection - Electricity (Gaining) (5 Day(s))</v>
      </c>
      <c r="H24" s="56" t="str" cm="1">
        <f t="array" ref="H24">IF($C24="","",INDEX('List of Test Cases'!A:A,MATCH(CONCATENATE($C24,$C$1),'List of Test Cases'!$Q:$Q,0),))</f>
        <v>Switch Request Objection - GAIN</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ET-E001-SRO-G2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ET-E001</v>
      </c>
      <c r="F25" s="56" t="str" cm="1">
        <f t="array" ref="F25">IF($C25="","",INDEX('List of Test Cases'!C:C,MATCH(CONCATENATE($C25,$C$1),'List of Test Cases'!$Q:$Q,0),))</f>
        <v>ET-E001-SRO-G2</v>
      </c>
      <c r="G25" s="56" t="str" cm="1">
        <f t="array" aca="1" ref="G25" ca="1">IF($C25="","",INDEX('List of Test Cases'!G:G,MATCH(CONCATENATE($C25,$C$1),'List of Test Cases'!$Q:$Q,0),))</f>
        <v>Switch Request Objection - Electricity (Gaining) (OFAF, 5 Day(s))</v>
      </c>
      <c r="H25" s="56" t="str" cm="1">
        <f t="array" ref="H25">IF($C25="","",INDEX('List of Test Cases'!A:A,MATCH(CONCATENATE($C25,$C$1),'List of Test Cases'!$Q:$Q,0),))</f>
        <v>Switch Request Objection - GAIN</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ET-E001-SRO-G3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ET-E001</v>
      </c>
      <c r="F26" s="56" t="str" cm="1">
        <f t="array" ref="F26">IF($C26="","",INDEX('List of Test Cases'!C:C,MATCH(CONCATENATE($C26,$C$1),'List of Test Cases'!$Q:$Q,0),))</f>
        <v>ET-E001-SRO-G3</v>
      </c>
      <c r="G26" s="56" t="str" cm="1">
        <f t="array" aca="1" ref="G26" ca="1">IF($C26="","",INDEX('List of Test Cases'!G:G,MATCH(CONCATENATE($C26,$C$1),'List of Test Cases'!$Q:$Q,0),))</f>
        <v>Switch Request Objection - Electricity (Gaining) (Related MPAN, 5 Day(s))</v>
      </c>
      <c r="H26" s="56" t="str" cm="1">
        <f t="array" ref="H26">IF($C26="","",INDEX('List of Test Cases'!A:A,MATCH(CONCATENATE($C26,$C$1),'List of Test Cases'!$Q:$Q,0),))</f>
        <v>Switch Request Objection - GAIN</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ET-E001-SRO-G4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ET-E001</v>
      </c>
      <c r="F27" s="56" t="str" cm="1">
        <f t="array" ref="F27">IF($C27="","",INDEX('List of Test Cases'!C:C,MATCH(CONCATENATE($C27,$C$1),'List of Test Cases'!$Q:$Q,0),))</f>
        <v>ET-E001-SRO-G4</v>
      </c>
      <c r="G27" s="56" t="str" cm="1">
        <f t="array" aca="1" ref="G27" ca="1">IF($C27="","",INDEX('List of Test Cases'!G:G,MATCH(CONCATENATE($C27,$C$1),'List of Test Cases'!$Q:$Q,0),))</f>
        <v>Switch Request Objection - Electricity (Gaining) (OFAF, Related MPAN, 5 Day(s))</v>
      </c>
      <c r="H27" s="56" t="str" cm="1">
        <f t="array" ref="H27">IF($C27="","",INDEX('List of Test Cases'!A:A,MATCH(CONCATENATE($C27,$C$1),'List of Test Cases'!$Q:$Q,0),))</f>
        <v>Switch Request Objection - GAIN</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ht="20.3" customHeight="1" x14ac:dyDescent="0.25">
      <c r="F54" s="64"/>
    </row>
    <row r="55" spans="2:16" ht="20.3" customHeight="1" x14ac:dyDescent="0.25">
      <c r="F55" s="64"/>
    </row>
    <row r="56" spans="2:16" ht="20.3" customHeight="1" x14ac:dyDescent="0.25">
      <c r="F56" s="64"/>
    </row>
    <row r="57" spans="2:16" ht="20.3" customHeight="1" x14ac:dyDescent="0.25">
      <c r="F57" s="64"/>
    </row>
    <row r="58" spans="2:16" ht="20.3" customHeight="1" x14ac:dyDescent="0.25">
      <c r="F58" s="64"/>
    </row>
    <row r="59" spans="2:16" ht="20.3" customHeight="1" x14ac:dyDescent="0.25">
      <c r="F59" s="64"/>
    </row>
    <row r="60" spans="2:16" ht="20.3" customHeight="1" x14ac:dyDescent="0.25">
      <c r="F60" s="64"/>
    </row>
    <row r="61" spans="2:16" ht="20.3" customHeight="1" x14ac:dyDescent="0.25">
      <c r="F61" s="64"/>
    </row>
    <row r="62" spans="2:16" ht="20.3" customHeight="1" x14ac:dyDescent="0.25">
      <c r="F62" s="64"/>
    </row>
    <row r="63" spans="2:16" ht="20.3" customHeight="1" x14ac:dyDescent="0.25">
      <c r="F63" s="64"/>
    </row>
    <row r="64" spans="2:16" ht="20.3" customHeight="1" x14ac:dyDescent="0.25">
      <c r="F64" s="64"/>
    </row>
    <row r="65" spans="6:6" ht="20.3" customHeight="1" x14ac:dyDescent="0.25">
      <c r="F65" s="64"/>
    </row>
    <row r="66" spans="6:6" ht="20.3" customHeight="1" x14ac:dyDescent="0.25">
      <c r="F66" s="64"/>
    </row>
    <row r="67" spans="6:6" ht="20.3" customHeight="1" x14ac:dyDescent="0.25">
      <c r="F67" s="64"/>
    </row>
    <row r="68" spans="6:6" ht="20.3" customHeight="1" x14ac:dyDescent="0.25">
      <c r="F68" s="64"/>
    </row>
    <row r="69" spans="6:6" ht="20.3" customHeight="1" x14ac:dyDescent="0.25">
      <c r="F69" s="64"/>
    </row>
    <row r="70" spans="6:6" ht="20.3" customHeight="1" x14ac:dyDescent="0.25">
      <c r="F70" s="64"/>
    </row>
    <row r="71" spans="6:6" ht="20.3" customHeight="1" x14ac:dyDescent="0.25">
      <c r="F71" s="64"/>
    </row>
    <row r="72" spans="6:6" ht="20.3" customHeight="1" x14ac:dyDescent="0.25">
      <c r="F72" s="64"/>
    </row>
    <row r="73" spans="6:6" ht="20.3" customHeight="1" x14ac:dyDescent="0.25">
      <c r="F73" s="64"/>
    </row>
    <row r="74" spans="6:6" ht="20.3" customHeight="1" x14ac:dyDescent="0.25">
      <c r="F74" s="64"/>
    </row>
    <row r="75" spans="6:6" ht="20.3" customHeight="1" x14ac:dyDescent="0.25">
      <c r="F75" s="64"/>
    </row>
    <row r="76" spans="6:6" ht="20.3" customHeight="1" x14ac:dyDescent="0.25">
      <c r="F76" s="64"/>
    </row>
    <row r="77" spans="6:6" ht="20.3" customHeight="1" x14ac:dyDescent="0.25">
      <c r="F77" s="64"/>
    </row>
    <row r="78" spans="6:6" ht="20.3" customHeight="1" x14ac:dyDescent="0.25">
      <c r="F78" s="64"/>
    </row>
    <row r="79" spans="6:6" ht="20.3" customHeight="1" x14ac:dyDescent="0.25">
      <c r="F79" s="64"/>
    </row>
    <row r="80" spans="6:6" ht="20.3" customHeight="1" x14ac:dyDescent="0.25">
      <c r="F80" s="64"/>
    </row>
    <row r="81" spans="6:6" ht="20.3" customHeight="1" x14ac:dyDescent="0.25">
      <c r="F81" s="64"/>
    </row>
    <row r="82" spans="6:6" ht="20.3" customHeight="1" x14ac:dyDescent="0.25">
      <c r="F82" s="64"/>
    </row>
    <row r="83" spans="6:6" ht="20.3" customHeight="1" x14ac:dyDescent="0.25">
      <c r="F83" s="64"/>
    </row>
    <row r="84" spans="6:6" ht="20.3" customHeight="1" x14ac:dyDescent="0.25">
      <c r="F84" s="64"/>
    </row>
    <row r="85" spans="6:6" ht="20.3" customHeight="1" x14ac:dyDescent="0.25">
      <c r="F85" s="64"/>
    </row>
    <row r="86" spans="6:6" ht="20.3" customHeight="1" x14ac:dyDescent="0.25">
      <c r="F86" s="64"/>
    </row>
    <row r="87" spans="6:6" ht="20.3" customHeight="1" x14ac:dyDescent="0.25">
      <c r="F87" s="64"/>
    </row>
    <row r="88" spans="6:6" ht="20.3" customHeight="1" x14ac:dyDescent="0.25">
      <c r="F88" s="64"/>
    </row>
    <row r="89" spans="6:6" ht="20.3" customHeight="1" x14ac:dyDescent="0.25">
      <c r="F89" s="64"/>
    </row>
    <row r="90" spans="6:6" ht="20.3" customHeight="1" x14ac:dyDescent="0.25">
      <c r="F90" s="64"/>
    </row>
    <row r="91" spans="6:6" ht="20.3" customHeight="1" x14ac:dyDescent="0.25">
      <c r="F91" s="64"/>
    </row>
    <row r="92" spans="6:6" ht="20.3" customHeight="1" x14ac:dyDescent="0.25">
      <c r="F92" s="64"/>
    </row>
    <row r="93" spans="6:6" ht="20.3" customHeight="1" x14ac:dyDescent="0.25">
      <c r="F93" s="64"/>
    </row>
    <row r="94" spans="6:6" ht="20.3" customHeight="1" x14ac:dyDescent="0.25">
      <c r="F94" s="64"/>
    </row>
    <row r="95" spans="6:6" ht="20.3" customHeight="1" x14ac:dyDescent="0.25">
      <c r="F95" s="64"/>
    </row>
    <row r="96" spans="6:6" ht="20.3" customHeight="1" x14ac:dyDescent="0.25">
      <c r="F96" s="64"/>
    </row>
    <row r="97" spans="6:6" ht="20.3" customHeight="1" x14ac:dyDescent="0.25">
      <c r="F97" s="64"/>
    </row>
    <row r="98" spans="6:6" ht="20.3" customHeight="1" x14ac:dyDescent="0.25">
      <c r="F98" s="64"/>
    </row>
    <row r="99" spans="6:6" ht="20.3" customHeight="1" x14ac:dyDescent="0.25">
      <c r="F99" s="64"/>
    </row>
    <row r="100" spans="6:6" ht="20.3" customHeight="1" x14ac:dyDescent="0.25">
      <c r="F100" s="64"/>
    </row>
    <row r="101" spans="6:6" ht="20.3" customHeight="1" x14ac:dyDescent="0.25">
      <c r="F101" s="64"/>
    </row>
    <row r="102" spans="6:6" ht="20.3" customHeight="1" x14ac:dyDescent="0.25">
      <c r="F102" s="64"/>
    </row>
    <row r="103" spans="6:6" ht="20.3" customHeight="1" x14ac:dyDescent="0.25">
      <c r="F103" s="64"/>
    </row>
    <row r="104" spans="6:6" ht="20.3" customHeight="1" x14ac:dyDescent="0.25">
      <c r="F104" s="64"/>
    </row>
    <row r="105" spans="6:6" ht="20.3" customHeight="1" x14ac:dyDescent="0.25">
      <c r="F105" s="64"/>
    </row>
    <row r="106" spans="6:6" ht="20.3" customHeight="1" x14ac:dyDescent="0.25">
      <c r="F106" s="64"/>
    </row>
    <row r="107" spans="6:6" ht="20.3" customHeight="1" x14ac:dyDescent="0.25">
      <c r="F107" s="64"/>
    </row>
    <row r="108" spans="6:6" ht="20.3" customHeight="1" x14ac:dyDescent="0.25">
      <c r="F108" s="64"/>
    </row>
    <row r="109" spans="6:6" ht="20.3" customHeight="1" x14ac:dyDescent="0.25">
      <c r="F109" s="64"/>
    </row>
    <row r="110" spans="6:6" ht="20.3" customHeight="1" x14ac:dyDescent="0.25">
      <c r="F110" s="64"/>
    </row>
    <row r="111" spans="6:6" ht="20.3" customHeight="1" x14ac:dyDescent="0.25">
      <c r="F111" s="64"/>
    </row>
    <row r="112" spans="6:6" ht="20.3" customHeight="1" x14ac:dyDescent="0.25">
      <c r="F112" s="64"/>
    </row>
    <row r="113" spans="6:6" ht="20.3" customHeight="1" x14ac:dyDescent="0.25">
      <c r="F113" s="64"/>
    </row>
    <row r="114" spans="6:6" ht="20.3" customHeight="1" x14ac:dyDescent="0.25">
      <c r="F114" s="64"/>
    </row>
    <row r="115" spans="6:6" ht="20.3" customHeight="1" x14ac:dyDescent="0.25">
      <c r="F115" s="64"/>
    </row>
    <row r="116" spans="6:6" ht="20.3" customHeight="1" x14ac:dyDescent="0.25">
      <c r="F116" s="64"/>
    </row>
    <row r="117" spans="6:6" ht="20.3" customHeight="1" x14ac:dyDescent="0.25">
      <c r="F117" s="64"/>
    </row>
    <row r="118" spans="6:6" ht="20.3" customHeight="1" x14ac:dyDescent="0.25">
      <c r="F118" s="64"/>
    </row>
    <row r="119" spans="6:6" ht="20.3" customHeight="1" x14ac:dyDescent="0.25">
      <c r="F119" s="64"/>
    </row>
    <row r="120" spans="6:6" ht="20.3" customHeight="1" x14ac:dyDescent="0.25">
      <c r="F120" s="64"/>
    </row>
    <row r="121" spans="6:6" ht="20.3" customHeight="1" x14ac:dyDescent="0.25">
      <c r="F121" s="64"/>
    </row>
    <row r="122" spans="6:6" ht="20.3" customHeight="1" x14ac:dyDescent="0.25">
      <c r="F122" s="64"/>
    </row>
    <row r="123" spans="6:6" ht="20.3" customHeight="1" x14ac:dyDescent="0.25">
      <c r="F123" s="64"/>
    </row>
    <row r="124" spans="6:6" ht="20.3" customHeight="1" x14ac:dyDescent="0.25">
      <c r="F124" s="64"/>
    </row>
    <row r="125" spans="6:6" ht="20.3" customHeight="1" x14ac:dyDescent="0.25">
      <c r="F125" s="64"/>
    </row>
    <row r="126" spans="6:6" ht="20.3" customHeight="1" x14ac:dyDescent="0.25">
      <c r="F126" s="64"/>
    </row>
    <row r="127" spans="6:6" ht="20.3" customHeight="1" x14ac:dyDescent="0.25">
      <c r="F127" s="64"/>
    </row>
    <row r="128" spans="6:6" ht="20.3" customHeight="1" x14ac:dyDescent="0.25">
      <c r="F128" s="64"/>
    </row>
    <row r="129" spans="6:6" ht="20.3" customHeight="1" x14ac:dyDescent="0.25">
      <c r="F129" s="64"/>
    </row>
    <row r="130" spans="6:6" ht="20.3" customHeight="1" x14ac:dyDescent="0.25">
      <c r="F130" s="64"/>
    </row>
    <row r="131" spans="6:6" ht="20.3" customHeight="1" x14ac:dyDescent="0.25">
      <c r="F131" s="64"/>
    </row>
    <row r="132" spans="6:6" ht="20.3" customHeight="1" x14ac:dyDescent="0.25">
      <c r="F132" s="64"/>
    </row>
    <row r="133" spans="6:6" ht="20.3" customHeight="1" x14ac:dyDescent="0.25">
      <c r="F133" s="64"/>
    </row>
    <row r="134" spans="6:6" ht="20.3" customHeight="1" x14ac:dyDescent="0.25">
      <c r="F134" s="64"/>
    </row>
    <row r="135" spans="6:6" ht="20.3" customHeight="1" x14ac:dyDescent="0.25">
      <c r="F135" s="64"/>
    </row>
    <row r="136" spans="6:6" ht="20.3" customHeight="1" x14ac:dyDescent="0.25">
      <c r="F136" s="64"/>
    </row>
    <row r="137" spans="6:6" ht="20.3" customHeight="1" x14ac:dyDescent="0.25">
      <c r="F137" s="64"/>
    </row>
    <row r="138" spans="6:6" ht="20.3" customHeight="1" x14ac:dyDescent="0.25">
      <c r="F138" s="64"/>
    </row>
    <row r="139" spans="6:6" ht="20.3" customHeight="1" x14ac:dyDescent="0.25">
      <c r="F139" s="64"/>
    </row>
    <row r="140" spans="6:6" ht="20.3" customHeight="1" x14ac:dyDescent="0.25">
      <c r="F140" s="64"/>
    </row>
    <row r="141" spans="6:6" ht="20.3" customHeight="1" x14ac:dyDescent="0.25">
      <c r="F141" s="64"/>
    </row>
    <row r="142" spans="6:6" ht="20.3" customHeight="1" x14ac:dyDescent="0.25">
      <c r="F142" s="64"/>
    </row>
    <row r="143" spans="6:6" ht="20.3" customHeight="1" x14ac:dyDescent="0.25">
      <c r="F143" s="64"/>
    </row>
    <row r="144" spans="6:6" ht="20.3" customHeight="1" x14ac:dyDescent="0.25">
      <c r="F144" s="64"/>
    </row>
    <row r="145" spans="6:6" ht="20.3" customHeight="1" x14ac:dyDescent="0.25">
      <c r="F145" s="64"/>
    </row>
    <row r="146" spans="6:6" ht="20.3" customHeight="1" x14ac:dyDescent="0.25">
      <c r="F146" s="64"/>
    </row>
    <row r="147" spans="6:6" ht="20.3" customHeight="1" x14ac:dyDescent="0.25">
      <c r="F147" s="64"/>
    </row>
    <row r="148" spans="6:6" ht="20.3" customHeight="1" x14ac:dyDescent="0.25">
      <c r="F148" s="64"/>
    </row>
    <row r="149" spans="6:6" ht="20.3" customHeight="1" x14ac:dyDescent="0.25">
      <c r="F149" s="64"/>
    </row>
    <row r="150" spans="6:6" ht="20.3" customHeight="1" x14ac:dyDescent="0.25">
      <c r="F150" s="64"/>
    </row>
    <row r="151" spans="6:6" ht="20.3" customHeight="1" x14ac:dyDescent="0.25">
      <c r="F151" s="64"/>
    </row>
    <row r="152" spans="6:6" ht="20.3" customHeight="1" x14ac:dyDescent="0.25">
      <c r="F152" s="64"/>
    </row>
    <row r="153" spans="6:6" ht="20.3" customHeight="1" x14ac:dyDescent="0.25">
      <c r="F153" s="64"/>
    </row>
    <row r="154" spans="6:6" ht="20.3" customHeight="1" x14ac:dyDescent="0.25">
      <c r="F154" s="64"/>
    </row>
    <row r="155" spans="6:6" ht="20.3" customHeight="1" x14ac:dyDescent="0.25">
      <c r="F155" s="64"/>
    </row>
    <row r="156" spans="6:6" ht="20.3" customHeight="1" x14ac:dyDescent="0.25">
      <c r="F156" s="64"/>
    </row>
  </sheetData>
  <autoFilter ref="B13:P20" xr:uid="{C1B0014F-AFB3-45A4-910E-B0DE780282F9}"/>
  <mergeCells count="6">
    <mergeCell ref="C8:G8"/>
    <mergeCell ref="C9:G9"/>
    <mergeCell ref="C10:G10"/>
    <mergeCell ref="C11:G11"/>
    <mergeCell ref="C2:G2"/>
    <mergeCell ref="C3:G6"/>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AD6B4-77E4-49A0-B4AF-E102D04C19A3}">
  <dimension ref="A1:P154"/>
  <sheetViews>
    <sheetView showGridLines="0" showRuler="0" topLeftCell="A5" zoomScale="70" zoomScaleNormal="70" zoomScalePageLayoutView="84" workbookViewId="0">
      <pane xSplit="7" topLeftCell="M1" activePane="topRight" state="frozen"/>
      <selection pane="topRight" activeCell="C15" sqref="C15"/>
    </sheetView>
  </sheetViews>
  <sheetFormatPr defaultColWidth="10.5546875" defaultRowHeight="20.3" customHeight="1" x14ac:dyDescent="0.25"/>
  <cols>
    <col min="1" max="1" width="0" style="61" hidden="1" customWidth="1"/>
    <col min="2" max="2" width="21.44140625" style="65" customWidth="1"/>
    <col min="3" max="3" width="39.109375" style="65" customWidth="1"/>
    <col min="4" max="4" width="13.6640625" style="65" bestFit="1" customWidth="1"/>
    <col min="5" max="5" width="12" style="61" bestFit="1" customWidth="1"/>
    <col min="6" max="6" width="17.5546875" style="61" bestFit="1" customWidth="1"/>
    <col min="7" max="7" width="49.5546875" style="61" customWidth="1"/>
    <col min="8" max="8" width="21" style="61" bestFit="1" customWidth="1"/>
    <col min="9" max="9" width="25.88671875" style="61" customWidth="1"/>
    <col min="10" max="10" width="41" style="61" customWidth="1"/>
    <col min="11" max="11" width="17.6640625" style="61" bestFit="1" customWidth="1"/>
    <col min="12" max="12" width="48" style="61" customWidth="1"/>
    <col min="13" max="13" width="34.6640625" style="61" bestFit="1" customWidth="1"/>
    <col min="14" max="14" width="34.5546875" style="61" bestFit="1" customWidth="1"/>
    <col min="15" max="15" width="32.109375" style="61" bestFit="1" customWidth="1"/>
    <col min="16" max="16" width="34.5546875" style="61" customWidth="1"/>
    <col min="17" max="16384" width="10.5546875" style="61"/>
  </cols>
  <sheetData>
    <row r="1" spans="1:16" ht="39.049999999999997" customHeight="1" x14ac:dyDescent="0.25">
      <c r="B1" s="322" t="s">
        <v>388</v>
      </c>
      <c r="C1" s="41" t="s">
        <v>962</v>
      </c>
      <c r="D1" s="347"/>
      <c r="E1" s="353" t="s">
        <v>1252</v>
      </c>
      <c r="F1" s="23"/>
      <c r="G1" s="23"/>
      <c r="H1" s="23"/>
      <c r="I1" s="23"/>
      <c r="J1" s="23"/>
      <c r="K1" s="23"/>
      <c r="L1" s="23"/>
      <c r="M1" s="23"/>
      <c r="N1" s="23"/>
      <c r="O1" s="360"/>
      <c r="P1" s="354"/>
    </row>
    <row r="2" spans="1:16" ht="14.4" x14ac:dyDescent="0.25">
      <c r="B2" s="322" t="s">
        <v>390</v>
      </c>
      <c r="C2" s="1224" t="s">
        <v>1285</v>
      </c>
      <c r="D2" s="1225"/>
      <c r="E2" s="1225"/>
      <c r="F2" s="1225"/>
      <c r="G2" s="1225"/>
      <c r="H2" s="23"/>
      <c r="I2" s="23"/>
      <c r="J2" s="23"/>
      <c r="K2" s="23"/>
      <c r="L2" s="23"/>
      <c r="M2" s="23"/>
      <c r="N2" s="23"/>
      <c r="O2" s="360"/>
      <c r="P2" s="354"/>
    </row>
    <row r="3" spans="1:16" ht="14.4" x14ac:dyDescent="0.25">
      <c r="B3" s="1012" t="s">
        <v>392</v>
      </c>
      <c r="C3" s="1227" t="s">
        <v>1254</v>
      </c>
      <c r="D3" s="1228"/>
      <c r="E3" s="1228"/>
      <c r="F3" s="1228"/>
      <c r="G3" s="1228"/>
      <c r="H3" s="607"/>
      <c r="I3" s="607"/>
      <c r="J3" s="607"/>
      <c r="K3" s="607"/>
      <c r="L3" s="607"/>
      <c r="M3" s="607"/>
      <c r="N3" s="607"/>
      <c r="O3" s="355"/>
      <c r="P3" s="356"/>
    </row>
    <row r="4" spans="1:16" ht="14.4" x14ac:dyDescent="0.25">
      <c r="B4" s="1013"/>
      <c r="C4" s="1229"/>
      <c r="D4" s="1230"/>
      <c r="E4" s="1230"/>
      <c r="F4" s="1230"/>
      <c r="G4" s="1230"/>
      <c r="H4" s="608"/>
      <c r="I4" s="608"/>
      <c r="J4" s="608"/>
      <c r="K4" s="608"/>
      <c r="L4" s="608"/>
      <c r="M4" s="608"/>
      <c r="N4" s="608"/>
      <c r="P4" s="357"/>
    </row>
    <row r="5" spans="1:16" ht="14.4" x14ac:dyDescent="0.25">
      <c r="B5" s="1013"/>
      <c r="C5" s="1229"/>
      <c r="D5" s="1230"/>
      <c r="E5" s="1230"/>
      <c r="F5" s="1230"/>
      <c r="G5" s="1230"/>
      <c r="H5" s="608"/>
      <c r="I5" s="608"/>
      <c r="J5" s="608"/>
      <c r="K5" s="608"/>
      <c r="L5" s="608"/>
      <c r="M5" s="608"/>
      <c r="N5" s="608"/>
      <c r="P5" s="357"/>
    </row>
    <row r="6" spans="1:16" ht="14.4" x14ac:dyDescent="0.25">
      <c r="B6" s="1013"/>
      <c r="C6" s="1229"/>
      <c r="D6" s="1230"/>
      <c r="E6" s="1230"/>
      <c r="F6" s="1230"/>
      <c r="G6" s="1230"/>
      <c r="H6" s="608"/>
      <c r="I6" s="608"/>
      <c r="J6" s="608"/>
      <c r="K6" s="608"/>
      <c r="L6" s="608"/>
      <c r="M6" s="608"/>
      <c r="N6" s="608"/>
      <c r="O6" s="358"/>
      <c r="P6" s="359"/>
    </row>
    <row r="7" spans="1:16" ht="19.45" hidden="1" customHeight="1" x14ac:dyDescent="0.25">
      <c r="B7" s="1014"/>
      <c r="C7" s="609"/>
      <c r="D7" s="610"/>
      <c r="E7" s="610"/>
      <c r="F7" s="610"/>
      <c r="G7" s="610"/>
      <c r="H7" s="610"/>
      <c r="I7" s="610"/>
      <c r="J7" s="610"/>
      <c r="K7" s="610"/>
      <c r="L7" s="610"/>
      <c r="M7" s="610"/>
      <c r="N7" s="611"/>
    </row>
    <row r="8" spans="1:16" ht="14.4" x14ac:dyDescent="0.25">
      <c r="B8" s="322" t="s">
        <v>394</v>
      </c>
      <c r="C8" s="1224" t="s">
        <v>1255</v>
      </c>
      <c r="D8" s="1225"/>
      <c r="E8" s="1225"/>
      <c r="F8" s="1225"/>
      <c r="G8" s="1225"/>
      <c r="H8" s="23"/>
      <c r="I8" s="23"/>
      <c r="J8" s="23"/>
      <c r="K8" s="23"/>
      <c r="L8" s="23"/>
      <c r="M8" s="23"/>
      <c r="N8" s="23"/>
      <c r="O8" s="360"/>
      <c r="P8" s="354"/>
    </row>
    <row r="9" spans="1:16" ht="61.5" customHeight="1" x14ac:dyDescent="0.25">
      <c r="B9" s="322" t="s">
        <v>396</v>
      </c>
      <c r="C9" s="1224" t="s">
        <v>1256</v>
      </c>
      <c r="D9" s="1225"/>
      <c r="E9" s="1225"/>
      <c r="F9" s="1225"/>
      <c r="G9" s="1225"/>
      <c r="H9" s="347"/>
      <c r="I9" s="347"/>
      <c r="J9" s="1000"/>
      <c r="K9" s="1000"/>
      <c r="L9" s="1000"/>
      <c r="M9" s="1000"/>
      <c r="N9" s="1000"/>
      <c r="O9" s="360"/>
      <c r="P9" s="354"/>
    </row>
    <row r="10" spans="1:16" ht="46.55" hidden="1" customHeight="1" x14ac:dyDescent="0.25">
      <c r="B10" s="322" t="s">
        <v>445</v>
      </c>
      <c r="C10" s="1224" t="s">
        <v>1257</v>
      </c>
      <c r="D10" s="1225"/>
      <c r="E10" s="1225"/>
      <c r="F10" s="1225"/>
      <c r="G10" s="1225"/>
      <c r="H10" s="511" t="e">
        <f t="array" ref="H10">_xlfn.TEXTJOIN(", ",TRUE,IF((E14:E100="Y")*(B21:B100&lt;&gt;""),B21:B100,""))</f>
        <v>#N/A</v>
      </c>
      <c r="I10" s="23"/>
      <c r="J10" s="23"/>
      <c r="K10" s="23"/>
      <c r="L10" s="23"/>
      <c r="M10" s="23"/>
      <c r="N10" s="23"/>
      <c r="O10" s="360"/>
      <c r="P10" s="354"/>
    </row>
    <row r="11" spans="1:16" ht="14.4" x14ac:dyDescent="0.25">
      <c r="B11" s="322" t="s">
        <v>398</v>
      </c>
      <c r="C11" s="1224" t="s">
        <v>63</v>
      </c>
      <c r="D11" s="1225"/>
      <c r="E11" s="1225"/>
      <c r="F11" s="1225"/>
      <c r="G11" s="1225"/>
      <c r="H11" s="23"/>
      <c r="I11" s="23"/>
      <c r="J11" s="23"/>
      <c r="K11" s="23"/>
      <c r="L11" s="23"/>
      <c r="M11" s="23"/>
      <c r="N11" s="23"/>
      <c r="O11" s="360"/>
      <c r="P11" s="354"/>
    </row>
    <row r="12" spans="1:16" ht="20.3" customHeight="1" x14ac:dyDescent="0.25">
      <c r="B12" s="1233" t="s">
        <v>1175</v>
      </c>
      <c r="C12" s="1234"/>
      <c r="D12" s="1234"/>
      <c r="E12" s="1234"/>
      <c r="F12" s="1234"/>
      <c r="G12" s="1234"/>
      <c r="H12" s="1234"/>
      <c r="I12" s="1234"/>
      <c r="J12" s="1234"/>
      <c r="K12" s="1234"/>
      <c r="L12" s="1234"/>
      <c r="M12" s="1234"/>
      <c r="N12" s="1234"/>
      <c r="O12" s="360"/>
      <c r="P12" s="354"/>
    </row>
    <row r="13" spans="1:16" s="62"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4" customFormat="1" ht="121" x14ac:dyDescent="0.3">
      <c r="A14" s="47" t="s">
        <v>1205</v>
      </c>
      <c r="B14" s="47" t="s">
        <v>1259</v>
      </c>
      <c r="C14" s="600" t="s">
        <v>804</v>
      </c>
      <c r="D14" s="599" t="s">
        <v>804</v>
      </c>
      <c r="E14" s="599" t="s">
        <v>1207</v>
      </c>
      <c r="F14" s="49" t="s">
        <v>1247</v>
      </c>
      <c r="G14" s="48" t="s">
        <v>352</v>
      </c>
      <c r="H14" s="47" t="s">
        <v>1261</v>
      </c>
      <c r="I14" s="48" t="s">
        <v>1210</v>
      </c>
      <c r="J14" s="31" t="s">
        <v>1187</v>
      </c>
      <c r="K14" s="47" t="s">
        <v>1211</v>
      </c>
      <c r="L14" s="56" t="s">
        <v>63</v>
      </c>
      <c r="M14" s="56" t="s">
        <v>63</v>
      </c>
      <c r="N14" s="47">
        <v>202</v>
      </c>
      <c r="O14" s="56"/>
    </row>
    <row r="15" spans="1:16" s="54" customFormat="1" ht="193.55" x14ac:dyDescent="0.3">
      <c r="A15" s="47" t="s">
        <v>1213</v>
      </c>
      <c r="B15" s="47" t="s">
        <v>1263</v>
      </c>
      <c r="C15" s="600" t="s">
        <v>805</v>
      </c>
      <c r="D15" s="599" t="s">
        <v>804</v>
      </c>
      <c r="E15" s="599" t="s">
        <v>1264</v>
      </c>
      <c r="F15" s="49" t="s">
        <v>1265</v>
      </c>
      <c r="G15" s="48" t="s">
        <v>324</v>
      </c>
      <c r="H15" s="49" t="s">
        <v>1216</v>
      </c>
      <c r="I15" s="47" t="s">
        <v>1286</v>
      </c>
      <c r="J15" s="53" t="s">
        <v>63</v>
      </c>
      <c r="K15" s="47" t="s">
        <v>63</v>
      </c>
      <c r="L15" s="56" t="s">
        <v>1267</v>
      </c>
      <c r="M15" s="63" t="s">
        <v>1268</v>
      </c>
      <c r="N15" s="47" t="s">
        <v>63</v>
      </c>
      <c r="O15" s="56"/>
    </row>
    <row r="16" spans="1:16" s="54" customFormat="1" ht="121" x14ac:dyDescent="0.3">
      <c r="A16" s="47" t="s">
        <v>1226</v>
      </c>
      <c r="B16" s="47" t="s">
        <v>1269</v>
      </c>
      <c r="C16" s="600" t="s">
        <v>805</v>
      </c>
      <c r="D16" s="599" t="s">
        <v>804</v>
      </c>
      <c r="E16" s="599" t="s">
        <v>1264</v>
      </c>
      <c r="F16" s="49" t="s">
        <v>1249</v>
      </c>
      <c r="G16" s="52" t="s">
        <v>1184</v>
      </c>
      <c r="H16" s="53" t="s">
        <v>1270</v>
      </c>
      <c r="I16" s="53" t="s">
        <v>1229</v>
      </c>
      <c r="J16" s="53" t="s">
        <v>63</v>
      </c>
      <c r="K16" s="54" t="s">
        <v>63</v>
      </c>
      <c r="L16" s="47" t="s">
        <v>63</v>
      </c>
      <c r="M16" s="47" t="s">
        <v>63</v>
      </c>
      <c r="N16" s="39">
        <v>202</v>
      </c>
      <c r="O16" s="47" t="s">
        <v>1225</v>
      </c>
    </row>
    <row r="17" spans="1:16" s="54" customFormat="1" ht="181.45" x14ac:dyDescent="0.3">
      <c r="A17" s="47" t="s">
        <v>1220</v>
      </c>
      <c r="B17" s="47" t="s">
        <v>1271</v>
      </c>
      <c r="C17" s="600" t="s">
        <v>804</v>
      </c>
      <c r="D17" s="599" t="s">
        <v>804</v>
      </c>
      <c r="E17" s="599" t="s">
        <v>1207</v>
      </c>
      <c r="F17" s="49" t="s">
        <v>1287</v>
      </c>
      <c r="G17" s="48" t="s">
        <v>352</v>
      </c>
      <c r="H17" s="53" t="s">
        <v>1270</v>
      </c>
      <c r="I17" s="47" t="s">
        <v>1224</v>
      </c>
      <c r="J17" s="53" t="s">
        <v>63</v>
      </c>
      <c r="K17" s="56" t="s">
        <v>63</v>
      </c>
      <c r="L17" s="56"/>
      <c r="M17" s="47" t="s">
        <v>63</v>
      </c>
      <c r="N17" s="47">
        <v>202</v>
      </c>
      <c r="O17" s="47"/>
    </row>
    <row r="18" spans="1:16" s="687" customFormat="1" ht="108.9" x14ac:dyDescent="0.3">
      <c r="A18" s="678" t="s">
        <v>1235</v>
      </c>
      <c r="B18" s="678" t="s">
        <v>1273</v>
      </c>
      <c r="C18" s="679" t="s">
        <v>805</v>
      </c>
      <c r="D18" s="686" t="s">
        <v>805</v>
      </c>
      <c r="E18" s="686" t="s">
        <v>1207</v>
      </c>
      <c r="F18" s="680" t="s">
        <v>1274</v>
      </c>
      <c r="G18" s="681" t="s">
        <v>1275</v>
      </c>
      <c r="H18" s="678" t="s">
        <v>1276</v>
      </c>
      <c r="I18" s="678" t="s">
        <v>1277</v>
      </c>
      <c r="J18" s="682" t="s">
        <v>63</v>
      </c>
      <c r="K18" s="678" t="s">
        <v>63</v>
      </c>
      <c r="L18" s="678" t="s">
        <v>63</v>
      </c>
      <c r="M18" s="678" t="s">
        <v>63</v>
      </c>
      <c r="N18" s="678">
        <v>202</v>
      </c>
      <c r="O18" s="678"/>
    </row>
    <row r="19" spans="1:16" s="687" customFormat="1" ht="121" x14ac:dyDescent="0.3">
      <c r="A19" s="678" t="s">
        <v>1235</v>
      </c>
      <c r="B19" s="678" t="s">
        <v>1278</v>
      </c>
      <c r="C19" s="679" t="s">
        <v>805</v>
      </c>
      <c r="D19" s="686" t="s">
        <v>805</v>
      </c>
      <c r="E19" s="686" t="s">
        <v>1207</v>
      </c>
      <c r="F19" s="680" t="s">
        <v>1279</v>
      </c>
      <c r="G19" s="840" t="s">
        <v>332</v>
      </c>
      <c r="H19" s="678" t="s">
        <v>1280</v>
      </c>
      <c r="I19" s="678" t="s">
        <v>1281</v>
      </c>
      <c r="J19" s="682" t="s">
        <v>63</v>
      </c>
      <c r="K19" s="678" t="s">
        <v>63</v>
      </c>
      <c r="L19" s="682" t="s">
        <v>63</v>
      </c>
      <c r="M19" s="678" t="s">
        <v>63</v>
      </c>
      <c r="N19" s="688">
        <v>202</v>
      </c>
      <c r="O19" s="678"/>
    </row>
    <row r="20" spans="1:16" s="687" customFormat="1" ht="84.7" x14ac:dyDescent="0.3">
      <c r="A20" s="678" t="s">
        <v>1235</v>
      </c>
      <c r="B20" s="678" t="s">
        <v>1242</v>
      </c>
      <c r="C20" s="679" t="s">
        <v>805</v>
      </c>
      <c r="D20" s="686" t="s">
        <v>805</v>
      </c>
      <c r="E20" s="686" t="s">
        <v>1207</v>
      </c>
      <c r="F20" s="680" t="s">
        <v>1282</v>
      </c>
      <c r="G20" s="681" t="s">
        <v>798</v>
      </c>
      <c r="H20" s="678" t="s">
        <v>1283</v>
      </c>
      <c r="I20" s="678" t="s">
        <v>1284</v>
      </c>
      <c r="J20" s="682" t="s">
        <v>63</v>
      </c>
      <c r="K20" s="678" t="s">
        <v>63</v>
      </c>
      <c r="L20" s="682" t="s">
        <v>63</v>
      </c>
      <c r="M20" s="678" t="s">
        <v>63</v>
      </c>
      <c r="N20" s="678">
        <v>202</v>
      </c>
      <c r="O20" s="678"/>
    </row>
    <row r="21" spans="1:16" s="54" customFormat="1" ht="12.1" x14ac:dyDescent="0.3">
      <c r="B21" s="47"/>
      <c r="C21" s="47"/>
      <c r="D21" s="47"/>
      <c r="E21" s="47"/>
      <c r="F21" s="48"/>
      <c r="G21" s="47"/>
      <c r="H21" s="47"/>
      <c r="I21" s="53"/>
      <c r="J21" s="47"/>
      <c r="K21" s="47"/>
      <c r="L21" s="47"/>
      <c r="M21" s="47"/>
      <c r="N21" s="56"/>
      <c r="O21" s="361"/>
      <c r="P21" s="362"/>
    </row>
    <row r="22" spans="1:16" s="54" customFormat="1" ht="13" customHeight="1" x14ac:dyDescent="0.3">
      <c r="B22" s="47"/>
      <c r="C22" s="47"/>
      <c r="D22" s="47"/>
      <c r="E22" s="47"/>
      <c r="F22" s="48"/>
      <c r="G22" s="47"/>
      <c r="H22" s="47"/>
      <c r="I22" s="53"/>
      <c r="J22" s="47"/>
      <c r="K22" s="47"/>
      <c r="L22" s="47"/>
      <c r="M22" s="47"/>
      <c r="N22" s="56"/>
      <c r="O22" s="361"/>
      <c r="P22" s="36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ET-E001-SRO-L1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ET-E001</v>
      </c>
      <c r="F24" s="56" t="str" cm="1">
        <f t="array" ref="F24">IF($C24="","",INDEX('List of Test Cases'!C:C,MATCH(CONCATENATE($C24,$C$1),'List of Test Cases'!$Q:$Q,0),))</f>
        <v>ET-E001-SRO-L1</v>
      </c>
      <c r="G24" s="56" t="str" cm="1">
        <f t="array" aca="1" ref="G24" ca="1">IF($C24="","",INDEX('List of Test Cases'!G:G,MATCH(CONCATENATE($C24,$C$1),'List of Test Cases'!$Q:$Q,0),))</f>
        <v>Switch Request Objection - Electricity (Losing) (5 Day(s))</v>
      </c>
      <c r="H24" s="56" t="str" cm="1">
        <f t="array" ref="H24">IF($C24="","",INDEX('List of Test Cases'!A:A,MATCH(CONCATENATE($C24,$C$1),'List of Test Cases'!$Q:$Q,0),))</f>
        <v>Switch Request Objection - LOSE</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ET-E001-SRO-L2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ET-E001</v>
      </c>
      <c r="F25" s="56" t="str" cm="1">
        <f t="array" ref="F25">IF($C25="","",INDEX('List of Test Cases'!C:C,MATCH(CONCATENATE($C25,$C$1),'List of Test Cases'!$Q:$Q,0),))</f>
        <v>ET-E001-SRO-L2</v>
      </c>
      <c r="G25" s="56" t="str" cm="1">
        <f t="array" aca="1" ref="G25" ca="1">IF($C25="","",INDEX('List of Test Cases'!G:G,MATCH(CONCATENATE($C25,$C$1),'List of Test Cases'!$Q:$Q,0),))</f>
        <v>Switch Request Objection - Electricity (Losing) (OFAF, 5 Day(s))</v>
      </c>
      <c r="H25" s="56" t="str" cm="1">
        <f t="array" ref="H25">IF($C25="","",INDEX('List of Test Cases'!A:A,MATCH(CONCATENATE($C25,$C$1),'List of Test Cases'!$Q:$Q,0),))</f>
        <v>Switch Request Objection - LOSE</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ET-E001-SRO-L3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ET-E001</v>
      </c>
      <c r="F26" s="56" t="str" cm="1">
        <f t="array" ref="F26">IF($C26="","",INDEX('List of Test Cases'!C:C,MATCH(CONCATENATE($C26,$C$1),'List of Test Cases'!$Q:$Q,0),))</f>
        <v>ET-E001-SRO-L3</v>
      </c>
      <c r="G26" s="56" t="str" cm="1">
        <f t="array" aca="1" ref="G26" ca="1">IF($C26="","",INDEX('List of Test Cases'!G:G,MATCH(CONCATENATE($C26,$C$1),'List of Test Cases'!$Q:$Q,0),))</f>
        <v>Switch Request Objection - Electricity (Losing) (Related MPAN, 5 Day(s))</v>
      </c>
      <c r="H26" s="56" t="str" cm="1">
        <f t="array" ref="H26">IF($C26="","",INDEX('List of Test Cases'!A:A,MATCH(CONCATENATE($C26,$C$1),'List of Test Cases'!$Q:$Q,0),))</f>
        <v>Switch Request Objection - LOSE</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ET-E001-SRO-L4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ET-E001</v>
      </c>
      <c r="F27" s="56" t="str" cm="1">
        <f t="array" ref="F27">IF($C27="","",INDEX('List of Test Cases'!C:C,MATCH(CONCATENATE($C27,$C$1),'List of Test Cases'!$Q:$Q,0),))</f>
        <v>ET-E001-SRO-L4</v>
      </c>
      <c r="G27" s="56" t="str" cm="1">
        <f t="array" aca="1" ref="G27" ca="1">IF($C27="","",INDEX('List of Test Cases'!G:G,MATCH(CONCATENATE($C27,$C$1),'List of Test Cases'!$Q:$Q,0),))</f>
        <v>Switch Request Objection - Electricity (Losing) (OFAF, Related MPAN, 5 Day(s))</v>
      </c>
      <c r="H27" s="56" t="str" cm="1">
        <f t="array" ref="H27">IF($C27="","",INDEX('List of Test Cases'!A:A,MATCH(CONCATENATE($C27,$C$1),'List of Test Cases'!$Q:$Q,0),))</f>
        <v>Switch Request Objection - LOSE</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ht="20.3" customHeight="1" x14ac:dyDescent="0.25">
      <c r="F54" s="64"/>
    </row>
    <row r="55" spans="2:16" ht="20.3" customHeight="1" x14ac:dyDescent="0.25">
      <c r="F55" s="64"/>
    </row>
    <row r="56" spans="2:16" ht="20.3" customHeight="1" x14ac:dyDescent="0.25">
      <c r="F56" s="64"/>
    </row>
    <row r="57" spans="2:16" ht="20.3" customHeight="1" x14ac:dyDescent="0.25">
      <c r="F57" s="64"/>
    </row>
    <row r="58" spans="2:16" ht="20.3" customHeight="1" x14ac:dyDescent="0.25">
      <c r="F58" s="64"/>
    </row>
    <row r="59" spans="2:16" ht="20.3" customHeight="1" x14ac:dyDescent="0.25">
      <c r="F59" s="64"/>
    </row>
    <row r="60" spans="2:16" ht="20.3" customHeight="1" x14ac:dyDescent="0.25">
      <c r="F60" s="64"/>
    </row>
    <row r="61" spans="2:16" ht="20.3" customHeight="1" x14ac:dyDescent="0.25">
      <c r="F61" s="64"/>
    </row>
    <row r="62" spans="2:16" ht="20.3" customHeight="1" x14ac:dyDescent="0.25">
      <c r="F62" s="64"/>
    </row>
    <row r="63" spans="2:16" ht="20.3" customHeight="1" x14ac:dyDescent="0.25">
      <c r="F63" s="64"/>
    </row>
    <row r="64" spans="2:16" ht="20.3" customHeight="1" x14ac:dyDescent="0.25">
      <c r="F64" s="64"/>
    </row>
    <row r="65" spans="6:6" ht="20.3" customHeight="1" x14ac:dyDescent="0.25">
      <c r="F65" s="64"/>
    </row>
    <row r="66" spans="6:6" ht="20.3" customHeight="1" x14ac:dyDescent="0.25">
      <c r="F66" s="64"/>
    </row>
    <row r="67" spans="6:6" ht="20.3" customHeight="1" x14ac:dyDescent="0.25">
      <c r="F67" s="64"/>
    </row>
    <row r="68" spans="6:6" ht="20.3" customHeight="1" x14ac:dyDescent="0.25">
      <c r="F68" s="64"/>
    </row>
    <row r="69" spans="6:6" ht="20.3" customHeight="1" x14ac:dyDescent="0.25">
      <c r="F69" s="64"/>
    </row>
    <row r="70" spans="6:6" ht="20.3" customHeight="1" x14ac:dyDescent="0.25">
      <c r="F70" s="64"/>
    </row>
    <row r="71" spans="6:6" ht="20.3" customHeight="1" x14ac:dyDescent="0.25">
      <c r="F71" s="64"/>
    </row>
    <row r="72" spans="6:6" ht="20.3" customHeight="1" x14ac:dyDescent="0.25">
      <c r="F72" s="64"/>
    </row>
    <row r="73" spans="6:6" ht="20.3" customHeight="1" x14ac:dyDescent="0.25">
      <c r="F73" s="64"/>
    </row>
    <row r="74" spans="6:6" ht="20.3" customHeight="1" x14ac:dyDescent="0.25">
      <c r="F74" s="64"/>
    </row>
    <row r="75" spans="6:6" ht="20.3" customHeight="1" x14ac:dyDescent="0.25">
      <c r="F75" s="64"/>
    </row>
    <row r="76" spans="6:6" ht="20.3" customHeight="1" x14ac:dyDescent="0.25">
      <c r="F76" s="64"/>
    </row>
    <row r="77" spans="6:6" ht="20.3" customHeight="1" x14ac:dyDescent="0.25">
      <c r="F77" s="64"/>
    </row>
    <row r="78" spans="6:6" ht="20.3" customHeight="1" x14ac:dyDescent="0.25">
      <c r="F78" s="64"/>
    </row>
    <row r="79" spans="6:6" ht="20.3" customHeight="1" x14ac:dyDescent="0.25">
      <c r="F79" s="64"/>
    </row>
    <row r="80" spans="6:6" ht="20.3" customHeight="1" x14ac:dyDescent="0.25">
      <c r="F80" s="64"/>
    </row>
    <row r="81" spans="6:6" ht="20.3" customHeight="1" x14ac:dyDescent="0.25">
      <c r="F81" s="64"/>
    </row>
    <row r="82" spans="6:6" ht="20.3" customHeight="1" x14ac:dyDescent="0.25">
      <c r="F82" s="64"/>
    </row>
    <row r="83" spans="6:6" ht="20.3" customHeight="1" x14ac:dyDescent="0.25">
      <c r="F83" s="64"/>
    </row>
    <row r="84" spans="6:6" ht="20.3" customHeight="1" x14ac:dyDescent="0.25">
      <c r="F84" s="64"/>
    </row>
    <row r="85" spans="6:6" ht="20.3" customHeight="1" x14ac:dyDescent="0.25">
      <c r="F85" s="64"/>
    </row>
    <row r="86" spans="6:6" ht="20.3" customHeight="1" x14ac:dyDescent="0.25">
      <c r="F86" s="64"/>
    </row>
    <row r="87" spans="6:6" ht="20.3" customHeight="1" x14ac:dyDescent="0.25">
      <c r="F87" s="64"/>
    </row>
    <row r="88" spans="6:6" ht="20.3" customHeight="1" x14ac:dyDescent="0.25">
      <c r="F88" s="64"/>
    </row>
    <row r="89" spans="6:6" ht="20.3" customHeight="1" x14ac:dyDescent="0.25">
      <c r="F89" s="64"/>
    </row>
    <row r="90" spans="6:6" ht="20.3" customHeight="1" x14ac:dyDescent="0.25">
      <c r="F90" s="64"/>
    </row>
    <row r="91" spans="6:6" ht="20.3" customHeight="1" x14ac:dyDescent="0.25">
      <c r="F91" s="64"/>
    </row>
    <row r="92" spans="6:6" ht="20.3" customHeight="1" x14ac:dyDescent="0.25">
      <c r="F92" s="64"/>
    </row>
    <row r="93" spans="6:6" ht="20.3" customHeight="1" x14ac:dyDescent="0.25">
      <c r="F93" s="64"/>
    </row>
    <row r="94" spans="6:6" ht="20.3" customHeight="1" x14ac:dyDescent="0.25">
      <c r="F94" s="64"/>
    </row>
    <row r="95" spans="6:6" ht="20.3" customHeight="1" x14ac:dyDescent="0.25">
      <c r="F95" s="64"/>
    </row>
    <row r="96" spans="6:6" ht="20.3" customHeight="1" x14ac:dyDescent="0.25">
      <c r="F96" s="64"/>
    </row>
    <row r="97" spans="6:6" ht="20.3" customHeight="1" x14ac:dyDescent="0.25">
      <c r="F97" s="64"/>
    </row>
    <row r="98" spans="6:6" ht="20.3" customHeight="1" x14ac:dyDescent="0.25">
      <c r="F98" s="64"/>
    </row>
    <row r="99" spans="6:6" ht="20.3" customHeight="1" x14ac:dyDescent="0.25">
      <c r="F99" s="64"/>
    </row>
    <row r="100" spans="6:6" ht="20.3" customHeight="1" x14ac:dyDescent="0.25">
      <c r="F100" s="64"/>
    </row>
    <row r="101" spans="6:6" ht="20.3" customHeight="1" x14ac:dyDescent="0.25">
      <c r="F101" s="64"/>
    </row>
    <row r="102" spans="6:6" ht="20.3" customHeight="1" x14ac:dyDescent="0.25">
      <c r="F102" s="64"/>
    </row>
    <row r="103" spans="6:6" ht="20.3" customHeight="1" x14ac:dyDescent="0.25">
      <c r="F103" s="64"/>
    </row>
    <row r="104" spans="6:6" ht="20.3" customHeight="1" x14ac:dyDescent="0.25">
      <c r="F104" s="64"/>
    </row>
    <row r="105" spans="6:6" ht="20.3" customHeight="1" x14ac:dyDescent="0.25">
      <c r="F105" s="64"/>
    </row>
    <row r="106" spans="6:6" ht="20.3" customHeight="1" x14ac:dyDescent="0.25">
      <c r="F106" s="64"/>
    </row>
    <row r="107" spans="6:6" ht="20.3" customHeight="1" x14ac:dyDescent="0.25">
      <c r="F107" s="64"/>
    </row>
    <row r="108" spans="6:6" ht="20.3" customHeight="1" x14ac:dyDescent="0.25">
      <c r="F108" s="64"/>
    </row>
    <row r="109" spans="6:6" ht="20.3" customHeight="1" x14ac:dyDescent="0.25">
      <c r="F109" s="64"/>
    </row>
    <row r="110" spans="6:6" ht="20.3" customHeight="1" x14ac:dyDescent="0.25">
      <c r="F110" s="64"/>
    </row>
    <row r="111" spans="6:6" ht="20.3" customHeight="1" x14ac:dyDescent="0.25">
      <c r="F111" s="64"/>
    </row>
    <row r="112" spans="6:6" ht="20.3" customHeight="1" x14ac:dyDescent="0.25">
      <c r="F112" s="64"/>
    </row>
    <row r="113" spans="6:6" ht="20.3" customHeight="1" x14ac:dyDescent="0.25">
      <c r="F113" s="64"/>
    </row>
    <row r="114" spans="6:6" ht="20.3" customHeight="1" x14ac:dyDescent="0.25">
      <c r="F114" s="64"/>
    </row>
    <row r="115" spans="6:6" ht="20.3" customHeight="1" x14ac:dyDescent="0.25">
      <c r="F115" s="64"/>
    </row>
    <row r="116" spans="6:6" ht="20.3" customHeight="1" x14ac:dyDescent="0.25">
      <c r="F116" s="64"/>
    </row>
    <row r="117" spans="6:6" ht="20.3" customHeight="1" x14ac:dyDescent="0.25">
      <c r="F117" s="64"/>
    </row>
    <row r="118" spans="6:6" ht="20.3" customHeight="1" x14ac:dyDescent="0.25">
      <c r="F118" s="64"/>
    </row>
    <row r="119" spans="6:6" ht="20.3" customHeight="1" x14ac:dyDescent="0.25">
      <c r="F119" s="64"/>
    </row>
    <row r="120" spans="6:6" ht="20.3" customHeight="1" x14ac:dyDescent="0.25">
      <c r="F120" s="64"/>
    </row>
    <row r="121" spans="6:6" ht="20.3" customHeight="1" x14ac:dyDescent="0.25">
      <c r="F121" s="64"/>
    </row>
    <row r="122" spans="6:6" ht="20.3" customHeight="1" x14ac:dyDescent="0.25">
      <c r="F122" s="64"/>
    </row>
    <row r="123" spans="6:6" ht="20.3" customHeight="1" x14ac:dyDescent="0.25">
      <c r="F123" s="64"/>
    </row>
    <row r="124" spans="6:6" ht="20.3" customHeight="1" x14ac:dyDescent="0.25">
      <c r="F124" s="64"/>
    </row>
    <row r="125" spans="6:6" ht="20.3" customHeight="1" x14ac:dyDescent="0.25">
      <c r="F125" s="64"/>
    </row>
    <row r="126" spans="6:6" ht="20.3" customHeight="1" x14ac:dyDescent="0.25">
      <c r="F126" s="64"/>
    </row>
    <row r="127" spans="6:6" ht="20.3" customHeight="1" x14ac:dyDescent="0.25">
      <c r="F127" s="64"/>
    </row>
    <row r="128" spans="6:6" ht="20.3" customHeight="1" x14ac:dyDescent="0.25">
      <c r="F128" s="64"/>
    </row>
    <row r="129" spans="6:6" ht="20.3" customHeight="1" x14ac:dyDescent="0.25">
      <c r="F129" s="64"/>
    </row>
    <row r="130" spans="6:6" ht="20.3" customHeight="1" x14ac:dyDescent="0.25">
      <c r="F130" s="64"/>
    </row>
    <row r="131" spans="6:6" ht="20.3" customHeight="1" x14ac:dyDescent="0.25">
      <c r="F131" s="64"/>
    </row>
    <row r="132" spans="6:6" ht="20.3" customHeight="1" x14ac:dyDescent="0.25">
      <c r="F132" s="64"/>
    </row>
    <row r="133" spans="6:6" ht="20.3" customHeight="1" x14ac:dyDescent="0.25">
      <c r="F133" s="64"/>
    </row>
    <row r="134" spans="6:6" ht="20.3" customHeight="1" x14ac:dyDescent="0.25">
      <c r="F134" s="64"/>
    </row>
    <row r="135" spans="6:6" ht="20.3" customHeight="1" x14ac:dyDescent="0.25">
      <c r="F135" s="64"/>
    </row>
    <row r="136" spans="6:6" ht="20.3" customHeight="1" x14ac:dyDescent="0.25">
      <c r="F136" s="64"/>
    </row>
    <row r="137" spans="6:6" ht="20.3" customHeight="1" x14ac:dyDescent="0.25">
      <c r="F137" s="64"/>
    </row>
    <row r="138" spans="6:6" ht="20.3" customHeight="1" x14ac:dyDescent="0.25">
      <c r="F138" s="64"/>
    </row>
    <row r="139" spans="6:6" ht="20.3" customHeight="1" x14ac:dyDescent="0.25">
      <c r="F139" s="64"/>
    </row>
    <row r="140" spans="6:6" ht="20.3" customHeight="1" x14ac:dyDescent="0.25">
      <c r="F140" s="64"/>
    </row>
    <row r="141" spans="6:6" ht="20.3" customHeight="1" x14ac:dyDescent="0.25">
      <c r="F141" s="64"/>
    </row>
    <row r="142" spans="6:6" ht="20.3" customHeight="1" x14ac:dyDescent="0.25">
      <c r="F142" s="64"/>
    </row>
    <row r="143" spans="6:6" ht="20.3" customHeight="1" x14ac:dyDescent="0.25">
      <c r="F143" s="64"/>
    </row>
    <row r="144" spans="6:6" ht="20.3" customHeight="1" x14ac:dyDescent="0.25">
      <c r="F144" s="64"/>
    </row>
    <row r="145" spans="6:6" ht="20.3" customHeight="1" x14ac:dyDescent="0.25">
      <c r="F145" s="64"/>
    </row>
    <row r="146" spans="6:6" ht="20.3" customHeight="1" x14ac:dyDescent="0.25">
      <c r="F146" s="64"/>
    </row>
    <row r="147" spans="6:6" ht="20.3" customHeight="1" x14ac:dyDescent="0.25">
      <c r="F147" s="64"/>
    </row>
    <row r="148" spans="6:6" ht="20.3" customHeight="1" x14ac:dyDescent="0.25">
      <c r="F148" s="64"/>
    </row>
    <row r="149" spans="6:6" ht="20.3" customHeight="1" x14ac:dyDescent="0.25">
      <c r="F149" s="64"/>
    </row>
    <row r="150" spans="6:6" ht="20.3" customHeight="1" x14ac:dyDescent="0.25">
      <c r="F150" s="64"/>
    </row>
    <row r="151" spans="6:6" ht="20.3" customHeight="1" x14ac:dyDescent="0.25">
      <c r="F151" s="64"/>
    </row>
    <row r="152" spans="6:6" ht="20.3" customHeight="1" x14ac:dyDescent="0.25">
      <c r="F152" s="64"/>
    </row>
    <row r="153" spans="6:6" ht="20.3" customHeight="1" x14ac:dyDescent="0.25">
      <c r="F153" s="64"/>
    </row>
    <row r="154" spans="6:6" ht="20.3" customHeight="1" x14ac:dyDescent="0.25">
      <c r="F154" s="64"/>
    </row>
  </sheetData>
  <autoFilter ref="B13:P13" xr:uid="{B7A8CA0D-5E19-4670-950A-DEBA51A7E599}"/>
  <mergeCells count="7">
    <mergeCell ref="C11:G11"/>
    <mergeCell ref="B12:N12"/>
    <mergeCell ref="C2:G2"/>
    <mergeCell ref="C3:G6"/>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2BD2-B1E4-486A-8347-94D03FAE0F8C}">
  <dimension ref="A1:P157"/>
  <sheetViews>
    <sheetView showGridLines="0" showRuler="0" topLeftCell="A18" zoomScaleNormal="100" zoomScalePageLayoutView="133" workbookViewId="0">
      <pane xSplit="7" topLeftCell="N1" activePane="topRight" state="frozen"/>
      <selection pane="topRight" activeCell="O18" sqref="O18"/>
    </sheetView>
  </sheetViews>
  <sheetFormatPr defaultColWidth="10.5546875" defaultRowHeight="20.3" customHeight="1" x14ac:dyDescent="0.25"/>
  <cols>
    <col min="1" max="1" width="0" style="61" hidden="1" customWidth="1"/>
    <col min="2" max="2" width="21.44140625" style="65" customWidth="1"/>
    <col min="3" max="3" width="39.109375" style="65" customWidth="1"/>
    <col min="4" max="4" width="13.5546875" style="65" bestFit="1" customWidth="1"/>
    <col min="5" max="5" width="12" style="61" bestFit="1" customWidth="1"/>
    <col min="6" max="6" width="15.33203125" style="61" bestFit="1" customWidth="1"/>
    <col min="7" max="7" width="56.44140625" style="61" customWidth="1"/>
    <col min="8" max="8" width="21" style="61" bestFit="1" customWidth="1"/>
    <col min="9" max="9" width="32.88671875" style="61" customWidth="1"/>
    <col min="10" max="10" width="44.88671875" style="61" customWidth="1"/>
    <col min="11" max="11" width="20.5546875" style="61" bestFit="1" customWidth="1"/>
    <col min="12" max="12" width="48.44140625" style="61" bestFit="1" customWidth="1"/>
    <col min="13" max="13" width="33" style="61" customWidth="1"/>
    <col min="14" max="14" width="35.44140625" style="61" bestFit="1" customWidth="1"/>
    <col min="15" max="15" width="20.33203125" style="61" bestFit="1" customWidth="1"/>
    <col min="16" max="16" width="36.6640625" style="61" customWidth="1"/>
    <col min="17" max="16384" width="10.5546875" style="61"/>
  </cols>
  <sheetData>
    <row r="1" spans="1:16" ht="39.049999999999997" customHeight="1" x14ac:dyDescent="0.25">
      <c r="B1" s="322" t="s">
        <v>388</v>
      </c>
      <c r="C1" s="41" t="s">
        <v>968</v>
      </c>
      <c r="D1" s="347"/>
      <c r="E1" s="23"/>
      <c r="F1" s="23"/>
      <c r="G1" s="23"/>
      <c r="H1" s="23"/>
      <c r="I1" s="23"/>
      <c r="J1" s="23"/>
      <c r="K1" s="23"/>
      <c r="L1" s="23"/>
      <c r="M1" s="23"/>
      <c r="N1" s="23"/>
      <c r="O1" s="360"/>
      <c r="P1" s="354"/>
    </row>
    <row r="2" spans="1:16" ht="14.4" x14ac:dyDescent="0.25">
      <c r="B2" s="322" t="s">
        <v>390</v>
      </c>
      <c r="C2" s="1224" t="s">
        <v>1288</v>
      </c>
      <c r="D2" s="1225"/>
      <c r="E2" s="1225"/>
      <c r="F2" s="1225"/>
      <c r="G2" s="1225"/>
      <c r="H2" s="1000"/>
      <c r="I2" s="1000"/>
      <c r="J2" s="1000"/>
      <c r="K2" s="1000"/>
      <c r="L2" s="1000"/>
      <c r="M2" s="1000"/>
      <c r="N2" s="1000"/>
      <c r="O2" s="360"/>
      <c r="P2" s="354"/>
    </row>
    <row r="3" spans="1:16" ht="12.1" x14ac:dyDescent="0.25">
      <c r="B3" s="1235" t="s">
        <v>392</v>
      </c>
      <c r="C3" s="1227" t="s">
        <v>1289</v>
      </c>
      <c r="D3" s="1228"/>
      <c r="E3" s="1228"/>
      <c r="F3" s="1228"/>
      <c r="G3" s="1228"/>
      <c r="H3" s="506"/>
      <c r="I3" s="506"/>
      <c r="J3" s="506"/>
      <c r="K3" s="506"/>
      <c r="L3" s="506"/>
      <c r="M3" s="506"/>
      <c r="N3" s="506"/>
      <c r="O3" s="355"/>
      <c r="P3" s="356"/>
    </row>
    <row r="4" spans="1:16" ht="12.1" x14ac:dyDescent="0.25">
      <c r="B4" s="1236"/>
      <c r="C4" s="1229"/>
      <c r="D4" s="1230"/>
      <c r="E4" s="1230"/>
      <c r="F4" s="1230"/>
      <c r="G4" s="1230"/>
      <c r="H4" s="507"/>
      <c r="I4" s="507"/>
      <c r="J4" s="507"/>
      <c r="K4" s="507"/>
      <c r="L4" s="507"/>
      <c r="M4" s="507"/>
      <c r="N4" s="507"/>
      <c r="P4" s="357"/>
    </row>
    <row r="5" spans="1:16" ht="20.3" customHeight="1" x14ac:dyDescent="0.25">
      <c r="B5" s="1236"/>
      <c r="C5" s="1229"/>
      <c r="D5" s="1230"/>
      <c r="E5" s="1230"/>
      <c r="F5" s="1230"/>
      <c r="G5" s="1230"/>
      <c r="H5" s="507"/>
      <c r="I5" s="507"/>
      <c r="J5" s="507"/>
      <c r="K5" s="507"/>
      <c r="L5" s="507"/>
      <c r="M5" s="507"/>
      <c r="N5" s="507"/>
      <c r="P5" s="357"/>
    </row>
    <row r="6" spans="1:16" ht="18.75" customHeight="1" x14ac:dyDescent="0.25">
      <c r="B6" s="1236"/>
      <c r="C6" s="1229"/>
      <c r="D6" s="1230"/>
      <c r="E6" s="1230"/>
      <c r="F6" s="1230"/>
      <c r="G6" s="1230"/>
      <c r="H6" s="507"/>
      <c r="I6" s="507"/>
      <c r="J6" s="507"/>
      <c r="K6" s="507"/>
      <c r="L6" s="507"/>
      <c r="M6" s="507"/>
      <c r="N6" s="507"/>
      <c r="O6" s="358"/>
      <c r="P6" s="359"/>
    </row>
    <row r="7" spans="1:16" ht="19.45" hidden="1" customHeight="1" x14ac:dyDescent="0.25">
      <c r="B7" s="1237"/>
      <c r="C7" s="508"/>
      <c r="D7" s="509"/>
      <c r="E7" s="509"/>
      <c r="F7" s="509"/>
      <c r="G7" s="509"/>
      <c r="H7" s="509"/>
      <c r="I7" s="509"/>
      <c r="J7" s="509"/>
      <c r="K7" s="509"/>
      <c r="L7" s="509"/>
      <c r="M7" s="509"/>
      <c r="N7" s="510"/>
    </row>
    <row r="8" spans="1:16" ht="14.4" x14ac:dyDescent="0.25">
      <c r="B8" s="322" t="s">
        <v>394</v>
      </c>
      <c r="C8" s="1224" t="s">
        <v>1290</v>
      </c>
      <c r="D8" s="1225"/>
      <c r="E8" s="1225"/>
      <c r="F8" s="1225"/>
      <c r="G8" s="1225"/>
      <c r="H8" s="1000"/>
      <c r="I8" s="1000"/>
      <c r="J8" s="1000"/>
      <c r="K8" s="1000"/>
      <c r="L8" s="1000"/>
      <c r="M8" s="1000"/>
      <c r="N8" s="1000"/>
      <c r="O8" s="360"/>
      <c r="P8" s="354"/>
    </row>
    <row r="9" spans="1:16" ht="68.25" customHeight="1" x14ac:dyDescent="0.25">
      <c r="B9" s="322" t="s">
        <v>396</v>
      </c>
      <c r="C9" s="1224" t="s">
        <v>1291</v>
      </c>
      <c r="D9" s="1225"/>
      <c r="E9" s="1225"/>
      <c r="F9" s="1225"/>
      <c r="G9" s="1225"/>
      <c r="H9" s="999"/>
      <c r="I9" s="999"/>
      <c r="J9" s="1000"/>
      <c r="K9" s="1000"/>
      <c r="L9" s="1000"/>
      <c r="M9" s="1000"/>
      <c r="N9" s="1000"/>
      <c r="O9" s="360"/>
      <c r="P9" s="354"/>
    </row>
    <row r="10" spans="1:16" ht="57.75" hidden="1" customHeight="1" x14ac:dyDescent="0.25">
      <c r="B10" s="322" t="s">
        <v>445</v>
      </c>
      <c r="C10" s="1224" t="s">
        <v>471</v>
      </c>
      <c r="D10" s="1225"/>
      <c r="E10" s="1225"/>
      <c r="F10" s="1225"/>
      <c r="G10" s="1225"/>
      <c r="H10" s="511" t="e">
        <f t="array" ref="H10">_xlfn.TEXTJOIN(", ",TRUE,IF((E14:E100="Y")*(B25:B100&lt;&gt;""),B25:B100,""))</f>
        <v>#N/A</v>
      </c>
      <c r="I10" s="1000"/>
      <c r="J10" s="1000"/>
      <c r="K10" s="1000"/>
      <c r="L10" s="1000"/>
      <c r="M10" s="1000"/>
      <c r="N10" s="1000"/>
      <c r="O10" s="360"/>
      <c r="P10" s="354"/>
    </row>
    <row r="11" spans="1:16" ht="14.4" x14ac:dyDescent="0.25">
      <c r="B11" s="322" t="s">
        <v>398</v>
      </c>
      <c r="C11" s="1224" t="s">
        <v>63</v>
      </c>
      <c r="D11" s="1225"/>
      <c r="E11" s="1225"/>
      <c r="F11" s="1225"/>
      <c r="G11" s="1225"/>
      <c r="H11" s="1000"/>
      <c r="I11" s="1000"/>
      <c r="J11" s="1000"/>
      <c r="K11" s="1000"/>
      <c r="L11" s="1000"/>
      <c r="M11" s="1000"/>
      <c r="N11" s="1000"/>
      <c r="O11" s="360"/>
      <c r="P11" s="354"/>
    </row>
    <row r="12" spans="1:16" ht="20.3" customHeight="1" x14ac:dyDescent="0.25">
      <c r="B12" s="1233" t="s">
        <v>1175</v>
      </c>
      <c r="C12" s="1234"/>
      <c r="D12" s="1234"/>
      <c r="E12" s="1234"/>
      <c r="F12" s="1234"/>
      <c r="G12" s="1234"/>
      <c r="H12" s="1234"/>
      <c r="I12" s="1234"/>
      <c r="J12" s="1234"/>
      <c r="K12" s="1234"/>
      <c r="L12" s="1234"/>
      <c r="M12" s="1234"/>
      <c r="N12" s="1234"/>
      <c r="O12" s="360"/>
      <c r="P12" s="354"/>
    </row>
    <row r="13" spans="1:16" s="62"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4" customFormat="1" ht="193.55" x14ac:dyDescent="0.3">
      <c r="A14" s="47" t="s">
        <v>1205</v>
      </c>
      <c r="B14" s="47" t="s">
        <v>1292</v>
      </c>
      <c r="C14" s="600" t="s">
        <v>804</v>
      </c>
      <c r="D14" s="599" t="s">
        <v>804</v>
      </c>
      <c r="E14" s="599" t="s">
        <v>1207</v>
      </c>
      <c r="F14" s="49" t="s">
        <v>1260</v>
      </c>
      <c r="G14" s="48" t="s">
        <v>352</v>
      </c>
      <c r="H14" s="47" t="s">
        <v>1261</v>
      </c>
      <c r="I14" s="47" t="s">
        <v>1293</v>
      </c>
      <c r="J14" s="31" t="s">
        <v>1187</v>
      </c>
      <c r="K14" s="47" t="s">
        <v>1211</v>
      </c>
      <c r="L14" s="56" t="s">
        <v>63</v>
      </c>
      <c r="M14" s="56" t="s">
        <v>63</v>
      </c>
      <c r="N14" s="47">
        <v>202</v>
      </c>
      <c r="O14" s="47" t="s">
        <v>1294</v>
      </c>
    </row>
    <row r="15" spans="1:16" s="54" customFormat="1" ht="229.85" x14ac:dyDescent="0.3">
      <c r="A15" s="47" t="s">
        <v>1213</v>
      </c>
      <c r="B15" s="47" t="s">
        <v>1263</v>
      </c>
      <c r="C15" s="600" t="s">
        <v>805</v>
      </c>
      <c r="D15" s="599" t="s">
        <v>804</v>
      </c>
      <c r="E15" s="599" t="s">
        <v>1182</v>
      </c>
      <c r="F15" s="49" t="s">
        <v>1295</v>
      </c>
      <c r="G15" s="48" t="s">
        <v>324</v>
      </c>
      <c r="H15" s="47" t="s">
        <v>1216</v>
      </c>
      <c r="I15" s="53" t="s">
        <v>1296</v>
      </c>
      <c r="J15" s="53" t="s">
        <v>63</v>
      </c>
      <c r="K15" s="47" t="s">
        <v>63</v>
      </c>
      <c r="L15" s="56" t="s">
        <v>1297</v>
      </c>
      <c r="M15" s="56" t="s">
        <v>1298</v>
      </c>
      <c r="N15" s="47" t="s">
        <v>63</v>
      </c>
      <c r="O15" s="66"/>
    </row>
    <row r="16" spans="1:16" s="54" customFormat="1" ht="108.9" x14ac:dyDescent="0.3">
      <c r="A16" s="47" t="s">
        <v>1226</v>
      </c>
      <c r="B16" s="47" t="s">
        <v>1269</v>
      </c>
      <c r="C16" s="600" t="s">
        <v>804</v>
      </c>
      <c r="D16" s="599" t="s">
        <v>804</v>
      </c>
      <c r="E16" s="599" t="s">
        <v>1182</v>
      </c>
      <c r="F16" s="49" t="s">
        <v>1299</v>
      </c>
      <c r="G16" s="52" t="s">
        <v>1184</v>
      </c>
      <c r="H16" s="53" t="s">
        <v>1300</v>
      </c>
      <c r="I16" s="53" t="s">
        <v>1301</v>
      </c>
      <c r="J16" s="53" t="s">
        <v>63</v>
      </c>
      <c r="K16" s="56" t="s">
        <v>63</v>
      </c>
      <c r="L16" s="47" t="s">
        <v>63</v>
      </c>
      <c r="M16" s="47" t="s">
        <v>63</v>
      </c>
      <c r="N16" s="39">
        <v>202</v>
      </c>
      <c r="O16" s="39"/>
    </row>
    <row r="17" spans="1:16" s="54" customFormat="1" ht="217.75" x14ac:dyDescent="0.3">
      <c r="A17" s="47" t="s">
        <v>1220</v>
      </c>
      <c r="B17" s="47" t="s">
        <v>1302</v>
      </c>
      <c r="C17" s="600" t="s">
        <v>805</v>
      </c>
      <c r="D17" s="599" t="s">
        <v>804</v>
      </c>
      <c r="E17" s="599" t="s">
        <v>1207</v>
      </c>
      <c r="F17" s="49" t="s">
        <v>1303</v>
      </c>
      <c r="G17" s="48" t="s">
        <v>352</v>
      </c>
      <c r="H17" s="47" t="s">
        <v>1304</v>
      </c>
      <c r="I17" s="47" t="s">
        <v>1305</v>
      </c>
      <c r="J17" s="53" t="s">
        <v>63</v>
      </c>
      <c r="K17" s="56" t="s">
        <v>63</v>
      </c>
      <c r="L17" s="56" t="s">
        <v>63</v>
      </c>
      <c r="M17" s="47" t="s">
        <v>63</v>
      </c>
      <c r="N17" s="47">
        <v>202</v>
      </c>
      <c r="O17" s="47" t="s">
        <v>1225</v>
      </c>
    </row>
    <row r="18" spans="1:16" s="54" customFormat="1" ht="108.9" x14ac:dyDescent="0.3">
      <c r="A18" s="47" t="s">
        <v>1226</v>
      </c>
      <c r="B18" s="47" t="s">
        <v>1306</v>
      </c>
      <c r="C18" s="600" t="s">
        <v>804</v>
      </c>
      <c r="D18" s="599" t="s">
        <v>804</v>
      </c>
      <c r="E18" s="599" t="s">
        <v>1182</v>
      </c>
      <c r="F18" s="49" t="s">
        <v>1307</v>
      </c>
      <c r="G18" s="48" t="s">
        <v>336</v>
      </c>
      <c r="H18" s="47" t="s">
        <v>63</v>
      </c>
      <c r="I18" s="53" t="s">
        <v>1229</v>
      </c>
      <c r="J18" s="53" t="s">
        <v>63</v>
      </c>
      <c r="K18" s="56" t="s">
        <v>63</v>
      </c>
      <c r="L18" s="56" t="s">
        <v>63</v>
      </c>
      <c r="M18" s="47" t="s">
        <v>63</v>
      </c>
      <c r="N18" s="47">
        <v>202</v>
      </c>
      <c r="O18" s="47" t="s">
        <v>1308</v>
      </c>
    </row>
    <row r="19" spans="1:16" s="54" customFormat="1" ht="145.15" x14ac:dyDescent="0.3">
      <c r="A19" s="47" t="s">
        <v>1226</v>
      </c>
      <c r="B19" s="47" t="s">
        <v>1309</v>
      </c>
      <c r="C19" s="600" t="s">
        <v>805</v>
      </c>
      <c r="D19" s="599" t="s">
        <v>804</v>
      </c>
      <c r="E19" s="599" t="s">
        <v>1207</v>
      </c>
      <c r="F19" s="49" t="s">
        <v>1310</v>
      </c>
      <c r="G19" s="48" t="s">
        <v>338</v>
      </c>
      <c r="H19" s="47" t="s">
        <v>1234</v>
      </c>
      <c r="I19" s="53" t="s">
        <v>1311</v>
      </c>
      <c r="J19" s="53" t="s">
        <v>63</v>
      </c>
      <c r="K19" s="56" t="s">
        <v>63</v>
      </c>
      <c r="L19" s="56" t="s">
        <v>63</v>
      </c>
      <c r="M19" s="47" t="s">
        <v>63</v>
      </c>
      <c r="N19" s="47">
        <v>202</v>
      </c>
      <c r="O19" s="47" t="s">
        <v>1225</v>
      </c>
    </row>
    <row r="20" spans="1:16" s="687" customFormat="1" ht="108.9" x14ac:dyDescent="0.3">
      <c r="A20" s="678" t="s">
        <v>1235</v>
      </c>
      <c r="B20" s="678" t="s">
        <v>1312</v>
      </c>
      <c r="C20" s="679" t="s">
        <v>805</v>
      </c>
      <c r="D20" s="686" t="s">
        <v>805</v>
      </c>
      <c r="E20" s="686" t="s">
        <v>1182</v>
      </c>
      <c r="F20" s="680" t="s">
        <v>1313</v>
      </c>
      <c r="G20" s="681" t="s">
        <v>326</v>
      </c>
      <c r="H20" s="678" t="s">
        <v>1244</v>
      </c>
      <c r="I20" s="678" t="s">
        <v>1314</v>
      </c>
      <c r="J20" s="682" t="s">
        <v>63</v>
      </c>
      <c r="K20" s="678" t="s">
        <v>63</v>
      </c>
      <c r="L20" s="678" t="s">
        <v>63</v>
      </c>
      <c r="M20" s="678" t="s">
        <v>63</v>
      </c>
      <c r="N20" s="678">
        <v>202</v>
      </c>
      <c r="O20" s="678" t="s">
        <v>1239</v>
      </c>
    </row>
    <row r="21" spans="1:16" s="687" customFormat="1" ht="108.9" x14ac:dyDescent="0.3">
      <c r="A21" s="678" t="s">
        <v>1235</v>
      </c>
      <c r="B21" s="678" t="s">
        <v>1315</v>
      </c>
      <c r="C21" s="679" t="s">
        <v>805</v>
      </c>
      <c r="D21" s="686" t="s">
        <v>805</v>
      </c>
      <c r="E21" s="686" t="s">
        <v>1182</v>
      </c>
      <c r="F21" s="680" t="s">
        <v>1241</v>
      </c>
      <c r="G21" s="840" t="s">
        <v>328</v>
      </c>
      <c r="H21" s="678" t="s">
        <v>1244</v>
      </c>
      <c r="I21" s="678" t="s">
        <v>1314</v>
      </c>
      <c r="J21" s="682" t="s">
        <v>63</v>
      </c>
      <c r="K21" s="678" t="s">
        <v>63</v>
      </c>
      <c r="L21" s="682" t="s">
        <v>63</v>
      </c>
      <c r="M21" s="678" t="s">
        <v>63</v>
      </c>
      <c r="N21" s="688">
        <v>202</v>
      </c>
      <c r="O21" s="678" t="s">
        <v>1239</v>
      </c>
    </row>
    <row r="22" spans="1:16" s="687" customFormat="1" ht="108.9" x14ac:dyDescent="0.3">
      <c r="A22" s="678" t="s">
        <v>1235</v>
      </c>
      <c r="B22" s="678" t="s">
        <v>1273</v>
      </c>
      <c r="C22" s="679" t="s">
        <v>805</v>
      </c>
      <c r="D22" s="686" t="s">
        <v>805</v>
      </c>
      <c r="E22" s="686" t="s">
        <v>1182</v>
      </c>
      <c r="F22" s="680" t="s">
        <v>1274</v>
      </c>
      <c r="G22" s="681" t="s">
        <v>1275</v>
      </c>
      <c r="H22" s="678" t="s">
        <v>1276</v>
      </c>
      <c r="I22" s="678" t="s">
        <v>1316</v>
      </c>
      <c r="J22" s="682" t="s">
        <v>63</v>
      </c>
      <c r="K22" s="678" t="s">
        <v>63</v>
      </c>
      <c r="L22" s="678" t="s">
        <v>63</v>
      </c>
      <c r="M22" s="678" t="s">
        <v>63</v>
      </c>
      <c r="N22" s="678">
        <v>202</v>
      </c>
      <c r="O22" s="678" t="s">
        <v>1239</v>
      </c>
    </row>
    <row r="23" spans="1:16" s="687" customFormat="1" ht="121" x14ac:dyDescent="0.3">
      <c r="A23" s="678" t="s">
        <v>1235</v>
      </c>
      <c r="B23" s="678" t="s">
        <v>1278</v>
      </c>
      <c r="C23" s="679" t="s">
        <v>805</v>
      </c>
      <c r="D23" s="686" t="s">
        <v>805</v>
      </c>
      <c r="E23" s="686" t="s">
        <v>1182</v>
      </c>
      <c r="F23" s="680" t="s">
        <v>1279</v>
      </c>
      <c r="G23" s="840" t="s">
        <v>332</v>
      </c>
      <c r="H23" s="678" t="s">
        <v>1280</v>
      </c>
      <c r="I23" s="678" t="s">
        <v>1281</v>
      </c>
      <c r="J23" s="682" t="s">
        <v>63</v>
      </c>
      <c r="K23" s="678" t="s">
        <v>63</v>
      </c>
      <c r="L23" s="682" t="s">
        <v>63</v>
      </c>
      <c r="M23" s="678" t="s">
        <v>63</v>
      </c>
      <c r="N23" s="688">
        <v>202</v>
      </c>
      <c r="O23" s="678" t="s">
        <v>1239</v>
      </c>
    </row>
    <row r="24" spans="1:16" s="687" customFormat="1" ht="84.7" x14ac:dyDescent="0.3">
      <c r="A24" s="678" t="s">
        <v>1235</v>
      </c>
      <c r="B24" s="678" t="s">
        <v>1317</v>
      </c>
      <c r="C24" s="679" t="s">
        <v>805</v>
      </c>
      <c r="D24" s="686" t="s">
        <v>805</v>
      </c>
      <c r="E24" s="686" t="s">
        <v>1182</v>
      </c>
      <c r="F24" s="680" t="s">
        <v>1243</v>
      </c>
      <c r="G24" s="681" t="s">
        <v>798</v>
      </c>
      <c r="H24" s="678" t="s">
        <v>1283</v>
      </c>
      <c r="I24" s="678" t="s">
        <v>1318</v>
      </c>
      <c r="J24" s="682" t="s">
        <v>63</v>
      </c>
      <c r="K24" s="678" t="s">
        <v>63</v>
      </c>
      <c r="L24" s="682" t="s">
        <v>63</v>
      </c>
      <c r="M24" s="678" t="s">
        <v>63</v>
      </c>
      <c r="N24" s="678">
        <v>202</v>
      </c>
      <c r="O24" s="678" t="s">
        <v>1239</v>
      </c>
    </row>
    <row r="25" spans="1:16" s="54" customFormat="1" ht="12.1" x14ac:dyDescent="0.3">
      <c r="B25" s="47"/>
      <c r="C25" s="47"/>
      <c r="D25" s="47"/>
      <c r="E25" s="47"/>
      <c r="F25" s="48"/>
      <c r="G25" s="47"/>
      <c r="H25" s="47"/>
      <c r="I25" s="53"/>
      <c r="J25" s="47"/>
      <c r="K25" s="47"/>
      <c r="L25" s="47"/>
      <c r="M25" s="47"/>
      <c r="N25" s="56"/>
      <c r="O25" s="56"/>
      <c r="P25" s="56"/>
    </row>
    <row r="26" spans="1:16" s="54" customFormat="1" ht="12.1" x14ac:dyDescent="0.3">
      <c r="B26" s="47"/>
      <c r="C26" s="47"/>
      <c r="D26" s="47"/>
      <c r="E26" s="47"/>
      <c r="F26" s="48"/>
      <c r="G26" s="47"/>
      <c r="H26" s="47"/>
      <c r="I26" s="53"/>
      <c r="J26" s="47"/>
      <c r="K26" s="47"/>
      <c r="L26" s="47"/>
      <c r="M26" s="47"/>
      <c r="N26" s="56"/>
      <c r="O26" s="56"/>
      <c r="P26" s="56"/>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ET-D001-SRO-G1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ET-D001</v>
      </c>
      <c r="F28" s="56" t="str" cm="1">
        <f t="array" ref="F28">IF($C28="","",INDEX('List of Test Cases'!C:C,MATCH(CONCATENATE($C28,$C$1),'List of Test Cases'!$Q:$Q,0),))</f>
        <v>ET-D001-SRO-G1</v>
      </c>
      <c r="G28" s="56" t="str" cm="1">
        <f t="array" aca="1" ref="G28" ca="1">IF($C28="","",INDEX('List of Test Cases'!G:G,MATCH(CONCATENATE($C28,$C$1),'List of Test Cases'!$Q:$Q,0),))</f>
        <v>Switch Request Objection - Dual Fuel (Gaining) (OFAF, 5 Day(s))</v>
      </c>
      <c r="H28" s="56" t="str" cm="1">
        <f t="array" ref="H28">IF($C28="","",INDEX('List of Test Cases'!A:A,MATCH(CONCATENATE($C28,$C$1),'List of Test Cases'!$Q:$Q,0),))</f>
        <v>Switch Request Objection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ET-D001-SRO-G2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ET-D001</v>
      </c>
      <c r="F29" s="56" t="str" cm="1">
        <f t="array" ref="F29">IF($C29="","",INDEX('List of Test Cases'!C:C,MATCH(CONCATENATE($C29,$C$1),'List of Test Cases'!$Q:$Q,0),))</f>
        <v>ET-D001-SRO-G2</v>
      </c>
      <c r="G29" s="56" t="str" cm="1">
        <f t="array" aca="1" ref="G29" ca="1">IF($C29="","",INDEX('List of Test Cases'!G:G,MATCH(CONCATENATE($C29,$C$1),'List of Test Cases'!$Q:$Q,0),))</f>
        <v>Switch Request Objection - Dual Fuel (Gaining) (OFAF, Related MPAN, 5 Day(s))</v>
      </c>
      <c r="H29" s="56" t="str" cm="1">
        <f t="array" ref="H29">IF($C29="","",INDEX('List of Test Cases'!A:A,MATCH(CONCATENATE($C29,$C$1),'List of Test Cases'!$Q:$Q,0),))</f>
        <v>Switch Request Objection - GAIN</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20.3" customHeight="1" x14ac:dyDescent="0.25">
      <c r="F58" s="64"/>
    </row>
    <row r="59" spans="2:16" ht="20.3" customHeight="1" x14ac:dyDescent="0.25">
      <c r="F59" s="64"/>
    </row>
    <row r="60" spans="2:16" ht="20.3" customHeight="1" x14ac:dyDescent="0.25">
      <c r="F60" s="64"/>
    </row>
    <row r="61" spans="2:16" ht="20.3" customHeight="1" x14ac:dyDescent="0.25">
      <c r="F61" s="64"/>
    </row>
    <row r="62" spans="2:16" ht="20.3" customHeight="1" x14ac:dyDescent="0.25">
      <c r="F62" s="64"/>
    </row>
    <row r="63" spans="2:16" ht="20.3" customHeight="1" x14ac:dyDescent="0.25">
      <c r="F63" s="64"/>
    </row>
    <row r="64" spans="2:16" ht="20.3" customHeight="1" x14ac:dyDescent="0.25">
      <c r="F64" s="64"/>
    </row>
    <row r="65" spans="6:6" ht="20.3" customHeight="1" x14ac:dyDescent="0.25">
      <c r="F65" s="64"/>
    </row>
    <row r="66" spans="6:6" ht="20.3" customHeight="1" x14ac:dyDescent="0.25">
      <c r="F66" s="64"/>
    </row>
    <row r="67" spans="6:6" ht="20.3" customHeight="1" x14ac:dyDescent="0.25">
      <c r="F67" s="64"/>
    </row>
    <row r="68" spans="6:6" ht="20.3" customHeight="1" x14ac:dyDescent="0.25">
      <c r="F68" s="64"/>
    </row>
    <row r="69" spans="6:6" ht="20.3" customHeight="1" x14ac:dyDescent="0.25">
      <c r="F69" s="64"/>
    </row>
    <row r="70" spans="6:6" ht="20.3" customHeight="1" x14ac:dyDescent="0.25">
      <c r="F70" s="64"/>
    </row>
    <row r="71" spans="6:6" ht="20.3" customHeight="1" x14ac:dyDescent="0.25">
      <c r="F71" s="64"/>
    </row>
    <row r="72" spans="6:6" ht="20.3" customHeight="1" x14ac:dyDescent="0.25">
      <c r="F72" s="64"/>
    </row>
    <row r="73" spans="6:6" ht="20.3" customHeight="1" x14ac:dyDescent="0.25">
      <c r="F73" s="64"/>
    </row>
    <row r="74" spans="6:6" ht="20.3" customHeight="1" x14ac:dyDescent="0.25">
      <c r="F74" s="64"/>
    </row>
    <row r="75" spans="6:6" ht="20.3" customHeight="1" x14ac:dyDescent="0.25">
      <c r="F75" s="64"/>
    </row>
    <row r="76" spans="6:6" ht="20.3" customHeight="1" x14ac:dyDescent="0.25">
      <c r="F76" s="64"/>
    </row>
    <row r="77" spans="6:6" ht="20.3" customHeight="1" x14ac:dyDescent="0.25">
      <c r="F77" s="64"/>
    </row>
    <row r="78" spans="6:6" ht="20.3" customHeight="1" x14ac:dyDescent="0.25">
      <c r="F78" s="64"/>
    </row>
    <row r="79" spans="6:6" ht="20.3" customHeight="1" x14ac:dyDescent="0.25">
      <c r="F79" s="64"/>
    </row>
    <row r="80" spans="6:6" ht="20.3" customHeight="1" x14ac:dyDescent="0.25">
      <c r="F80" s="64"/>
    </row>
    <row r="81" spans="6:6" ht="20.3" customHeight="1" x14ac:dyDescent="0.25">
      <c r="F81" s="64"/>
    </row>
    <row r="82" spans="6:6" ht="20.3" customHeight="1" x14ac:dyDescent="0.25">
      <c r="F82" s="64"/>
    </row>
    <row r="83" spans="6:6" ht="20.3" customHeight="1" x14ac:dyDescent="0.25">
      <c r="F83" s="64"/>
    </row>
    <row r="84" spans="6:6" ht="20.3" customHeight="1" x14ac:dyDescent="0.25">
      <c r="F84" s="64"/>
    </row>
    <row r="85" spans="6:6" ht="20.3" customHeight="1" x14ac:dyDescent="0.25">
      <c r="F85" s="64"/>
    </row>
    <row r="86" spans="6:6" ht="20.3" customHeight="1" x14ac:dyDescent="0.25">
      <c r="F86" s="64"/>
    </row>
    <row r="87" spans="6:6" ht="20.3" customHeight="1" x14ac:dyDescent="0.25">
      <c r="F87" s="64"/>
    </row>
    <row r="88" spans="6:6" ht="20.3" customHeight="1" x14ac:dyDescent="0.25">
      <c r="F88" s="64"/>
    </row>
    <row r="89" spans="6:6" ht="20.3" customHeight="1" x14ac:dyDescent="0.25">
      <c r="F89" s="64"/>
    </row>
    <row r="90" spans="6:6" ht="20.3" customHeight="1" x14ac:dyDescent="0.25">
      <c r="F90" s="64"/>
    </row>
    <row r="91" spans="6:6" ht="20.3" customHeight="1" x14ac:dyDescent="0.25">
      <c r="F91" s="64"/>
    </row>
    <row r="92" spans="6:6" ht="20.3" customHeight="1" x14ac:dyDescent="0.25">
      <c r="F92" s="64"/>
    </row>
    <row r="93" spans="6:6" ht="20.3" customHeight="1" x14ac:dyDescent="0.25">
      <c r="F93" s="64"/>
    </row>
    <row r="94" spans="6:6" ht="20.3" customHeight="1" x14ac:dyDescent="0.25">
      <c r="F94" s="64"/>
    </row>
    <row r="95" spans="6:6" ht="20.3" customHeight="1" x14ac:dyDescent="0.25">
      <c r="F95" s="64"/>
    </row>
    <row r="96" spans="6:6" ht="20.3" customHeight="1" x14ac:dyDescent="0.25">
      <c r="F96" s="64"/>
    </row>
    <row r="97" spans="6:6" ht="20.3" customHeight="1" x14ac:dyDescent="0.25">
      <c r="F97" s="64"/>
    </row>
    <row r="98" spans="6:6" ht="20.3" customHeight="1" x14ac:dyDescent="0.25">
      <c r="F98" s="64"/>
    </row>
    <row r="99" spans="6:6" ht="20.3" customHeight="1" x14ac:dyDescent="0.25">
      <c r="F99" s="64"/>
    </row>
    <row r="100" spans="6:6" ht="20.3" customHeight="1" x14ac:dyDescent="0.25">
      <c r="F100" s="64"/>
    </row>
    <row r="101" spans="6:6" ht="20.3" customHeight="1" x14ac:dyDescent="0.25">
      <c r="F101" s="64"/>
    </row>
    <row r="102" spans="6:6" ht="20.3" customHeight="1" x14ac:dyDescent="0.25">
      <c r="F102" s="64"/>
    </row>
    <row r="103" spans="6:6" ht="20.3" customHeight="1" x14ac:dyDescent="0.25">
      <c r="F103" s="64"/>
    </row>
    <row r="104" spans="6:6" ht="20.3" customHeight="1" x14ac:dyDescent="0.25">
      <c r="F104" s="64"/>
    </row>
    <row r="105" spans="6:6" ht="20.3" customHeight="1" x14ac:dyDescent="0.25">
      <c r="F105" s="64"/>
    </row>
    <row r="106" spans="6:6" ht="20.3" customHeight="1" x14ac:dyDescent="0.25">
      <c r="F106" s="64"/>
    </row>
    <row r="107" spans="6:6" ht="20.3" customHeight="1" x14ac:dyDescent="0.25">
      <c r="F107" s="64"/>
    </row>
    <row r="108" spans="6:6" ht="20.3" customHeight="1" x14ac:dyDescent="0.25">
      <c r="F108" s="64"/>
    </row>
    <row r="109" spans="6:6" ht="20.3" customHeight="1" x14ac:dyDescent="0.25">
      <c r="F109" s="64"/>
    </row>
    <row r="110" spans="6:6" ht="20.3" customHeight="1" x14ac:dyDescent="0.25">
      <c r="F110" s="64"/>
    </row>
    <row r="111" spans="6:6" ht="20.3" customHeight="1" x14ac:dyDescent="0.25">
      <c r="F111" s="64"/>
    </row>
    <row r="112" spans="6:6" ht="20.3" customHeight="1" x14ac:dyDescent="0.25">
      <c r="F112" s="64"/>
    </row>
    <row r="113" spans="6:6" ht="20.3" customHeight="1" x14ac:dyDescent="0.25">
      <c r="F113" s="64"/>
    </row>
    <row r="114" spans="6:6" ht="20.3" customHeight="1" x14ac:dyDescent="0.25">
      <c r="F114" s="64"/>
    </row>
    <row r="115" spans="6:6" ht="20.3" customHeight="1" x14ac:dyDescent="0.25">
      <c r="F115" s="64"/>
    </row>
    <row r="116" spans="6:6" ht="20.3" customHeight="1" x14ac:dyDescent="0.25">
      <c r="F116" s="64"/>
    </row>
    <row r="117" spans="6:6" ht="20.3" customHeight="1" x14ac:dyDescent="0.25">
      <c r="F117" s="64"/>
    </row>
    <row r="118" spans="6:6" ht="20.3" customHeight="1" x14ac:dyDescent="0.25">
      <c r="F118" s="64"/>
    </row>
    <row r="119" spans="6:6" ht="20.3" customHeight="1" x14ac:dyDescent="0.25">
      <c r="F119" s="64"/>
    </row>
    <row r="120" spans="6:6" ht="20.3" customHeight="1" x14ac:dyDescent="0.25">
      <c r="F120" s="64"/>
    </row>
    <row r="121" spans="6:6" ht="20.3" customHeight="1" x14ac:dyDescent="0.25">
      <c r="F121" s="64"/>
    </row>
    <row r="122" spans="6:6" ht="20.3" customHeight="1" x14ac:dyDescent="0.25">
      <c r="F122" s="64"/>
    </row>
    <row r="123" spans="6:6" ht="20.3" customHeight="1" x14ac:dyDescent="0.25">
      <c r="F123" s="64"/>
    </row>
    <row r="124" spans="6:6" ht="20.3" customHeight="1" x14ac:dyDescent="0.25">
      <c r="F124" s="64"/>
    </row>
    <row r="125" spans="6:6" ht="20.3" customHeight="1" x14ac:dyDescent="0.25">
      <c r="F125" s="64"/>
    </row>
    <row r="126" spans="6:6" ht="20.3" customHeight="1" x14ac:dyDescent="0.25">
      <c r="F126" s="64"/>
    </row>
    <row r="127" spans="6:6" ht="20.3" customHeight="1" x14ac:dyDescent="0.25">
      <c r="F127" s="64"/>
    </row>
    <row r="128" spans="6:6" ht="20.3" customHeight="1" x14ac:dyDescent="0.25">
      <c r="F128" s="64"/>
    </row>
    <row r="129" spans="6:6" ht="20.3" customHeight="1" x14ac:dyDescent="0.25">
      <c r="F129" s="64"/>
    </row>
    <row r="130" spans="6:6" ht="20.3" customHeight="1" x14ac:dyDescent="0.25">
      <c r="F130" s="64"/>
    </row>
    <row r="131" spans="6:6" ht="20.3" customHeight="1" x14ac:dyDescent="0.25">
      <c r="F131" s="64"/>
    </row>
    <row r="132" spans="6:6" ht="20.3" customHeight="1" x14ac:dyDescent="0.25">
      <c r="F132" s="64"/>
    </row>
    <row r="133" spans="6:6" ht="20.3" customHeight="1" x14ac:dyDescent="0.25">
      <c r="F133" s="64"/>
    </row>
    <row r="134" spans="6:6" ht="20.3" customHeight="1" x14ac:dyDescent="0.25">
      <c r="F134" s="64"/>
    </row>
    <row r="135" spans="6:6" ht="20.3" customHeight="1" x14ac:dyDescent="0.25">
      <c r="F135" s="64"/>
    </row>
    <row r="136" spans="6:6" ht="20.3" customHeight="1" x14ac:dyDescent="0.25">
      <c r="F136" s="64"/>
    </row>
    <row r="137" spans="6:6" ht="20.3" customHeight="1" x14ac:dyDescent="0.25">
      <c r="F137" s="64"/>
    </row>
    <row r="138" spans="6:6" ht="20.3" customHeight="1" x14ac:dyDescent="0.25">
      <c r="F138" s="64"/>
    </row>
    <row r="139" spans="6:6" ht="20.3" customHeight="1" x14ac:dyDescent="0.25">
      <c r="F139" s="64"/>
    </row>
    <row r="140" spans="6:6" ht="20.3" customHeight="1" x14ac:dyDescent="0.25">
      <c r="F140" s="64"/>
    </row>
    <row r="141" spans="6:6" ht="20.3" customHeight="1" x14ac:dyDescent="0.25">
      <c r="F141" s="64"/>
    </row>
    <row r="142" spans="6:6" ht="20.3" customHeight="1" x14ac:dyDescent="0.25">
      <c r="F142" s="64"/>
    </row>
    <row r="143" spans="6:6" ht="20.3" customHeight="1" x14ac:dyDescent="0.25">
      <c r="F143" s="64"/>
    </row>
    <row r="144" spans="6:6" ht="20.3" customHeight="1" x14ac:dyDescent="0.25">
      <c r="F144" s="64"/>
    </row>
    <row r="145" spans="6:6" ht="20.3" customHeight="1" x14ac:dyDescent="0.25">
      <c r="F145" s="64"/>
    </row>
    <row r="146" spans="6:6" ht="20.3" customHeight="1" x14ac:dyDescent="0.25">
      <c r="F146" s="64"/>
    </row>
    <row r="147" spans="6:6" ht="20.3" customHeight="1" x14ac:dyDescent="0.25">
      <c r="F147" s="64"/>
    </row>
    <row r="148" spans="6:6" ht="20.3" customHeight="1" x14ac:dyDescent="0.25">
      <c r="F148" s="64"/>
    </row>
    <row r="149" spans="6:6" ht="20.3" customHeight="1" x14ac:dyDescent="0.25">
      <c r="F149" s="64"/>
    </row>
    <row r="150" spans="6:6" ht="20.3" customHeight="1" x14ac:dyDescent="0.25">
      <c r="F150" s="64"/>
    </row>
    <row r="151" spans="6:6" ht="20.3" customHeight="1" x14ac:dyDescent="0.25">
      <c r="F151" s="64"/>
    </row>
    <row r="152" spans="6:6" ht="20.3" customHeight="1" x14ac:dyDescent="0.25">
      <c r="F152" s="64"/>
    </row>
    <row r="153" spans="6:6" ht="20.3" customHeight="1" x14ac:dyDescent="0.25">
      <c r="F153" s="64"/>
    </row>
    <row r="154" spans="6:6" ht="20.3" customHeight="1" x14ac:dyDescent="0.25">
      <c r="F154" s="64"/>
    </row>
    <row r="155" spans="6:6" ht="20.3" customHeight="1" x14ac:dyDescent="0.25">
      <c r="F155" s="64"/>
    </row>
    <row r="156" spans="6:6" ht="20.3" customHeight="1" x14ac:dyDescent="0.25">
      <c r="F156" s="64"/>
    </row>
    <row r="157" spans="6:6" ht="20.3" customHeight="1" x14ac:dyDescent="0.25">
      <c r="F157" s="64"/>
    </row>
  </sheetData>
  <autoFilter ref="B13:P24" xr:uid="{D46F8225-DB36-4AC7-BF97-6C67705239F6}"/>
  <mergeCells count="8">
    <mergeCell ref="B12:N12"/>
    <mergeCell ref="B3:B7"/>
    <mergeCell ref="C3:G6"/>
    <mergeCell ref="C2:G2"/>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A2FD-0479-4414-8242-B600B98B0FC9}">
  <dimension ref="A1:P158"/>
  <sheetViews>
    <sheetView showGridLines="0" showRuler="0" zoomScaleNormal="100" zoomScalePageLayoutView="133" workbookViewId="0">
      <pane xSplit="7" topLeftCell="H1" activePane="topRight" state="frozen"/>
      <selection pane="topRight" activeCell="G30" sqref="G30"/>
    </sheetView>
  </sheetViews>
  <sheetFormatPr defaultColWidth="10.5546875" defaultRowHeight="20.3" customHeight="1" x14ac:dyDescent="0.25"/>
  <cols>
    <col min="1" max="1" width="0" style="61" hidden="1" customWidth="1"/>
    <col min="2" max="2" width="21.44140625" style="65" customWidth="1"/>
    <col min="3" max="3" width="39.109375" style="65" customWidth="1"/>
    <col min="4" max="4" width="13.5546875" style="65" bestFit="1" customWidth="1"/>
    <col min="5" max="5" width="12" style="61" bestFit="1" customWidth="1"/>
    <col min="6" max="6" width="15.33203125" style="61" bestFit="1" customWidth="1"/>
    <col min="7" max="7" width="47.44140625" style="61" customWidth="1"/>
    <col min="8" max="8" width="21" style="61" bestFit="1" customWidth="1"/>
    <col min="9" max="9" width="24.5546875" style="61" customWidth="1"/>
    <col min="10" max="10" width="42.33203125" style="61" customWidth="1"/>
    <col min="11" max="11" width="20.5546875" style="61" bestFit="1" customWidth="1"/>
    <col min="12" max="12" width="45.109375" style="61" bestFit="1" customWidth="1"/>
    <col min="13" max="13" width="33.44140625" style="61" customWidth="1"/>
    <col min="14" max="14" width="35.44140625" style="61" bestFit="1" customWidth="1"/>
    <col min="15" max="15" width="20.33203125" style="61" bestFit="1" customWidth="1"/>
    <col min="16" max="16" width="31" style="61" customWidth="1"/>
    <col min="17" max="16384" width="10.5546875" style="61"/>
  </cols>
  <sheetData>
    <row r="1" spans="1:16" ht="39.049999999999997" customHeight="1" x14ac:dyDescent="0.25">
      <c r="B1" s="322" t="s">
        <v>388</v>
      </c>
      <c r="C1" s="41" t="s">
        <v>972</v>
      </c>
      <c r="D1" s="347"/>
      <c r="E1" s="23"/>
      <c r="F1" s="23"/>
      <c r="G1" s="23"/>
      <c r="H1" s="23"/>
      <c r="I1" s="23"/>
      <c r="J1" s="23"/>
      <c r="K1" s="23"/>
      <c r="L1" s="23"/>
      <c r="M1" s="23"/>
      <c r="N1" s="23"/>
      <c r="O1" s="360"/>
      <c r="P1" s="354"/>
    </row>
    <row r="2" spans="1:16" ht="14.4" x14ac:dyDescent="0.25">
      <c r="B2" s="322" t="s">
        <v>390</v>
      </c>
      <c r="C2" s="1224" t="s">
        <v>1319</v>
      </c>
      <c r="D2" s="1225"/>
      <c r="E2" s="1225"/>
      <c r="F2" s="1225"/>
      <c r="G2" s="1225"/>
      <c r="H2" s="1000"/>
      <c r="I2" s="1000"/>
      <c r="J2" s="1000"/>
      <c r="K2" s="1000"/>
      <c r="L2" s="1000"/>
      <c r="M2" s="1000"/>
      <c r="N2" s="1000"/>
      <c r="O2" s="360"/>
      <c r="P2" s="354"/>
    </row>
    <row r="3" spans="1:16" ht="20.3" customHeight="1" x14ac:dyDescent="0.25">
      <c r="B3" s="1235" t="s">
        <v>392</v>
      </c>
      <c r="C3" s="1227" t="s">
        <v>1289</v>
      </c>
      <c r="D3" s="1228"/>
      <c r="E3" s="1228"/>
      <c r="F3" s="1228"/>
      <c r="G3" s="1228"/>
      <c r="H3" s="506"/>
      <c r="I3" s="506"/>
      <c r="J3" s="506"/>
      <c r="K3" s="506"/>
      <c r="L3" s="506"/>
      <c r="M3" s="506"/>
      <c r="N3" s="506"/>
      <c r="O3" s="355"/>
      <c r="P3" s="356"/>
    </row>
    <row r="4" spans="1:16" ht="12.1" x14ac:dyDescent="0.25">
      <c r="B4" s="1236"/>
      <c r="C4" s="1229"/>
      <c r="D4" s="1230"/>
      <c r="E4" s="1230"/>
      <c r="F4" s="1230"/>
      <c r="G4" s="1230"/>
      <c r="H4" s="507"/>
      <c r="I4" s="507"/>
      <c r="J4" s="507"/>
      <c r="K4" s="507"/>
      <c r="L4" s="507"/>
      <c r="M4" s="507"/>
      <c r="N4" s="507"/>
      <c r="P4" s="357"/>
    </row>
    <row r="5" spans="1:16" ht="20.3" customHeight="1" x14ac:dyDescent="0.25">
      <c r="B5" s="1236"/>
      <c r="C5" s="1229"/>
      <c r="D5" s="1230"/>
      <c r="E5" s="1230"/>
      <c r="F5" s="1230"/>
      <c r="G5" s="1230"/>
      <c r="H5" s="507"/>
      <c r="I5" s="507"/>
      <c r="J5" s="507"/>
      <c r="K5" s="507"/>
      <c r="L5" s="507"/>
      <c r="M5" s="507"/>
      <c r="N5" s="507"/>
      <c r="P5" s="357"/>
    </row>
    <row r="6" spans="1:16" ht="18.75" customHeight="1" x14ac:dyDescent="0.25">
      <c r="B6" s="1236"/>
      <c r="C6" s="1229"/>
      <c r="D6" s="1230"/>
      <c r="E6" s="1230"/>
      <c r="F6" s="1230"/>
      <c r="G6" s="1230"/>
      <c r="H6" s="507"/>
      <c r="I6" s="507"/>
      <c r="J6" s="507"/>
      <c r="K6" s="507"/>
      <c r="L6" s="507"/>
      <c r="M6" s="507"/>
      <c r="N6" s="507"/>
      <c r="O6" s="358"/>
      <c r="P6" s="359"/>
    </row>
    <row r="7" spans="1:16" ht="19.45" hidden="1" customHeight="1" x14ac:dyDescent="0.25">
      <c r="B7" s="1237"/>
      <c r="C7" s="508"/>
      <c r="D7" s="509"/>
      <c r="E7" s="509"/>
      <c r="F7" s="509"/>
      <c r="G7" s="509"/>
      <c r="H7" s="509"/>
      <c r="I7" s="509"/>
      <c r="J7" s="509"/>
      <c r="K7" s="509"/>
      <c r="L7" s="509"/>
      <c r="M7" s="509"/>
      <c r="N7" s="510"/>
    </row>
    <row r="8" spans="1:16" ht="14.4" x14ac:dyDescent="0.25">
      <c r="B8" s="322" t="s">
        <v>394</v>
      </c>
      <c r="C8" s="1224" t="s">
        <v>1290</v>
      </c>
      <c r="D8" s="1225"/>
      <c r="E8" s="1225"/>
      <c r="F8" s="1225"/>
      <c r="G8" s="1225"/>
      <c r="H8" s="1000"/>
      <c r="I8" s="1000"/>
      <c r="J8" s="1000"/>
      <c r="K8" s="1000"/>
      <c r="L8" s="1000"/>
      <c r="M8" s="1000"/>
      <c r="N8" s="1000"/>
      <c r="O8" s="360"/>
      <c r="P8" s="354"/>
    </row>
    <row r="9" spans="1:16" ht="73.45" customHeight="1" x14ac:dyDescent="0.25">
      <c r="B9" s="322" t="s">
        <v>396</v>
      </c>
      <c r="C9" s="1224" t="s">
        <v>1291</v>
      </c>
      <c r="D9" s="1225"/>
      <c r="E9" s="1225"/>
      <c r="F9" s="1225"/>
      <c r="G9" s="1225"/>
      <c r="H9" s="999"/>
      <c r="I9" s="999"/>
      <c r="J9" s="1000"/>
      <c r="K9" s="1000"/>
      <c r="L9" s="1000"/>
      <c r="M9" s="1000"/>
      <c r="N9" s="1000"/>
      <c r="O9" s="360"/>
      <c r="P9" s="354"/>
    </row>
    <row r="10" spans="1:16" ht="68.25" hidden="1" customHeight="1" x14ac:dyDescent="0.25">
      <c r="B10" s="322" t="s">
        <v>445</v>
      </c>
      <c r="C10" s="1224" t="s">
        <v>471</v>
      </c>
      <c r="D10" s="1225"/>
      <c r="E10" s="1225"/>
      <c r="F10" s="1225"/>
      <c r="G10" s="1225"/>
      <c r="H10" s="511" t="e">
        <f t="array" ref="H10">_xlfn.TEXTJOIN(", ",TRUE,IF((E14:E100="Y")*(B25:B100&lt;&gt;""),B25:B100,""))</f>
        <v>#N/A</v>
      </c>
      <c r="I10" s="1000"/>
      <c r="J10" s="1000"/>
      <c r="K10" s="1000"/>
      <c r="L10" s="1000"/>
      <c r="M10" s="1000"/>
      <c r="N10" s="1000"/>
      <c r="O10" s="360"/>
      <c r="P10" s="354"/>
    </row>
    <row r="11" spans="1:16" ht="14.4" x14ac:dyDescent="0.25">
      <c r="B11" s="322" t="s">
        <v>398</v>
      </c>
      <c r="C11" s="1224" t="s">
        <v>63</v>
      </c>
      <c r="D11" s="1225"/>
      <c r="E11" s="1225"/>
      <c r="F11" s="1225"/>
      <c r="G11" s="1225"/>
      <c r="H11" s="1000"/>
      <c r="I11" s="1000"/>
      <c r="J11" s="1000"/>
      <c r="K11" s="1000"/>
      <c r="L11" s="1000"/>
      <c r="M11" s="1000"/>
      <c r="N11" s="1000"/>
      <c r="O11" s="360"/>
      <c r="P11" s="354"/>
    </row>
    <row r="12" spans="1:16" ht="20.3" customHeight="1" x14ac:dyDescent="0.25">
      <c r="B12" s="1233" t="s">
        <v>1175</v>
      </c>
      <c r="C12" s="1234"/>
      <c r="D12" s="1234"/>
      <c r="E12" s="1234"/>
      <c r="F12" s="1234"/>
      <c r="G12" s="1234"/>
      <c r="H12" s="1234"/>
      <c r="I12" s="1234"/>
      <c r="J12" s="1234"/>
      <c r="K12" s="1234"/>
      <c r="L12" s="1234"/>
      <c r="M12" s="1234"/>
      <c r="N12" s="1234"/>
      <c r="O12" s="360"/>
      <c r="P12" s="354"/>
    </row>
    <row r="13" spans="1:16" s="62"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4" customFormat="1" ht="133.05000000000001" x14ac:dyDescent="0.3">
      <c r="A14" s="47" t="s">
        <v>1205</v>
      </c>
      <c r="B14" s="47" t="s">
        <v>1259</v>
      </c>
      <c r="C14" s="600" t="s">
        <v>804</v>
      </c>
      <c r="D14" s="599" t="s">
        <v>804</v>
      </c>
      <c r="E14" s="599" t="s">
        <v>1207</v>
      </c>
      <c r="F14" s="49" t="s">
        <v>1247</v>
      </c>
      <c r="G14" s="48" t="s">
        <v>352</v>
      </c>
      <c r="H14" s="47" t="s">
        <v>1261</v>
      </c>
      <c r="I14" s="47" t="s">
        <v>1293</v>
      </c>
      <c r="J14" s="31" t="s">
        <v>1187</v>
      </c>
      <c r="K14" s="47" t="s">
        <v>1211</v>
      </c>
      <c r="L14" s="56" t="s">
        <v>63</v>
      </c>
      <c r="M14" s="56" t="s">
        <v>63</v>
      </c>
      <c r="N14" s="47">
        <v>202</v>
      </c>
      <c r="O14" s="47"/>
    </row>
    <row r="15" spans="1:16" s="54" customFormat="1" ht="241.95" x14ac:dyDescent="0.3">
      <c r="A15" s="47" t="s">
        <v>1213</v>
      </c>
      <c r="B15" s="47" t="s">
        <v>1263</v>
      </c>
      <c r="C15" s="600" t="s">
        <v>805</v>
      </c>
      <c r="D15" s="599" t="s">
        <v>804</v>
      </c>
      <c r="E15" s="599" t="s">
        <v>1182</v>
      </c>
      <c r="F15" s="49" t="s">
        <v>1295</v>
      </c>
      <c r="G15" s="48" t="s">
        <v>324</v>
      </c>
      <c r="H15" s="47" t="s">
        <v>1216</v>
      </c>
      <c r="I15" s="53" t="s">
        <v>1296</v>
      </c>
      <c r="J15" s="53" t="s">
        <v>63</v>
      </c>
      <c r="K15" s="47" t="s">
        <v>63</v>
      </c>
      <c r="L15" s="56" t="s">
        <v>1297</v>
      </c>
      <c r="M15" s="56" t="s">
        <v>1298</v>
      </c>
      <c r="N15" s="47" t="s">
        <v>63</v>
      </c>
      <c r="O15" s="66"/>
    </row>
    <row r="16" spans="1:16" s="54" customFormat="1" ht="157.25" x14ac:dyDescent="0.3">
      <c r="A16" s="47" t="s">
        <v>1226</v>
      </c>
      <c r="B16" s="47" t="s">
        <v>1269</v>
      </c>
      <c r="C16" s="600" t="s">
        <v>805</v>
      </c>
      <c r="D16" s="599" t="s">
        <v>804</v>
      </c>
      <c r="E16" s="599" t="s">
        <v>1182</v>
      </c>
      <c r="F16" s="49" t="s">
        <v>1320</v>
      </c>
      <c r="G16" s="52" t="s">
        <v>1184</v>
      </c>
      <c r="H16" s="53" t="s">
        <v>1300</v>
      </c>
      <c r="I16" s="53" t="s">
        <v>1301</v>
      </c>
      <c r="J16" s="53" t="s">
        <v>63</v>
      </c>
      <c r="K16" s="56" t="s">
        <v>63</v>
      </c>
      <c r="L16" s="47" t="s">
        <v>63</v>
      </c>
      <c r="M16" s="47" t="s">
        <v>63</v>
      </c>
      <c r="N16" s="39">
        <v>202</v>
      </c>
      <c r="O16" s="47" t="s">
        <v>1225</v>
      </c>
    </row>
    <row r="17" spans="1:16" s="54" customFormat="1" ht="217.75" x14ac:dyDescent="0.3">
      <c r="A17" s="47" t="s">
        <v>1220</v>
      </c>
      <c r="B17" s="47" t="s">
        <v>1302</v>
      </c>
      <c r="C17" s="600" t="s">
        <v>804</v>
      </c>
      <c r="D17" s="599" t="s">
        <v>804</v>
      </c>
      <c r="E17" s="599" t="s">
        <v>1207</v>
      </c>
      <c r="F17" s="49" t="s">
        <v>1321</v>
      </c>
      <c r="G17" s="48" t="s">
        <v>352</v>
      </c>
      <c r="H17" s="47" t="s">
        <v>1304</v>
      </c>
      <c r="I17" s="47" t="s">
        <v>1305</v>
      </c>
      <c r="J17" s="53" t="s">
        <v>63</v>
      </c>
      <c r="K17" s="56" t="s">
        <v>63</v>
      </c>
      <c r="L17" s="56" t="s">
        <v>63</v>
      </c>
      <c r="M17" s="47" t="s">
        <v>63</v>
      </c>
      <c r="N17" s="47">
        <v>202</v>
      </c>
      <c r="O17" s="47"/>
    </row>
    <row r="18" spans="1:16" s="54" customFormat="1" ht="133.05000000000001" x14ac:dyDescent="0.3">
      <c r="A18" s="47" t="s">
        <v>1226</v>
      </c>
      <c r="B18" s="47" t="s">
        <v>1306</v>
      </c>
      <c r="C18" s="600" t="s">
        <v>805</v>
      </c>
      <c r="D18" s="599" t="s">
        <v>804</v>
      </c>
      <c r="E18" s="599" t="s">
        <v>1182</v>
      </c>
      <c r="F18" s="49" t="s">
        <v>1250</v>
      </c>
      <c r="G18" s="48" t="s">
        <v>336</v>
      </c>
      <c r="H18" s="47" t="s">
        <v>63</v>
      </c>
      <c r="I18" s="53" t="s">
        <v>1229</v>
      </c>
      <c r="J18" s="53" t="s">
        <v>63</v>
      </c>
      <c r="K18" s="56" t="s">
        <v>63</v>
      </c>
      <c r="L18" s="56" t="s">
        <v>63</v>
      </c>
      <c r="M18" s="47" t="s">
        <v>63</v>
      </c>
      <c r="N18" s="47">
        <v>202</v>
      </c>
      <c r="O18" s="47" t="s">
        <v>1225</v>
      </c>
    </row>
    <row r="19" spans="1:16" s="54" customFormat="1" ht="108.9" x14ac:dyDescent="0.3">
      <c r="A19" s="47" t="s">
        <v>1226</v>
      </c>
      <c r="B19" s="47" t="s">
        <v>1309</v>
      </c>
      <c r="C19" s="600" t="s">
        <v>804</v>
      </c>
      <c r="D19" s="599" t="s">
        <v>804</v>
      </c>
      <c r="E19" s="599" t="s">
        <v>1207</v>
      </c>
      <c r="F19" s="49" t="s">
        <v>1322</v>
      </c>
      <c r="G19" s="48" t="s">
        <v>338</v>
      </c>
      <c r="H19" s="47" t="s">
        <v>1234</v>
      </c>
      <c r="I19" s="53" t="s">
        <v>1311</v>
      </c>
      <c r="J19" s="53" t="s">
        <v>63</v>
      </c>
      <c r="K19" s="56" t="s">
        <v>63</v>
      </c>
      <c r="L19" s="56" t="s">
        <v>63</v>
      </c>
      <c r="M19" s="47" t="s">
        <v>63</v>
      </c>
      <c r="N19" s="47">
        <v>202</v>
      </c>
      <c r="O19" s="47" t="s">
        <v>1308</v>
      </c>
    </row>
    <row r="20" spans="1:16" s="687" customFormat="1" ht="108.9" x14ac:dyDescent="0.3">
      <c r="A20" s="678" t="s">
        <v>1235</v>
      </c>
      <c r="B20" s="678" t="s">
        <v>1236</v>
      </c>
      <c r="C20" s="679" t="s">
        <v>805</v>
      </c>
      <c r="D20" s="686" t="s">
        <v>805</v>
      </c>
      <c r="E20" s="686" t="s">
        <v>1207</v>
      </c>
      <c r="F20" s="680" t="s">
        <v>1313</v>
      </c>
      <c r="G20" s="681" t="s">
        <v>326</v>
      </c>
      <c r="H20" s="678" t="s">
        <v>1244</v>
      </c>
      <c r="I20" s="678" t="s">
        <v>1314</v>
      </c>
      <c r="J20" s="682" t="s">
        <v>63</v>
      </c>
      <c r="K20" s="678" t="s">
        <v>63</v>
      </c>
      <c r="L20" s="678" t="s">
        <v>63</v>
      </c>
      <c r="M20" s="678" t="s">
        <v>63</v>
      </c>
      <c r="N20" s="678">
        <v>202</v>
      </c>
      <c r="O20" s="678" t="s">
        <v>1239</v>
      </c>
    </row>
    <row r="21" spans="1:16" s="687" customFormat="1" ht="108.9" x14ac:dyDescent="0.3">
      <c r="A21" s="678" t="s">
        <v>1235</v>
      </c>
      <c r="B21" s="678" t="s">
        <v>1315</v>
      </c>
      <c r="C21" s="679" t="s">
        <v>805</v>
      </c>
      <c r="D21" s="686" t="s">
        <v>805</v>
      </c>
      <c r="E21" s="686" t="s">
        <v>1207</v>
      </c>
      <c r="F21" s="680" t="s">
        <v>1241</v>
      </c>
      <c r="G21" s="840" t="s">
        <v>328</v>
      </c>
      <c r="H21" s="678" t="s">
        <v>1244</v>
      </c>
      <c r="I21" s="678" t="s">
        <v>1314</v>
      </c>
      <c r="J21" s="682" t="s">
        <v>63</v>
      </c>
      <c r="K21" s="678" t="s">
        <v>63</v>
      </c>
      <c r="L21" s="682" t="s">
        <v>63</v>
      </c>
      <c r="M21" s="678" t="s">
        <v>63</v>
      </c>
      <c r="N21" s="688">
        <v>202</v>
      </c>
      <c r="O21" s="678" t="s">
        <v>1239</v>
      </c>
    </row>
    <row r="22" spans="1:16" s="687" customFormat="1" ht="108.9" x14ac:dyDescent="0.3">
      <c r="A22" s="678" t="s">
        <v>1235</v>
      </c>
      <c r="B22" s="678" t="s">
        <v>1273</v>
      </c>
      <c r="C22" s="679" t="s">
        <v>805</v>
      </c>
      <c r="D22" s="686" t="s">
        <v>805</v>
      </c>
      <c r="E22" s="686" t="s">
        <v>1207</v>
      </c>
      <c r="F22" s="680" t="s">
        <v>1274</v>
      </c>
      <c r="G22" s="681" t="s">
        <v>1275</v>
      </c>
      <c r="H22" s="678" t="s">
        <v>1276</v>
      </c>
      <c r="I22" s="678" t="s">
        <v>1316</v>
      </c>
      <c r="J22" s="682" t="s">
        <v>63</v>
      </c>
      <c r="K22" s="678" t="s">
        <v>63</v>
      </c>
      <c r="L22" s="678" t="s">
        <v>63</v>
      </c>
      <c r="M22" s="678" t="s">
        <v>63</v>
      </c>
      <c r="N22" s="678">
        <v>202</v>
      </c>
      <c r="O22" s="678" t="s">
        <v>1239</v>
      </c>
    </row>
    <row r="23" spans="1:16" s="687" customFormat="1" ht="121" x14ac:dyDescent="0.3">
      <c r="A23" s="678" t="s">
        <v>1235</v>
      </c>
      <c r="B23" s="678" t="s">
        <v>1278</v>
      </c>
      <c r="C23" s="679" t="s">
        <v>805</v>
      </c>
      <c r="D23" s="686" t="s">
        <v>805</v>
      </c>
      <c r="E23" s="686" t="s">
        <v>1207</v>
      </c>
      <c r="F23" s="680" t="s">
        <v>1279</v>
      </c>
      <c r="G23" s="840" t="s">
        <v>332</v>
      </c>
      <c r="H23" s="678" t="s">
        <v>1280</v>
      </c>
      <c r="I23" s="678" t="s">
        <v>1281</v>
      </c>
      <c r="J23" s="682" t="s">
        <v>63</v>
      </c>
      <c r="K23" s="678" t="s">
        <v>63</v>
      </c>
      <c r="L23" s="682" t="s">
        <v>63</v>
      </c>
      <c r="M23" s="678" t="s">
        <v>63</v>
      </c>
      <c r="N23" s="688">
        <v>202</v>
      </c>
      <c r="O23" s="678" t="s">
        <v>1239</v>
      </c>
    </row>
    <row r="24" spans="1:16" s="687" customFormat="1" ht="108.9" x14ac:dyDescent="0.3">
      <c r="A24" s="678" t="s">
        <v>1235</v>
      </c>
      <c r="B24" s="678" t="s">
        <v>1317</v>
      </c>
      <c r="C24" s="679" t="s">
        <v>805</v>
      </c>
      <c r="D24" s="686" t="s">
        <v>805</v>
      </c>
      <c r="E24" s="686" t="s">
        <v>1207</v>
      </c>
      <c r="F24" s="680" t="s">
        <v>1243</v>
      </c>
      <c r="G24" s="681" t="s">
        <v>798</v>
      </c>
      <c r="H24" s="678" t="s">
        <v>1283</v>
      </c>
      <c r="I24" s="678" t="s">
        <v>1318</v>
      </c>
      <c r="J24" s="682" t="s">
        <v>63</v>
      </c>
      <c r="K24" s="678" t="s">
        <v>63</v>
      </c>
      <c r="L24" s="682" t="s">
        <v>63</v>
      </c>
      <c r="M24" s="678" t="s">
        <v>63</v>
      </c>
      <c r="N24" s="678">
        <v>202</v>
      </c>
      <c r="O24" s="678" t="s">
        <v>1239</v>
      </c>
    </row>
    <row r="25" spans="1:16" s="54" customFormat="1" ht="12.1" x14ac:dyDescent="0.3">
      <c r="B25" s="47"/>
      <c r="C25" s="47"/>
      <c r="D25" s="47"/>
      <c r="E25" s="47"/>
      <c r="F25" s="48"/>
      <c r="G25" s="47"/>
      <c r="H25" s="47"/>
      <c r="I25" s="53"/>
      <c r="J25" s="47"/>
      <c r="K25" s="47"/>
      <c r="L25" s="47"/>
      <c r="M25" s="47"/>
      <c r="N25" s="56"/>
      <c r="O25" s="56"/>
      <c r="P25" s="56"/>
    </row>
    <row r="26" spans="1:16" s="54" customFormat="1" ht="12.1" x14ac:dyDescent="0.3">
      <c r="B26" s="47"/>
      <c r="C26" s="47"/>
      <c r="D26" s="47"/>
      <c r="E26" s="47"/>
      <c r="F26" s="48"/>
      <c r="G26" s="47"/>
      <c r="H26" s="47"/>
      <c r="I26" s="53"/>
      <c r="J26" s="47"/>
      <c r="K26" s="47"/>
      <c r="L26" s="47"/>
      <c r="M26" s="47"/>
      <c r="N26" s="56"/>
      <c r="O26" s="56"/>
      <c r="P26" s="56"/>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ET-D001-SRO-L1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ET-D001</v>
      </c>
      <c r="F28" s="56" t="str" cm="1">
        <f t="array" ref="F28">IF($C28="","",INDEX('List of Test Cases'!C:C,MATCH(CONCATENATE($C28,$C$1),'List of Test Cases'!$Q:$Q,0),))</f>
        <v>ET-D001-SRO-L1</v>
      </c>
      <c r="G28" s="56" t="str" cm="1">
        <f t="array" aca="1" ref="G28" ca="1">IF($C28="","",INDEX('List of Test Cases'!G:G,MATCH(CONCATENATE($C28,$C$1),'List of Test Cases'!$Q:$Q,0),))</f>
        <v>Switch Request Objection - Dual Fuel (Losing) (OFAF, 5 Day(s))</v>
      </c>
      <c r="H28" s="56" t="str" cm="1">
        <f t="array" ref="H28">IF($C28="","",INDEX('List of Test Cases'!A:A,MATCH(CONCATENATE($C28,$C$1),'List of Test Cases'!$Q:$Q,0),))</f>
        <v>Switch Request Objection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ET-D001-SRO-L2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ET-D001</v>
      </c>
      <c r="F29" s="56" t="str" cm="1">
        <f t="array" ref="F29">IF($C29="","",INDEX('List of Test Cases'!C:C,MATCH(CONCATENATE($C29,$C$1),'List of Test Cases'!$Q:$Q,0),))</f>
        <v>ET-D001-SRO-L2</v>
      </c>
      <c r="G29" s="56" t="str" cm="1">
        <f t="array" aca="1" ref="G29" ca="1">IF($C29="","",INDEX('List of Test Cases'!G:G,MATCH(CONCATENATE($C29,$C$1),'List of Test Cases'!$Q:$Q,0),))</f>
        <v>Switch Request Objection - Dual Fuel (Losing) (OFAF, Related MPAN, 5 Day(s))</v>
      </c>
      <c r="H29" s="56" t="str" cm="1">
        <f t="array" ref="H29">IF($C29="","",INDEX('List of Test Cases'!A:A,MATCH(CONCATENATE($C29,$C$1),'List of Test Cases'!$Q:$Q,0),))</f>
        <v>Switch Request Objection - LOSE</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20.3" customHeight="1" x14ac:dyDescent="0.25">
      <c r="F58" s="64"/>
    </row>
    <row r="59" spans="2:16" ht="20.3" customHeight="1" x14ac:dyDescent="0.25">
      <c r="F59" s="64"/>
    </row>
    <row r="60" spans="2:16" ht="20.3" customHeight="1" x14ac:dyDescent="0.25">
      <c r="F60" s="64"/>
    </row>
    <row r="61" spans="2:16" ht="20.3" customHeight="1" x14ac:dyDescent="0.25">
      <c r="F61" s="64"/>
    </row>
    <row r="62" spans="2:16" ht="20.3" customHeight="1" x14ac:dyDescent="0.25">
      <c r="F62" s="64"/>
    </row>
    <row r="63" spans="2:16" ht="20.3" customHeight="1" x14ac:dyDescent="0.25">
      <c r="F63" s="64"/>
    </row>
    <row r="64" spans="2:16" ht="20.3" customHeight="1" x14ac:dyDescent="0.25">
      <c r="F64" s="64"/>
    </row>
    <row r="65" spans="6:6" ht="20.3" customHeight="1" x14ac:dyDescent="0.25">
      <c r="F65" s="64"/>
    </row>
    <row r="66" spans="6:6" ht="20.3" customHeight="1" x14ac:dyDescent="0.25">
      <c r="F66" s="64"/>
    </row>
    <row r="67" spans="6:6" ht="20.3" customHeight="1" x14ac:dyDescent="0.25">
      <c r="F67" s="64"/>
    </row>
    <row r="68" spans="6:6" ht="20.3" customHeight="1" x14ac:dyDescent="0.25">
      <c r="F68" s="64"/>
    </row>
    <row r="69" spans="6:6" ht="20.3" customHeight="1" x14ac:dyDescent="0.25">
      <c r="F69" s="64"/>
    </row>
    <row r="70" spans="6:6" ht="20.3" customHeight="1" x14ac:dyDescent="0.25">
      <c r="F70" s="64"/>
    </row>
    <row r="71" spans="6:6" ht="20.3" customHeight="1" x14ac:dyDescent="0.25">
      <c r="F71" s="64"/>
    </row>
    <row r="72" spans="6:6" ht="20.3" customHeight="1" x14ac:dyDescent="0.25">
      <c r="F72" s="64"/>
    </row>
    <row r="73" spans="6:6" ht="20.3" customHeight="1" x14ac:dyDescent="0.25">
      <c r="F73" s="64"/>
    </row>
    <row r="74" spans="6:6" ht="20.3" customHeight="1" x14ac:dyDescent="0.25">
      <c r="F74" s="64"/>
    </row>
    <row r="75" spans="6:6" ht="20.3" customHeight="1" x14ac:dyDescent="0.25">
      <c r="F75" s="64"/>
    </row>
    <row r="76" spans="6:6" ht="20.3" customHeight="1" x14ac:dyDescent="0.25">
      <c r="F76" s="64"/>
    </row>
    <row r="77" spans="6:6" ht="20.3" customHeight="1" x14ac:dyDescent="0.25">
      <c r="F77" s="64"/>
    </row>
    <row r="78" spans="6:6" ht="20.3" customHeight="1" x14ac:dyDescent="0.25">
      <c r="F78" s="64"/>
    </row>
    <row r="79" spans="6:6" ht="20.3" customHeight="1" x14ac:dyDescent="0.25">
      <c r="F79" s="64"/>
    </row>
    <row r="80" spans="6:6" ht="20.3" customHeight="1" x14ac:dyDescent="0.25">
      <c r="F80" s="64"/>
    </row>
    <row r="81" spans="6:6" ht="20.3" customHeight="1" x14ac:dyDescent="0.25">
      <c r="F81" s="64"/>
    </row>
    <row r="82" spans="6:6" ht="20.3" customHeight="1" x14ac:dyDescent="0.25">
      <c r="F82" s="64"/>
    </row>
    <row r="83" spans="6:6" ht="20.3" customHeight="1" x14ac:dyDescent="0.25">
      <c r="F83" s="64"/>
    </row>
    <row r="84" spans="6:6" ht="20.3" customHeight="1" x14ac:dyDescent="0.25">
      <c r="F84" s="64"/>
    </row>
    <row r="85" spans="6:6" ht="20.3" customHeight="1" x14ac:dyDescent="0.25">
      <c r="F85" s="64"/>
    </row>
    <row r="86" spans="6:6" ht="20.3" customHeight="1" x14ac:dyDescent="0.25">
      <c r="F86" s="64"/>
    </row>
    <row r="87" spans="6:6" ht="20.3" customHeight="1" x14ac:dyDescent="0.25">
      <c r="F87" s="64"/>
    </row>
    <row r="88" spans="6:6" ht="20.3" customHeight="1" x14ac:dyDescent="0.25">
      <c r="F88" s="64"/>
    </row>
    <row r="89" spans="6:6" ht="20.3" customHeight="1" x14ac:dyDescent="0.25">
      <c r="F89" s="64"/>
    </row>
    <row r="90" spans="6:6" ht="20.3" customHeight="1" x14ac:dyDescent="0.25">
      <c r="F90" s="64"/>
    </row>
    <row r="91" spans="6:6" ht="20.3" customHeight="1" x14ac:dyDescent="0.25">
      <c r="F91" s="64"/>
    </row>
    <row r="92" spans="6:6" ht="20.3" customHeight="1" x14ac:dyDescent="0.25">
      <c r="F92" s="64"/>
    </row>
    <row r="93" spans="6:6" ht="20.3" customHeight="1" x14ac:dyDescent="0.25">
      <c r="F93" s="64"/>
    </row>
    <row r="94" spans="6:6" ht="20.3" customHeight="1" x14ac:dyDescent="0.25">
      <c r="F94" s="64"/>
    </row>
    <row r="95" spans="6:6" ht="20.3" customHeight="1" x14ac:dyDescent="0.25">
      <c r="F95" s="64"/>
    </row>
    <row r="96" spans="6:6" ht="20.3" customHeight="1" x14ac:dyDescent="0.25">
      <c r="F96" s="64"/>
    </row>
    <row r="97" spans="6:6" ht="20.3" customHeight="1" x14ac:dyDescent="0.25">
      <c r="F97" s="64"/>
    </row>
    <row r="98" spans="6:6" ht="20.3" customHeight="1" x14ac:dyDescent="0.25">
      <c r="F98" s="64"/>
    </row>
    <row r="99" spans="6:6" ht="20.3" customHeight="1" x14ac:dyDescent="0.25">
      <c r="F99" s="64"/>
    </row>
    <row r="100" spans="6:6" ht="20.3" customHeight="1" x14ac:dyDescent="0.25">
      <c r="F100" s="64"/>
    </row>
    <row r="101" spans="6:6" ht="20.3" customHeight="1" x14ac:dyDescent="0.25">
      <c r="F101" s="64"/>
    </row>
    <row r="102" spans="6:6" ht="20.3" customHeight="1" x14ac:dyDescent="0.25">
      <c r="F102" s="64"/>
    </row>
    <row r="103" spans="6:6" ht="20.3" customHeight="1" x14ac:dyDescent="0.25">
      <c r="F103" s="64"/>
    </row>
    <row r="104" spans="6:6" ht="20.3" customHeight="1" x14ac:dyDescent="0.25">
      <c r="F104" s="64"/>
    </row>
    <row r="105" spans="6:6" ht="20.3" customHeight="1" x14ac:dyDescent="0.25">
      <c r="F105" s="64"/>
    </row>
    <row r="106" spans="6:6" ht="20.3" customHeight="1" x14ac:dyDescent="0.25">
      <c r="F106" s="64"/>
    </row>
    <row r="107" spans="6:6" ht="20.3" customHeight="1" x14ac:dyDescent="0.25">
      <c r="F107" s="64"/>
    </row>
    <row r="108" spans="6:6" ht="20.3" customHeight="1" x14ac:dyDescent="0.25">
      <c r="F108" s="64"/>
    </row>
    <row r="109" spans="6:6" ht="20.3" customHeight="1" x14ac:dyDescent="0.25">
      <c r="F109" s="64"/>
    </row>
    <row r="110" spans="6:6" ht="20.3" customHeight="1" x14ac:dyDescent="0.25">
      <c r="F110" s="64"/>
    </row>
    <row r="111" spans="6:6" ht="20.3" customHeight="1" x14ac:dyDescent="0.25">
      <c r="F111" s="64"/>
    </row>
    <row r="112" spans="6:6" ht="20.3" customHeight="1" x14ac:dyDescent="0.25">
      <c r="F112" s="64"/>
    </row>
    <row r="113" spans="6:6" ht="20.3" customHeight="1" x14ac:dyDescent="0.25">
      <c r="F113" s="64"/>
    </row>
    <row r="114" spans="6:6" ht="20.3" customHeight="1" x14ac:dyDescent="0.25">
      <c r="F114" s="64"/>
    </row>
    <row r="115" spans="6:6" ht="20.3" customHeight="1" x14ac:dyDescent="0.25">
      <c r="F115" s="64"/>
    </row>
    <row r="116" spans="6:6" ht="20.3" customHeight="1" x14ac:dyDescent="0.25">
      <c r="F116" s="64"/>
    </row>
    <row r="117" spans="6:6" ht="20.3" customHeight="1" x14ac:dyDescent="0.25">
      <c r="F117" s="64"/>
    </row>
    <row r="118" spans="6:6" ht="20.3" customHeight="1" x14ac:dyDescent="0.25">
      <c r="F118" s="64"/>
    </row>
    <row r="119" spans="6:6" ht="20.3" customHeight="1" x14ac:dyDescent="0.25">
      <c r="F119" s="64"/>
    </row>
    <row r="120" spans="6:6" ht="20.3" customHeight="1" x14ac:dyDescent="0.25">
      <c r="F120" s="64"/>
    </row>
    <row r="121" spans="6:6" ht="20.3" customHeight="1" x14ac:dyDescent="0.25">
      <c r="F121" s="64"/>
    </row>
    <row r="122" spans="6:6" ht="20.3" customHeight="1" x14ac:dyDescent="0.25">
      <c r="F122" s="64"/>
    </row>
    <row r="123" spans="6:6" ht="20.3" customHeight="1" x14ac:dyDescent="0.25">
      <c r="F123" s="64"/>
    </row>
    <row r="124" spans="6:6" ht="20.3" customHeight="1" x14ac:dyDescent="0.25">
      <c r="F124" s="64"/>
    </row>
    <row r="125" spans="6:6" ht="20.3" customHeight="1" x14ac:dyDescent="0.25">
      <c r="F125" s="64"/>
    </row>
    <row r="126" spans="6:6" ht="20.3" customHeight="1" x14ac:dyDescent="0.25">
      <c r="F126" s="64"/>
    </row>
    <row r="127" spans="6:6" ht="20.3" customHeight="1" x14ac:dyDescent="0.25">
      <c r="F127" s="64"/>
    </row>
    <row r="128" spans="6:6" ht="20.3" customHeight="1" x14ac:dyDescent="0.25">
      <c r="F128" s="64"/>
    </row>
    <row r="129" spans="6:6" ht="20.3" customHeight="1" x14ac:dyDescent="0.25">
      <c r="F129" s="64"/>
    </row>
    <row r="130" spans="6:6" ht="20.3" customHeight="1" x14ac:dyDescent="0.25">
      <c r="F130" s="64"/>
    </row>
    <row r="131" spans="6:6" ht="20.3" customHeight="1" x14ac:dyDescent="0.25">
      <c r="F131" s="64"/>
    </row>
    <row r="132" spans="6:6" ht="20.3" customHeight="1" x14ac:dyDescent="0.25">
      <c r="F132" s="64"/>
    </row>
    <row r="133" spans="6:6" ht="20.3" customHeight="1" x14ac:dyDescent="0.25">
      <c r="F133" s="64"/>
    </row>
    <row r="134" spans="6:6" ht="20.3" customHeight="1" x14ac:dyDescent="0.25">
      <c r="F134" s="64"/>
    </row>
    <row r="135" spans="6:6" ht="20.3" customHeight="1" x14ac:dyDescent="0.25">
      <c r="F135" s="64"/>
    </row>
    <row r="136" spans="6:6" ht="20.3" customHeight="1" x14ac:dyDescent="0.25">
      <c r="F136" s="64"/>
    </row>
    <row r="137" spans="6:6" ht="20.3" customHeight="1" x14ac:dyDescent="0.25">
      <c r="F137" s="64"/>
    </row>
    <row r="138" spans="6:6" ht="20.3" customHeight="1" x14ac:dyDescent="0.25">
      <c r="F138" s="64"/>
    </row>
    <row r="139" spans="6:6" ht="20.3" customHeight="1" x14ac:dyDescent="0.25">
      <c r="F139" s="64"/>
    </row>
    <row r="140" spans="6:6" ht="20.3" customHeight="1" x14ac:dyDescent="0.25">
      <c r="F140" s="64"/>
    </row>
    <row r="141" spans="6:6" ht="20.3" customHeight="1" x14ac:dyDescent="0.25">
      <c r="F141" s="64"/>
    </row>
    <row r="142" spans="6:6" ht="20.3" customHeight="1" x14ac:dyDescent="0.25">
      <c r="F142" s="64"/>
    </row>
    <row r="143" spans="6:6" ht="20.3" customHeight="1" x14ac:dyDescent="0.25">
      <c r="F143" s="64"/>
    </row>
    <row r="144" spans="6:6" ht="20.3" customHeight="1" x14ac:dyDescent="0.25">
      <c r="F144" s="64"/>
    </row>
    <row r="145" spans="6:6" ht="20.3" customHeight="1" x14ac:dyDescent="0.25">
      <c r="F145" s="64"/>
    </row>
    <row r="146" spans="6:6" ht="20.3" customHeight="1" x14ac:dyDescent="0.25">
      <c r="F146" s="64"/>
    </row>
    <row r="147" spans="6:6" ht="20.3" customHeight="1" x14ac:dyDescent="0.25">
      <c r="F147" s="64"/>
    </row>
    <row r="148" spans="6:6" ht="20.3" customHeight="1" x14ac:dyDescent="0.25">
      <c r="F148" s="64"/>
    </row>
    <row r="149" spans="6:6" ht="20.3" customHeight="1" x14ac:dyDescent="0.25">
      <c r="F149" s="64"/>
    </row>
    <row r="150" spans="6:6" ht="20.3" customHeight="1" x14ac:dyDescent="0.25">
      <c r="F150" s="64"/>
    </row>
    <row r="151" spans="6:6" ht="20.3" customHeight="1" x14ac:dyDescent="0.25">
      <c r="F151" s="64"/>
    </row>
    <row r="152" spans="6:6" ht="20.3" customHeight="1" x14ac:dyDescent="0.25">
      <c r="F152" s="64"/>
    </row>
    <row r="153" spans="6:6" ht="20.3" customHeight="1" x14ac:dyDescent="0.25">
      <c r="F153" s="64"/>
    </row>
    <row r="154" spans="6:6" ht="20.3" customHeight="1" x14ac:dyDescent="0.25">
      <c r="F154" s="64"/>
    </row>
    <row r="155" spans="6:6" ht="20.3" customHeight="1" x14ac:dyDescent="0.25">
      <c r="F155" s="64"/>
    </row>
    <row r="156" spans="6:6" ht="20.3" customHeight="1" x14ac:dyDescent="0.25">
      <c r="F156" s="64"/>
    </row>
    <row r="157" spans="6:6" ht="20.3" customHeight="1" x14ac:dyDescent="0.25">
      <c r="F157" s="64"/>
    </row>
    <row r="158" spans="6:6" ht="20.3" customHeight="1" x14ac:dyDescent="0.25">
      <c r="F158" s="64"/>
    </row>
  </sheetData>
  <autoFilter ref="B13:P24" xr:uid="{F9B2E1B4-14E4-4526-8F86-D9DBC40312B5}"/>
  <mergeCells count="8">
    <mergeCell ref="B12:N12"/>
    <mergeCell ref="B3:B7"/>
    <mergeCell ref="C2:G2"/>
    <mergeCell ref="C3:G6"/>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909B-9CDB-4514-8E5E-79EA29B27347}">
  <dimension ref="A1:P170"/>
  <sheetViews>
    <sheetView showGridLines="0" showRuler="0" topLeftCell="A26" zoomScaleNormal="100" zoomScalePageLayoutView="98" workbookViewId="0">
      <pane xSplit="7" topLeftCell="H1" activePane="topRight" state="frozen"/>
      <selection pane="topRight" activeCell="F30" sqref="F30"/>
    </sheetView>
  </sheetViews>
  <sheetFormatPr defaultColWidth="10.5546875" defaultRowHeight="20.3" customHeight="1" x14ac:dyDescent="0.25"/>
  <cols>
    <col min="1" max="1" width="0" style="71" hidden="1" customWidth="1"/>
    <col min="2" max="2" width="21.5546875" style="71" customWidth="1"/>
    <col min="3" max="3" width="40.88671875" style="71" customWidth="1"/>
    <col min="4" max="4" width="12.5546875" style="71" customWidth="1"/>
    <col min="5" max="5" width="12" style="71" bestFit="1" customWidth="1"/>
    <col min="6" max="6" width="19.88671875" style="71" bestFit="1" customWidth="1"/>
    <col min="7" max="7" width="39.109375" style="71" customWidth="1"/>
    <col min="8" max="8" width="30.33203125" style="71" bestFit="1" customWidth="1"/>
    <col min="9" max="9" width="26" style="71" customWidth="1"/>
    <col min="10" max="10" width="34" style="71" customWidth="1"/>
    <col min="11" max="11" width="26.44140625" style="71" customWidth="1"/>
    <col min="12" max="12" width="48.109375" style="71" customWidth="1"/>
    <col min="13" max="13" width="22.33203125" style="71" bestFit="1" customWidth="1"/>
    <col min="14" max="14" width="35.44140625" style="71" bestFit="1" customWidth="1"/>
    <col min="15" max="15" width="30.109375" style="71" bestFit="1" customWidth="1"/>
    <col min="16" max="16" width="45.109375" style="71" customWidth="1"/>
    <col min="17" max="16384" width="10.5546875" style="71"/>
  </cols>
  <sheetData>
    <row r="1" spans="1:16" ht="39.049999999999997" customHeight="1" x14ac:dyDescent="0.25">
      <c r="B1" s="323" t="s">
        <v>388</v>
      </c>
      <c r="C1" s="68" t="s">
        <v>976</v>
      </c>
      <c r="D1" s="69"/>
      <c r="E1" s="69"/>
      <c r="F1" s="70"/>
      <c r="G1" s="69"/>
      <c r="H1" s="69"/>
      <c r="I1" s="69"/>
      <c r="J1" s="69"/>
      <c r="K1" s="69"/>
      <c r="L1" s="69"/>
      <c r="M1" s="69"/>
      <c r="N1" s="69"/>
      <c r="O1" s="348"/>
      <c r="P1" s="345"/>
    </row>
    <row r="2" spans="1:16" ht="14.4" x14ac:dyDescent="0.25">
      <c r="B2" s="321" t="s">
        <v>390</v>
      </c>
      <c r="C2" s="1238" t="s">
        <v>1323</v>
      </c>
      <c r="D2" s="1239"/>
      <c r="E2" s="1239"/>
      <c r="F2" s="1239"/>
      <c r="G2" s="1240"/>
      <c r="H2" s="1008"/>
      <c r="I2" s="1008"/>
      <c r="J2" s="1008"/>
      <c r="K2" s="1008"/>
      <c r="L2" s="1008"/>
      <c r="M2" s="1008"/>
      <c r="N2" s="1008"/>
      <c r="O2" s="350"/>
      <c r="P2" s="344"/>
    </row>
    <row r="3" spans="1:16" ht="12.1" x14ac:dyDescent="0.25">
      <c r="B3" s="1221" t="s">
        <v>392</v>
      </c>
      <c r="C3" s="1241" t="s">
        <v>1324</v>
      </c>
      <c r="D3" s="1242"/>
      <c r="E3" s="1242"/>
      <c r="F3" s="1242"/>
      <c r="G3" s="1243"/>
      <c r="H3" s="1007"/>
      <c r="I3" s="1007"/>
      <c r="J3" s="1007"/>
      <c r="K3" s="1007"/>
      <c r="L3" s="1007"/>
      <c r="M3" s="1007"/>
      <c r="N3" s="1007"/>
      <c r="O3" s="349"/>
      <c r="P3" s="342"/>
    </row>
    <row r="4" spans="1:16" ht="12.1" x14ac:dyDescent="0.25">
      <c r="B4" s="1221"/>
      <c r="C4" s="1244"/>
      <c r="D4" s="1245"/>
      <c r="E4" s="1245"/>
      <c r="F4" s="1245"/>
      <c r="G4" s="1246"/>
      <c r="H4" s="1007"/>
      <c r="I4" s="1007"/>
      <c r="J4" s="1007"/>
      <c r="K4" s="1007"/>
      <c r="L4" s="1007"/>
      <c r="M4" s="1007"/>
      <c r="N4" s="1007"/>
      <c r="P4" s="343"/>
    </row>
    <row r="5" spans="1:16" ht="12.1" x14ac:dyDescent="0.25">
      <c r="B5" s="1221"/>
      <c r="C5" s="1244"/>
      <c r="D5" s="1245"/>
      <c r="E5" s="1245"/>
      <c r="F5" s="1245"/>
      <c r="G5" s="1246"/>
      <c r="H5" s="1007"/>
      <c r="I5" s="1007"/>
      <c r="J5" s="1007"/>
      <c r="K5" s="1007"/>
      <c r="L5" s="1007"/>
      <c r="M5" s="1007"/>
      <c r="N5" s="1007"/>
      <c r="P5" s="343"/>
    </row>
    <row r="6" spans="1:16" ht="12.1" x14ac:dyDescent="0.25">
      <c r="B6" s="1221"/>
      <c r="C6" s="1244"/>
      <c r="D6" s="1245"/>
      <c r="E6" s="1245"/>
      <c r="F6" s="1245"/>
      <c r="G6" s="1246"/>
      <c r="H6" s="1007"/>
      <c r="I6" s="1007"/>
      <c r="J6" s="1007"/>
      <c r="K6" s="1007"/>
      <c r="L6" s="1007"/>
      <c r="M6" s="1007"/>
      <c r="N6" s="1007"/>
      <c r="P6" s="343"/>
    </row>
    <row r="7" spans="1:16" ht="12.1" x14ac:dyDescent="0.25">
      <c r="B7" s="1221"/>
      <c r="C7" s="1247"/>
      <c r="D7" s="1248"/>
      <c r="E7" s="1248"/>
      <c r="F7" s="1248"/>
      <c r="G7" s="1249"/>
      <c r="H7" s="1005"/>
      <c r="I7" s="1005"/>
      <c r="J7" s="1005"/>
      <c r="K7" s="1005"/>
      <c r="L7" s="1005"/>
      <c r="M7" s="1005"/>
      <c r="N7" s="1005"/>
      <c r="O7" s="350"/>
      <c r="P7" s="344"/>
    </row>
    <row r="8" spans="1:16" ht="14.4" x14ac:dyDescent="0.25">
      <c r="B8" s="321" t="s">
        <v>394</v>
      </c>
      <c r="C8" s="1238" t="s">
        <v>737</v>
      </c>
      <c r="D8" s="1239"/>
      <c r="E8" s="1239"/>
      <c r="F8" s="1239"/>
      <c r="G8" s="1240"/>
      <c r="H8" s="1005"/>
      <c r="I8" s="1005"/>
      <c r="J8" s="1005"/>
      <c r="K8" s="1005"/>
      <c r="L8" s="1005"/>
      <c r="M8" s="1005"/>
      <c r="N8" s="1005"/>
      <c r="O8" s="348"/>
      <c r="P8" s="345"/>
    </row>
    <row r="9" spans="1:16" ht="55.45" customHeight="1" x14ac:dyDescent="0.25">
      <c r="B9" s="321" t="s">
        <v>396</v>
      </c>
      <c r="C9" s="1238" t="s">
        <v>1325</v>
      </c>
      <c r="D9" s="1239"/>
      <c r="E9" s="1239"/>
      <c r="F9" s="1239"/>
      <c r="G9" s="1240"/>
      <c r="H9" s="1005"/>
      <c r="I9" s="1005"/>
      <c r="J9" s="515"/>
      <c r="K9" s="515"/>
      <c r="L9" s="515"/>
      <c r="M9" s="515"/>
      <c r="N9" s="515"/>
      <c r="O9" s="348"/>
      <c r="P9" s="345"/>
    </row>
    <row r="10" spans="1:16" ht="46.55" hidden="1" customHeight="1" x14ac:dyDescent="0.25">
      <c r="B10" s="321" t="s">
        <v>445</v>
      </c>
      <c r="C10" s="1238" t="s">
        <v>477</v>
      </c>
      <c r="D10" s="1239"/>
      <c r="E10" s="1239"/>
      <c r="F10" s="1239"/>
      <c r="G10" s="1240"/>
      <c r="H10" s="511" t="e">
        <f t="array" ref="H10">_xlfn.TEXTJOIN(", ",TRUE,IF((E14:E102="Y")*(B31:B102&lt;&gt;""),B31:B102,""))</f>
        <v>#N/A</v>
      </c>
      <c r="I10" s="1005"/>
      <c r="J10" s="1005"/>
      <c r="K10" s="1005"/>
      <c r="L10" s="1005"/>
      <c r="M10" s="1005"/>
      <c r="N10" s="1005"/>
      <c r="O10" s="348"/>
      <c r="P10" s="345"/>
    </row>
    <row r="11" spans="1:16" ht="14.4" x14ac:dyDescent="0.25">
      <c r="B11" s="321" t="s">
        <v>398</v>
      </c>
      <c r="C11" s="1238" t="s">
        <v>63</v>
      </c>
      <c r="D11" s="1239"/>
      <c r="E11" s="1239"/>
      <c r="F11" s="1239"/>
      <c r="G11" s="1240"/>
      <c r="H11" s="1005"/>
      <c r="I11" s="1005"/>
      <c r="J11" s="1005"/>
      <c r="K11" s="1005"/>
      <c r="L11" s="1005"/>
      <c r="M11" s="1005"/>
      <c r="N11" s="1005"/>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71.3" customHeight="1" x14ac:dyDescent="0.3">
      <c r="A14" s="404" t="s">
        <v>1180</v>
      </c>
      <c r="B14" s="404" t="s">
        <v>1181</v>
      </c>
      <c r="C14" s="317" t="s">
        <v>804</v>
      </c>
      <c r="D14" s="317" t="s">
        <v>804</v>
      </c>
      <c r="E14" s="317" t="s">
        <v>1182</v>
      </c>
      <c r="F14" s="404" t="s">
        <v>1326</v>
      </c>
      <c r="G14" s="77" t="s">
        <v>1184</v>
      </c>
      <c r="H14" s="404" t="s">
        <v>1327</v>
      </c>
      <c r="I14" s="404" t="s">
        <v>1186</v>
      </c>
      <c r="J14" s="31" t="s">
        <v>1187</v>
      </c>
      <c r="K14" s="404" t="s">
        <v>1188</v>
      </c>
      <c r="L14" s="78" t="s">
        <v>63</v>
      </c>
      <c r="M14" s="78" t="s">
        <v>63</v>
      </c>
      <c r="N14" s="78">
        <v>202</v>
      </c>
      <c r="O14" s="83"/>
    </row>
    <row r="15" spans="1:16" s="76" customFormat="1" ht="229.85" x14ac:dyDescent="0.3">
      <c r="A15" s="80" t="s">
        <v>1328</v>
      </c>
      <c r="B15" s="81" t="s">
        <v>1329</v>
      </c>
      <c r="C15" s="317" t="s">
        <v>805</v>
      </c>
      <c r="D15" s="317" t="s">
        <v>804</v>
      </c>
      <c r="E15" s="317" t="s">
        <v>1182</v>
      </c>
      <c r="F15" s="80" t="s">
        <v>1330</v>
      </c>
      <c r="G15" s="81" t="s">
        <v>324</v>
      </c>
      <c r="H15" s="81" t="s">
        <v>1192</v>
      </c>
      <c r="I15" s="82" t="s">
        <v>1331</v>
      </c>
      <c r="J15" s="83" t="s">
        <v>63</v>
      </c>
      <c r="K15" s="83" t="s">
        <v>63</v>
      </c>
      <c r="L15" s="404" t="s">
        <v>1332</v>
      </c>
      <c r="M15" s="84" t="s">
        <v>1333</v>
      </c>
      <c r="N15" s="78">
        <v>202</v>
      </c>
      <c r="O15" s="47"/>
    </row>
    <row r="16" spans="1:16" s="87" customFormat="1" ht="133.05000000000001" x14ac:dyDescent="0.3">
      <c r="A16" s="404" t="s">
        <v>1334</v>
      </c>
      <c r="B16" s="404" t="s">
        <v>1335</v>
      </c>
      <c r="C16" s="317" t="s">
        <v>804</v>
      </c>
      <c r="D16" s="317" t="s">
        <v>804</v>
      </c>
      <c r="E16" s="317" t="s">
        <v>1182</v>
      </c>
      <c r="F16" s="80" t="s">
        <v>1336</v>
      </c>
      <c r="G16" s="85" t="s">
        <v>1184</v>
      </c>
      <c r="H16" s="86" t="s">
        <v>1337</v>
      </c>
      <c r="I16" s="86" t="s">
        <v>1229</v>
      </c>
      <c r="J16" s="86" t="s">
        <v>63</v>
      </c>
      <c r="K16" s="87" t="s">
        <v>63</v>
      </c>
      <c r="L16" s="404" t="s">
        <v>63</v>
      </c>
      <c r="M16" s="404" t="s">
        <v>63</v>
      </c>
      <c r="N16" s="78">
        <v>202</v>
      </c>
      <c r="O16" s="78"/>
    </row>
    <row r="17" spans="1:16" s="695" customFormat="1" ht="96.8" x14ac:dyDescent="0.3">
      <c r="A17" s="690" t="s">
        <v>1334</v>
      </c>
      <c r="B17" s="690" t="s">
        <v>1338</v>
      </c>
      <c r="C17" s="691" t="s">
        <v>805</v>
      </c>
      <c r="D17" s="691" t="s">
        <v>805</v>
      </c>
      <c r="E17" s="691" t="s">
        <v>1182</v>
      </c>
      <c r="F17" s="957" t="s">
        <v>1339</v>
      </c>
      <c r="G17" s="693" t="s">
        <v>336</v>
      </c>
      <c r="H17" s="690" t="s">
        <v>63</v>
      </c>
      <c r="I17" s="694" t="s">
        <v>1229</v>
      </c>
      <c r="J17" s="694" t="s">
        <v>63</v>
      </c>
      <c r="K17" s="706" t="s">
        <v>63</v>
      </c>
      <c r="L17" s="706" t="s">
        <v>63</v>
      </c>
      <c r="M17" s="690" t="s">
        <v>63</v>
      </c>
      <c r="N17" s="690">
        <v>202</v>
      </c>
      <c r="O17" s="690" t="s">
        <v>1308</v>
      </c>
    </row>
    <row r="18" spans="1:16" s="695" customFormat="1" ht="121" x14ac:dyDescent="0.3">
      <c r="A18" s="690" t="s">
        <v>1334</v>
      </c>
      <c r="B18" s="690" t="s">
        <v>1340</v>
      </c>
      <c r="C18" s="691" t="s">
        <v>805</v>
      </c>
      <c r="D18" s="691" t="s">
        <v>805</v>
      </c>
      <c r="E18" s="691" t="s">
        <v>1207</v>
      </c>
      <c r="F18" s="692" t="s">
        <v>1341</v>
      </c>
      <c r="G18" s="693" t="s">
        <v>338</v>
      </c>
      <c r="H18" s="690" t="s">
        <v>1234</v>
      </c>
      <c r="I18" s="694" t="s">
        <v>1229</v>
      </c>
      <c r="J18" s="694" t="s">
        <v>63</v>
      </c>
      <c r="K18" s="706" t="s">
        <v>63</v>
      </c>
      <c r="L18" s="706" t="s">
        <v>63</v>
      </c>
      <c r="M18" s="690" t="s">
        <v>63</v>
      </c>
      <c r="N18" s="690">
        <v>202</v>
      </c>
      <c r="O18" s="690" t="s">
        <v>1225</v>
      </c>
    </row>
    <row r="19" spans="1:16" s="695" customFormat="1" ht="71.3" customHeight="1" x14ac:dyDescent="0.3">
      <c r="A19" s="690" t="s">
        <v>1342</v>
      </c>
      <c r="B19" s="690" t="s">
        <v>1343</v>
      </c>
      <c r="C19" s="691" t="s">
        <v>805</v>
      </c>
      <c r="D19" s="691" t="s">
        <v>805</v>
      </c>
      <c r="E19" s="691" t="s">
        <v>1182</v>
      </c>
      <c r="F19" s="692" t="s">
        <v>1344</v>
      </c>
      <c r="G19" s="693" t="s">
        <v>326</v>
      </c>
      <c r="H19" s="690" t="s">
        <v>63</v>
      </c>
      <c r="I19" s="690" t="s">
        <v>1345</v>
      </c>
      <c r="J19" s="694" t="s">
        <v>63</v>
      </c>
      <c r="K19" s="690" t="s">
        <v>63</v>
      </c>
      <c r="L19" s="690" t="s">
        <v>63</v>
      </c>
      <c r="M19" s="690" t="s">
        <v>63</v>
      </c>
      <c r="N19" s="690">
        <v>202</v>
      </c>
      <c r="O19" s="683" t="s">
        <v>1346</v>
      </c>
    </row>
    <row r="20" spans="1:16" s="695" customFormat="1" ht="71.3" customHeight="1" x14ac:dyDescent="0.3">
      <c r="A20" s="690" t="s">
        <v>1342</v>
      </c>
      <c r="B20" s="690" t="s">
        <v>1347</v>
      </c>
      <c r="C20" s="691" t="s">
        <v>805</v>
      </c>
      <c r="D20" s="691" t="s">
        <v>805</v>
      </c>
      <c r="E20" s="691" t="s">
        <v>1182</v>
      </c>
      <c r="F20" s="692" t="s">
        <v>1348</v>
      </c>
      <c r="G20" s="839" t="s">
        <v>328</v>
      </c>
      <c r="H20" s="690" t="s">
        <v>63</v>
      </c>
      <c r="I20" s="690" t="s">
        <v>1345</v>
      </c>
      <c r="J20" s="694" t="s">
        <v>63</v>
      </c>
      <c r="K20" s="690" t="s">
        <v>63</v>
      </c>
      <c r="L20" s="694" t="s">
        <v>63</v>
      </c>
      <c r="M20" s="690" t="s">
        <v>63</v>
      </c>
      <c r="N20" s="716">
        <v>202</v>
      </c>
      <c r="O20" s="683" t="s">
        <v>1346</v>
      </c>
    </row>
    <row r="21" spans="1:16" s="695" customFormat="1" ht="71.3" customHeight="1" x14ac:dyDescent="0.3">
      <c r="A21" s="690" t="s">
        <v>1342</v>
      </c>
      <c r="B21" s="690" t="s">
        <v>1349</v>
      </c>
      <c r="C21" s="691" t="s">
        <v>805</v>
      </c>
      <c r="D21" s="691" t="s">
        <v>805</v>
      </c>
      <c r="E21" s="691" t="s">
        <v>1182</v>
      </c>
      <c r="F21" s="692" t="s">
        <v>1350</v>
      </c>
      <c r="G21" s="693" t="s">
        <v>798</v>
      </c>
      <c r="H21" s="690" t="s">
        <v>63</v>
      </c>
      <c r="I21" s="690" t="s">
        <v>1351</v>
      </c>
      <c r="J21" s="694" t="s">
        <v>63</v>
      </c>
      <c r="K21" s="690" t="s">
        <v>63</v>
      </c>
      <c r="L21" s="694" t="s">
        <v>63</v>
      </c>
      <c r="M21" s="690" t="s">
        <v>63</v>
      </c>
      <c r="N21" s="690">
        <v>202</v>
      </c>
      <c r="O21" s="683" t="s">
        <v>1346</v>
      </c>
    </row>
    <row r="22" spans="1:16" s="695" customFormat="1" ht="71.3" customHeight="1" x14ac:dyDescent="0.3">
      <c r="A22" s="696">
        <v>2.2999999999999998</v>
      </c>
      <c r="B22" s="697" t="s">
        <v>1352</v>
      </c>
      <c r="C22" s="691" t="s">
        <v>805</v>
      </c>
      <c r="D22" s="691" t="s">
        <v>805</v>
      </c>
      <c r="E22" s="691" t="s">
        <v>1182</v>
      </c>
      <c r="F22" s="698" t="s">
        <v>1353</v>
      </c>
      <c r="G22" s="699" t="s">
        <v>1184</v>
      </c>
      <c r="H22" s="700" t="s">
        <v>1354</v>
      </c>
      <c r="I22" s="878" t="s">
        <v>1355</v>
      </c>
      <c r="J22" s="700" t="s">
        <v>63</v>
      </c>
      <c r="K22" s="702" t="s">
        <v>63</v>
      </c>
      <c r="L22" s="700" t="s">
        <v>63</v>
      </c>
      <c r="M22" s="702" t="s">
        <v>63</v>
      </c>
      <c r="N22" s="703" t="s">
        <v>63</v>
      </c>
      <c r="O22" s="683"/>
    </row>
    <row r="23" spans="1:16" s="87" customFormat="1" ht="71.3" customHeight="1" x14ac:dyDescent="0.3">
      <c r="A23" s="404" t="s">
        <v>1356</v>
      </c>
      <c r="B23" s="404" t="s">
        <v>1357</v>
      </c>
      <c r="C23" s="317" t="s">
        <v>805</v>
      </c>
      <c r="D23" s="317" t="s">
        <v>804</v>
      </c>
      <c r="E23" s="317" t="s">
        <v>1182</v>
      </c>
      <c r="F23" s="80" t="s">
        <v>1358</v>
      </c>
      <c r="G23" s="85" t="s">
        <v>324</v>
      </c>
      <c r="H23" s="86" t="s">
        <v>1359</v>
      </c>
      <c r="I23" s="86" t="s">
        <v>1216</v>
      </c>
      <c r="J23" s="86" t="s">
        <v>63</v>
      </c>
      <c r="K23" s="88" t="s">
        <v>63</v>
      </c>
      <c r="L23" s="404" t="s">
        <v>1360</v>
      </c>
      <c r="M23" s="404" t="s">
        <v>1361</v>
      </c>
      <c r="N23" s="404">
        <v>202</v>
      </c>
      <c r="O23" s="404"/>
    </row>
    <row r="24" spans="1:16" s="331" customFormat="1" ht="169.35" x14ac:dyDescent="0.3">
      <c r="A24" s="297" t="s">
        <v>1205</v>
      </c>
      <c r="B24" s="297" t="s">
        <v>1362</v>
      </c>
      <c r="C24" s="541" t="s">
        <v>805</v>
      </c>
      <c r="D24" s="541" t="s">
        <v>804</v>
      </c>
      <c r="E24" s="541" t="s">
        <v>1207</v>
      </c>
      <c r="F24" s="298" t="s">
        <v>1363</v>
      </c>
      <c r="G24" s="299" t="s">
        <v>352</v>
      </c>
      <c r="H24" s="301" t="s">
        <v>63</v>
      </c>
      <c r="I24" s="301" t="s">
        <v>1364</v>
      </c>
      <c r="J24" s="300" t="s">
        <v>1187</v>
      </c>
      <c r="K24" s="93" t="s">
        <v>1211</v>
      </c>
      <c r="L24" s="93"/>
      <c r="M24" s="297" t="s">
        <v>63</v>
      </c>
      <c r="N24" s="297">
        <v>202</v>
      </c>
      <c r="O24" s="297" t="s">
        <v>1365</v>
      </c>
    </row>
    <row r="25" spans="1:16" s="87" customFormat="1" ht="72.599999999999994" x14ac:dyDescent="0.3">
      <c r="A25" s="404" t="s">
        <v>1205</v>
      </c>
      <c r="B25" s="404" t="s">
        <v>1366</v>
      </c>
      <c r="C25" s="317" t="s">
        <v>805</v>
      </c>
      <c r="D25" s="317" t="s">
        <v>804</v>
      </c>
      <c r="E25" s="317" t="s">
        <v>1182</v>
      </c>
      <c r="F25" s="80" t="s">
        <v>1367</v>
      </c>
      <c r="G25" s="85" t="s">
        <v>324</v>
      </c>
      <c r="H25" s="86" t="s">
        <v>1368</v>
      </c>
      <c r="I25" s="86" t="s">
        <v>1369</v>
      </c>
      <c r="J25" s="86" t="s">
        <v>63</v>
      </c>
      <c r="K25" s="88" t="s">
        <v>63</v>
      </c>
      <c r="L25" s="404" t="s">
        <v>1194</v>
      </c>
      <c r="M25" s="84" t="s">
        <v>1370</v>
      </c>
      <c r="N25" s="78">
        <v>202</v>
      </c>
      <c r="O25" s="47"/>
    </row>
    <row r="26" spans="1:16" s="87" customFormat="1" ht="71.3" customHeight="1" x14ac:dyDescent="0.3">
      <c r="A26" s="404" t="s">
        <v>1205</v>
      </c>
      <c r="B26" s="404" t="s">
        <v>1371</v>
      </c>
      <c r="C26" s="540" t="s">
        <v>805</v>
      </c>
      <c r="D26" s="317" t="s">
        <v>804</v>
      </c>
      <c r="E26" s="317" t="s">
        <v>1182</v>
      </c>
      <c r="F26" s="80" t="s">
        <v>1372</v>
      </c>
      <c r="G26" s="85" t="s">
        <v>352</v>
      </c>
      <c r="H26" s="86" t="s">
        <v>1373</v>
      </c>
      <c r="I26" s="86" t="s">
        <v>1374</v>
      </c>
      <c r="J26" s="86" t="s">
        <v>63</v>
      </c>
      <c r="K26" s="87" t="s">
        <v>63</v>
      </c>
      <c r="L26" s="404" t="s">
        <v>63</v>
      </c>
      <c r="M26" s="404" t="s">
        <v>63</v>
      </c>
      <c r="N26" s="78">
        <v>202</v>
      </c>
      <c r="O26" s="297" t="s">
        <v>1225</v>
      </c>
    </row>
    <row r="27" spans="1:16" s="87" customFormat="1" ht="254.05" x14ac:dyDescent="0.3">
      <c r="A27" s="404" t="s">
        <v>1375</v>
      </c>
      <c r="B27" s="404" t="s">
        <v>1376</v>
      </c>
      <c r="C27" s="317" t="s">
        <v>805</v>
      </c>
      <c r="D27" s="317" t="s">
        <v>804</v>
      </c>
      <c r="E27" s="317" t="s">
        <v>1182</v>
      </c>
      <c r="F27" s="80" t="s">
        <v>1377</v>
      </c>
      <c r="G27" s="85" t="s">
        <v>324</v>
      </c>
      <c r="H27" s="86" t="s">
        <v>1378</v>
      </c>
      <c r="I27" s="86" t="s">
        <v>1379</v>
      </c>
      <c r="J27" s="86" t="s">
        <v>63</v>
      </c>
      <c r="K27" s="88" t="s">
        <v>63</v>
      </c>
      <c r="L27" s="404" t="s">
        <v>1380</v>
      </c>
      <c r="M27" s="84" t="s">
        <v>1381</v>
      </c>
      <c r="N27" s="78">
        <v>202</v>
      </c>
      <c r="O27" s="47"/>
    </row>
    <row r="28" spans="1:16" s="87" customFormat="1" ht="71.3" customHeight="1" x14ac:dyDescent="0.3">
      <c r="A28" s="404" t="s">
        <v>1382</v>
      </c>
      <c r="B28" s="404" t="s">
        <v>1383</v>
      </c>
      <c r="C28" s="540" t="s">
        <v>804</v>
      </c>
      <c r="D28" s="317" t="s">
        <v>804</v>
      </c>
      <c r="E28" s="317" t="s">
        <v>1182</v>
      </c>
      <c r="F28" s="80" t="s">
        <v>1384</v>
      </c>
      <c r="G28" s="85" t="s">
        <v>1184</v>
      </c>
      <c r="H28" s="86" t="s">
        <v>1209</v>
      </c>
      <c r="I28" s="86" t="s">
        <v>1229</v>
      </c>
      <c r="J28" s="86" t="s">
        <v>63</v>
      </c>
      <c r="K28" s="87" t="s">
        <v>63</v>
      </c>
      <c r="L28" s="404" t="s">
        <v>63</v>
      </c>
      <c r="M28" s="404" t="s">
        <v>63</v>
      </c>
      <c r="N28" s="78">
        <v>202</v>
      </c>
      <c r="O28" s="78"/>
    </row>
    <row r="29" spans="1:16" s="695" customFormat="1" ht="71.3" customHeight="1" x14ac:dyDescent="0.3">
      <c r="A29" s="690" t="s">
        <v>1382</v>
      </c>
      <c r="B29" s="690" t="s">
        <v>1385</v>
      </c>
      <c r="C29" s="717" t="s">
        <v>805</v>
      </c>
      <c r="D29" s="691" t="s">
        <v>805</v>
      </c>
      <c r="E29" s="691" t="s">
        <v>1182</v>
      </c>
      <c r="F29" s="692" t="s">
        <v>1386</v>
      </c>
      <c r="G29" s="693" t="s">
        <v>336</v>
      </c>
      <c r="H29" s="690" t="s">
        <v>63</v>
      </c>
      <c r="I29" s="694" t="s">
        <v>1229</v>
      </c>
      <c r="J29" s="694" t="s">
        <v>63</v>
      </c>
      <c r="K29" s="706" t="s">
        <v>63</v>
      </c>
      <c r="L29" s="706" t="s">
        <v>63</v>
      </c>
      <c r="M29" s="690" t="s">
        <v>63</v>
      </c>
      <c r="N29" s="690">
        <v>202</v>
      </c>
      <c r="O29" s="690" t="s">
        <v>1308</v>
      </c>
    </row>
    <row r="30" spans="1:16" s="87" customFormat="1" ht="71.3" customHeight="1" x14ac:dyDescent="0.3">
      <c r="A30" s="404" t="s">
        <v>1387</v>
      </c>
      <c r="B30" s="404" t="s">
        <v>1388</v>
      </c>
      <c r="C30" s="540" t="s">
        <v>805</v>
      </c>
      <c r="D30" s="317" t="s">
        <v>1389</v>
      </c>
      <c r="E30" s="317" t="s">
        <v>1207</v>
      </c>
      <c r="F30" s="80" t="s">
        <v>1390</v>
      </c>
      <c r="G30" s="77" t="s">
        <v>1391</v>
      </c>
      <c r="H30" s="404" t="s">
        <v>1392</v>
      </c>
      <c r="I30" s="86" t="s">
        <v>1229</v>
      </c>
      <c r="J30" s="86" t="s">
        <v>63</v>
      </c>
      <c r="K30" s="88" t="s">
        <v>63</v>
      </c>
      <c r="L30" s="88" t="s">
        <v>63</v>
      </c>
      <c r="M30" s="404" t="s">
        <v>63</v>
      </c>
      <c r="N30" s="404">
        <v>202</v>
      </c>
      <c r="O30" s="404" t="s">
        <v>1225</v>
      </c>
    </row>
    <row r="31" spans="1:16" s="87" customFormat="1" ht="12.1" x14ac:dyDescent="0.3">
      <c r="B31" s="404"/>
      <c r="C31" s="404"/>
      <c r="D31" s="404"/>
      <c r="E31" s="404"/>
      <c r="F31" s="77"/>
      <c r="G31" s="404"/>
      <c r="H31" s="404"/>
      <c r="I31" s="86"/>
      <c r="J31" s="404"/>
      <c r="K31" s="404"/>
      <c r="L31" s="404"/>
      <c r="M31" s="404"/>
      <c r="N31" s="404"/>
      <c r="O31" s="500"/>
      <c r="P31" s="501"/>
    </row>
    <row r="32" spans="1:16" s="87" customFormat="1" ht="12.1" x14ac:dyDescent="0.3">
      <c r="B32" s="404"/>
      <c r="C32" s="404"/>
      <c r="D32" s="404"/>
      <c r="E32" s="404"/>
      <c r="F32" s="77"/>
      <c r="G32" s="404"/>
      <c r="H32" s="404"/>
      <c r="I32" s="86"/>
      <c r="J32" s="404"/>
      <c r="K32" s="404"/>
      <c r="L32" s="404"/>
      <c r="M32" s="404"/>
      <c r="N32" s="404"/>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24.2" x14ac:dyDescent="0.3">
      <c r="B34" s="599">
        <v>1</v>
      </c>
      <c r="C34" s="325" t="str" cm="1">
        <f t="array" ref="C34">IFERROR(INDEX('List of Test Cases'!C:C,SMALL(IF('List of Test Cases'!E:E=$C$1,ROW('List of Test Cases'!E:E) - ROW(INDEX('List of Test Cases'!E:E,1,1))+1),B34)),"")</f>
        <v>ET-G002-SRS-G1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ET-G002</v>
      </c>
      <c r="F34" s="56" t="str" cm="1">
        <f t="array" ref="F34">IF($C34="","",INDEX('List of Test Cases'!C:C,MATCH(CONCATENATE($C34,$C$1),'List of Test Cases'!$Q:$Q,0),))</f>
        <v>ET-G002-SRS-G1</v>
      </c>
      <c r="G34" s="56" t="str" cm="1">
        <f t="array" aca="1" ref="G34" ca="1">IF($C34="","",INDEX('List of Test Cases'!G:G,MATCH(CONCATENATE($C34,$C$1),'List of Test Cases'!$Q:$Q,0),))</f>
        <v>Switch Request Confirmed in CSS - Gas (Gaining) (1 Day(s), Domestic, Change of Occupancy)</v>
      </c>
      <c r="H34" s="56" t="str" cm="1">
        <f t="array" ref="H34">IF($C34="","",INDEX('List of Test Cases'!A:A,MATCH(CONCATENATE($C34,$C$1),'List of Test Cases'!$Q:$Q,0),))</f>
        <v>Switch Request Successful - GAIN</v>
      </c>
      <c r="I34" s="601"/>
      <c r="J34" s="601"/>
      <c r="K34" s="47"/>
      <c r="L34" s="47"/>
      <c r="M34" s="47"/>
      <c r="N34" s="47"/>
      <c r="O34" s="56"/>
      <c r="P34" s="56"/>
    </row>
    <row r="35" spans="2:16" s="55" customFormat="1" ht="24.2" x14ac:dyDescent="0.3">
      <c r="B35" s="602">
        <v>2</v>
      </c>
      <c r="C35" s="325" t="str" cm="1">
        <f t="array" ref="C35">IFERROR(INDEX('List of Test Cases'!C:C,SMALL(IF('List of Test Cases'!E:E=$C$1,ROW('List of Test Cases'!E:E) - ROW(INDEX('List of Test Cases'!E:E,1,1))+1),B35)),"")</f>
        <v>ET-G002-SRS-G2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ET-G002</v>
      </c>
      <c r="F35" s="56" t="str" cm="1">
        <f t="array" ref="F35">IF($C35="","",INDEX('List of Test Cases'!C:C,MATCH(CONCATENATE($C35,$C$1),'List of Test Cases'!$Q:$Q,0),))</f>
        <v>ET-G002-SRS-G2</v>
      </c>
      <c r="G35" s="56" t="str" cm="1">
        <f t="array" aca="1" ref="G35" ca="1">IF($C35="","",INDEX('List of Test Cases'!G:G,MATCH(CONCATENATE($C35,$C$1),'List of Test Cases'!$Q:$Q,0),))</f>
        <v>Switch Request Confirmed in CSS - Gas (Gaining) (2 Day(s), Non-Domestic, Change of Occupancy)</v>
      </c>
      <c r="H35" s="56" t="str" cm="1">
        <f t="array" ref="H35">IF($C35="","",INDEX('List of Test Cases'!A:A,MATCH(CONCATENATE($C35,$C$1),'List of Test Cases'!$Q:$Q,0),))</f>
        <v>Switch Request Successful - GAIN</v>
      </c>
      <c r="I35" s="601"/>
      <c r="J35" s="601"/>
      <c r="K35" s="47"/>
      <c r="L35" s="47"/>
      <c r="M35" s="47"/>
      <c r="N35" s="47"/>
      <c r="O35" s="56"/>
      <c r="P35" s="56"/>
    </row>
    <row r="36" spans="2:16" s="55" customFormat="1" ht="24.2" x14ac:dyDescent="0.3">
      <c r="B36" s="602">
        <v>3</v>
      </c>
      <c r="C36" s="325" t="str" cm="1">
        <f t="array" ref="C36">IFERROR(INDEX('List of Test Cases'!C:C,SMALL(IF('List of Test Cases'!E:E=$C$1,ROW('List of Test Cases'!E:E) - ROW(INDEX('List of Test Cases'!E:E,1,1))+1),B36)),"")</f>
        <v>ET-G002-SRS-G3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ET-G002</v>
      </c>
      <c r="F36" s="56" t="str" cm="1">
        <f t="array" ref="F36">IF($C36="","",INDEX('List of Test Cases'!C:C,MATCH(CONCATENATE($C36,$C$1),'List of Test Cases'!$Q:$Q,0),))</f>
        <v>ET-G002-SRS-G3</v>
      </c>
      <c r="G36" s="56" t="str" cm="1">
        <f t="array" aca="1" ref="G36" ca="1">IF($C36="","",INDEX('List of Test Cases'!G:G,MATCH(CONCATENATE($C36,$C$1),'List of Test Cases'!$Q:$Q,0),))</f>
        <v>Switch Request Confirmed in CSS - Gas (Gaining) (OFAF, 1 Day(s), Domestic, Change of Occupancy)</v>
      </c>
      <c r="H36" s="56" t="str" cm="1">
        <f t="array" ref="H36">IF($C36="","",INDEX('List of Test Cases'!A:A,MATCH(CONCATENATE($C36,$C$1),'List of Test Cases'!$Q:$Q,0),))</f>
        <v>Switch Request Successful - GAIN</v>
      </c>
      <c r="I36" s="601"/>
      <c r="J36" s="601"/>
      <c r="K36" s="47"/>
      <c r="L36" s="47"/>
      <c r="M36" s="47"/>
      <c r="N36" s="47"/>
      <c r="O36" s="56"/>
      <c r="P36" s="56"/>
    </row>
    <row r="37" spans="2:16" s="42" customFormat="1" ht="36.299999999999997" x14ac:dyDescent="0.25">
      <c r="B37" s="603">
        <v>4</v>
      </c>
      <c r="C37" s="325" t="str" cm="1">
        <f t="array" ref="C37">IFERROR(INDEX('List of Test Cases'!C:C,SMALL(IF('List of Test Cases'!E:E=$C$1,ROW('List of Test Cases'!E:E) - ROW(INDEX('List of Test Cases'!E:E,1,1))+1),B37)),"")</f>
        <v>ET-G002-SRS-G4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ET-G002</v>
      </c>
      <c r="F37" s="56" t="str" cm="1">
        <f t="array" ref="F37">IF($C37="","",INDEX('List of Test Cases'!C:C,MATCH(CONCATENATE($C37,$C$1),'List of Test Cases'!$Q:$Q,0),))</f>
        <v>ET-G002-SRS-G4</v>
      </c>
      <c r="G37" s="56" t="str" cm="1">
        <f t="array" aca="1" ref="G37" ca="1">IF($C37="","",INDEX('List of Test Cases'!G:G,MATCH(CONCATENATE($C37,$C$1),'List of Test Cases'!$Q:$Q,0),))</f>
        <v>Switch Request Confirmed in CSS - Gas (Gaining) (OFAF, 2 Day(s), Non-Domestic, Change of Occupancy)</v>
      </c>
      <c r="H37" s="56" t="str" cm="1">
        <f t="array" ref="H37">IF($C37="","",INDEX('List of Test Cases'!A:A,MATCH(CONCATENATE($C37,$C$1),'List of Test Cases'!$Q:$Q,0),))</f>
        <v>Switch Request Successful - GAIN</v>
      </c>
      <c r="I37" s="601"/>
      <c r="J37" s="601"/>
      <c r="K37" s="47"/>
      <c r="L37" s="47"/>
      <c r="M37" s="47"/>
      <c r="N37" s="47"/>
      <c r="O37" s="56"/>
      <c r="P37" s="56"/>
    </row>
    <row r="38" spans="2:16" s="42" customFormat="1" ht="24.2" x14ac:dyDescent="0.25">
      <c r="B38" s="603">
        <v>5</v>
      </c>
      <c r="C38" s="325" t="str" cm="1">
        <f t="array" ref="C38">IFERROR(INDEX('List of Test Cases'!C:C,SMALL(IF('List of Test Cases'!E:E=$C$1,ROW('List of Test Cases'!E:E) - ROW(INDEX('List of Test Cases'!E:E,1,1))+1),B38)),"")</f>
        <v>ET-G010-SRWR-G1</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ET-G010</v>
      </c>
      <c r="F38" s="56" t="str" cm="1">
        <f t="array" ref="F38">IF($C38="","",INDEX('List of Test Cases'!C:C,MATCH(CONCATENATE($C38,$C$1),'List of Test Cases'!$Q:$Q,0),))</f>
        <v>ET-G010-SRWR-G1</v>
      </c>
      <c r="G38" s="56" t="str" cm="1">
        <f t="array" aca="1" ref="G38" ca="1">IF($C38="","",INDEX('List of Test Cases'!G:G,MATCH(CONCATENATE($C38,$C$1),'List of Test Cases'!$Q:$Q,0),))</f>
        <v>Switch Request Confirmed in CSS - Gas (Gaining) (1 Day(s))</v>
      </c>
      <c r="H38" s="56" t="str" cm="1">
        <f t="array" ref="H38">IF($C38="","",INDEX('List of Test Cases'!A:A,MATCH(CONCATENATE($C38,$C$1),'List of Test Cases'!$Q:$Q,0),))</f>
        <v>Switch Request Withdrawal Rejected - GAIN</v>
      </c>
      <c r="I38" s="601"/>
      <c r="J38" s="601"/>
      <c r="K38" s="47"/>
      <c r="L38" s="47"/>
      <c r="M38" s="47"/>
      <c r="N38" s="47"/>
      <c r="O38" s="56"/>
      <c r="P38" s="56"/>
    </row>
    <row r="39" spans="2:16" s="24" customFormat="1" ht="24.2" x14ac:dyDescent="0.25">
      <c r="B39" s="603">
        <v>6</v>
      </c>
      <c r="C39" s="325" t="str" cm="1">
        <f t="array" ref="C39">IFERROR(INDEX('List of Test Cases'!C:C,SMALL(IF('List of Test Cases'!E:E=$C$1,ROW('List of Test Cases'!E:E) - ROW(INDEX('List of Test Cases'!E:E,1,1))+1),B39)),"")</f>
        <v>ET-G010-SRWR-G2</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ET-G010</v>
      </c>
      <c r="F39" s="56" t="str" cm="1">
        <f t="array" ref="F39">IF($C39="","",INDEX('List of Test Cases'!C:C,MATCH(CONCATENATE($C39,$C$1),'List of Test Cases'!$Q:$Q,0),))</f>
        <v>ET-G010-SRWR-G2</v>
      </c>
      <c r="G39" s="56" t="str" cm="1">
        <f t="array" aca="1" ref="G39" ca="1">IF($C39="","",INDEX('List of Test Cases'!G:G,MATCH(CONCATENATE($C39,$C$1),'List of Test Cases'!$Q:$Q,0),))</f>
        <v>Switch Request Confirmed in CSS - Gas (Gaining) (OFAF, 1 Day(s))</v>
      </c>
      <c r="H39" s="56" t="str" cm="1">
        <f t="array" ref="H39">IF($C39="","",INDEX('List of Test Cases'!A:A,MATCH(CONCATENATE($C39,$C$1),'List of Test Cases'!$Q:$Q,0),))</f>
        <v>Switch Request Withdrawal Rejected - GAIN</v>
      </c>
      <c r="I39" s="601"/>
      <c r="J39" s="601"/>
      <c r="K39" s="47"/>
      <c r="L39" s="47"/>
      <c r="M39" s="47"/>
      <c r="N39" s="47"/>
      <c r="O39" s="56"/>
      <c r="P39" s="56"/>
    </row>
    <row r="40" spans="2:16" s="24" customFormat="1" ht="12.1" x14ac:dyDescent="0.25">
      <c r="B40" s="603">
        <v>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12.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12.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12.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12.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12.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12.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12.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12.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12.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12.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12.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12.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12.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12.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12.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G104" s="92"/>
    </row>
    <row r="105" spans="2:16" ht="20.3" customHeight="1" x14ac:dyDescent="0.25">
      <c r="G105" s="92"/>
    </row>
    <row r="106" spans="2:16" ht="20.3" customHeight="1" x14ac:dyDescent="0.25">
      <c r="G106" s="92"/>
    </row>
    <row r="107" spans="2:16" ht="20.3" customHeight="1" x14ac:dyDescent="0.25">
      <c r="G107" s="92"/>
    </row>
    <row r="108" spans="2:16" ht="20.3" customHeight="1" x14ac:dyDescent="0.25">
      <c r="G108" s="92"/>
    </row>
    <row r="109" spans="2:16" ht="20.3" customHeight="1" x14ac:dyDescent="0.25">
      <c r="G109" s="92"/>
    </row>
    <row r="110" spans="2:16" ht="20.3" customHeight="1" x14ac:dyDescent="0.25">
      <c r="G110" s="92"/>
    </row>
    <row r="111" spans="2:16" ht="20.3" customHeight="1" x14ac:dyDescent="0.25">
      <c r="G111" s="92"/>
    </row>
    <row r="112" spans="2:16"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sheetData>
  <autoFilter ref="B13:P30" xr:uid="{31DDB097-E000-4B7E-9A5D-4009C8C06E3B}"/>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2CA06-C04C-4B0E-8CE9-A7B4667703B0}">
  <dimension ref="A1:P171"/>
  <sheetViews>
    <sheetView showGridLines="0" showRuler="0" topLeftCell="A17" zoomScaleNormal="100" zoomScalePageLayoutView="98" workbookViewId="0">
      <pane xSplit="7" topLeftCell="H1" activePane="topRight" state="frozen"/>
      <selection pane="topRight" activeCell="F30" sqref="F30"/>
    </sheetView>
  </sheetViews>
  <sheetFormatPr defaultColWidth="10.5546875" defaultRowHeight="20.3" customHeight="1" x14ac:dyDescent="0.25"/>
  <cols>
    <col min="1" max="1" width="0" style="71" hidden="1" customWidth="1"/>
    <col min="2" max="2" width="22.88671875" style="71" customWidth="1"/>
    <col min="3" max="3" width="33.5546875" style="71" customWidth="1"/>
    <col min="4" max="4" width="13.44140625" style="71" customWidth="1"/>
    <col min="5" max="5" width="12" style="71" bestFit="1" customWidth="1"/>
    <col min="6" max="6" width="20.33203125" style="71" customWidth="1"/>
    <col min="7" max="7" width="34.33203125" style="71" customWidth="1"/>
    <col min="8" max="8" width="22.88671875" style="71" bestFit="1" customWidth="1"/>
    <col min="9" max="9" width="25.33203125" style="71" customWidth="1"/>
    <col min="10" max="10" width="34.5546875" style="71" customWidth="1"/>
    <col min="11" max="11" width="22.109375" style="71" bestFit="1" customWidth="1"/>
    <col min="12" max="12" width="46.44140625" style="71" customWidth="1"/>
    <col min="13" max="13" width="22.33203125" style="71" bestFit="1" customWidth="1"/>
    <col min="14" max="14" width="35.44140625" style="71" bestFit="1" customWidth="1"/>
    <col min="15" max="15" width="20.33203125" style="71" bestFit="1" customWidth="1"/>
    <col min="16" max="16" width="35.6640625" style="71" customWidth="1"/>
    <col min="17" max="16384" width="10.5546875" style="71"/>
  </cols>
  <sheetData>
    <row r="1" spans="1:16" ht="39.049999999999997" customHeight="1" x14ac:dyDescent="0.25">
      <c r="B1" s="323" t="s">
        <v>388</v>
      </c>
      <c r="C1" s="68" t="s">
        <v>987</v>
      </c>
      <c r="D1" s="69"/>
      <c r="E1" s="69"/>
      <c r="F1" s="498" t="s">
        <v>1393</v>
      </c>
      <c r="G1" s="498" t="s">
        <v>1393</v>
      </c>
      <c r="H1" s="498" t="s">
        <v>1393</v>
      </c>
      <c r="I1" s="69"/>
      <c r="J1" s="69"/>
      <c r="K1" s="69"/>
      <c r="L1" s="69"/>
      <c r="M1" s="69"/>
      <c r="N1" s="69"/>
      <c r="O1" s="348"/>
      <c r="P1" s="345"/>
    </row>
    <row r="2" spans="1:16" ht="14.4" x14ac:dyDescent="0.25">
      <c r="B2" s="321" t="s">
        <v>390</v>
      </c>
      <c r="C2" s="1238" t="s">
        <v>1394</v>
      </c>
      <c r="D2" s="1239"/>
      <c r="E2" s="1239"/>
      <c r="F2" s="1239"/>
      <c r="G2" s="1240"/>
      <c r="H2" s="1005"/>
      <c r="I2" s="1005"/>
      <c r="J2" s="1005"/>
      <c r="K2" s="1005"/>
      <c r="L2" s="1005"/>
      <c r="M2" s="1005"/>
      <c r="N2" s="1005"/>
      <c r="O2" s="348"/>
      <c r="P2" s="345"/>
    </row>
    <row r="3" spans="1:16" ht="12.1" x14ac:dyDescent="0.25">
      <c r="B3" s="1221" t="s">
        <v>392</v>
      </c>
      <c r="C3" s="1241" t="s">
        <v>1324</v>
      </c>
      <c r="D3" s="1242"/>
      <c r="E3" s="1242"/>
      <c r="F3" s="1242"/>
      <c r="G3" s="1243"/>
      <c r="H3" s="1007"/>
      <c r="I3" s="1007"/>
      <c r="J3" s="1007"/>
      <c r="K3" s="1007"/>
      <c r="L3" s="1007"/>
      <c r="M3" s="1007"/>
      <c r="N3" s="1007"/>
      <c r="O3" s="349"/>
      <c r="P3" s="342"/>
    </row>
    <row r="4" spans="1:16" ht="12.1" x14ac:dyDescent="0.25">
      <c r="B4" s="1221"/>
      <c r="C4" s="1244"/>
      <c r="D4" s="1245"/>
      <c r="E4" s="1245"/>
      <c r="F4" s="1245"/>
      <c r="G4" s="1246"/>
      <c r="H4" s="1007"/>
      <c r="I4" s="1007"/>
      <c r="J4" s="1007"/>
      <c r="K4" s="1007"/>
      <c r="L4" s="1007"/>
      <c r="M4" s="1007"/>
      <c r="N4" s="1007"/>
      <c r="P4" s="343"/>
    </row>
    <row r="5" spans="1:16" ht="12.1" x14ac:dyDescent="0.25">
      <c r="B5" s="1221"/>
      <c r="C5" s="1244"/>
      <c r="D5" s="1245"/>
      <c r="E5" s="1245"/>
      <c r="F5" s="1245"/>
      <c r="G5" s="1246"/>
      <c r="H5" s="1007"/>
      <c r="I5" s="1007"/>
      <c r="J5" s="1007"/>
      <c r="K5" s="1007"/>
      <c r="L5" s="1007"/>
      <c r="M5" s="1007"/>
      <c r="N5" s="1007"/>
      <c r="P5" s="343"/>
    </row>
    <row r="6" spans="1:16" ht="12.1" x14ac:dyDescent="0.25">
      <c r="B6" s="1221"/>
      <c r="C6" s="1244"/>
      <c r="D6" s="1245"/>
      <c r="E6" s="1245"/>
      <c r="F6" s="1245"/>
      <c r="G6" s="1246"/>
      <c r="H6" s="1007"/>
      <c r="I6" s="1007"/>
      <c r="J6" s="1007"/>
      <c r="K6" s="1007"/>
      <c r="L6" s="1007"/>
      <c r="M6" s="1007"/>
      <c r="N6" s="1007"/>
      <c r="P6" s="343"/>
    </row>
    <row r="7" spans="1:16" ht="12.1" x14ac:dyDescent="0.25">
      <c r="B7" s="1221"/>
      <c r="C7" s="1247"/>
      <c r="D7" s="1248"/>
      <c r="E7" s="1248"/>
      <c r="F7" s="1248"/>
      <c r="G7" s="1249"/>
      <c r="H7" s="1005"/>
      <c r="I7" s="1005"/>
      <c r="J7" s="1005"/>
      <c r="K7" s="1005"/>
      <c r="L7" s="1005"/>
      <c r="M7" s="1005"/>
      <c r="N7" s="1005"/>
      <c r="O7" s="350"/>
      <c r="P7" s="344"/>
    </row>
    <row r="8" spans="1:16" ht="14.4" x14ac:dyDescent="0.25">
      <c r="B8" s="321" t="s">
        <v>394</v>
      </c>
      <c r="C8" s="1238" t="s">
        <v>737</v>
      </c>
      <c r="D8" s="1239"/>
      <c r="E8" s="1239"/>
      <c r="F8" s="1239"/>
      <c r="G8" s="1240"/>
      <c r="H8" s="1005"/>
      <c r="I8" s="1005"/>
      <c r="J8" s="1005"/>
      <c r="K8" s="1005"/>
      <c r="L8" s="1005"/>
      <c r="M8" s="1005"/>
      <c r="N8" s="1005"/>
      <c r="O8" s="348"/>
      <c r="P8" s="345"/>
    </row>
    <row r="9" spans="1:16" ht="54.75" customHeight="1" x14ac:dyDescent="0.25">
      <c r="B9" s="321" t="s">
        <v>396</v>
      </c>
      <c r="C9" s="1238" t="s">
        <v>1325</v>
      </c>
      <c r="D9" s="1239"/>
      <c r="E9" s="1239"/>
      <c r="F9" s="1239"/>
      <c r="G9" s="1240"/>
      <c r="H9" s="1005"/>
      <c r="I9" s="1005"/>
      <c r="J9" s="515"/>
      <c r="K9" s="515"/>
      <c r="L9" s="515"/>
      <c r="M9" s="515"/>
      <c r="N9" s="515"/>
      <c r="O9" s="348"/>
      <c r="P9" s="345"/>
    </row>
    <row r="10" spans="1:16" ht="46.55" hidden="1" customHeight="1" x14ac:dyDescent="0.25">
      <c r="B10" s="321" t="s">
        <v>445</v>
      </c>
      <c r="C10" s="1238" t="s">
        <v>477</v>
      </c>
      <c r="D10" s="1239"/>
      <c r="E10" s="1239"/>
      <c r="F10" s="1239"/>
      <c r="G10" s="1240"/>
      <c r="H10" s="511" t="e">
        <f t="array" ref="H10">_xlfn.TEXTJOIN(", ",TRUE,IF((E14:E102="Y")*(B31:B102&lt;&gt;""),B31:B102,""))</f>
        <v>#N/A</v>
      </c>
      <c r="I10" s="1005"/>
      <c r="J10" s="1005"/>
      <c r="K10" s="1005"/>
      <c r="L10" s="1005"/>
      <c r="M10" s="1005"/>
      <c r="N10" s="1005"/>
      <c r="O10" s="348"/>
      <c r="P10" s="345"/>
    </row>
    <row r="11" spans="1:16" ht="14.4" x14ac:dyDescent="0.25">
      <c r="B11" s="321" t="s">
        <v>398</v>
      </c>
      <c r="C11" s="1238" t="s">
        <v>63</v>
      </c>
      <c r="D11" s="1239"/>
      <c r="E11" s="1239"/>
      <c r="F11" s="1239"/>
      <c r="G11" s="1240"/>
      <c r="H11" s="1005"/>
      <c r="I11" s="1005"/>
      <c r="J11" s="1005"/>
      <c r="K11" s="1005"/>
      <c r="L11" s="1005"/>
      <c r="M11" s="1005"/>
      <c r="N11" s="1005"/>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96.8" x14ac:dyDescent="0.3">
      <c r="A14" s="404" t="s">
        <v>1180</v>
      </c>
      <c r="B14" s="404" t="s">
        <v>1181</v>
      </c>
      <c r="C14" s="317" t="s">
        <v>804</v>
      </c>
      <c r="D14" s="317" t="s">
        <v>804</v>
      </c>
      <c r="E14" s="317" t="s">
        <v>1207</v>
      </c>
      <c r="F14" s="404" t="s">
        <v>1395</v>
      </c>
      <c r="G14" s="77" t="s">
        <v>1184</v>
      </c>
      <c r="H14" s="404" t="s">
        <v>1327</v>
      </c>
      <c r="I14" s="404" t="s">
        <v>1186</v>
      </c>
      <c r="J14" s="31" t="s">
        <v>1187</v>
      </c>
      <c r="K14" s="404" t="s">
        <v>1188</v>
      </c>
      <c r="L14" s="78" t="s">
        <v>63</v>
      </c>
      <c r="M14" s="78" t="s">
        <v>63</v>
      </c>
      <c r="N14" s="78">
        <v>202</v>
      </c>
      <c r="O14" s="83" t="s">
        <v>1396</v>
      </c>
    </row>
    <row r="15" spans="1:16" s="76" customFormat="1" ht="229.85" x14ac:dyDescent="0.3">
      <c r="A15" s="80" t="s">
        <v>1328</v>
      </c>
      <c r="B15" s="81" t="s">
        <v>1329</v>
      </c>
      <c r="C15" s="317" t="s">
        <v>805</v>
      </c>
      <c r="D15" s="317" t="s">
        <v>804</v>
      </c>
      <c r="E15" s="317" t="s">
        <v>1207</v>
      </c>
      <c r="F15" s="80" t="s">
        <v>1397</v>
      </c>
      <c r="G15" s="81" t="s">
        <v>324</v>
      </c>
      <c r="H15" s="81" t="s">
        <v>1192</v>
      </c>
      <c r="I15" s="82" t="s">
        <v>1331</v>
      </c>
      <c r="J15" s="83" t="s">
        <v>63</v>
      </c>
      <c r="K15" s="83" t="s">
        <v>63</v>
      </c>
      <c r="L15" s="404" t="s">
        <v>1332</v>
      </c>
      <c r="M15" s="84" t="s">
        <v>1333</v>
      </c>
      <c r="N15" s="78">
        <v>202</v>
      </c>
      <c r="O15" s="47"/>
    </row>
    <row r="16" spans="1:16" s="87" customFormat="1" ht="181.45" x14ac:dyDescent="0.3">
      <c r="A16" s="404" t="s">
        <v>1334</v>
      </c>
      <c r="B16" s="404" t="s">
        <v>1335</v>
      </c>
      <c r="C16" s="317" t="s">
        <v>805</v>
      </c>
      <c r="D16" s="317" t="s">
        <v>804</v>
      </c>
      <c r="E16" s="317" t="s">
        <v>1182</v>
      </c>
      <c r="F16" s="80" t="s">
        <v>1398</v>
      </c>
      <c r="G16" s="85" t="s">
        <v>1184</v>
      </c>
      <c r="H16" s="86" t="s">
        <v>1337</v>
      </c>
      <c r="I16" s="86" t="s">
        <v>1229</v>
      </c>
      <c r="J16" s="86" t="s">
        <v>63</v>
      </c>
      <c r="K16" s="87" t="s">
        <v>63</v>
      </c>
      <c r="L16" s="404" t="s">
        <v>63</v>
      </c>
      <c r="M16" s="404" t="s">
        <v>63</v>
      </c>
      <c r="N16" s="78">
        <v>202</v>
      </c>
      <c r="O16" s="404" t="s">
        <v>1225</v>
      </c>
    </row>
    <row r="17" spans="1:16" s="695" customFormat="1" ht="121" x14ac:dyDescent="0.3">
      <c r="A17" s="690" t="s">
        <v>1334</v>
      </c>
      <c r="B17" s="690" t="s">
        <v>1338</v>
      </c>
      <c r="C17" s="691" t="s">
        <v>805</v>
      </c>
      <c r="D17" s="691" t="s">
        <v>805</v>
      </c>
      <c r="E17" s="691" t="s">
        <v>1182</v>
      </c>
      <c r="F17" s="957" t="s">
        <v>1399</v>
      </c>
      <c r="G17" s="693" t="s">
        <v>336</v>
      </c>
      <c r="H17" s="690" t="s">
        <v>63</v>
      </c>
      <c r="I17" s="694" t="s">
        <v>1229</v>
      </c>
      <c r="J17" s="694" t="s">
        <v>63</v>
      </c>
      <c r="K17" s="706" t="s">
        <v>63</v>
      </c>
      <c r="L17" s="706" t="s">
        <v>63</v>
      </c>
      <c r="M17" s="690" t="s">
        <v>63</v>
      </c>
      <c r="N17" s="690">
        <v>202</v>
      </c>
      <c r="O17" s="690" t="s">
        <v>1225</v>
      </c>
    </row>
    <row r="18" spans="1:16" s="695" customFormat="1" ht="84.7" x14ac:dyDescent="0.3">
      <c r="A18" s="690" t="s">
        <v>1334</v>
      </c>
      <c r="B18" s="690" t="s">
        <v>1400</v>
      </c>
      <c r="C18" s="691" t="s">
        <v>805</v>
      </c>
      <c r="D18" s="691" t="s">
        <v>805</v>
      </c>
      <c r="E18" s="691" t="s">
        <v>1207</v>
      </c>
      <c r="F18" s="692" t="s">
        <v>1401</v>
      </c>
      <c r="G18" s="693" t="s">
        <v>338</v>
      </c>
      <c r="H18" s="690" t="s">
        <v>1234</v>
      </c>
      <c r="I18" s="694" t="s">
        <v>1229</v>
      </c>
      <c r="J18" s="694" t="s">
        <v>63</v>
      </c>
      <c r="K18" s="706" t="s">
        <v>63</v>
      </c>
      <c r="L18" s="706" t="s">
        <v>63</v>
      </c>
      <c r="M18" s="690" t="s">
        <v>63</v>
      </c>
      <c r="N18" s="690">
        <v>202</v>
      </c>
      <c r="O18" s="690" t="s">
        <v>1308</v>
      </c>
    </row>
    <row r="19" spans="1:16" s="695" customFormat="1" ht="84.7" x14ac:dyDescent="0.3">
      <c r="A19" s="690" t="s">
        <v>1342</v>
      </c>
      <c r="B19" s="690" t="s">
        <v>1343</v>
      </c>
      <c r="C19" s="691" t="s">
        <v>805</v>
      </c>
      <c r="D19" s="691" t="s">
        <v>805</v>
      </c>
      <c r="E19" s="691" t="s">
        <v>1207</v>
      </c>
      <c r="F19" s="692" t="s">
        <v>1344</v>
      </c>
      <c r="G19" s="693" t="s">
        <v>326</v>
      </c>
      <c r="H19" s="690" t="s">
        <v>63</v>
      </c>
      <c r="I19" s="690" t="s">
        <v>1345</v>
      </c>
      <c r="J19" s="694" t="s">
        <v>63</v>
      </c>
      <c r="K19" s="690" t="s">
        <v>63</v>
      </c>
      <c r="L19" s="690" t="s">
        <v>63</v>
      </c>
      <c r="M19" s="690" t="s">
        <v>63</v>
      </c>
      <c r="N19" s="690">
        <v>202</v>
      </c>
      <c r="O19" s="690" t="s">
        <v>1239</v>
      </c>
    </row>
    <row r="20" spans="1:16" s="695" customFormat="1" ht="84.7" x14ac:dyDescent="0.3">
      <c r="A20" s="690" t="s">
        <v>1342</v>
      </c>
      <c r="B20" s="690" t="s">
        <v>1347</v>
      </c>
      <c r="C20" s="691" t="s">
        <v>805</v>
      </c>
      <c r="D20" s="691" t="s">
        <v>805</v>
      </c>
      <c r="E20" s="691" t="s">
        <v>1207</v>
      </c>
      <c r="F20" s="692" t="s">
        <v>1348</v>
      </c>
      <c r="G20" s="839" t="s">
        <v>328</v>
      </c>
      <c r="H20" s="690" t="s">
        <v>63</v>
      </c>
      <c r="I20" s="690" t="s">
        <v>1345</v>
      </c>
      <c r="J20" s="694" t="s">
        <v>63</v>
      </c>
      <c r="K20" s="690" t="s">
        <v>63</v>
      </c>
      <c r="L20" s="694" t="s">
        <v>63</v>
      </c>
      <c r="M20" s="690" t="s">
        <v>63</v>
      </c>
      <c r="N20" s="716">
        <v>202</v>
      </c>
      <c r="O20" s="690" t="s">
        <v>1239</v>
      </c>
    </row>
    <row r="21" spans="1:16" s="695" customFormat="1" ht="84.7" x14ac:dyDescent="0.3">
      <c r="A21" s="690" t="s">
        <v>1342</v>
      </c>
      <c r="B21" s="690" t="s">
        <v>1349</v>
      </c>
      <c r="C21" s="691" t="s">
        <v>805</v>
      </c>
      <c r="D21" s="691" t="s">
        <v>805</v>
      </c>
      <c r="E21" s="691" t="s">
        <v>1207</v>
      </c>
      <c r="F21" s="692" t="s">
        <v>1350</v>
      </c>
      <c r="G21" s="693" t="s">
        <v>798</v>
      </c>
      <c r="H21" s="690" t="s">
        <v>63</v>
      </c>
      <c r="I21" s="690" t="s">
        <v>1351</v>
      </c>
      <c r="J21" s="694" t="s">
        <v>63</v>
      </c>
      <c r="K21" s="690" t="s">
        <v>63</v>
      </c>
      <c r="L21" s="694" t="s">
        <v>63</v>
      </c>
      <c r="M21" s="690" t="s">
        <v>63</v>
      </c>
      <c r="N21" s="690">
        <v>202</v>
      </c>
      <c r="O21" s="690" t="s">
        <v>1239</v>
      </c>
    </row>
    <row r="22" spans="1:16" s="695" customFormat="1" ht="96.8" x14ac:dyDescent="0.3">
      <c r="A22" s="696">
        <v>2.2999999999999998</v>
      </c>
      <c r="B22" s="697" t="s">
        <v>1352</v>
      </c>
      <c r="C22" s="691" t="s">
        <v>805</v>
      </c>
      <c r="D22" s="691" t="s">
        <v>805</v>
      </c>
      <c r="E22" s="691" t="s">
        <v>1182</v>
      </c>
      <c r="F22" s="698" t="s">
        <v>1353</v>
      </c>
      <c r="G22" s="699" t="s">
        <v>1184</v>
      </c>
      <c r="H22" s="700" t="s">
        <v>1354</v>
      </c>
      <c r="I22" s="878" t="s">
        <v>1355</v>
      </c>
      <c r="J22" s="700" t="s">
        <v>63</v>
      </c>
      <c r="K22" s="702" t="s">
        <v>63</v>
      </c>
      <c r="L22" s="700" t="s">
        <v>63</v>
      </c>
      <c r="M22" s="702" t="s">
        <v>63</v>
      </c>
      <c r="N22" s="703" t="s">
        <v>63</v>
      </c>
      <c r="O22" s="690"/>
    </row>
    <row r="23" spans="1:16" s="87" customFormat="1" ht="121" x14ac:dyDescent="0.3">
      <c r="A23" s="404" t="s">
        <v>1356</v>
      </c>
      <c r="B23" s="404" t="s">
        <v>1357</v>
      </c>
      <c r="C23" s="540" t="s">
        <v>805</v>
      </c>
      <c r="D23" s="317" t="s">
        <v>804</v>
      </c>
      <c r="E23" s="317" t="s">
        <v>1207</v>
      </c>
      <c r="F23" s="80" t="s">
        <v>1358</v>
      </c>
      <c r="G23" s="85" t="s">
        <v>324</v>
      </c>
      <c r="H23" s="86" t="s">
        <v>1359</v>
      </c>
      <c r="I23" s="86" t="s">
        <v>1216</v>
      </c>
      <c r="J23" s="86" t="s">
        <v>63</v>
      </c>
      <c r="K23" s="88" t="s">
        <v>63</v>
      </c>
      <c r="L23" s="404" t="s">
        <v>1360</v>
      </c>
      <c r="M23" s="404" t="s">
        <v>1361</v>
      </c>
      <c r="N23" s="404">
        <v>202</v>
      </c>
      <c r="O23" s="404"/>
    </row>
    <row r="24" spans="1:16" s="331" customFormat="1" ht="108.9" x14ac:dyDescent="0.3">
      <c r="A24" s="297" t="s">
        <v>1205</v>
      </c>
      <c r="B24" s="297" t="s">
        <v>1362</v>
      </c>
      <c r="C24" s="542" t="s">
        <v>804</v>
      </c>
      <c r="D24" s="541" t="s">
        <v>804</v>
      </c>
      <c r="E24" s="541" t="s">
        <v>1207</v>
      </c>
      <c r="F24" s="298" t="s">
        <v>1402</v>
      </c>
      <c r="G24" s="299" t="s">
        <v>352</v>
      </c>
      <c r="H24" s="301" t="s">
        <v>63</v>
      </c>
      <c r="I24" s="301" t="s">
        <v>1364</v>
      </c>
      <c r="J24" s="300" t="s">
        <v>1187</v>
      </c>
      <c r="K24" s="93" t="s">
        <v>1211</v>
      </c>
      <c r="L24" s="93"/>
      <c r="M24" s="297" t="s">
        <v>63</v>
      </c>
      <c r="N24" s="297">
        <v>202</v>
      </c>
      <c r="O24" s="404"/>
    </row>
    <row r="25" spans="1:16" s="87" customFormat="1" ht="72.599999999999994" x14ac:dyDescent="0.3">
      <c r="A25" s="404" t="s">
        <v>1205</v>
      </c>
      <c r="B25" s="404" t="s">
        <v>1366</v>
      </c>
      <c r="C25" s="317" t="s">
        <v>805</v>
      </c>
      <c r="D25" s="317" t="s">
        <v>804</v>
      </c>
      <c r="E25" s="317" t="s">
        <v>1182</v>
      </c>
      <c r="F25" s="80" t="s">
        <v>1367</v>
      </c>
      <c r="G25" s="85" t="s">
        <v>324</v>
      </c>
      <c r="H25" s="86" t="s">
        <v>1368</v>
      </c>
      <c r="I25" s="86" t="s">
        <v>1369</v>
      </c>
      <c r="J25" s="86" t="s">
        <v>63</v>
      </c>
      <c r="K25" s="88" t="s">
        <v>63</v>
      </c>
      <c r="L25" s="404" t="s">
        <v>1194</v>
      </c>
      <c r="M25" s="84" t="s">
        <v>1370</v>
      </c>
      <c r="N25" s="78">
        <v>202</v>
      </c>
      <c r="O25" s="47"/>
    </row>
    <row r="26" spans="1:16" s="87" customFormat="1" ht="71.3" customHeight="1" x14ac:dyDescent="0.3">
      <c r="A26" s="404" t="s">
        <v>1205</v>
      </c>
      <c r="B26" s="404" t="s">
        <v>1371</v>
      </c>
      <c r="C26" s="540" t="s">
        <v>804</v>
      </c>
      <c r="D26" s="317" t="s">
        <v>804</v>
      </c>
      <c r="E26" s="317" t="s">
        <v>1182</v>
      </c>
      <c r="F26" s="80" t="s">
        <v>1403</v>
      </c>
      <c r="G26" s="85" t="s">
        <v>352</v>
      </c>
      <c r="H26" s="86" t="s">
        <v>1373</v>
      </c>
      <c r="I26" s="86" t="s">
        <v>1374</v>
      </c>
      <c r="J26" s="86" t="s">
        <v>63</v>
      </c>
      <c r="K26" s="87" t="s">
        <v>63</v>
      </c>
      <c r="L26" s="404" t="s">
        <v>63</v>
      </c>
      <c r="M26" s="404" t="s">
        <v>63</v>
      </c>
      <c r="N26" s="78">
        <v>202</v>
      </c>
      <c r="O26" s="404"/>
    </row>
    <row r="27" spans="1:16" s="87" customFormat="1" ht="254.05" x14ac:dyDescent="0.3">
      <c r="A27" s="404" t="s">
        <v>1375</v>
      </c>
      <c r="B27" s="404" t="s">
        <v>1376</v>
      </c>
      <c r="C27" s="317" t="s">
        <v>805</v>
      </c>
      <c r="D27" s="317" t="s">
        <v>804</v>
      </c>
      <c r="E27" s="317" t="s">
        <v>1182</v>
      </c>
      <c r="F27" s="80" t="s">
        <v>1404</v>
      </c>
      <c r="G27" s="85" t="s">
        <v>324</v>
      </c>
      <c r="H27" s="86" t="s">
        <v>1378</v>
      </c>
      <c r="I27" s="86" t="s">
        <v>1379</v>
      </c>
      <c r="J27" s="86" t="s">
        <v>63</v>
      </c>
      <c r="K27" s="88" t="s">
        <v>63</v>
      </c>
      <c r="L27" s="404" t="s">
        <v>1380</v>
      </c>
      <c r="M27" s="84" t="s">
        <v>1381</v>
      </c>
      <c r="N27" s="78">
        <v>202</v>
      </c>
      <c r="O27" s="47"/>
    </row>
    <row r="28" spans="1:16" s="87" customFormat="1" ht="108.9" x14ac:dyDescent="0.3">
      <c r="A28" s="404" t="s">
        <v>1382</v>
      </c>
      <c r="B28" s="404" t="s">
        <v>1383</v>
      </c>
      <c r="C28" s="540" t="s">
        <v>805</v>
      </c>
      <c r="D28" s="317" t="s">
        <v>804</v>
      </c>
      <c r="E28" s="317" t="s">
        <v>1182</v>
      </c>
      <c r="F28" s="80" t="s">
        <v>1405</v>
      </c>
      <c r="G28" s="85" t="s">
        <v>1184</v>
      </c>
      <c r="H28" s="86" t="s">
        <v>1209</v>
      </c>
      <c r="I28" s="86" t="s">
        <v>1229</v>
      </c>
      <c r="J28" s="86" t="s">
        <v>63</v>
      </c>
      <c r="K28" s="87" t="s">
        <v>63</v>
      </c>
      <c r="L28" s="404" t="s">
        <v>63</v>
      </c>
      <c r="M28" s="404" t="s">
        <v>63</v>
      </c>
      <c r="N28" s="78">
        <v>202</v>
      </c>
      <c r="O28" s="404" t="s">
        <v>1225</v>
      </c>
    </row>
    <row r="29" spans="1:16" s="695" customFormat="1" ht="108.9" x14ac:dyDescent="0.3">
      <c r="A29" s="690" t="s">
        <v>1382</v>
      </c>
      <c r="B29" s="690" t="s">
        <v>1385</v>
      </c>
      <c r="C29" s="717" t="s">
        <v>805</v>
      </c>
      <c r="D29" s="691" t="s">
        <v>805</v>
      </c>
      <c r="E29" s="691" t="s">
        <v>1182</v>
      </c>
      <c r="F29" s="692" t="s">
        <v>1406</v>
      </c>
      <c r="G29" s="693" t="s">
        <v>336</v>
      </c>
      <c r="H29" s="690" t="s">
        <v>63</v>
      </c>
      <c r="I29" s="694" t="s">
        <v>1229</v>
      </c>
      <c r="J29" s="694" t="s">
        <v>63</v>
      </c>
      <c r="K29" s="706" t="s">
        <v>63</v>
      </c>
      <c r="L29" s="706" t="s">
        <v>63</v>
      </c>
      <c r="M29" s="690" t="s">
        <v>63</v>
      </c>
      <c r="N29" s="690">
        <v>202</v>
      </c>
      <c r="O29" s="690" t="s">
        <v>1225</v>
      </c>
    </row>
    <row r="30" spans="1:16" s="87" customFormat="1" ht="84.7" x14ac:dyDescent="0.3">
      <c r="A30" s="404" t="s">
        <v>1387</v>
      </c>
      <c r="B30" s="404" t="s">
        <v>1388</v>
      </c>
      <c r="C30" s="540" t="s">
        <v>804</v>
      </c>
      <c r="D30" s="317" t="s">
        <v>1389</v>
      </c>
      <c r="E30" s="317" t="s">
        <v>1207</v>
      </c>
      <c r="F30" s="80" t="s">
        <v>1407</v>
      </c>
      <c r="G30" s="77" t="s">
        <v>1391</v>
      </c>
      <c r="H30" s="404" t="s">
        <v>1392</v>
      </c>
      <c r="I30" s="86" t="s">
        <v>1229</v>
      </c>
      <c r="J30" s="86" t="s">
        <v>63</v>
      </c>
      <c r="K30" s="88" t="s">
        <v>63</v>
      </c>
      <c r="L30" s="88" t="s">
        <v>63</v>
      </c>
      <c r="M30" s="404" t="s">
        <v>63</v>
      </c>
      <c r="N30" s="404">
        <v>202</v>
      </c>
      <c r="O30" s="404"/>
    </row>
    <row r="31" spans="1:16" s="87" customFormat="1" ht="12.1" x14ac:dyDescent="0.3">
      <c r="B31" s="404"/>
      <c r="C31" s="404"/>
      <c r="D31" s="404"/>
      <c r="E31" s="404"/>
      <c r="F31" s="77"/>
      <c r="G31" s="404"/>
      <c r="H31" s="404"/>
      <c r="I31" s="86"/>
      <c r="J31" s="404"/>
      <c r="K31" s="404"/>
      <c r="L31" s="404"/>
      <c r="M31" s="404"/>
      <c r="N31" s="404"/>
      <c r="O31" s="500"/>
      <c r="P31" s="501"/>
    </row>
    <row r="32" spans="1:16" s="87" customFormat="1" ht="12.1" x14ac:dyDescent="0.3">
      <c r="B32" s="404"/>
      <c r="C32" s="404"/>
      <c r="D32" s="404"/>
      <c r="E32" s="404"/>
      <c r="F32" s="77"/>
      <c r="G32" s="404"/>
      <c r="H32" s="404"/>
      <c r="I32" s="86"/>
      <c r="J32" s="404"/>
      <c r="K32" s="404"/>
      <c r="L32" s="404"/>
      <c r="M32" s="404"/>
      <c r="N32" s="404"/>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36.299999999999997" x14ac:dyDescent="0.3">
      <c r="B34" s="599">
        <v>1</v>
      </c>
      <c r="C34" s="325" t="str" cm="1">
        <f t="array" ref="C34">IFERROR(INDEX('List of Test Cases'!C:C,SMALL(IF('List of Test Cases'!E:E=$C$1,ROW('List of Test Cases'!E:E) - ROW(INDEX('List of Test Cases'!E:E,1,1))+1),B34)),"")</f>
        <v>ET-G002-SRS-L1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ET-G002</v>
      </c>
      <c r="F34" s="56" t="str" cm="1">
        <f t="array" ref="F34">IF($C34="","",INDEX('List of Test Cases'!C:C,MATCH(CONCATENATE($C34,$C$1),'List of Test Cases'!$Q:$Q,0),))</f>
        <v>ET-G002-SRS-L1</v>
      </c>
      <c r="G34" s="56" t="str" cm="1">
        <f t="array" aca="1" ref="G34" ca="1">IF($C34="","",INDEX('List of Test Cases'!G:G,MATCH(CONCATENATE($C34,$C$1),'List of Test Cases'!$Q:$Q,0),))</f>
        <v>Switch Request Confirmed in CSS - Gas (Losing) (1 Day(s), Domestic, Change of Occupancy)</v>
      </c>
      <c r="H34" s="56" t="str" cm="1">
        <f t="array" ref="H34">IF($C34="","",INDEX('List of Test Cases'!A:A,MATCH(CONCATENATE($C34,$C$1),'List of Test Cases'!$Q:$Q,0),))</f>
        <v>Switch Request Successful - LOSE</v>
      </c>
      <c r="I34" s="601"/>
      <c r="J34" s="601"/>
      <c r="K34" s="47"/>
      <c r="L34" s="47"/>
      <c r="M34" s="47"/>
      <c r="N34" s="47"/>
      <c r="O34" s="56"/>
      <c r="P34" s="56"/>
    </row>
    <row r="35" spans="2:16" s="55" customFormat="1" ht="36.299999999999997" x14ac:dyDescent="0.3">
      <c r="B35" s="602">
        <v>2</v>
      </c>
      <c r="C35" s="325" t="str" cm="1">
        <f t="array" ref="C35">IFERROR(INDEX('List of Test Cases'!C:C,SMALL(IF('List of Test Cases'!E:E=$C$1,ROW('List of Test Cases'!E:E) - ROW(INDEX('List of Test Cases'!E:E,1,1))+1),B35)),"")</f>
        <v>ET-G002-SRS-L2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ET-G002</v>
      </c>
      <c r="F35" s="56" t="str" cm="1">
        <f t="array" ref="F35">IF($C35="","",INDEX('List of Test Cases'!C:C,MATCH(CONCATENATE($C35,$C$1),'List of Test Cases'!$Q:$Q,0),))</f>
        <v>ET-G002-SRS-L2</v>
      </c>
      <c r="G35" s="56" t="str" cm="1">
        <f t="array" aca="1" ref="G35" ca="1">IF($C35="","",INDEX('List of Test Cases'!G:G,MATCH(CONCATENATE($C35,$C$1),'List of Test Cases'!$Q:$Q,0),))</f>
        <v>Switch Request Confirmed in CSS - Gas (Losing) (2 Day(s), Non-Domestic, Change of Occupancy)</v>
      </c>
      <c r="H35" s="56" t="str" cm="1">
        <f t="array" ref="H35">IF($C35="","",INDEX('List of Test Cases'!A:A,MATCH(CONCATENATE($C35,$C$1),'List of Test Cases'!$Q:$Q,0),))</f>
        <v>Switch Request Successful - LOSE</v>
      </c>
      <c r="I35" s="601"/>
      <c r="J35" s="601"/>
      <c r="K35" s="47"/>
      <c r="L35" s="47"/>
      <c r="M35" s="47"/>
      <c r="N35" s="47"/>
      <c r="O35" s="56"/>
      <c r="P35" s="56"/>
    </row>
    <row r="36" spans="2:16" s="55" customFormat="1" ht="36.299999999999997" x14ac:dyDescent="0.3">
      <c r="B36" s="602">
        <v>3</v>
      </c>
      <c r="C36" s="325" t="str" cm="1">
        <f t="array" ref="C36">IFERROR(INDEX('List of Test Cases'!C:C,SMALL(IF('List of Test Cases'!E:E=$C$1,ROW('List of Test Cases'!E:E) - ROW(INDEX('List of Test Cases'!E:E,1,1))+1),B36)),"")</f>
        <v>ET-G002-SRS-L3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ET-G002</v>
      </c>
      <c r="F36" s="56" t="str" cm="1">
        <f t="array" ref="F36">IF($C36="","",INDEX('List of Test Cases'!C:C,MATCH(CONCATENATE($C36,$C$1),'List of Test Cases'!$Q:$Q,0),))</f>
        <v>ET-G002-SRS-L3</v>
      </c>
      <c r="G36" s="56" t="str" cm="1">
        <f t="array" aca="1" ref="G36" ca="1">IF($C36="","",INDEX('List of Test Cases'!G:G,MATCH(CONCATENATE($C36,$C$1),'List of Test Cases'!$Q:$Q,0),))</f>
        <v>Switch Request Confirmed in CSS - Gas (Losing) (OFAF, 1 Day(s), Domestic, Change of Occupancy)</v>
      </c>
      <c r="H36" s="56" t="str" cm="1">
        <f t="array" ref="H36">IF($C36="","",INDEX('List of Test Cases'!A:A,MATCH(CONCATENATE($C36,$C$1),'List of Test Cases'!$Q:$Q,0),))</f>
        <v>Switch Request Successful - LOSE</v>
      </c>
      <c r="I36" s="601"/>
      <c r="J36" s="601"/>
      <c r="K36" s="47"/>
      <c r="L36" s="47"/>
      <c r="M36" s="47"/>
      <c r="N36" s="47"/>
      <c r="O36" s="56"/>
      <c r="P36" s="56"/>
    </row>
    <row r="37" spans="2:16" s="42" customFormat="1" ht="36.299999999999997" x14ac:dyDescent="0.25">
      <c r="B37" s="603">
        <v>4</v>
      </c>
      <c r="C37" s="325" t="str" cm="1">
        <f t="array" ref="C37">IFERROR(INDEX('List of Test Cases'!C:C,SMALL(IF('List of Test Cases'!E:E=$C$1,ROW('List of Test Cases'!E:E) - ROW(INDEX('List of Test Cases'!E:E,1,1))+1),B37)),"")</f>
        <v>ET-G002-SRS-L4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ET-G002</v>
      </c>
      <c r="F37" s="56" t="str" cm="1">
        <f t="array" ref="F37">IF($C37="","",INDEX('List of Test Cases'!C:C,MATCH(CONCATENATE($C37,$C$1),'List of Test Cases'!$Q:$Q,0),))</f>
        <v>ET-G002-SRS-L4</v>
      </c>
      <c r="G37" s="56" t="str" cm="1">
        <f t="array" aca="1" ref="G37" ca="1">IF($C37="","",INDEX('List of Test Cases'!G:G,MATCH(CONCATENATE($C37,$C$1),'List of Test Cases'!$Q:$Q,0),))</f>
        <v>Switch Request Confirmed in CSS - Gas (Losing) (OFAF, 2 Day(s), Non-Domestic, Change of Occupancy)</v>
      </c>
      <c r="H37" s="56" t="str" cm="1">
        <f t="array" ref="H37">IF($C37="","",INDEX('List of Test Cases'!A:A,MATCH(CONCATENATE($C37,$C$1),'List of Test Cases'!$Q:$Q,0),))</f>
        <v>Switch Request Successful - LOSE</v>
      </c>
      <c r="I37" s="601"/>
      <c r="J37" s="601"/>
      <c r="K37" s="47"/>
      <c r="L37" s="47"/>
      <c r="M37" s="47"/>
      <c r="N37" s="47"/>
      <c r="O37" s="56"/>
      <c r="P37" s="56"/>
    </row>
    <row r="38" spans="2:16" s="42" customFormat="1" ht="24.2" x14ac:dyDescent="0.25">
      <c r="B38" s="603">
        <v>5</v>
      </c>
      <c r="C38" s="325" t="str" cm="1">
        <f t="array" ref="C38">IFERROR(INDEX('List of Test Cases'!C:C,SMALL(IF('List of Test Cases'!E:E=$C$1,ROW('List of Test Cases'!E:E) - ROW(INDEX('List of Test Cases'!E:E,1,1))+1),B38)),"")</f>
        <v>ET-G011-SRAR-L1</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ET-G011</v>
      </c>
      <c r="F38" s="56" t="str" cm="1">
        <f t="array" ref="F38">IF($C38="","",INDEX('List of Test Cases'!C:C,MATCH(CONCATENATE($C38,$C$1),'List of Test Cases'!$Q:$Q,0),))</f>
        <v>ET-G011-SRAR-L1</v>
      </c>
      <c r="G38" s="56" t="str" cm="1">
        <f t="array" aca="1" ref="G38" ca="1">IF($C38="","",INDEX('List of Test Cases'!G:G,MATCH(CONCATENATE($C38,$C$1),'List of Test Cases'!$Q:$Q,0),))</f>
        <v>Switch Request Confirmed in CSS - Gas (Losing) (1 Day(s))</v>
      </c>
      <c r="H38" s="56" t="str" cm="1">
        <f t="array" ref="H38">IF($C38="","",INDEX('List of Test Cases'!A:A,MATCH(CONCATENATE($C38,$C$1),'List of Test Cases'!$Q:$Q,0),))</f>
        <v>Switch Request Annulment Rejection - LOSE</v>
      </c>
      <c r="I38" s="601"/>
      <c r="J38" s="601"/>
      <c r="K38" s="47"/>
      <c r="L38" s="47"/>
      <c r="M38" s="47"/>
      <c r="N38" s="47"/>
      <c r="O38" s="56"/>
      <c r="P38" s="56"/>
    </row>
    <row r="39" spans="2:16" s="24" customFormat="1" ht="24.2" x14ac:dyDescent="0.25">
      <c r="B39" s="603">
        <v>6</v>
      </c>
      <c r="C39" s="325" t="str" cm="1">
        <f t="array" ref="C39">IFERROR(INDEX('List of Test Cases'!C:C,SMALL(IF('List of Test Cases'!E:E=$C$1,ROW('List of Test Cases'!E:E) - ROW(INDEX('List of Test Cases'!E:E,1,1))+1),B39)),"")</f>
        <v>ET-G011-SRAR-L2</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ET-G011</v>
      </c>
      <c r="F39" s="56" t="str" cm="1">
        <f t="array" ref="F39">IF($C39="","",INDEX('List of Test Cases'!C:C,MATCH(CONCATENATE($C39,$C$1),'List of Test Cases'!$Q:$Q,0),))</f>
        <v>ET-G011-SRAR-L2</v>
      </c>
      <c r="G39" s="56" t="str" cm="1">
        <f t="array" aca="1" ref="G39" ca="1">IF($C39="","",INDEX('List of Test Cases'!G:G,MATCH(CONCATENATE($C39,$C$1),'List of Test Cases'!$Q:$Q,0),))</f>
        <v>Switch Request Confirmed in CSS - Gas (Losing) (OFAF, 1 Day(s))</v>
      </c>
      <c r="H39" s="56" t="str" cm="1">
        <f t="array" ref="H39">IF($C39="","",INDEX('List of Test Cases'!A:A,MATCH(CONCATENATE($C39,$C$1),'List of Test Cases'!$Q:$Q,0),))</f>
        <v>Switch Request Annulment Rejection - LOSE</v>
      </c>
      <c r="I39" s="601"/>
      <c r="J39" s="601"/>
      <c r="K39" s="47"/>
      <c r="L39" s="47"/>
      <c r="M39" s="47"/>
      <c r="N39" s="47"/>
      <c r="O39" s="56"/>
      <c r="P39" s="56"/>
    </row>
    <row r="40" spans="2:16" s="24" customFormat="1" ht="12.1" x14ac:dyDescent="0.25">
      <c r="B40" s="603">
        <v>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20.3" customHeight="1" x14ac:dyDescent="0.25">
      <c r="G84" s="92"/>
    </row>
    <row r="85" spans="2:16" ht="20.3" customHeight="1" x14ac:dyDescent="0.25">
      <c r="G85" s="92"/>
    </row>
    <row r="86" spans="2:16" ht="20.3" customHeight="1" x14ac:dyDescent="0.25">
      <c r="G86" s="92"/>
    </row>
    <row r="87" spans="2:16" ht="20.3" customHeight="1" x14ac:dyDescent="0.25">
      <c r="G87" s="92"/>
    </row>
    <row r="88" spans="2:16" ht="20.3" customHeight="1" x14ac:dyDescent="0.25">
      <c r="G88" s="92"/>
    </row>
    <row r="89" spans="2:16" ht="20.3" customHeight="1" x14ac:dyDescent="0.25">
      <c r="G89" s="92"/>
    </row>
    <row r="90" spans="2:16" ht="20.3" customHeight="1" x14ac:dyDescent="0.25">
      <c r="G90" s="92"/>
    </row>
    <row r="91" spans="2:16" ht="20.3" customHeight="1" x14ac:dyDescent="0.25">
      <c r="G91" s="92"/>
    </row>
    <row r="92" spans="2:16" ht="20.3" customHeight="1" x14ac:dyDescent="0.25">
      <c r="G92" s="92"/>
    </row>
    <row r="93" spans="2:16" ht="20.3" customHeight="1" x14ac:dyDescent="0.25">
      <c r="G93" s="92"/>
    </row>
    <row r="94" spans="2:16" ht="20.3" customHeight="1" x14ac:dyDescent="0.25">
      <c r="G94" s="92"/>
    </row>
    <row r="95" spans="2:16" ht="20.3" customHeight="1" x14ac:dyDescent="0.25">
      <c r="G95" s="92"/>
    </row>
    <row r="96" spans="2:16"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row r="171" spans="7:7" ht="20.3" customHeight="1" x14ac:dyDescent="0.25">
      <c r="G171" s="92"/>
    </row>
  </sheetData>
  <autoFilter ref="B13:P30" xr:uid="{B5E04BDB-C7C6-4D6E-9694-8DA8B666F4FE}"/>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DA39A-2943-4606-9E9C-1976353C8B0F}">
  <dimension ref="A1:P167"/>
  <sheetViews>
    <sheetView showGridLines="0" showRuler="0" topLeftCell="A17" zoomScaleNormal="100" zoomScalePageLayoutView="87" workbookViewId="0">
      <pane xSplit="7" topLeftCell="O1" activePane="topRight" state="frozen"/>
      <selection activeCell="A4" sqref="A4"/>
      <selection pane="topRight" activeCell="F17" sqref="F17"/>
    </sheetView>
  </sheetViews>
  <sheetFormatPr defaultColWidth="10.5546875" defaultRowHeight="20.3" customHeight="1" x14ac:dyDescent="0.25"/>
  <cols>
    <col min="1" max="1" width="0" style="71" hidden="1" customWidth="1"/>
    <col min="2" max="2" width="21.44140625" style="96" customWidth="1"/>
    <col min="3" max="3" width="39.109375" style="96" customWidth="1"/>
    <col min="4" max="4" width="14" style="96" customWidth="1"/>
    <col min="5" max="5" width="12" style="71" bestFit="1" customWidth="1"/>
    <col min="6" max="6" width="17.5546875" style="71" bestFit="1" customWidth="1"/>
    <col min="7" max="7" width="51.44140625" style="71" customWidth="1"/>
    <col min="8" max="8" width="30.33203125" style="71" bestFit="1" customWidth="1"/>
    <col min="9" max="9" width="32.6640625" style="71" customWidth="1"/>
    <col min="10" max="10" width="39.5546875" style="71" customWidth="1"/>
    <col min="11" max="11" width="23.33203125" style="71" customWidth="1"/>
    <col min="12" max="12" width="45.6640625" style="71" customWidth="1"/>
    <col min="13" max="13" width="34.6640625" style="71" bestFit="1" customWidth="1"/>
    <col min="14" max="14" width="35.44140625" style="71" bestFit="1" customWidth="1"/>
    <col min="15" max="15" width="24.5546875" style="71" customWidth="1"/>
    <col min="16" max="16" width="47.6640625" style="71" customWidth="1"/>
    <col min="17" max="16384" width="10.5546875" style="71"/>
  </cols>
  <sheetData>
    <row r="1" spans="1:16" ht="39.049999999999997" customHeight="1" x14ac:dyDescent="0.25">
      <c r="B1" s="322" t="s">
        <v>388</v>
      </c>
      <c r="C1" s="68" t="s">
        <v>995</v>
      </c>
      <c r="D1" s="69"/>
      <c r="E1" s="70"/>
      <c r="F1" s="70"/>
      <c r="G1" s="70"/>
      <c r="H1" s="70"/>
      <c r="I1" s="70"/>
      <c r="J1" s="70"/>
      <c r="K1" s="70"/>
      <c r="L1" s="70"/>
      <c r="M1" s="70"/>
      <c r="N1" s="70"/>
      <c r="O1" s="348"/>
      <c r="P1" s="345"/>
    </row>
    <row r="2" spans="1:16" ht="14.4" x14ac:dyDescent="0.25">
      <c r="B2" s="322" t="s">
        <v>390</v>
      </c>
      <c r="C2" s="1238" t="s">
        <v>1408</v>
      </c>
      <c r="D2" s="1239"/>
      <c r="E2" s="1239"/>
      <c r="F2" s="1239"/>
      <c r="G2" s="1239"/>
      <c r="H2" s="515"/>
      <c r="I2" s="515"/>
      <c r="J2" s="515"/>
      <c r="K2" s="515"/>
      <c r="L2" s="515"/>
      <c r="M2" s="515"/>
      <c r="N2" s="515"/>
      <c r="O2" s="348"/>
      <c r="P2" s="345"/>
    </row>
    <row r="3" spans="1:16" ht="12.1" x14ac:dyDescent="0.25">
      <c r="B3" s="1235" t="s">
        <v>392</v>
      </c>
      <c r="C3" s="1241" t="s">
        <v>1409</v>
      </c>
      <c r="D3" s="1242"/>
      <c r="E3" s="1242"/>
      <c r="F3" s="1242"/>
      <c r="G3" s="1242"/>
      <c r="H3" s="516"/>
      <c r="I3" s="516"/>
      <c r="J3" s="516"/>
      <c r="K3" s="516"/>
      <c r="L3" s="516"/>
      <c r="M3" s="516"/>
      <c r="N3" s="516"/>
      <c r="O3" s="349"/>
      <c r="P3" s="342"/>
    </row>
    <row r="4" spans="1:16" ht="12.1" x14ac:dyDescent="0.25">
      <c r="B4" s="1236"/>
      <c r="C4" s="1244"/>
      <c r="D4" s="1245"/>
      <c r="E4" s="1245"/>
      <c r="F4" s="1245"/>
      <c r="G4" s="1245"/>
      <c r="H4" s="517"/>
      <c r="I4" s="517"/>
      <c r="J4" s="517"/>
      <c r="K4" s="517"/>
      <c r="L4" s="517"/>
      <c r="M4" s="517"/>
      <c r="N4" s="517"/>
      <c r="P4" s="343"/>
    </row>
    <row r="5" spans="1:16" ht="12.1" x14ac:dyDescent="0.25">
      <c r="B5" s="1236"/>
      <c r="C5" s="1244"/>
      <c r="D5" s="1245"/>
      <c r="E5" s="1245"/>
      <c r="F5" s="1245"/>
      <c r="G5" s="1245"/>
      <c r="H5" s="517"/>
      <c r="I5" s="517"/>
      <c r="J5" s="517"/>
      <c r="K5" s="517"/>
      <c r="L5" s="517"/>
      <c r="M5" s="517"/>
      <c r="N5" s="517"/>
      <c r="P5" s="343"/>
    </row>
    <row r="6" spans="1:16" ht="12.1" x14ac:dyDescent="0.25">
      <c r="B6" s="1236"/>
      <c r="C6" s="1244"/>
      <c r="D6" s="1245"/>
      <c r="E6" s="1245"/>
      <c r="F6" s="1245"/>
      <c r="G6" s="1245"/>
      <c r="H6" s="517"/>
      <c r="I6" s="517"/>
      <c r="J6" s="517"/>
      <c r="K6" s="517"/>
      <c r="L6" s="517"/>
      <c r="M6" s="517"/>
      <c r="N6" s="517"/>
      <c r="O6" s="350"/>
      <c r="P6" s="344"/>
    </row>
    <row r="7" spans="1:16" ht="19.45" hidden="1" customHeight="1" x14ac:dyDescent="0.25">
      <c r="B7" s="1237"/>
      <c r="C7" s="518"/>
      <c r="D7" s="519"/>
      <c r="E7" s="519"/>
      <c r="F7" s="519"/>
      <c r="G7" s="519"/>
      <c r="H7" s="519"/>
      <c r="I7" s="519"/>
      <c r="J7" s="519"/>
      <c r="K7" s="519"/>
      <c r="L7" s="519"/>
      <c r="M7" s="519"/>
      <c r="N7" s="519"/>
      <c r="P7" s="343"/>
    </row>
    <row r="8" spans="1:16" ht="14.4" x14ac:dyDescent="0.25">
      <c r="B8" s="322" t="s">
        <v>394</v>
      </c>
      <c r="C8" s="1238" t="s">
        <v>731</v>
      </c>
      <c r="D8" s="1239"/>
      <c r="E8" s="1239"/>
      <c r="F8" s="1239"/>
      <c r="G8" s="1239"/>
      <c r="H8" s="515"/>
      <c r="I8" s="515"/>
      <c r="J8" s="515"/>
      <c r="K8" s="515"/>
      <c r="L8" s="515"/>
      <c r="M8" s="515"/>
      <c r="N8" s="515"/>
      <c r="O8" s="348"/>
      <c r="P8" s="345"/>
    </row>
    <row r="9" spans="1:16" ht="57.75" customHeight="1" x14ac:dyDescent="0.25">
      <c r="B9" s="322" t="s">
        <v>396</v>
      </c>
      <c r="C9" s="1238" t="s">
        <v>1410</v>
      </c>
      <c r="D9" s="1239"/>
      <c r="E9" s="1239"/>
      <c r="F9" s="1239"/>
      <c r="G9" s="1239"/>
      <c r="H9" s="1006"/>
      <c r="I9" s="1006"/>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",TRUE,IF((E14:E104="Y")*(B31:B104&lt;&gt;""),B31:B104,""))</f>
        <v>#N/A</v>
      </c>
      <c r="I10" s="515"/>
      <c r="J10" s="515"/>
      <c r="K10" s="515"/>
      <c r="L10" s="515"/>
      <c r="M10" s="515"/>
      <c r="N10" s="515"/>
      <c r="O10" s="348"/>
      <c r="P10" s="345"/>
    </row>
    <row r="11" spans="1:16" ht="14.4" x14ac:dyDescent="0.25">
      <c r="B11" s="322" t="s">
        <v>398</v>
      </c>
      <c r="C11" s="1238" t="s">
        <v>63</v>
      </c>
      <c r="D11" s="1239"/>
      <c r="E11" s="1239"/>
      <c r="F11" s="1239"/>
      <c r="G11" s="1239"/>
      <c r="H11" s="515"/>
      <c r="I11" s="515"/>
      <c r="J11" s="515"/>
      <c r="K11" s="515"/>
      <c r="L11" s="515"/>
      <c r="M11" s="515"/>
      <c r="N11" s="515"/>
      <c r="O11" s="348"/>
      <c r="P11" s="345"/>
    </row>
    <row r="12" spans="1:16" ht="20.3" customHeight="1" x14ac:dyDescent="0.25">
      <c r="B12" s="1250" t="s">
        <v>1411</v>
      </c>
      <c r="C12" s="1251"/>
      <c r="D12" s="1251"/>
      <c r="E12" s="1251"/>
      <c r="F12" s="1251"/>
      <c r="G12" s="1251"/>
      <c r="H12" s="1251"/>
      <c r="I12" s="1251"/>
      <c r="J12" s="1251"/>
      <c r="K12" s="1251"/>
      <c r="L12" s="1251"/>
      <c r="M12" s="1251"/>
      <c r="N12" s="1251"/>
      <c r="O12" s="350"/>
      <c r="P12" s="344"/>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60.5" x14ac:dyDescent="0.3">
      <c r="A14" s="404" t="s">
        <v>1180</v>
      </c>
      <c r="B14" s="404" t="s">
        <v>1181</v>
      </c>
      <c r="C14" s="540" t="s">
        <v>804</v>
      </c>
      <c r="D14" s="317" t="s">
        <v>804</v>
      </c>
      <c r="E14" s="317" t="s">
        <v>1264</v>
      </c>
      <c r="F14" s="404" t="s">
        <v>1412</v>
      </c>
      <c r="G14" s="77" t="s">
        <v>1184</v>
      </c>
      <c r="H14" s="404" t="s">
        <v>1413</v>
      </c>
      <c r="I14" s="404" t="s">
        <v>1186</v>
      </c>
      <c r="J14" s="31" t="s">
        <v>1187</v>
      </c>
      <c r="K14" s="404" t="s">
        <v>1188</v>
      </c>
      <c r="L14" s="78" t="s">
        <v>63</v>
      </c>
      <c r="M14" s="78" t="s">
        <v>63</v>
      </c>
      <c r="N14" s="78">
        <v>202</v>
      </c>
      <c r="O14" s="83"/>
    </row>
    <row r="15" spans="1:16" s="87" customFormat="1" ht="338.7" x14ac:dyDescent="0.3">
      <c r="A15" s="80" t="s">
        <v>1414</v>
      </c>
      <c r="B15" s="81" t="s">
        <v>1415</v>
      </c>
      <c r="C15" s="541" t="s">
        <v>805</v>
      </c>
      <c r="D15" s="317" t="s">
        <v>804</v>
      </c>
      <c r="E15" s="317" t="s">
        <v>1182</v>
      </c>
      <c r="F15" s="80" t="s">
        <v>1416</v>
      </c>
      <c r="G15" s="81" t="s">
        <v>324</v>
      </c>
      <c r="H15" s="81" t="s">
        <v>1192</v>
      </c>
      <c r="I15" s="82" t="s">
        <v>1417</v>
      </c>
      <c r="J15" s="83" t="s">
        <v>63</v>
      </c>
      <c r="K15" s="83" t="s">
        <v>63</v>
      </c>
      <c r="L15" s="404" t="s">
        <v>1418</v>
      </c>
      <c r="M15" s="93" t="s">
        <v>1419</v>
      </c>
      <c r="N15" s="404">
        <v>202</v>
      </c>
      <c r="O15" s="39"/>
    </row>
    <row r="16" spans="1:16" s="87" customFormat="1" ht="169.35" x14ac:dyDescent="0.3">
      <c r="A16" s="404" t="s">
        <v>1334</v>
      </c>
      <c r="B16" s="404" t="s">
        <v>1420</v>
      </c>
      <c r="C16" s="540" t="s">
        <v>804</v>
      </c>
      <c r="D16" s="317" t="s">
        <v>804</v>
      </c>
      <c r="E16" s="317" t="s">
        <v>1182</v>
      </c>
      <c r="F16" s="80" t="s">
        <v>1336</v>
      </c>
      <c r="G16" s="85" t="s">
        <v>1184</v>
      </c>
      <c r="H16" s="86" t="s">
        <v>1270</v>
      </c>
      <c r="I16" s="86" t="s">
        <v>1229</v>
      </c>
      <c r="J16" s="86" t="s">
        <v>63</v>
      </c>
      <c r="K16" s="87" t="s">
        <v>63</v>
      </c>
      <c r="L16" s="404" t="s">
        <v>63</v>
      </c>
      <c r="M16" s="404" t="s">
        <v>63</v>
      </c>
      <c r="N16" s="78">
        <v>202</v>
      </c>
      <c r="O16" s="404"/>
    </row>
    <row r="17" spans="1:16" s="695" customFormat="1" ht="193.55" x14ac:dyDescent="0.3">
      <c r="A17" s="690" t="s">
        <v>1342</v>
      </c>
      <c r="B17" s="690" t="s">
        <v>1421</v>
      </c>
      <c r="C17" s="717" t="s">
        <v>805</v>
      </c>
      <c r="D17" s="691" t="s">
        <v>805</v>
      </c>
      <c r="E17" s="691" t="s">
        <v>1182</v>
      </c>
      <c r="F17" s="690" t="s">
        <v>1422</v>
      </c>
      <c r="G17" s="693" t="s">
        <v>330</v>
      </c>
      <c r="H17" s="690" t="s">
        <v>1423</v>
      </c>
      <c r="I17" s="690" t="s">
        <v>1424</v>
      </c>
      <c r="J17" s="694" t="s">
        <v>63</v>
      </c>
      <c r="K17" s="706" t="s">
        <v>63</v>
      </c>
      <c r="L17" s="706" t="s">
        <v>63</v>
      </c>
      <c r="M17" s="706" t="s">
        <v>63</v>
      </c>
      <c r="N17" s="690">
        <v>202</v>
      </c>
      <c r="O17" s="706" t="s">
        <v>1425</v>
      </c>
    </row>
    <row r="18" spans="1:16" s="731" customFormat="1" ht="60.5" x14ac:dyDescent="0.3">
      <c r="A18" s="724" t="s">
        <v>1426</v>
      </c>
      <c r="B18" s="733" t="s">
        <v>1427</v>
      </c>
      <c r="C18" s="726" t="s">
        <v>805</v>
      </c>
      <c r="D18" s="726" t="s">
        <v>805</v>
      </c>
      <c r="E18" s="726" t="s">
        <v>1182</v>
      </c>
      <c r="F18" s="727" t="s">
        <v>1428</v>
      </c>
      <c r="G18" s="734" t="s">
        <v>330</v>
      </c>
      <c r="H18" s="730" t="s">
        <v>1429</v>
      </c>
      <c r="I18" s="730" t="s">
        <v>1430</v>
      </c>
      <c r="J18" s="705" t="s">
        <v>1187</v>
      </c>
      <c r="K18" s="730" t="s">
        <v>1431</v>
      </c>
      <c r="L18" s="720" t="s">
        <v>63</v>
      </c>
      <c r="M18" s="720"/>
      <c r="N18" s="704"/>
      <c r="O18" s="720" t="s">
        <v>1432</v>
      </c>
    </row>
    <row r="19" spans="1:16" s="731" customFormat="1" ht="72.599999999999994" x14ac:dyDescent="0.3">
      <c r="A19" s="724" t="s">
        <v>1426</v>
      </c>
      <c r="B19" s="720" t="s">
        <v>1433</v>
      </c>
      <c r="C19" s="726" t="s">
        <v>805</v>
      </c>
      <c r="D19" s="726" t="s">
        <v>805</v>
      </c>
      <c r="E19" s="726" t="s">
        <v>1182</v>
      </c>
      <c r="F19" s="727" t="s">
        <v>1434</v>
      </c>
      <c r="G19" s="721" t="s">
        <v>324</v>
      </c>
      <c r="H19" s="720" t="s">
        <v>63</v>
      </c>
      <c r="I19" s="730" t="s">
        <v>1435</v>
      </c>
      <c r="J19" s="730" t="s">
        <v>63</v>
      </c>
      <c r="K19" s="728" t="s">
        <v>63</v>
      </c>
      <c r="L19" s="728" t="s">
        <v>63</v>
      </c>
      <c r="M19" s="720"/>
      <c r="N19" s="720"/>
      <c r="O19" s="720" t="s">
        <v>1432</v>
      </c>
    </row>
    <row r="20" spans="1:16" s="695" customFormat="1" ht="157.25" x14ac:dyDescent="0.3">
      <c r="A20" s="690" t="s">
        <v>1342</v>
      </c>
      <c r="B20" s="690" t="s">
        <v>1436</v>
      </c>
      <c r="C20" s="717" t="s">
        <v>805</v>
      </c>
      <c r="D20" s="691" t="s">
        <v>805</v>
      </c>
      <c r="E20" s="691" t="s">
        <v>1182</v>
      </c>
      <c r="F20" s="690" t="s">
        <v>1437</v>
      </c>
      <c r="G20" s="693" t="s">
        <v>332</v>
      </c>
      <c r="H20" s="690" t="s">
        <v>1280</v>
      </c>
      <c r="I20" s="690" t="s">
        <v>1424</v>
      </c>
      <c r="J20" s="694" t="s">
        <v>63</v>
      </c>
      <c r="K20" s="706" t="s">
        <v>63</v>
      </c>
      <c r="L20" s="706" t="s">
        <v>63</v>
      </c>
      <c r="M20" s="706" t="s">
        <v>63</v>
      </c>
      <c r="N20" s="690">
        <v>202</v>
      </c>
      <c r="O20" s="706" t="s">
        <v>1425</v>
      </c>
    </row>
    <row r="21" spans="1:16" s="695" customFormat="1" ht="169.35" x14ac:dyDescent="0.3">
      <c r="A21" s="690" t="s">
        <v>1342</v>
      </c>
      <c r="B21" s="690" t="s">
        <v>1438</v>
      </c>
      <c r="C21" s="717" t="s">
        <v>805</v>
      </c>
      <c r="D21" s="691" t="s">
        <v>805</v>
      </c>
      <c r="E21" s="691" t="s">
        <v>1182</v>
      </c>
      <c r="F21" s="718" t="s">
        <v>1439</v>
      </c>
      <c r="G21" s="693" t="s">
        <v>798</v>
      </c>
      <c r="H21" s="690" t="s">
        <v>1440</v>
      </c>
      <c r="I21" s="690" t="s">
        <v>1441</v>
      </c>
      <c r="J21" s="694" t="s">
        <v>63</v>
      </c>
      <c r="K21" s="706" t="s">
        <v>63</v>
      </c>
      <c r="L21" s="706" t="s">
        <v>63</v>
      </c>
      <c r="M21" s="706" t="s">
        <v>63</v>
      </c>
      <c r="N21" s="690">
        <v>202</v>
      </c>
      <c r="O21" s="706" t="s">
        <v>1425</v>
      </c>
    </row>
    <row r="22" spans="1:16" s="87" customFormat="1" ht="145.15" x14ac:dyDescent="0.3">
      <c r="A22" s="404" t="s">
        <v>1356</v>
      </c>
      <c r="B22" s="404" t="s">
        <v>1442</v>
      </c>
      <c r="C22" s="540" t="s">
        <v>805</v>
      </c>
      <c r="D22" s="317" t="s">
        <v>804</v>
      </c>
      <c r="E22" s="317" t="s">
        <v>1182</v>
      </c>
      <c r="F22" s="80" t="s">
        <v>1443</v>
      </c>
      <c r="G22" s="77" t="s">
        <v>324</v>
      </c>
      <c r="H22" s="86" t="s">
        <v>1359</v>
      </c>
      <c r="I22" s="86" t="s">
        <v>1444</v>
      </c>
      <c r="J22" s="86" t="s">
        <v>63</v>
      </c>
      <c r="K22" s="404" t="s">
        <v>63</v>
      </c>
      <c r="L22" s="404" t="s">
        <v>1360</v>
      </c>
      <c r="M22" s="95" t="s">
        <v>1445</v>
      </c>
      <c r="N22" s="404" t="s">
        <v>63</v>
      </c>
      <c r="O22" s="88"/>
    </row>
    <row r="23" spans="1:16" s="87" customFormat="1" ht="181.45" x14ac:dyDescent="0.3">
      <c r="A23" s="297" t="s">
        <v>1205</v>
      </c>
      <c r="B23" s="297" t="s">
        <v>1446</v>
      </c>
      <c r="C23" s="542" t="s">
        <v>805</v>
      </c>
      <c r="D23" s="317" t="s">
        <v>804</v>
      </c>
      <c r="E23" s="317" t="s">
        <v>1207</v>
      </c>
      <c r="F23" s="298" t="s">
        <v>1447</v>
      </c>
      <c r="G23" s="299" t="s">
        <v>352</v>
      </c>
      <c r="H23" s="297" t="s">
        <v>1261</v>
      </c>
      <c r="I23" s="297" t="s">
        <v>1364</v>
      </c>
      <c r="J23" s="300" t="s">
        <v>1187</v>
      </c>
      <c r="K23" s="297" t="s">
        <v>1211</v>
      </c>
      <c r="L23" s="93" t="s">
        <v>63</v>
      </c>
      <c r="M23" s="93" t="s">
        <v>63</v>
      </c>
      <c r="N23" s="297">
        <v>202</v>
      </c>
      <c r="O23" s="404" t="s">
        <v>1365</v>
      </c>
    </row>
    <row r="24" spans="1:16" s="87" customFormat="1" ht="72.599999999999994" x14ac:dyDescent="0.3">
      <c r="A24" s="404" t="s">
        <v>1205</v>
      </c>
      <c r="B24" s="404" t="s">
        <v>1366</v>
      </c>
      <c r="C24" s="317" t="s">
        <v>805</v>
      </c>
      <c r="D24" s="317" t="s">
        <v>804</v>
      </c>
      <c r="E24" s="317" t="s">
        <v>1182</v>
      </c>
      <c r="F24" s="80" t="s">
        <v>1367</v>
      </c>
      <c r="G24" s="85" t="s">
        <v>324</v>
      </c>
      <c r="H24" s="86" t="s">
        <v>1368</v>
      </c>
      <c r="I24" s="86" t="s">
        <v>1369</v>
      </c>
      <c r="J24" s="86" t="s">
        <v>63</v>
      </c>
      <c r="K24" s="88" t="s">
        <v>63</v>
      </c>
      <c r="L24" s="404" t="s">
        <v>1194</v>
      </c>
      <c r="M24" s="84" t="s">
        <v>1370</v>
      </c>
      <c r="N24" s="78">
        <v>202</v>
      </c>
      <c r="O24" s="47"/>
    </row>
    <row r="25" spans="1:16" s="87" customFormat="1" ht="71.3" customHeight="1" x14ac:dyDescent="0.3">
      <c r="A25" s="404" t="s">
        <v>1205</v>
      </c>
      <c r="B25" s="404" t="s">
        <v>1371</v>
      </c>
      <c r="C25" s="540" t="s">
        <v>804</v>
      </c>
      <c r="D25" s="317" t="s">
        <v>804</v>
      </c>
      <c r="E25" s="317" t="s">
        <v>1182</v>
      </c>
      <c r="F25" s="80" t="s">
        <v>1372</v>
      </c>
      <c r="G25" s="85" t="s">
        <v>352</v>
      </c>
      <c r="H25" s="86" t="s">
        <v>1373</v>
      </c>
      <c r="I25" s="86" t="s">
        <v>1374</v>
      </c>
      <c r="J25" s="86" t="s">
        <v>63</v>
      </c>
      <c r="K25" s="87" t="s">
        <v>63</v>
      </c>
      <c r="L25" s="404" t="s">
        <v>63</v>
      </c>
      <c r="M25" s="404" t="s">
        <v>63</v>
      </c>
      <c r="N25" s="78">
        <v>202</v>
      </c>
      <c r="O25" s="404" t="s">
        <v>1225</v>
      </c>
    </row>
    <row r="26" spans="1:16" s="87" customFormat="1" ht="302.39999999999998" x14ac:dyDescent="0.3">
      <c r="A26" s="404" t="s">
        <v>1375</v>
      </c>
      <c r="B26" s="404" t="s">
        <v>1448</v>
      </c>
      <c r="C26" s="317" t="s">
        <v>805</v>
      </c>
      <c r="D26" s="317" t="s">
        <v>804</v>
      </c>
      <c r="E26" s="317" t="s">
        <v>1182</v>
      </c>
      <c r="F26" s="80" t="s">
        <v>1449</v>
      </c>
      <c r="G26" s="85" t="s">
        <v>324</v>
      </c>
      <c r="H26" s="86" t="s">
        <v>1378</v>
      </c>
      <c r="I26" s="86" t="s">
        <v>1450</v>
      </c>
      <c r="J26" s="86" t="s">
        <v>63</v>
      </c>
      <c r="K26" s="88" t="s">
        <v>63</v>
      </c>
      <c r="L26" s="404" t="s">
        <v>1451</v>
      </c>
      <c r="M26" s="84" t="s">
        <v>1452</v>
      </c>
      <c r="N26" s="78">
        <v>202</v>
      </c>
      <c r="O26" s="47"/>
    </row>
    <row r="27" spans="1:16" s="87" customFormat="1" ht="108.9" x14ac:dyDescent="0.3">
      <c r="A27" s="404" t="s">
        <v>1382</v>
      </c>
      <c r="B27" s="404" t="s">
        <v>1453</v>
      </c>
      <c r="C27" s="540" t="s">
        <v>804</v>
      </c>
      <c r="D27" s="317" t="s">
        <v>804</v>
      </c>
      <c r="E27" s="317" t="s">
        <v>1182</v>
      </c>
      <c r="F27" s="80" t="s">
        <v>1454</v>
      </c>
      <c r="G27" s="85" t="s">
        <v>1184</v>
      </c>
      <c r="H27" s="86" t="s">
        <v>1270</v>
      </c>
      <c r="I27" s="86" t="s">
        <v>1229</v>
      </c>
      <c r="J27" s="86" t="s">
        <v>63</v>
      </c>
      <c r="K27" s="87" t="s">
        <v>63</v>
      </c>
      <c r="L27" s="404" t="s">
        <v>63</v>
      </c>
      <c r="M27" s="404" t="s">
        <v>63</v>
      </c>
      <c r="N27" s="78">
        <v>202</v>
      </c>
      <c r="O27" s="404"/>
    </row>
    <row r="28" spans="1:16" s="87" customFormat="1" ht="205.65" x14ac:dyDescent="0.3">
      <c r="A28" s="404" t="s">
        <v>1387</v>
      </c>
      <c r="B28" s="404" t="s">
        <v>1455</v>
      </c>
      <c r="C28" s="540" t="s">
        <v>805</v>
      </c>
      <c r="D28" s="317" t="s">
        <v>1389</v>
      </c>
      <c r="E28" s="317" t="s">
        <v>1207</v>
      </c>
      <c r="F28" s="80" t="s">
        <v>1456</v>
      </c>
      <c r="G28" s="77" t="s">
        <v>1457</v>
      </c>
      <c r="H28" s="404" t="s">
        <v>1458</v>
      </c>
      <c r="I28" s="86" t="s">
        <v>1459</v>
      </c>
      <c r="J28" s="86" t="s">
        <v>63</v>
      </c>
      <c r="K28" s="88" t="s">
        <v>63</v>
      </c>
      <c r="L28" s="88"/>
      <c r="M28" s="404" t="s">
        <v>63</v>
      </c>
      <c r="N28" s="404">
        <v>202</v>
      </c>
      <c r="O28" s="404" t="s">
        <v>1460</v>
      </c>
    </row>
    <row r="29" spans="1:16" s="87" customFormat="1" ht="205.65" x14ac:dyDescent="0.3">
      <c r="A29" s="404" t="s">
        <v>1387</v>
      </c>
      <c r="B29" s="404" t="s">
        <v>1461</v>
      </c>
      <c r="C29" s="540" t="s">
        <v>805</v>
      </c>
      <c r="D29" s="317" t="s">
        <v>1389</v>
      </c>
      <c r="E29" s="317" t="s">
        <v>1207</v>
      </c>
      <c r="F29" s="80" t="s">
        <v>1462</v>
      </c>
      <c r="G29" s="77" t="s">
        <v>1463</v>
      </c>
      <c r="H29" s="404" t="s">
        <v>1458</v>
      </c>
      <c r="I29" s="86" t="s">
        <v>1464</v>
      </c>
      <c r="J29" s="86" t="s">
        <v>63</v>
      </c>
      <c r="K29" s="88" t="s">
        <v>63</v>
      </c>
      <c r="L29" s="88" t="s">
        <v>63</v>
      </c>
      <c r="M29" s="404" t="s">
        <v>63</v>
      </c>
      <c r="N29" s="404">
        <v>202</v>
      </c>
      <c r="O29" s="404" t="s">
        <v>1460</v>
      </c>
    </row>
    <row r="30" spans="1:16" s="87" customFormat="1" ht="205.65" x14ac:dyDescent="0.3">
      <c r="A30" s="404" t="s">
        <v>1387</v>
      </c>
      <c r="B30" s="404" t="s">
        <v>1465</v>
      </c>
      <c r="C30" s="540" t="s">
        <v>805</v>
      </c>
      <c r="D30" s="317" t="s">
        <v>1389</v>
      </c>
      <c r="E30" s="317" t="s">
        <v>1207</v>
      </c>
      <c r="F30" s="80" t="s">
        <v>1466</v>
      </c>
      <c r="G30" s="77" t="s">
        <v>1391</v>
      </c>
      <c r="H30" s="404" t="s">
        <v>1458</v>
      </c>
      <c r="I30" s="86" t="s">
        <v>1459</v>
      </c>
      <c r="J30" s="86" t="s">
        <v>63</v>
      </c>
      <c r="K30" s="88" t="s">
        <v>63</v>
      </c>
      <c r="L30" s="88" t="s">
        <v>63</v>
      </c>
      <c r="M30" s="404" t="s">
        <v>63</v>
      </c>
      <c r="N30" s="404">
        <v>202</v>
      </c>
      <c r="O30" s="404" t="s">
        <v>1460</v>
      </c>
    </row>
    <row r="31" spans="1:16" s="87" customFormat="1" ht="12.1" x14ac:dyDescent="0.3">
      <c r="B31" s="404"/>
      <c r="C31" s="404"/>
      <c r="D31" s="404"/>
      <c r="E31" s="404"/>
      <c r="F31" s="77"/>
      <c r="G31" s="404"/>
      <c r="H31" s="404"/>
      <c r="I31" s="86"/>
      <c r="J31" s="404"/>
      <c r="K31" s="404"/>
      <c r="L31" s="404"/>
      <c r="M31" s="404"/>
      <c r="N31" s="88"/>
      <c r="O31" s="500"/>
      <c r="P31" s="501"/>
    </row>
    <row r="32" spans="1:16" s="87" customFormat="1" ht="12.1" x14ac:dyDescent="0.3">
      <c r="B32" s="404"/>
      <c r="C32" s="404"/>
      <c r="D32" s="404"/>
      <c r="E32" s="404"/>
      <c r="F32" s="77"/>
      <c r="G32" s="404"/>
      <c r="H32" s="404"/>
      <c r="I32" s="404"/>
      <c r="J32" s="404"/>
      <c r="K32" s="404"/>
      <c r="L32" s="404"/>
      <c r="M32" s="404"/>
      <c r="N32" s="88"/>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24.2" x14ac:dyDescent="0.3">
      <c r="B34" s="599">
        <v>1</v>
      </c>
      <c r="C34" s="325" t="str" cm="1">
        <f t="array" ref="C34">IFERROR(INDEX('List of Test Cases'!C:C,SMALL(IF('List of Test Cases'!E:E=$C$1,ROW('List of Test Cases'!E:E) - ROW(INDEX('List of Test Cases'!E:E,1,1))+1),B34)),"")</f>
        <v>ET-E002-SRS-G1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ET-E002</v>
      </c>
      <c r="F34" s="56" t="str" cm="1">
        <f t="array" ref="F34">IF($C34="","",INDEX('List of Test Cases'!C:C,MATCH(CONCATENATE($C34,$C$1),'List of Test Cases'!$Q:$Q,0),))</f>
        <v>ET-E002-SRS-G1</v>
      </c>
      <c r="G34" s="56" t="str" cm="1">
        <f t="array" aca="1" ref="G34" ca="1">IF($C34="","",INDEX('List of Test Cases'!G:G,MATCH(CONCATENATE($C34,$C$1),'List of Test Cases'!$Q:$Q,0),))</f>
        <v>Switch Request Confirmed in CSS - Electricity (Gaining) (1 Day(s), Domestic, Change of Occupancy)</v>
      </c>
      <c r="H34" s="56" t="str" cm="1">
        <f t="array" ref="H34">IF($C34="","",INDEX('List of Test Cases'!A:A,MATCH(CONCATENATE($C34,$C$1),'List of Test Cases'!$Q:$Q,0),))</f>
        <v>Switch Request Successful - GAIN</v>
      </c>
      <c r="I34" s="601"/>
      <c r="J34" s="601"/>
      <c r="K34" s="47"/>
      <c r="L34" s="47"/>
      <c r="M34" s="47"/>
      <c r="N34" s="47"/>
      <c r="O34" s="56"/>
      <c r="P34" s="56"/>
    </row>
    <row r="35" spans="2:16" s="55" customFormat="1" ht="24.2" x14ac:dyDescent="0.3">
      <c r="B35" s="602">
        <v>2</v>
      </c>
      <c r="C35" s="325" t="str" cm="1">
        <f t="array" ref="C35">IFERROR(INDEX('List of Test Cases'!C:C,SMALL(IF('List of Test Cases'!E:E=$C$1,ROW('List of Test Cases'!E:E) - ROW(INDEX('List of Test Cases'!E:E,1,1))+1),B35)),"")</f>
        <v>ET-E002-SRS-G2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ET-E002</v>
      </c>
      <c r="F35" s="56" t="str" cm="1">
        <f t="array" ref="F35">IF($C35="","",INDEX('List of Test Cases'!C:C,MATCH(CONCATENATE($C35,$C$1),'List of Test Cases'!$Q:$Q,0),))</f>
        <v>ET-E002-SRS-G2</v>
      </c>
      <c r="G35" s="56" t="str" cm="1">
        <f t="array" aca="1" ref="G35" ca="1">IF($C35="","",INDEX('List of Test Cases'!G:G,MATCH(CONCATENATE($C35,$C$1),'List of Test Cases'!$Q:$Q,0),))</f>
        <v>Switch Request Confirmed in CSS - Electricity (Gaining) (2 Day(s), Non-Domestic, Change of Occupancy)</v>
      </c>
      <c r="H35" s="56" t="str" cm="1">
        <f t="array" ref="H35">IF($C35="","",INDEX('List of Test Cases'!A:A,MATCH(CONCATENATE($C35,$C$1),'List of Test Cases'!$Q:$Q,0),))</f>
        <v>Switch Request Successful - GAIN</v>
      </c>
      <c r="I35" s="601"/>
      <c r="J35" s="601"/>
      <c r="K35" s="47"/>
      <c r="L35" s="47"/>
      <c r="M35" s="47"/>
      <c r="N35" s="47"/>
      <c r="O35" s="56"/>
      <c r="P35" s="56"/>
    </row>
    <row r="36" spans="2:16" s="55" customFormat="1" ht="24.2" x14ac:dyDescent="0.3">
      <c r="B36" s="602">
        <v>3</v>
      </c>
      <c r="C36" s="325" t="str" cm="1">
        <f t="array" ref="C36">IFERROR(INDEX('List of Test Cases'!C:C,SMALL(IF('List of Test Cases'!E:E=$C$1,ROW('List of Test Cases'!E:E) - ROW(INDEX('List of Test Cases'!E:E,1,1))+1),B36)),"")</f>
        <v>ET-E002-SRS-G3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ET-E002</v>
      </c>
      <c r="F36" s="56" t="str" cm="1">
        <f t="array" ref="F36">IF($C36="","",INDEX('List of Test Cases'!C:C,MATCH(CONCATENATE($C36,$C$1),'List of Test Cases'!$Q:$Q,0),))</f>
        <v>ET-E002-SRS-G3</v>
      </c>
      <c r="G36" s="56" t="str" cm="1">
        <f t="array" aca="1" ref="G36" ca="1">IF($C36="","",INDEX('List of Test Cases'!G:G,MATCH(CONCATENATE($C36,$C$1),'List of Test Cases'!$Q:$Q,0),))</f>
        <v>Switch Request Confirmed in CSS - Electricity (Gaining) (OFAF, 1 Day(s))</v>
      </c>
      <c r="H36" s="56" t="str" cm="1">
        <f t="array" ref="H36">IF($C36="","",INDEX('List of Test Cases'!A:A,MATCH(CONCATENATE($C36,$C$1),'List of Test Cases'!$Q:$Q,0),))</f>
        <v>Switch Request Successful - GAIN</v>
      </c>
      <c r="I36" s="601"/>
      <c r="J36" s="601"/>
      <c r="K36" s="47"/>
      <c r="L36" s="47"/>
      <c r="M36" s="47"/>
      <c r="N36" s="47"/>
      <c r="O36" s="56"/>
      <c r="P36" s="56"/>
    </row>
    <row r="37" spans="2:16" s="42" customFormat="1" ht="24.2" x14ac:dyDescent="0.25">
      <c r="B37" s="603">
        <v>4</v>
      </c>
      <c r="C37" s="325" t="str" cm="1">
        <f t="array" ref="C37">IFERROR(INDEX('List of Test Cases'!C:C,SMALL(IF('List of Test Cases'!E:E=$C$1,ROW('List of Test Cases'!E:E) - ROW(INDEX('List of Test Cases'!E:E,1,1))+1),B37)),"")</f>
        <v>ET-E002-SRS-G4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ET-E002</v>
      </c>
      <c r="F37" s="56" t="str" cm="1">
        <f t="array" ref="F37">IF($C37="","",INDEX('List of Test Cases'!C:C,MATCH(CONCATENATE($C37,$C$1),'List of Test Cases'!$Q:$Q,0),))</f>
        <v>ET-E002-SRS-G4</v>
      </c>
      <c r="G37" s="56" t="str" cm="1">
        <f t="array" aca="1" ref="G37" ca="1">IF($C37="","",INDEX('List of Test Cases'!G:G,MATCH(CONCATENATE($C37,$C$1),'List of Test Cases'!$Q:$Q,0),))</f>
        <v>Switch Request Confirmed in CSS - Electricity (Gaining) (Related MPAN, 1 Day(s))</v>
      </c>
      <c r="H37" s="56" t="str" cm="1">
        <f t="array" ref="H37">IF($C37="","",INDEX('List of Test Cases'!A:A,MATCH(CONCATENATE($C37,$C$1),'List of Test Cases'!$Q:$Q,0),))</f>
        <v>Switch Request Successful - GAIN</v>
      </c>
      <c r="I37" s="601"/>
      <c r="J37" s="601"/>
      <c r="K37" s="47"/>
      <c r="L37" s="47"/>
      <c r="M37" s="47"/>
      <c r="N37" s="47"/>
      <c r="O37" s="56"/>
      <c r="P37" s="56"/>
    </row>
    <row r="38" spans="2:16" s="42" customFormat="1" ht="24.2" x14ac:dyDescent="0.25">
      <c r="B38" s="603">
        <v>5</v>
      </c>
      <c r="C38" s="325" t="str" cm="1">
        <f t="array" ref="C38">IFERROR(INDEX('List of Test Cases'!C:C,SMALL(IF('List of Test Cases'!E:E=$C$1,ROW('List of Test Cases'!E:E) - ROW(INDEX('List of Test Cases'!E:E,1,1))+1),B38)),"")</f>
        <v>ET-E002-SRS-G5</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ET-E002</v>
      </c>
      <c r="F38" s="56" t="str" cm="1">
        <f t="array" ref="F38">IF($C38="","",INDEX('List of Test Cases'!C:C,MATCH(CONCATENATE($C38,$C$1),'List of Test Cases'!$Q:$Q,0),))</f>
        <v>ET-E002-SRS-G5</v>
      </c>
      <c r="G38" s="56" t="str" cm="1">
        <f t="array" aca="1" ref="G38" ca="1">IF($C38="","",INDEX('List of Test Cases'!G:G,MATCH(CONCATENATE($C38,$C$1),'List of Test Cases'!$Q:$Q,0),))</f>
        <v>Switch Request Confirmed in CSS - Electricity (Gaining) (OFAF, Related MPAN, 1 Day(s), Domestic, Change of Occupancy)</v>
      </c>
      <c r="H38" s="56" t="str" cm="1">
        <f t="array" ref="H38">IF($C38="","",INDEX('List of Test Cases'!A:A,MATCH(CONCATENATE($C38,$C$1),'List of Test Cases'!$Q:$Q,0),))</f>
        <v>Switch Request Successful - GAIN</v>
      </c>
      <c r="I38" s="601"/>
      <c r="J38" s="601"/>
      <c r="K38" s="47"/>
      <c r="L38" s="47"/>
      <c r="M38" s="47"/>
      <c r="N38" s="47"/>
      <c r="O38" s="56"/>
      <c r="P38" s="56"/>
    </row>
    <row r="39" spans="2:16" s="24" customFormat="1" ht="24.2" x14ac:dyDescent="0.25">
      <c r="B39" s="603">
        <v>6</v>
      </c>
      <c r="C39" s="325" t="str" cm="1">
        <f t="array" ref="C39">IFERROR(INDEX('List of Test Cases'!C:C,SMALL(IF('List of Test Cases'!E:E=$C$1,ROW('List of Test Cases'!E:E) - ROW(INDEX('List of Test Cases'!E:E,1,1))+1),B39)),"")</f>
        <v>ET-E002-SRS-G6</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ET-E002</v>
      </c>
      <c r="F39" s="56" t="str" cm="1">
        <f t="array" ref="F39">IF($C39="","",INDEX('List of Test Cases'!C:C,MATCH(CONCATENATE($C39,$C$1),'List of Test Cases'!$Q:$Q,0),))</f>
        <v>ET-E002-SRS-G6</v>
      </c>
      <c r="G39" s="56" t="str" cm="1">
        <f t="array" aca="1" ref="G39" ca="1">IF($C39="","",INDEX('List of Test Cases'!G:G,MATCH(CONCATENATE($C39,$C$1),'List of Test Cases'!$Q:$Q,0),))</f>
        <v>Switch Request Confirmed in CSS - Electricity (Gaining) (OFAF, Related MPAN, 2 Day(s), Non-Domestic, Change of Occupancy)</v>
      </c>
      <c r="H39" s="56" t="str" cm="1">
        <f t="array" ref="H39">IF($C39="","",INDEX('List of Test Cases'!A:A,MATCH(CONCATENATE($C39,$C$1),'List of Test Cases'!$Q:$Q,0),))</f>
        <v>Switch Request Successful - GAIN</v>
      </c>
      <c r="I39" s="601"/>
      <c r="J39" s="601"/>
      <c r="K39" s="47"/>
      <c r="L39" s="47"/>
      <c r="M39" s="47"/>
      <c r="N39" s="47"/>
      <c r="O39" s="56"/>
      <c r="P39" s="56"/>
    </row>
    <row r="40" spans="2:16" s="24" customFormat="1" ht="24.2" x14ac:dyDescent="0.25">
      <c r="B40" s="603">
        <v>7</v>
      </c>
      <c r="C40" s="325" t="str" cm="1">
        <f t="array" ref="C40">IFERROR(INDEX('List of Test Cases'!C:C,SMALL(IF('List of Test Cases'!E:E=$C$1,ROW('List of Test Cases'!E:E) - ROW(INDEX('List of Test Cases'!E:E,1,1))+1),B40)),"")</f>
        <v>ET-E009-SRWR-G1</v>
      </c>
      <c r="D40" s="600" t="str" cm="1">
        <f t="array" aca="1" ref="D40" ca="1">IF(C40="","",HYPERLINK("#"&amp;CELL("address",INDEX('List of Test Cases'!C:C,MATCH(CONCATENATE(C40,C$1),'List of Test Cases'!Q:Q,0))),"View Test Case"))</f>
        <v>View Test Case</v>
      </c>
      <c r="E40" s="56" t="str" cm="1">
        <f t="array" ref="E40">IF($C40="","",INDEX('List of Test Cases'!B:B,MATCH(CONCATENATE($C40,$C$1),'List of Test Cases'!$Q:$Q,0),))</f>
        <v>ET-E009</v>
      </c>
      <c r="F40" s="56" t="str" cm="1">
        <f t="array" ref="F40">IF($C40="","",INDEX('List of Test Cases'!C:C,MATCH(CONCATENATE($C40,$C$1),'List of Test Cases'!$Q:$Q,0),))</f>
        <v>ET-E009-SRWR-G1</v>
      </c>
      <c r="G40" s="56" t="str" cm="1">
        <f t="array" aca="1" ref="G40" ca="1">IF($C40="","",INDEX('List of Test Cases'!G:G,MATCH(CONCATENATE($C40,$C$1),'List of Test Cases'!$Q:$Q,0),))</f>
        <v>Switch Request Confirmed in CSS - Electricity (Gaining) (1 Day(s))</v>
      </c>
      <c r="H40" s="56" t="str" cm="1">
        <f t="array" ref="H40">IF($C40="","",INDEX('List of Test Cases'!A:A,MATCH(CONCATENATE($C40,$C$1),'List of Test Cases'!$Q:$Q,0),))</f>
        <v>Switch Request Withdrawal Rejected - GAIN</v>
      </c>
      <c r="I40" s="601"/>
      <c r="J40" s="601"/>
      <c r="K40" s="47"/>
      <c r="L40" s="47"/>
      <c r="M40" s="47"/>
      <c r="N40" s="47"/>
      <c r="O40" s="56"/>
      <c r="P40" s="56"/>
    </row>
    <row r="41" spans="2:16" s="24" customFormat="1" ht="24.2" x14ac:dyDescent="0.25">
      <c r="B41" s="603">
        <v>8</v>
      </c>
      <c r="C41" s="325" t="str" cm="1">
        <f t="array" ref="C41">IFERROR(INDEX('List of Test Cases'!C:C,SMALL(IF('List of Test Cases'!E:E=$C$1,ROW('List of Test Cases'!E:E) - ROW(INDEX('List of Test Cases'!E:E,1,1))+1),B41)),"")</f>
        <v>ET-E009-SRWR-G2</v>
      </c>
      <c r="D41" s="600" t="str" cm="1">
        <f t="array" aca="1" ref="D41" ca="1">IF(C41="","",HYPERLINK("#"&amp;CELL("address",INDEX('List of Test Cases'!C:C,MATCH(CONCATENATE(C41,C$1),'List of Test Cases'!Q:Q,0))),"View Test Case"))</f>
        <v>View Test Case</v>
      </c>
      <c r="E41" s="56" t="str" cm="1">
        <f t="array" ref="E41">IF($C41="","",INDEX('List of Test Cases'!B:B,MATCH(CONCATENATE($C41,$C$1),'List of Test Cases'!$Q:$Q,0),))</f>
        <v>ET-E009</v>
      </c>
      <c r="F41" s="56" t="str" cm="1">
        <f t="array" ref="F41">IF($C41="","",INDEX('List of Test Cases'!C:C,MATCH(CONCATENATE($C41,$C$1),'List of Test Cases'!$Q:$Q,0),))</f>
        <v>ET-E009-SRWR-G2</v>
      </c>
      <c r="G41" s="56" t="str" cm="1">
        <f t="array" aca="1" ref="G41" ca="1">IF($C41="","",INDEX('List of Test Cases'!G:G,MATCH(CONCATENATE($C41,$C$1),'List of Test Cases'!$Q:$Q,0),))</f>
        <v>Switch Request Confirmed in CSS - Electricity (Gaining) (OFAF, 1 Day(s))</v>
      </c>
      <c r="H41" s="56" t="str" cm="1">
        <f t="array" ref="H41">IF($C41="","",INDEX('List of Test Cases'!A:A,MATCH(CONCATENATE($C41,$C$1),'List of Test Cases'!$Q:$Q,0),))</f>
        <v>Switch Request Withdrawal Rejected - GAIN</v>
      </c>
      <c r="I41" s="601"/>
      <c r="J41" s="601"/>
      <c r="K41" s="47"/>
      <c r="L41" s="47"/>
      <c r="M41" s="47"/>
      <c r="N41" s="47"/>
      <c r="O41" s="56"/>
      <c r="P41" s="56"/>
    </row>
    <row r="42" spans="2:16" s="24" customFormat="1" ht="24.2" x14ac:dyDescent="0.25">
      <c r="B42" s="603">
        <v>9</v>
      </c>
      <c r="C42" s="325" t="str" cm="1">
        <f t="array" ref="C42">IFERROR(INDEX('List of Test Cases'!C:C,SMALL(IF('List of Test Cases'!E:E=$C$1,ROW('List of Test Cases'!E:E) - ROW(INDEX('List of Test Cases'!E:E,1,1))+1),B42)),"")</f>
        <v>ET-E009-SRWR-G3</v>
      </c>
      <c r="D42" s="600" t="str" cm="1">
        <f t="array" aca="1" ref="D42" ca="1">IF(C42="","",HYPERLINK("#"&amp;CELL("address",INDEX('List of Test Cases'!C:C,MATCH(CONCATENATE(C42,C$1),'List of Test Cases'!Q:Q,0))),"View Test Case"))</f>
        <v>View Test Case</v>
      </c>
      <c r="E42" s="56" t="str" cm="1">
        <f t="array" ref="E42">IF($C42="","",INDEX('List of Test Cases'!B:B,MATCH(CONCATENATE($C42,$C$1),'List of Test Cases'!$Q:$Q,0),))</f>
        <v>ET-E009</v>
      </c>
      <c r="F42" s="56" t="str" cm="1">
        <f t="array" ref="F42">IF($C42="","",INDEX('List of Test Cases'!C:C,MATCH(CONCATENATE($C42,$C$1),'List of Test Cases'!$Q:$Q,0),))</f>
        <v>ET-E009-SRWR-G3</v>
      </c>
      <c r="G42" s="56" t="str" cm="1">
        <f t="array" aca="1" ref="G42" ca="1">IF($C42="","",INDEX('List of Test Cases'!G:G,MATCH(CONCATENATE($C42,$C$1),'List of Test Cases'!$Q:$Q,0),))</f>
        <v>Switch Request Confirmed in CSS - Electricity (Gaining) (Related MPAN, 1 Day(s))</v>
      </c>
      <c r="H42" s="56" t="str" cm="1">
        <f t="array" ref="H42">IF($C42="","",INDEX('List of Test Cases'!A:A,MATCH(CONCATENATE($C42,$C$1),'List of Test Cases'!$Q:$Q,0),))</f>
        <v>Switch Request Withdrawal Rejected - GAIN</v>
      </c>
      <c r="I42" s="601"/>
      <c r="J42" s="601"/>
      <c r="K42" s="47"/>
      <c r="L42" s="47"/>
      <c r="M42" s="47"/>
      <c r="N42" s="47"/>
      <c r="O42" s="56"/>
      <c r="P42" s="56"/>
    </row>
    <row r="43" spans="2:16" s="24" customFormat="1" ht="24.2" x14ac:dyDescent="0.25">
      <c r="B43" s="603">
        <v>10</v>
      </c>
      <c r="C43" s="325" t="str" cm="1">
        <f t="array" ref="C43">IFERROR(INDEX('List of Test Cases'!C:C,SMALL(IF('List of Test Cases'!E:E=$C$1,ROW('List of Test Cases'!E:E) - ROW(INDEX('List of Test Cases'!E:E,1,1))+1),B43)),"")</f>
        <v>ET-E009-SRWR-G4</v>
      </c>
      <c r="D43" s="600" t="str" cm="1">
        <f t="array" aca="1" ref="D43" ca="1">IF(C43="","",HYPERLINK("#"&amp;CELL("address",INDEX('List of Test Cases'!C:C,MATCH(CONCATENATE(C43,C$1),'List of Test Cases'!Q:Q,0))),"View Test Case"))</f>
        <v>View Test Case</v>
      </c>
      <c r="E43" s="56" t="str" cm="1">
        <f t="array" ref="E43">IF($C43="","",INDEX('List of Test Cases'!B:B,MATCH(CONCATENATE($C43,$C$1),'List of Test Cases'!$Q:$Q,0),))</f>
        <v>ET-E009</v>
      </c>
      <c r="F43" s="56" t="str" cm="1">
        <f t="array" ref="F43">IF($C43="","",INDEX('List of Test Cases'!C:C,MATCH(CONCATENATE($C43,$C$1),'List of Test Cases'!$Q:$Q,0),))</f>
        <v>ET-E009-SRWR-G4</v>
      </c>
      <c r="G43" s="56" t="str" cm="1">
        <f t="array" aca="1" ref="G43" ca="1">IF($C43="","",INDEX('List of Test Cases'!G:G,MATCH(CONCATENATE($C43,$C$1),'List of Test Cases'!$Q:$Q,0),))</f>
        <v>Switch Request Confirmed in CSS - Electricity (Gaining) (OFAF, Related MPAN, 1 Day(s))</v>
      </c>
      <c r="H43" s="56" t="str" cm="1">
        <f t="array" ref="H43">IF($C43="","",INDEX('List of Test Cases'!A:A,MATCH(CONCATENATE($C43,$C$1),'List of Test Cases'!$Q:$Q,0),))</f>
        <v>Switch Request Withdrawal Rejected - GAIN</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51</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52</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20.3" customHeight="1" x14ac:dyDescent="0.25">
      <c r="B86" s="603">
        <v>53</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20.3" customHeight="1" x14ac:dyDescent="0.25">
      <c r="B87" s="603">
        <v>54</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20.3" customHeight="1" x14ac:dyDescent="0.25">
      <c r="B88" s="603">
        <v>55</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B89" s="603">
        <v>56</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20.3" customHeight="1" x14ac:dyDescent="0.25">
      <c r="B90" s="603">
        <v>57</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20.3" customHeight="1" x14ac:dyDescent="0.25">
      <c r="B91" s="603">
        <v>58</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20.3" customHeight="1" x14ac:dyDescent="0.25">
      <c r="B92" s="603">
        <v>59</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20.3" customHeight="1" x14ac:dyDescent="0.25">
      <c r="B93" s="603">
        <v>60</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20.3" customHeight="1" x14ac:dyDescent="0.25">
      <c r="B94" s="603">
        <v>61</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20.3" customHeight="1" x14ac:dyDescent="0.25">
      <c r="B95" s="603">
        <v>62</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20.3" customHeight="1" x14ac:dyDescent="0.25">
      <c r="B96" s="603">
        <v>63</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20.3" customHeight="1" x14ac:dyDescent="0.25">
      <c r="B97" s="603">
        <v>64</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20.3" customHeight="1" x14ac:dyDescent="0.25">
      <c r="B98" s="603">
        <v>65</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20.3" customHeight="1" x14ac:dyDescent="0.25">
      <c r="B99" s="603">
        <v>66</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20.3" customHeight="1" x14ac:dyDescent="0.25">
      <c r="B100" s="603">
        <v>67</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20.3" customHeight="1" x14ac:dyDescent="0.25">
      <c r="B101" s="603">
        <v>68</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20.3" customHeight="1" x14ac:dyDescent="0.25">
      <c r="B102" s="603">
        <v>69</v>
      </c>
      <c r="C102" s="325" t="str" cm="1">
        <f t="array" ref="C102">IFERROR(INDEX('List of Test Cases'!C:C,SMALL(IF('List of Test Cases'!E:E=$C$1,ROW('List of Test Cases'!E:E) - ROW(INDEX('List of Test Cases'!E:E,1,1))+1),B102)),"")</f>
        <v/>
      </c>
      <c r="D102" s="600" t="str" cm="1">
        <f t="array" aca="1" ref="D102" ca="1">IF(C102="","",HYPERLINK("#"&amp;CELL("address",INDEX('List of Test Cases'!C:C,MATCH(CONCATENATE(C102,C$1),'List of Test Cases'!Q:Q,0))),"View Test Case"))</f>
        <v/>
      </c>
      <c r="E102" s="56" t="str" cm="1">
        <f t="array" ref="E102">IF($C102="","",INDEX('List of Test Cases'!B:B,MATCH(CONCATENATE($C102,$C$1),'List of Test Cases'!$Q:$Q,0),))</f>
        <v/>
      </c>
      <c r="F102" s="56" t="str" cm="1">
        <f t="array" ref="F102">IF($C102="","",INDEX('List of Test Cases'!C:C,MATCH(CONCATENATE($C102,$C$1),'List of Test Cases'!$Q:$Q,0),))</f>
        <v/>
      </c>
      <c r="G102" s="56" t="str" cm="1">
        <f t="array" ref="G102">IF($C102="","",INDEX('List of Test Cases'!G:G,MATCH(CONCATENATE($C102,$C$1),'List of Test Cases'!$Q:$Q,0),))</f>
        <v/>
      </c>
      <c r="H102" s="56" t="str" cm="1">
        <f t="array" ref="H102">IF($C102="","",INDEX('List of Test Cases'!A:A,MATCH(CONCATENATE($C102,$C$1),'List of Test Cases'!$Q:$Q,0),))</f>
        <v/>
      </c>
      <c r="I102" s="601"/>
      <c r="J102" s="601"/>
      <c r="K102" s="47"/>
      <c r="L102" s="47"/>
      <c r="M102" s="47"/>
      <c r="N102" s="47"/>
      <c r="O102" s="56"/>
      <c r="P102" s="56"/>
    </row>
    <row r="103" spans="2:16" ht="20.3" customHeight="1" x14ac:dyDescent="0.25">
      <c r="B103" s="603">
        <v>70</v>
      </c>
      <c r="C103" s="325" t="str" cm="1">
        <f t="array" ref="C103">IFERROR(INDEX('List of Test Cases'!C:C,SMALL(IF('List of Test Cases'!E:E=$C$1,ROW('List of Test Cases'!E:E) - ROW(INDEX('List of Test Cases'!E:E,1,1))+1),B103)),"")</f>
        <v/>
      </c>
      <c r="D103" s="600" t="str" cm="1">
        <f t="array" aca="1" ref="D103" ca="1">IF(C103="","",HYPERLINK("#"&amp;CELL("address",INDEX('List of Test Cases'!C:C,MATCH(CONCATENATE(C103,C$1),'List of Test Cases'!Q:Q,0))),"View Test Case"))</f>
        <v/>
      </c>
      <c r="E103" s="56" t="str" cm="1">
        <f t="array" ref="E103">IF($C103="","",INDEX('List of Test Cases'!B:B,MATCH(CONCATENATE($C103,$C$1),'List of Test Cases'!$Q:$Q,0),))</f>
        <v/>
      </c>
      <c r="F103" s="56" t="str" cm="1">
        <f t="array" ref="F103">IF($C103="","",INDEX('List of Test Cases'!C:C,MATCH(CONCATENATE($C103,$C$1),'List of Test Cases'!$Q:$Q,0),))</f>
        <v/>
      </c>
      <c r="G103" s="56" t="str" cm="1">
        <f t="array" ref="G103">IF($C103="","",INDEX('List of Test Cases'!G:G,MATCH(CONCATENATE($C103,$C$1),'List of Test Cases'!$Q:$Q,0),))</f>
        <v/>
      </c>
      <c r="H103" s="56" t="str" cm="1">
        <f t="array" ref="H103">IF($C103="","",INDEX('List of Test Cases'!A:A,MATCH(CONCATENATE($C103,$C$1),'List of Test Cases'!$Q:$Q,0),))</f>
        <v/>
      </c>
      <c r="I103" s="601"/>
      <c r="J103" s="601"/>
      <c r="K103" s="47"/>
      <c r="L103" s="47"/>
      <c r="M103" s="47"/>
      <c r="N103" s="47"/>
      <c r="O103" s="56"/>
      <c r="P103" s="56"/>
    </row>
    <row r="104" spans="2:16" ht="20.3" customHeight="1" x14ac:dyDescent="0.25">
      <c r="F104" s="92"/>
    </row>
    <row r="105" spans="2:16" ht="20.3" customHeight="1" x14ac:dyDescent="0.25">
      <c r="F105" s="92"/>
    </row>
    <row r="106" spans="2:16" ht="20.3" customHeight="1" x14ac:dyDescent="0.25">
      <c r="F106" s="92"/>
    </row>
    <row r="107" spans="2:16" ht="20.3" customHeight="1" x14ac:dyDescent="0.25">
      <c r="F107" s="92"/>
    </row>
    <row r="108" spans="2:16" ht="20.3" customHeight="1" x14ac:dyDescent="0.25">
      <c r="F108" s="92"/>
    </row>
    <row r="109" spans="2:16" ht="20.3" customHeight="1" x14ac:dyDescent="0.25">
      <c r="F109" s="92"/>
    </row>
    <row r="110" spans="2:16" ht="20.3" customHeight="1" x14ac:dyDescent="0.25">
      <c r="F110" s="92"/>
    </row>
    <row r="111" spans="2:16" ht="20.3" customHeight="1" x14ac:dyDescent="0.25">
      <c r="F111" s="92"/>
    </row>
    <row r="112" spans="2:1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row r="158" spans="6:6" ht="20.3" customHeight="1" x14ac:dyDescent="0.25">
      <c r="F158" s="92"/>
    </row>
    <row r="159" spans="6:6" ht="20.3" customHeight="1" x14ac:dyDescent="0.25">
      <c r="F159" s="92"/>
    </row>
    <row r="160" spans="6:6" ht="20.3" customHeight="1" x14ac:dyDescent="0.25">
      <c r="F160" s="92"/>
    </row>
    <row r="161" spans="6:6" ht="20.3" customHeight="1" x14ac:dyDescent="0.25">
      <c r="F161" s="92"/>
    </row>
    <row r="162" spans="6:6" ht="20.3" customHeight="1" x14ac:dyDescent="0.25">
      <c r="F162" s="92"/>
    </row>
    <row r="163" spans="6:6" ht="20.3" customHeight="1" x14ac:dyDescent="0.25">
      <c r="F163" s="92"/>
    </row>
    <row r="164" spans="6:6" ht="20.3" customHeight="1" x14ac:dyDescent="0.25">
      <c r="F164" s="92"/>
    </row>
    <row r="165" spans="6:6" ht="20.3" customHeight="1" x14ac:dyDescent="0.25">
      <c r="F165" s="92"/>
    </row>
    <row r="166" spans="6:6" ht="20.3" customHeight="1" x14ac:dyDescent="0.25">
      <c r="F166" s="92"/>
    </row>
    <row r="167" spans="6:6" ht="20.3" customHeight="1" x14ac:dyDescent="0.25">
      <c r="F167" s="92"/>
    </row>
  </sheetData>
  <autoFilter ref="B13:P30" xr:uid="{146E9F77-C1C7-4865-95DF-79B00E47C1AA}"/>
  <mergeCells count="8">
    <mergeCell ref="B12:N12"/>
    <mergeCell ref="B3:B7"/>
    <mergeCell ref="C2:G2"/>
    <mergeCell ref="C3:G6"/>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2:D10"/>
  <sheetViews>
    <sheetView showGridLines="0" tabSelected="1" view="pageLayout" zoomScale="109" zoomScaleNormal="75" zoomScalePageLayoutView="109" workbookViewId="0">
      <selection activeCell="D10" sqref="D10"/>
    </sheetView>
  </sheetViews>
  <sheetFormatPr defaultColWidth="8.88671875" defaultRowHeight="13.25" x14ac:dyDescent="0.3"/>
  <cols>
    <col min="1" max="1" width="17.5546875" customWidth="1"/>
    <col min="2" max="2" width="16.109375" customWidth="1"/>
    <col min="3" max="3" width="22.109375" customWidth="1"/>
    <col min="4" max="4" width="89.88671875" customWidth="1"/>
    <col min="5" max="13" width="9.88671875" customWidth="1"/>
    <col min="14" max="15" width="9.109375" customWidth="1"/>
  </cols>
  <sheetData>
    <row r="2" spans="1:4" ht="14.4" x14ac:dyDescent="0.3">
      <c r="C2" s="1"/>
    </row>
    <row r="4" spans="1:4" ht="16.149999999999999" x14ac:dyDescent="0.35">
      <c r="A4" s="276" t="s">
        <v>1</v>
      </c>
    </row>
    <row r="5" spans="1:4" x14ac:dyDescent="0.3">
      <c r="A5" s="275" t="s">
        <v>2</v>
      </c>
      <c r="B5" s="275" t="s">
        <v>3</v>
      </c>
      <c r="C5" s="275" t="s">
        <v>4</v>
      </c>
      <c r="D5" s="275" t="s">
        <v>5</v>
      </c>
    </row>
    <row r="6" spans="1:4" x14ac:dyDescent="0.3">
      <c r="A6" s="2">
        <v>0.1</v>
      </c>
      <c r="B6" s="1044">
        <v>44657</v>
      </c>
      <c r="C6" s="3" t="s">
        <v>6</v>
      </c>
      <c r="D6" s="3" t="s">
        <v>7</v>
      </c>
    </row>
    <row r="7" spans="1:4" x14ac:dyDescent="0.3">
      <c r="A7" s="2">
        <v>0.2</v>
      </c>
      <c r="B7" s="1044">
        <v>44669</v>
      </c>
      <c r="C7" s="3" t="s">
        <v>6</v>
      </c>
      <c r="D7" s="3" t="s">
        <v>8</v>
      </c>
    </row>
    <row r="8" spans="1:4" x14ac:dyDescent="0.3">
      <c r="A8" s="2">
        <v>0.3</v>
      </c>
      <c r="B8" s="1044">
        <v>44687</v>
      </c>
      <c r="C8" s="3" t="s">
        <v>6</v>
      </c>
      <c r="D8" s="3" t="s">
        <v>9</v>
      </c>
    </row>
    <row r="9" spans="1:4" x14ac:dyDescent="0.3">
      <c r="A9" s="1120">
        <v>1</v>
      </c>
      <c r="B9" s="1119">
        <v>44718</v>
      </c>
      <c r="C9" s="3" t="s">
        <v>6</v>
      </c>
      <c r="D9" s="3" t="s">
        <v>10</v>
      </c>
    </row>
    <row r="10" spans="1:4" x14ac:dyDescent="0.3">
      <c r="A10" s="1120">
        <v>1.1000000000000001</v>
      </c>
      <c r="B10" s="1119">
        <v>44774</v>
      </c>
      <c r="C10" s="3" t="s">
        <v>6</v>
      </c>
      <c r="D10" s="3" t="s">
        <v>2739</v>
      </c>
    </row>
  </sheetData>
  <pageMargins left="0.7" right="0.7" top="0.75" bottom="0.75" header="0.3" footer="0.3"/>
  <pageSetup paperSize="9" orientation="landscape" r:id="rId1"/>
  <headerFooter>
    <oddHeader>&amp;R
24/09/2020&amp;C&amp;"Calibri"&amp;11&amp;KFF0000DCC Controlled&amp;1#_x000D_&amp;"Calibri"&amp;11&amp;K000000</oddHeader>
    <oddFooter>&amp;C&amp;1#&amp;"Calibri"&amp;11&amp;KFF0000DCC Controlled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EBA6-EAD6-47D3-9725-01D96B8BCCA9}">
  <dimension ref="A1:P167"/>
  <sheetViews>
    <sheetView showGridLines="0" showRuler="0" topLeftCell="A2" zoomScaleNormal="100" zoomScalePageLayoutView="87" workbookViewId="0">
      <pane xSplit="7" topLeftCell="H1" activePane="topRight" state="frozen"/>
      <selection activeCell="A6" sqref="A6"/>
      <selection pane="topRight" activeCell="A2" sqref="A1:A1048576"/>
    </sheetView>
  </sheetViews>
  <sheetFormatPr defaultColWidth="10.5546875" defaultRowHeight="20.3" customHeight="1" x14ac:dyDescent="0.25"/>
  <cols>
    <col min="1" max="1" width="0" style="71" hidden="1" customWidth="1"/>
    <col min="2" max="2" width="21.44140625" style="96" customWidth="1"/>
    <col min="3" max="3" width="39.109375" style="96" customWidth="1"/>
    <col min="4" max="4" width="13.6640625" style="96" bestFit="1" customWidth="1"/>
    <col min="5" max="5" width="12" style="71" bestFit="1" customWidth="1"/>
    <col min="6" max="6" width="19.88671875" style="71" bestFit="1" customWidth="1"/>
    <col min="7" max="7" width="47.44140625" style="71" customWidth="1"/>
    <col min="8" max="8" width="22.88671875" style="71" bestFit="1" customWidth="1"/>
    <col min="9" max="9" width="27.5546875" style="71" customWidth="1"/>
    <col min="10" max="10" width="35.88671875" style="71" customWidth="1"/>
    <col min="11" max="11" width="22.109375" style="71" bestFit="1" customWidth="1"/>
    <col min="12" max="12" width="45.6640625" style="71" bestFit="1" customWidth="1"/>
    <col min="13" max="13" width="34.6640625" style="71" bestFit="1" customWidth="1"/>
    <col min="14" max="14" width="35.44140625" style="71" bestFit="1" customWidth="1"/>
    <col min="15" max="15" width="22.5546875" style="71" bestFit="1" customWidth="1"/>
    <col min="16" max="16" width="31.6640625" style="71" customWidth="1"/>
    <col min="17" max="16384" width="10.5546875" style="71"/>
  </cols>
  <sheetData>
    <row r="1" spans="1:16" ht="39.049999999999997" customHeight="1" x14ac:dyDescent="0.25">
      <c r="B1" s="322" t="s">
        <v>388</v>
      </c>
      <c r="C1" s="68" t="s">
        <v>1005</v>
      </c>
      <c r="D1" s="69"/>
      <c r="E1" s="70"/>
      <c r="F1" s="70"/>
      <c r="G1" s="70"/>
      <c r="H1" s="70"/>
      <c r="I1" s="70"/>
      <c r="J1" s="70"/>
      <c r="K1" s="70"/>
      <c r="L1" s="70"/>
      <c r="M1" s="70"/>
      <c r="N1" s="70"/>
      <c r="O1" s="348"/>
      <c r="P1" s="345"/>
    </row>
    <row r="2" spans="1:16" ht="14.4" x14ac:dyDescent="0.25">
      <c r="B2" s="322" t="s">
        <v>390</v>
      </c>
      <c r="C2" s="1238" t="s">
        <v>1467</v>
      </c>
      <c r="D2" s="1239"/>
      <c r="E2" s="1239"/>
      <c r="F2" s="1239"/>
      <c r="G2" s="1239"/>
      <c r="H2" s="515"/>
      <c r="I2" s="515"/>
      <c r="J2" s="515"/>
      <c r="K2" s="515"/>
      <c r="L2" s="515"/>
      <c r="M2" s="515"/>
      <c r="N2" s="515"/>
      <c r="O2" s="348"/>
      <c r="P2" s="345"/>
    </row>
    <row r="3" spans="1:16" ht="12.1" x14ac:dyDescent="0.25">
      <c r="B3" s="1235" t="s">
        <v>392</v>
      </c>
      <c r="C3" s="1241" t="s">
        <v>1409</v>
      </c>
      <c r="D3" s="1242"/>
      <c r="E3" s="1242"/>
      <c r="F3" s="1242"/>
      <c r="G3" s="1242"/>
      <c r="H3" s="516"/>
      <c r="I3" s="516"/>
      <c r="J3" s="516"/>
      <c r="K3" s="516"/>
      <c r="L3" s="516"/>
      <c r="M3" s="516"/>
      <c r="N3" s="516"/>
      <c r="O3" s="349"/>
      <c r="P3" s="342"/>
    </row>
    <row r="4" spans="1:16" ht="12.1" x14ac:dyDescent="0.25">
      <c r="B4" s="1236"/>
      <c r="C4" s="1244"/>
      <c r="D4" s="1245"/>
      <c r="E4" s="1245"/>
      <c r="F4" s="1245"/>
      <c r="G4" s="1245"/>
      <c r="H4" s="517"/>
      <c r="I4" s="517"/>
      <c r="J4" s="517"/>
      <c r="K4" s="517"/>
      <c r="L4" s="517"/>
      <c r="M4" s="517"/>
      <c r="N4" s="517"/>
      <c r="P4" s="343"/>
    </row>
    <row r="5" spans="1:16" ht="12.1" x14ac:dyDescent="0.25">
      <c r="B5" s="1236"/>
      <c r="C5" s="1244"/>
      <c r="D5" s="1245"/>
      <c r="E5" s="1245"/>
      <c r="F5" s="1245"/>
      <c r="G5" s="1245"/>
      <c r="H5" s="517"/>
      <c r="I5" s="517"/>
      <c r="J5" s="517"/>
      <c r="K5" s="517"/>
      <c r="L5" s="517"/>
      <c r="M5" s="517"/>
      <c r="N5" s="517"/>
      <c r="P5" s="343"/>
    </row>
    <row r="6" spans="1:16" ht="12.1" x14ac:dyDescent="0.25">
      <c r="B6" s="1236"/>
      <c r="C6" s="1244"/>
      <c r="D6" s="1245"/>
      <c r="E6" s="1245"/>
      <c r="F6" s="1245"/>
      <c r="G6" s="1245"/>
      <c r="H6" s="517"/>
      <c r="I6" s="517"/>
      <c r="J6" s="517"/>
      <c r="K6" s="517"/>
      <c r="L6" s="517"/>
      <c r="M6" s="517"/>
      <c r="N6" s="517"/>
      <c r="O6" s="350"/>
      <c r="P6" s="344"/>
    </row>
    <row r="7" spans="1:16" ht="19.45" hidden="1" customHeight="1" x14ac:dyDescent="0.25">
      <c r="B7" s="1237"/>
      <c r="C7" s="518"/>
      <c r="D7" s="519"/>
      <c r="E7" s="519"/>
      <c r="F7" s="519"/>
      <c r="G7" s="519"/>
      <c r="H7" s="519"/>
      <c r="I7" s="519"/>
      <c r="J7" s="519"/>
      <c r="K7" s="519"/>
      <c r="L7" s="519"/>
      <c r="M7" s="519"/>
      <c r="N7" s="520"/>
    </row>
    <row r="8" spans="1:16" ht="14.4" x14ac:dyDescent="0.25">
      <c r="B8" s="322" t="s">
        <v>394</v>
      </c>
      <c r="C8" s="1238" t="s">
        <v>731</v>
      </c>
      <c r="D8" s="1239"/>
      <c r="E8" s="1239"/>
      <c r="F8" s="1239"/>
      <c r="G8" s="1239"/>
      <c r="H8" s="515"/>
      <c r="I8" s="515"/>
      <c r="J8" s="515"/>
      <c r="K8" s="515"/>
      <c r="L8" s="515"/>
      <c r="M8" s="515"/>
      <c r="N8" s="515"/>
      <c r="O8" s="348"/>
      <c r="P8" s="345"/>
    </row>
    <row r="9" spans="1:16" ht="54" customHeight="1" x14ac:dyDescent="0.25">
      <c r="B9" s="322" t="s">
        <v>396</v>
      </c>
      <c r="C9" s="1238" t="s">
        <v>1410</v>
      </c>
      <c r="D9" s="1239"/>
      <c r="E9" s="1239"/>
      <c r="F9" s="1239"/>
      <c r="G9" s="1239"/>
      <c r="H9" s="1006"/>
      <c r="I9" s="1006"/>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",TRUE,IF((E14:E104="Y")*(B31:B104&lt;&gt;""),B31:B104,""))</f>
        <v>#N/A</v>
      </c>
      <c r="I10" s="515"/>
      <c r="J10" s="515"/>
      <c r="K10" s="515"/>
      <c r="L10" s="515"/>
      <c r="M10" s="515"/>
      <c r="N10" s="515"/>
      <c r="O10" s="348"/>
      <c r="P10" s="345"/>
    </row>
    <row r="11" spans="1:16" ht="39.049999999999997" customHeight="1" x14ac:dyDescent="0.25">
      <c r="B11" s="322" t="s">
        <v>398</v>
      </c>
      <c r="C11" s="1238" t="s">
        <v>63</v>
      </c>
      <c r="D11" s="1239"/>
      <c r="E11" s="1239"/>
      <c r="F11" s="1239"/>
      <c r="G11" s="1239"/>
      <c r="H11" s="515"/>
      <c r="I11" s="515"/>
      <c r="J11" s="515"/>
      <c r="K11" s="515"/>
      <c r="L11" s="515"/>
      <c r="M11" s="515"/>
      <c r="N11" s="515"/>
      <c r="O11" s="348"/>
      <c r="P11" s="345"/>
    </row>
    <row r="12" spans="1:16" ht="20.3" customHeight="1" x14ac:dyDescent="0.25">
      <c r="B12" s="1250" t="s">
        <v>1411</v>
      </c>
      <c r="C12" s="1251"/>
      <c r="D12" s="1251"/>
      <c r="E12" s="1251"/>
      <c r="F12" s="1251"/>
      <c r="G12" s="1251"/>
      <c r="H12" s="1251"/>
      <c r="I12" s="1251"/>
      <c r="J12" s="1251"/>
      <c r="K12" s="1251"/>
      <c r="L12" s="1251"/>
      <c r="M12" s="1251"/>
      <c r="N12" s="1251"/>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60.05" customHeight="1" x14ac:dyDescent="0.3">
      <c r="A14" s="404" t="s">
        <v>1180</v>
      </c>
      <c r="B14" s="404" t="s">
        <v>1181</v>
      </c>
      <c r="C14" s="540" t="s">
        <v>804</v>
      </c>
      <c r="D14" s="543" t="s">
        <v>804</v>
      </c>
      <c r="E14" s="317" t="s">
        <v>1264</v>
      </c>
      <c r="F14" s="404" t="s">
        <v>1468</v>
      </c>
      <c r="G14" s="77" t="s">
        <v>1184</v>
      </c>
      <c r="H14" s="404" t="s">
        <v>1413</v>
      </c>
      <c r="I14" s="404" t="s">
        <v>1186</v>
      </c>
      <c r="J14" s="31" t="s">
        <v>1187</v>
      </c>
      <c r="K14" s="404" t="s">
        <v>1188</v>
      </c>
      <c r="L14" s="78" t="s">
        <v>63</v>
      </c>
      <c r="M14" s="78" t="s">
        <v>63</v>
      </c>
      <c r="N14" s="78">
        <v>202</v>
      </c>
      <c r="O14" s="83" t="s">
        <v>1262</v>
      </c>
    </row>
    <row r="15" spans="1:16" s="87" customFormat="1" ht="290.3" x14ac:dyDescent="0.3">
      <c r="A15" s="80" t="s">
        <v>1414</v>
      </c>
      <c r="B15" s="81" t="s">
        <v>1415</v>
      </c>
      <c r="C15" s="541" t="s">
        <v>805</v>
      </c>
      <c r="D15" s="543" t="s">
        <v>804</v>
      </c>
      <c r="E15" s="317" t="s">
        <v>1182</v>
      </c>
      <c r="F15" s="80" t="s">
        <v>1416</v>
      </c>
      <c r="G15" s="81" t="s">
        <v>324</v>
      </c>
      <c r="H15" s="81" t="s">
        <v>1192</v>
      </c>
      <c r="I15" s="82" t="s">
        <v>1417</v>
      </c>
      <c r="J15" s="83" t="s">
        <v>63</v>
      </c>
      <c r="K15" s="83" t="s">
        <v>63</v>
      </c>
      <c r="L15" s="404" t="s">
        <v>1418</v>
      </c>
      <c r="M15" s="93" t="s">
        <v>1419</v>
      </c>
      <c r="N15" s="404">
        <v>202</v>
      </c>
      <c r="O15" s="39"/>
    </row>
    <row r="16" spans="1:16" s="87" customFormat="1" ht="181.45" x14ac:dyDescent="0.3">
      <c r="A16" s="404" t="s">
        <v>1334</v>
      </c>
      <c r="B16" s="404" t="s">
        <v>1420</v>
      </c>
      <c r="C16" s="540" t="s">
        <v>805</v>
      </c>
      <c r="D16" s="543" t="s">
        <v>804</v>
      </c>
      <c r="E16" s="317" t="s">
        <v>1182</v>
      </c>
      <c r="F16" s="80" t="s">
        <v>1398</v>
      </c>
      <c r="G16" s="85" t="s">
        <v>1184</v>
      </c>
      <c r="H16" s="86" t="s">
        <v>1270</v>
      </c>
      <c r="I16" s="86" t="s">
        <v>1229</v>
      </c>
      <c r="J16" s="86" t="s">
        <v>63</v>
      </c>
      <c r="K16" s="87" t="s">
        <v>63</v>
      </c>
      <c r="L16" s="404" t="s">
        <v>63</v>
      </c>
      <c r="M16" s="404" t="s">
        <v>63</v>
      </c>
      <c r="N16" s="78">
        <v>202</v>
      </c>
      <c r="O16" s="404" t="s">
        <v>1225</v>
      </c>
    </row>
    <row r="17" spans="1:16" s="695" customFormat="1" ht="181.45" x14ac:dyDescent="0.3">
      <c r="A17" s="690" t="s">
        <v>1342</v>
      </c>
      <c r="B17" s="690" t="s">
        <v>1421</v>
      </c>
      <c r="C17" s="717" t="s">
        <v>805</v>
      </c>
      <c r="D17" s="719" t="s">
        <v>805</v>
      </c>
      <c r="E17" s="691" t="s">
        <v>1182</v>
      </c>
      <c r="F17" s="690" t="s">
        <v>1422</v>
      </c>
      <c r="G17" s="693" t="s">
        <v>330</v>
      </c>
      <c r="H17" s="690" t="s">
        <v>1423</v>
      </c>
      <c r="I17" s="690" t="s">
        <v>1424</v>
      </c>
      <c r="J17" s="694" t="s">
        <v>63</v>
      </c>
      <c r="K17" s="706" t="s">
        <v>63</v>
      </c>
      <c r="L17" s="706" t="s">
        <v>63</v>
      </c>
      <c r="M17" s="706" t="s">
        <v>63</v>
      </c>
      <c r="N17" s="690">
        <v>202</v>
      </c>
      <c r="O17" s="706" t="s">
        <v>1425</v>
      </c>
    </row>
    <row r="18" spans="1:16" s="731" customFormat="1" ht="48.4" x14ac:dyDescent="0.3">
      <c r="A18" s="724" t="s">
        <v>1426</v>
      </c>
      <c r="B18" s="733" t="s">
        <v>1427</v>
      </c>
      <c r="C18" s="726" t="s">
        <v>805</v>
      </c>
      <c r="D18" s="726" t="s">
        <v>805</v>
      </c>
      <c r="E18" s="726" t="s">
        <v>1182</v>
      </c>
      <c r="F18" s="727" t="s">
        <v>1428</v>
      </c>
      <c r="G18" s="734" t="s">
        <v>330</v>
      </c>
      <c r="H18" s="730" t="s">
        <v>1469</v>
      </c>
      <c r="I18" s="730" t="s">
        <v>1430</v>
      </c>
      <c r="J18" s="705" t="s">
        <v>1187</v>
      </c>
      <c r="K18" s="730" t="s">
        <v>1431</v>
      </c>
      <c r="L18" s="720" t="s">
        <v>63</v>
      </c>
      <c r="M18" s="720"/>
      <c r="N18" s="704"/>
      <c r="O18" s="720" t="s">
        <v>1432</v>
      </c>
    </row>
    <row r="19" spans="1:16" s="731" customFormat="1" ht="60.5" x14ac:dyDescent="0.3">
      <c r="A19" s="724" t="s">
        <v>1426</v>
      </c>
      <c r="B19" s="720" t="s">
        <v>1433</v>
      </c>
      <c r="C19" s="726" t="s">
        <v>805</v>
      </c>
      <c r="D19" s="726" t="s">
        <v>805</v>
      </c>
      <c r="E19" s="726" t="s">
        <v>1182</v>
      </c>
      <c r="F19" s="727" t="s">
        <v>1434</v>
      </c>
      <c r="G19" s="721" t="s">
        <v>324</v>
      </c>
      <c r="H19" s="720" t="s">
        <v>63</v>
      </c>
      <c r="I19" s="730" t="s">
        <v>1435</v>
      </c>
      <c r="J19" s="730" t="s">
        <v>63</v>
      </c>
      <c r="K19" s="728" t="s">
        <v>63</v>
      </c>
      <c r="L19" s="728" t="s">
        <v>63</v>
      </c>
      <c r="M19" s="720"/>
      <c r="N19" s="720"/>
      <c r="O19" s="720" t="s">
        <v>1432</v>
      </c>
    </row>
    <row r="20" spans="1:16" s="695" customFormat="1" ht="157.25" x14ac:dyDescent="0.3">
      <c r="A20" s="690" t="s">
        <v>1342</v>
      </c>
      <c r="B20" s="690" t="s">
        <v>1436</v>
      </c>
      <c r="C20" s="717" t="s">
        <v>805</v>
      </c>
      <c r="D20" s="719" t="s">
        <v>805</v>
      </c>
      <c r="E20" s="691" t="s">
        <v>1182</v>
      </c>
      <c r="F20" s="690" t="s">
        <v>1437</v>
      </c>
      <c r="G20" s="693" t="s">
        <v>332</v>
      </c>
      <c r="H20" s="690" t="s">
        <v>1280</v>
      </c>
      <c r="I20" s="690" t="s">
        <v>1424</v>
      </c>
      <c r="J20" s="694" t="s">
        <v>63</v>
      </c>
      <c r="K20" s="706" t="s">
        <v>63</v>
      </c>
      <c r="L20" s="706" t="s">
        <v>63</v>
      </c>
      <c r="M20" s="706" t="s">
        <v>63</v>
      </c>
      <c r="N20" s="690">
        <v>202</v>
      </c>
      <c r="O20" s="706" t="s">
        <v>1425</v>
      </c>
    </row>
    <row r="21" spans="1:16" s="695" customFormat="1" ht="169.35" x14ac:dyDescent="0.3">
      <c r="A21" s="690" t="s">
        <v>1342</v>
      </c>
      <c r="B21" s="690" t="s">
        <v>1438</v>
      </c>
      <c r="C21" s="717" t="s">
        <v>805</v>
      </c>
      <c r="D21" s="719" t="s">
        <v>805</v>
      </c>
      <c r="E21" s="691" t="s">
        <v>1182</v>
      </c>
      <c r="F21" s="718" t="s">
        <v>1439</v>
      </c>
      <c r="G21" s="693" t="s">
        <v>798</v>
      </c>
      <c r="H21" s="690" t="s">
        <v>1440</v>
      </c>
      <c r="I21" s="690" t="s">
        <v>1441</v>
      </c>
      <c r="J21" s="694" t="s">
        <v>63</v>
      </c>
      <c r="K21" s="706" t="s">
        <v>63</v>
      </c>
      <c r="L21" s="706" t="s">
        <v>63</v>
      </c>
      <c r="M21" s="706" t="s">
        <v>63</v>
      </c>
      <c r="N21" s="690">
        <v>202</v>
      </c>
      <c r="O21" s="706" t="s">
        <v>1425</v>
      </c>
    </row>
    <row r="22" spans="1:16" s="87" customFormat="1" ht="133.05000000000001" x14ac:dyDescent="0.3">
      <c r="A22" s="404" t="s">
        <v>1356</v>
      </c>
      <c r="B22" s="404" t="s">
        <v>1442</v>
      </c>
      <c r="C22" s="540" t="s">
        <v>805</v>
      </c>
      <c r="D22" s="543" t="s">
        <v>804</v>
      </c>
      <c r="E22" s="317" t="s">
        <v>1182</v>
      </c>
      <c r="F22" s="80" t="s">
        <v>1443</v>
      </c>
      <c r="G22" s="77" t="s">
        <v>324</v>
      </c>
      <c r="H22" s="86" t="s">
        <v>1359</v>
      </c>
      <c r="I22" s="86" t="s">
        <v>1470</v>
      </c>
      <c r="J22" s="86" t="s">
        <v>63</v>
      </c>
      <c r="K22" s="404" t="s">
        <v>63</v>
      </c>
      <c r="L22" s="404" t="s">
        <v>1360</v>
      </c>
      <c r="M22" s="95" t="s">
        <v>1445</v>
      </c>
      <c r="N22" s="404" t="s">
        <v>63</v>
      </c>
      <c r="O22" s="88"/>
    </row>
    <row r="23" spans="1:16" s="87" customFormat="1" ht="108.9" x14ac:dyDescent="0.3">
      <c r="A23" s="297" t="s">
        <v>1205</v>
      </c>
      <c r="B23" s="297" t="s">
        <v>1446</v>
      </c>
      <c r="C23" s="542" t="s">
        <v>804</v>
      </c>
      <c r="D23" s="543" t="s">
        <v>804</v>
      </c>
      <c r="E23" s="317" t="s">
        <v>1207</v>
      </c>
      <c r="F23" s="298" t="s">
        <v>1471</v>
      </c>
      <c r="G23" s="299" t="s">
        <v>352</v>
      </c>
      <c r="H23" s="297" t="s">
        <v>1261</v>
      </c>
      <c r="I23" s="297" t="s">
        <v>1364</v>
      </c>
      <c r="J23" s="300" t="s">
        <v>1187</v>
      </c>
      <c r="K23" s="297" t="s">
        <v>1211</v>
      </c>
      <c r="L23" s="93" t="s">
        <v>63</v>
      </c>
      <c r="M23" s="93" t="s">
        <v>63</v>
      </c>
      <c r="N23" s="297">
        <v>202</v>
      </c>
      <c r="O23" s="93" t="s">
        <v>1472</v>
      </c>
    </row>
    <row r="24" spans="1:16" s="87" customFormat="1" ht="72.599999999999994" x14ac:dyDescent="0.3">
      <c r="A24" s="404" t="s">
        <v>1205</v>
      </c>
      <c r="B24" s="404" t="s">
        <v>1366</v>
      </c>
      <c r="C24" s="317" t="s">
        <v>805</v>
      </c>
      <c r="D24" s="317" t="s">
        <v>804</v>
      </c>
      <c r="E24" s="317" t="s">
        <v>1182</v>
      </c>
      <c r="F24" s="80" t="s">
        <v>1367</v>
      </c>
      <c r="G24" s="85" t="s">
        <v>324</v>
      </c>
      <c r="H24" s="86" t="s">
        <v>1368</v>
      </c>
      <c r="I24" s="86" t="s">
        <v>1369</v>
      </c>
      <c r="J24" s="86" t="s">
        <v>63</v>
      </c>
      <c r="K24" s="88" t="s">
        <v>63</v>
      </c>
      <c r="L24" s="404" t="s">
        <v>1194</v>
      </c>
      <c r="M24" s="84" t="s">
        <v>1370</v>
      </c>
      <c r="N24" s="78">
        <v>202</v>
      </c>
      <c r="O24" s="47"/>
    </row>
    <row r="25" spans="1:16" s="87" customFormat="1" ht="71.3" customHeight="1" x14ac:dyDescent="0.3">
      <c r="A25" s="404" t="s">
        <v>1205</v>
      </c>
      <c r="B25" s="404" t="s">
        <v>1371</v>
      </c>
      <c r="C25" s="540" t="s">
        <v>804</v>
      </c>
      <c r="D25" s="317" t="s">
        <v>804</v>
      </c>
      <c r="E25" s="317" t="s">
        <v>1182</v>
      </c>
      <c r="F25" s="80" t="s">
        <v>1403</v>
      </c>
      <c r="G25" s="85" t="s">
        <v>352</v>
      </c>
      <c r="H25" s="86" t="s">
        <v>1373</v>
      </c>
      <c r="I25" s="86" t="s">
        <v>1374</v>
      </c>
      <c r="J25" s="86" t="s">
        <v>63</v>
      </c>
      <c r="K25" s="87" t="s">
        <v>63</v>
      </c>
      <c r="L25" s="404" t="s">
        <v>63</v>
      </c>
      <c r="M25" s="404" t="s">
        <v>63</v>
      </c>
      <c r="N25" s="78">
        <v>202</v>
      </c>
      <c r="O25" s="404"/>
    </row>
    <row r="26" spans="1:16" s="87" customFormat="1" ht="266.14999999999998" x14ac:dyDescent="0.3">
      <c r="A26" s="404" t="s">
        <v>1375</v>
      </c>
      <c r="B26" s="404" t="s">
        <v>1448</v>
      </c>
      <c r="C26" s="317" t="s">
        <v>805</v>
      </c>
      <c r="D26" s="317" t="s">
        <v>804</v>
      </c>
      <c r="E26" s="317" t="s">
        <v>1182</v>
      </c>
      <c r="F26" s="80" t="s">
        <v>1449</v>
      </c>
      <c r="G26" s="85" t="s">
        <v>324</v>
      </c>
      <c r="H26" s="86" t="s">
        <v>1378</v>
      </c>
      <c r="I26" s="86" t="s">
        <v>1450</v>
      </c>
      <c r="J26" s="86" t="s">
        <v>63</v>
      </c>
      <c r="K26" s="88" t="s">
        <v>63</v>
      </c>
      <c r="L26" s="404" t="s">
        <v>1451</v>
      </c>
      <c r="M26" s="84" t="s">
        <v>1452</v>
      </c>
      <c r="N26" s="78">
        <v>202</v>
      </c>
      <c r="O26" s="47"/>
    </row>
    <row r="27" spans="1:16" s="87" customFormat="1" ht="108.9" x14ac:dyDescent="0.3">
      <c r="A27" s="404" t="s">
        <v>1382</v>
      </c>
      <c r="B27" s="404" t="s">
        <v>1453</v>
      </c>
      <c r="C27" s="540" t="s">
        <v>805</v>
      </c>
      <c r="D27" s="543" t="s">
        <v>804</v>
      </c>
      <c r="E27" s="317" t="s">
        <v>1182</v>
      </c>
      <c r="F27" s="80" t="s">
        <v>1405</v>
      </c>
      <c r="G27" s="85" t="s">
        <v>1184</v>
      </c>
      <c r="H27" s="86" t="s">
        <v>1270</v>
      </c>
      <c r="I27" s="86" t="s">
        <v>1229</v>
      </c>
      <c r="J27" s="86" t="s">
        <v>63</v>
      </c>
      <c r="K27" s="87" t="s">
        <v>63</v>
      </c>
      <c r="L27" s="404" t="s">
        <v>63</v>
      </c>
      <c r="M27" s="404" t="s">
        <v>63</v>
      </c>
      <c r="N27" s="78">
        <v>202</v>
      </c>
      <c r="O27" s="404" t="s">
        <v>1225</v>
      </c>
    </row>
    <row r="28" spans="1:16" s="87" customFormat="1" ht="145.15" x14ac:dyDescent="0.3">
      <c r="A28" s="404" t="s">
        <v>1387</v>
      </c>
      <c r="B28" s="404" t="s">
        <v>1455</v>
      </c>
      <c r="C28" s="540" t="s">
        <v>804</v>
      </c>
      <c r="D28" s="543" t="s">
        <v>1389</v>
      </c>
      <c r="E28" s="317" t="s">
        <v>1207</v>
      </c>
      <c r="F28" s="80" t="s">
        <v>1473</v>
      </c>
      <c r="G28" s="77" t="s">
        <v>1457</v>
      </c>
      <c r="H28" s="404" t="s">
        <v>1458</v>
      </c>
      <c r="I28" s="86" t="s">
        <v>1459</v>
      </c>
      <c r="J28" s="86" t="s">
        <v>63</v>
      </c>
      <c r="K28" s="88" t="s">
        <v>63</v>
      </c>
      <c r="L28" s="88"/>
      <c r="M28" s="404" t="s">
        <v>63</v>
      </c>
      <c r="N28" s="404">
        <v>202</v>
      </c>
      <c r="O28" s="404"/>
    </row>
    <row r="29" spans="1:16" s="87" customFormat="1" ht="145.15" x14ac:dyDescent="0.3">
      <c r="A29" s="404" t="s">
        <v>1387</v>
      </c>
      <c r="B29" s="404" t="s">
        <v>1461</v>
      </c>
      <c r="C29" s="540" t="s">
        <v>804</v>
      </c>
      <c r="D29" s="543" t="s">
        <v>1389</v>
      </c>
      <c r="E29" s="317" t="s">
        <v>1207</v>
      </c>
      <c r="F29" s="80" t="s">
        <v>1474</v>
      </c>
      <c r="G29" s="77" t="s">
        <v>1463</v>
      </c>
      <c r="H29" s="404" t="s">
        <v>1458</v>
      </c>
      <c r="I29" s="86" t="s">
        <v>1464</v>
      </c>
      <c r="J29" s="86" t="s">
        <v>63</v>
      </c>
      <c r="K29" s="88" t="s">
        <v>63</v>
      </c>
      <c r="L29" s="88" t="s">
        <v>63</v>
      </c>
      <c r="M29" s="404" t="s">
        <v>63</v>
      </c>
      <c r="N29" s="404">
        <v>202</v>
      </c>
      <c r="O29" s="404"/>
    </row>
    <row r="30" spans="1:16" s="87" customFormat="1" ht="145.15" x14ac:dyDescent="0.3">
      <c r="A30" s="404" t="s">
        <v>1387</v>
      </c>
      <c r="B30" s="404" t="s">
        <v>1465</v>
      </c>
      <c r="C30" s="540" t="s">
        <v>804</v>
      </c>
      <c r="D30" s="543" t="s">
        <v>1389</v>
      </c>
      <c r="E30" s="317" t="s">
        <v>1207</v>
      </c>
      <c r="F30" s="80" t="s">
        <v>1475</v>
      </c>
      <c r="G30" s="77" t="s">
        <v>1391</v>
      </c>
      <c r="H30" s="404" t="s">
        <v>1458</v>
      </c>
      <c r="I30" s="86" t="s">
        <v>1459</v>
      </c>
      <c r="J30" s="86" t="s">
        <v>63</v>
      </c>
      <c r="K30" s="88" t="s">
        <v>63</v>
      </c>
      <c r="L30" s="88" t="s">
        <v>63</v>
      </c>
      <c r="M30" s="404" t="s">
        <v>63</v>
      </c>
      <c r="N30" s="404">
        <v>202</v>
      </c>
      <c r="O30" s="404"/>
    </row>
    <row r="31" spans="1:16" s="87" customFormat="1" ht="12.1" x14ac:dyDescent="0.3">
      <c r="B31" s="404"/>
      <c r="C31" s="404"/>
      <c r="D31" s="404"/>
      <c r="E31" s="404"/>
      <c r="F31" s="77"/>
      <c r="G31" s="404"/>
      <c r="H31" s="404"/>
      <c r="I31" s="86"/>
      <c r="J31" s="404"/>
      <c r="K31" s="404"/>
      <c r="L31" s="404"/>
      <c r="M31" s="404"/>
      <c r="N31" s="88"/>
      <c r="O31" s="500"/>
      <c r="P31" s="501"/>
    </row>
    <row r="32" spans="1:16" s="87" customFormat="1" ht="12.1" x14ac:dyDescent="0.3">
      <c r="B32" s="404"/>
      <c r="C32" s="404"/>
      <c r="D32" s="404"/>
      <c r="E32" s="404"/>
      <c r="F32" s="77"/>
      <c r="G32" s="404"/>
      <c r="H32" s="404"/>
      <c r="I32" s="404"/>
      <c r="J32" s="404"/>
      <c r="K32" s="404"/>
      <c r="L32" s="404"/>
      <c r="M32" s="404"/>
      <c r="N32" s="88"/>
      <c r="O32" s="500"/>
      <c r="P32" s="50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24.2" x14ac:dyDescent="0.3">
      <c r="B34" s="599">
        <v>1</v>
      </c>
      <c r="C34" s="325" t="str" cm="1">
        <f t="array" ref="C34">IFERROR(INDEX('List of Test Cases'!C:C,SMALL(IF('List of Test Cases'!E:E=$C$1,ROW('List of Test Cases'!E:E) - ROW(INDEX('List of Test Cases'!E:E,1,1))+1),B34)),"")</f>
        <v>ET-E002-SRS-L1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ET-E002</v>
      </c>
      <c r="F34" s="56" t="str" cm="1">
        <f t="array" ref="F34">IF($C34="","",INDEX('List of Test Cases'!C:C,MATCH(CONCATENATE($C34,$C$1),'List of Test Cases'!$Q:$Q,0),))</f>
        <v>ET-E002-SRS-L1</v>
      </c>
      <c r="G34" s="56" t="str" cm="1">
        <f t="array" aca="1" ref="G34" ca="1">IF($C34="","",INDEX('List of Test Cases'!G:G,MATCH(CONCATENATE($C34,$C$1),'List of Test Cases'!$Q:$Q,0),))</f>
        <v>Switch Request Confirmed in CSS - Electricity (Losing) (1 Day(s), Domestic, Change of Occupancy)</v>
      </c>
      <c r="H34" s="56" t="str" cm="1">
        <f t="array" ref="H34">IF($C34="","",INDEX('List of Test Cases'!A:A,MATCH(CONCATENATE($C34,$C$1),'List of Test Cases'!$Q:$Q,0),))</f>
        <v>Switch Request Successful - LOSE</v>
      </c>
      <c r="I34" s="601"/>
      <c r="J34" s="601"/>
      <c r="K34" s="47"/>
      <c r="L34" s="47"/>
      <c r="M34" s="47"/>
      <c r="N34" s="47"/>
      <c r="O34" s="56"/>
      <c r="P34" s="56"/>
    </row>
    <row r="35" spans="2:16" s="55" customFormat="1" ht="24.2" x14ac:dyDescent="0.3">
      <c r="B35" s="602">
        <v>2</v>
      </c>
      <c r="C35" s="325" t="str" cm="1">
        <f t="array" ref="C35">IFERROR(INDEX('List of Test Cases'!C:C,SMALL(IF('List of Test Cases'!E:E=$C$1,ROW('List of Test Cases'!E:E) - ROW(INDEX('List of Test Cases'!E:E,1,1))+1),B35)),"")</f>
        <v>ET-E002-SRS-L2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ET-E002</v>
      </c>
      <c r="F35" s="56" t="str" cm="1">
        <f t="array" ref="F35">IF($C35="","",INDEX('List of Test Cases'!C:C,MATCH(CONCATENATE($C35,$C$1),'List of Test Cases'!$Q:$Q,0),))</f>
        <v>ET-E002-SRS-L2</v>
      </c>
      <c r="G35" s="56" t="str" cm="1">
        <f t="array" aca="1" ref="G35" ca="1">IF($C35="","",INDEX('List of Test Cases'!G:G,MATCH(CONCATENATE($C35,$C$1),'List of Test Cases'!$Q:$Q,0),))</f>
        <v>Switch Request Confirmed in CSS - Electricity (Losing) (2 Day(s), Non-Domestic, Change of Occupancy)</v>
      </c>
      <c r="H35" s="56" t="str" cm="1">
        <f t="array" ref="H35">IF($C35="","",INDEX('List of Test Cases'!A:A,MATCH(CONCATENATE($C35,$C$1),'List of Test Cases'!$Q:$Q,0),))</f>
        <v>Switch Request Successful - LOSE</v>
      </c>
      <c r="I35" s="601"/>
      <c r="J35" s="601"/>
      <c r="K35" s="47"/>
      <c r="L35" s="47"/>
      <c r="M35" s="47"/>
      <c r="N35" s="47"/>
      <c r="O35" s="56"/>
      <c r="P35" s="56"/>
    </row>
    <row r="36" spans="2:16" s="55" customFormat="1" ht="24.2" x14ac:dyDescent="0.3">
      <c r="B36" s="602">
        <v>3</v>
      </c>
      <c r="C36" s="325" t="str" cm="1">
        <f t="array" ref="C36">IFERROR(INDEX('List of Test Cases'!C:C,SMALL(IF('List of Test Cases'!E:E=$C$1,ROW('List of Test Cases'!E:E) - ROW(INDEX('List of Test Cases'!E:E,1,1))+1),B36)),"")</f>
        <v>ET-E002-SRS-L3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ET-E002</v>
      </c>
      <c r="F36" s="56" t="str" cm="1">
        <f t="array" ref="F36">IF($C36="","",INDEX('List of Test Cases'!C:C,MATCH(CONCATENATE($C36,$C$1),'List of Test Cases'!$Q:$Q,0),))</f>
        <v>ET-E002-SRS-L3</v>
      </c>
      <c r="G36" s="56" t="str" cm="1">
        <f t="array" aca="1" ref="G36" ca="1">IF($C36="","",INDEX('List of Test Cases'!G:G,MATCH(CONCATENATE($C36,$C$1),'List of Test Cases'!$Q:$Q,0),))</f>
        <v>Switch Request Confirmed in CSS - Electricity (Losing) (OFAF, 1 Day(s))</v>
      </c>
      <c r="H36" s="56" t="str" cm="1">
        <f t="array" ref="H36">IF($C36="","",INDEX('List of Test Cases'!A:A,MATCH(CONCATENATE($C36,$C$1),'List of Test Cases'!$Q:$Q,0),))</f>
        <v>Switch Request Successful - LOSE</v>
      </c>
      <c r="I36" s="601"/>
      <c r="J36" s="601"/>
      <c r="K36" s="47"/>
      <c r="L36" s="47"/>
      <c r="M36" s="47"/>
      <c r="N36" s="47"/>
      <c r="O36" s="56"/>
      <c r="P36" s="56"/>
    </row>
    <row r="37" spans="2:16" s="42" customFormat="1" ht="24.2" x14ac:dyDescent="0.25">
      <c r="B37" s="603">
        <v>4</v>
      </c>
      <c r="C37" s="325" t="str" cm="1">
        <f t="array" ref="C37">IFERROR(INDEX('List of Test Cases'!C:C,SMALL(IF('List of Test Cases'!E:E=$C$1,ROW('List of Test Cases'!E:E) - ROW(INDEX('List of Test Cases'!E:E,1,1))+1),B37)),"")</f>
        <v>ET-E002-SRS-L4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ET-E002</v>
      </c>
      <c r="F37" s="56" t="str" cm="1">
        <f t="array" ref="F37">IF($C37="","",INDEX('List of Test Cases'!C:C,MATCH(CONCATENATE($C37,$C$1),'List of Test Cases'!$Q:$Q,0),))</f>
        <v>ET-E002-SRS-L4</v>
      </c>
      <c r="G37" s="56" t="str" cm="1">
        <f t="array" aca="1" ref="G37" ca="1">IF($C37="","",INDEX('List of Test Cases'!G:G,MATCH(CONCATENATE($C37,$C$1),'List of Test Cases'!$Q:$Q,0),))</f>
        <v>Switch Request Confirmed in CSS - Electricity (Losing) (Related MPAN, 1 Day(s))</v>
      </c>
      <c r="H37" s="56" t="str" cm="1">
        <f t="array" ref="H37">IF($C37="","",INDEX('List of Test Cases'!A:A,MATCH(CONCATENATE($C37,$C$1),'List of Test Cases'!$Q:$Q,0),))</f>
        <v>Switch Request Successful - LOSE</v>
      </c>
      <c r="I37" s="601"/>
      <c r="J37" s="601"/>
      <c r="K37" s="47"/>
      <c r="L37" s="47"/>
      <c r="M37" s="47"/>
      <c r="N37" s="47"/>
      <c r="O37" s="56"/>
      <c r="P37" s="56"/>
    </row>
    <row r="38" spans="2:16" s="42" customFormat="1" ht="24.2" x14ac:dyDescent="0.25">
      <c r="B38" s="603">
        <v>5</v>
      </c>
      <c r="C38" s="325" t="str" cm="1">
        <f t="array" ref="C38">IFERROR(INDEX('List of Test Cases'!C:C,SMALL(IF('List of Test Cases'!E:E=$C$1,ROW('List of Test Cases'!E:E) - ROW(INDEX('List of Test Cases'!E:E,1,1))+1),B38)),"")</f>
        <v>ET-E002-SRS-L5</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ET-E002</v>
      </c>
      <c r="F38" s="56" t="str" cm="1">
        <f t="array" ref="F38">IF($C38="","",INDEX('List of Test Cases'!C:C,MATCH(CONCATENATE($C38,$C$1),'List of Test Cases'!$Q:$Q,0),))</f>
        <v>ET-E002-SRS-L5</v>
      </c>
      <c r="G38" s="56" t="str" cm="1">
        <f t="array" aca="1" ref="G38" ca="1">IF($C38="","",INDEX('List of Test Cases'!G:G,MATCH(CONCATENATE($C38,$C$1),'List of Test Cases'!$Q:$Q,0),))</f>
        <v>Switch Request Confirmed in CSS - Electricity (Losing) (OFAF, Related MPAN, 1 Day(s), Domestic, Change of Occupancy)</v>
      </c>
      <c r="H38" s="56" t="str" cm="1">
        <f t="array" ref="H38">IF($C38="","",INDEX('List of Test Cases'!A:A,MATCH(CONCATENATE($C38,$C$1),'List of Test Cases'!$Q:$Q,0),))</f>
        <v>Switch Request Successful - LOSE</v>
      </c>
      <c r="I38" s="601"/>
      <c r="J38" s="601"/>
      <c r="K38" s="47"/>
      <c r="L38" s="47"/>
      <c r="M38" s="47"/>
      <c r="N38" s="47"/>
      <c r="O38" s="56"/>
      <c r="P38" s="56"/>
    </row>
    <row r="39" spans="2:16" s="24" customFormat="1" ht="24.2" x14ac:dyDescent="0.25">
      <c r="B39" s="603">
        <v>6</v>
      </c>
      <c r="C39" s="325" t="str" cm="1">
        <f t="array" ref="C39">IFERROR(INDEX('List of Test Cases'!C:C,SMALL(IF('List of Test Cases'!E:E=$C$1,ROW('List of Test Cases'!E:E) - ROW(INDEX('List of Test Cases'!E:E,1,1))+1),B39)),"")</f>
        <v>ET-E002-SRS-L6</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ET-E002</v>
      </c>
      <c r="F39" s="56" t="str" cm="1">
        <f t="array" ref="F39">IF($C39="","",INDEX('List of Test Cases'!C:C,MATCH(CONCATENATE($C39,$C$1),'List of Test Cases'!$Q:$Q,0),))</f>
        <v>ET-E002-SRS-L6</v>
      </c>
      <c r="G39" s="56" t="str" cm="1">
        <f t="array" aca="1" ref="G39" ca="1">IF($C39="","",INDEX('List of Test Cases'!G:G,MATCH(CONCATENATE($C39,$C$1),'List of Test Cases'!$Q:$Q,0),))</f>
        <v>Switch Request Confirmed in CSS - Electricity (Losing) (OFAF, Related MPAN, 2 Day(s), Non-Domestic, Change of Occupancy)</v>
      </c>
      <c r="H39" s="56" t="str" cm="1">
        <f t="array" ref="H39">IF($C39="","",INDEX('List of Test Cases'!A:A,MATCH(CONCATENATE($C39,$C$1),'List of Test Cases'!$Q:$Q,0),))</f>
        <v>Switch Request Successful - LOSE</v>
      </c>
      <c r="I39" s="601"/>
      <c r="J39" s="601"/>
      <c r="K39" s="47"/>
      <c r="L39" s="47"/>
      <c r="M39" s="47"/>
      <c r="N39" s="47"/>
      <c r="O39" s="56"/>
      <c r="P39" s="56"/>
    </row>
    <row r="40" spans="2:16" s="24" customFormat="1" ht="24.2" x14ac:dyDescent="0.25">
      <c r="B40" s="603">
        <v>7</v>
      </c>
      <c r="C40" s="325" t="str" cm="1">
        <f t="array" ref="C40">IFERROR(INDEX('List of Test Cases'!C:C,SMALL(IF('List of Test Cases'!E:E=$C$1,ROW('List of Test Cases'!E:E) - ROW(INDEX('List of Test Cases'!E:E,1,1))+1),B40)),"")</f>
        <v>ET-E010-SRAR-L1</v>
      </c>
      <c r="D40" s="600" t="str" cm="1">
        <f t="array" aca="1" ref="D40" ca="1">IF(C40="","",HYPERLINK("#"&amp;CELL("address",INDEX('List of Test Cases'!C:C,MATCH(CONCATENATE(C40,C$1),'List of Test Cases'!Q:Q,0))),"View Test Case"))</f>
        <v>View Test Case</v>
      </c>
      <c r="E40" s="56" t="str" cm="1">
        <f t="array" ref="E40">IF($C40="","",INDEX('List of Test Cases'!B:B,MATCH(CONCATENATE($C40,$C$1),'List of Test Cases'!$Q:$Q,0),))</f>
        <v>ET-E010</v>
      </c>
      <c r="F40" s="56" t="str" cm="1">
        <f t="array" ref="F40">IF($C40="","",INDEX('List of Test Cases'!C:C,MATCH(CONCATENATE($C40,$C$1),'List of Test Cases'!$Q:$Q,0),))</f>
        <v>ET-E010-SRAR-L1</v>
      </c>
      <c r="G40" s="56" t="str" cm="1">
        <f t="array" aca="1" ref="G40" ca="1">IF($C40="","",INDEX('List of Test Cases'!G:G,MATCH(CONCATENATE($C40,$C$1),'List of Test Cases'!$Q:$Q,0),))</f>
        <v>Switch Request Confirmed in CSS - Electricity (Losing) (1 Day(s))</v>
      </c>
      <c r="H40" s="56" t="str" cm="1">
        <f t="array" ref="H40">IF($C40="","",INDEX('List of Test Cases'!A:A,MATCH(CONCATENATE($C40,$C$1),'List of Test Cases'!$Q:$Q,0),))</f>
        <v>Switch Request Annulment Rejection - LOSE</v>
      </c>
      <c r="I40" s="601"/>
      <c r="J40" s="601"/>
      <c r="K40" s="47"/>
      <c r="L40" s="47"/>
      <c r="M40" s="47"/>
      <c r="N40" s="47"/>
      <c r="O40" s="56"/>
      <c r="P40" s="56"/>
    </row>
    <row r="41" spans="2:16" s="24" customFormat="1" ht="24.2" x14ac:dyDescent="0.25">
      <c r="B41" s="603">
        <v>8</v>
      </c>
      <c r="C41" s="325" t="str" cm="1">
        <f t="array" ref="C41">IFERROR(INDEX('List of Test Cases'!C:C,SMALL(IF('List of Test Cases'!E:E=$C$1,ROW('List of Test Cases'!E:E) - ROW(INDEX('List of Test Cases'!E:E,1,1))+1),B41)),"")</f>
        <v>ET-E010-SRAR-L2</v>
      </c>
      <c r="D41" s="600" t="str" cm="1">
        <f t="array" aca="1" ref="D41" ca="1">IF(C41="","",HYPERLINK("#"&amp;CELL("address",INDEX('List of Test Cases'!C:C,MATCH(CONCATENATE(C41,C$1),'List of Test Cases'!Q:Q,0))),"View Test Case"))</f>
        <v>View Test Case</v>
      </c>
      <c r="E41" s="56" t="str" cm="1">
        <f t="array" ref="E41">IF($C41="","",INDEX('List of Test Cases'!B:B,MATCH(CONCATENATE($C41,$C$1),'List of Test Cases'!$Q:$Q,0),))</f>
        <v>ET-E010</v>
      </c>
      <c r="F41" s="56" t="str" cm="1">
        <f t="array" ref="F41">IF($C41="","",INDEX('List of Test Cases'!C:C,MATCH(CONCATENATE($C41,$C$1),'List of Test Cases'!$Q:$Q,0),))</f>
        <v>ET-E010-SRAR-L2</v>
      </c>
      <c r="G41" s="56" t="str" cm="1">
        <f t="array" aca="1" ref="G41" ca="1">IF($C41="","",INDEX('List of Test Cases'!G:G,MATCH(CONCATENATE($C41,$C$1),'List of Test Cases'!$Q:$Q,0),))</f>
        <v>Switch Request Confirmed in CSS - Electricity (Losing) (OFAF, 1 Day(s))</v>
      </c>
      <c r="H41" s="56" t="str" cm="1">
        <f t="array" ref="H41">IF($C41="","",INDEX('List of Test Cases'!A:A,MATCH(CONCATENATE($C41,$C$1),'List of Test Cases'!$Q:$Q,0),))</f>
        <v>Switch Request Annulment Rejection - LOSE</v>
      </c>
      <c r="I41" s="601"/>
      <c r="J41" s="601"/>
      <c r="K41" s="47"/>
      <c r="L41" s="47"/>
      <c r="M41" s="47"/>
      <c r="N41" s="47"/>
      <c r="O41" s="56"/>
      <c r="P41" s="56"/>
    </row>
    <row r="42" spans="2:16" s="24" customFormat="1" ht="24.2" x14ac:dyDescent="0.25">
      <c r="B42" s="603">
        <v>9</v>
      </c>
      <c r="C42" s="325" t="str" cm="1">
        <f t="array" ref="C42">IFERROR(INDEX('List of Test Cases'!C:C,SMALL(IF('List of Test Cases'!E:E=$C$1,ROW('List of Test Cases'!E:E) - ROW(INDEX('List of Test Cases'!E:E,1,1))+1),B42)),"")</f>
        <v>ET-E010-SRAR-L3</v>
      </c>
      <c r="D42" s="600" t="str" cm="1">
        <f t="array" aca="1" ref="D42" ca="1">IF(C42="","",HYPERLINK("#"&amp;CELL("address",INDEX('List of Test Cases'!C:C,MATCH(CONCATENATE(C42,C$1),'List of Test Cases'!Q:Q,0))),"View Test Case"))</f>
        <v>View Test Case</v>
      </c>
      <c r="E42" s="56" t="str" cm="1">
        <f t="array" ref="E42">IF($C42="","",INDEX('List of Test Cases'!B:B,MATCH(CONCATENATE($C42,$C$1),'List of Test Cases'!$Q:$Q,0),))</f>
        <v>ET-E010</v>
      </c>
      <c r="F42" s="56" t="str" cm="1">
        <f t="array" ref="F42">IF($C42="","",INDEX('List of Test Cases'!C:C,MATCH(CONCATENATE($C42,$C$1),'List of Test Cases'!$Q:$Q,0),))</f>
        <v>ET-E010-SRAR-L3</v>
      </c>
      <c r="G42" s="56" t="str" cm="1">
        <f t="array" aca="1" ref="G42" ca="1">IF($C42="","",INDEX('List of Test Cases'!G:G,MATCH(CONCATENATE($C42,$C$1),'List of Test Cases'!$Q:$Q,0),))</f>
        <v>Switch Request Confirmed in CSS - Electricity (Losing) (Related MPAN, 1 Day(s))</v>
      </c>
      <c r="H42" s="56" t="str" cm="1">
        <f t="array" ref="H42">IF($C42="","",INDEX('List of Test Cases'!A:A,MATCH(CONCATENATE($C42,$C$1),'List of Test Cases'!$Q:$Q,0),))</f>
        <v>Switch Request Annulment Rejection - LOSE</v>
      </c>
      <c r="I42" s="601"/>
      <c r="J42" s="601"/>
      <c r="K42" s="47"/>
      <c r="L42" s="47"/>
      <c r="M42" s="47"/>
      <c r="N42" s="47"/>
      <c r="O42" s="56"/>
      <c r="P42" s="56"/>
    </row>
    <row r="43" spans="2:16" s="24" customFormat="1" ht="24.2" x14ac:dyDescent="0.25">
      <c r="B43" s="603">
        <v>10</v>
      </c>
      <c r="C43" s="325" t="str" cm="1">
        <f t="array" ref="C43">IFERROR(INDEX('List of Test Cases'!C:C,SMALL(IF('List of Test Cases'!E:E=$C$1,ROW('List of Test Cases'!E:E) - ROW(INDEX('List of Test Cases'!E:E,1,1))+1),B43)),"")</f>
        <v>ET-E010-SRAR-L4</v>
      </c>
      <c r="D43" s="600" t="str" cm="1">
        <f t="array" aca="1" ref="D43" ca="1">IF(C43="","",HYPERLINK("#"&amp;CELL("address",INDEX('List of Test Cases'!C:C,MATCH(CONCATENATE(C43,C$1),'List of Test Cases'!Q:Q,0))),"View Test Case"))</f>
        <v>View Test Case</v>
      </c>
      <c r="E43" s="56" t="str" cm="1">
        <f t="array" ref="E43">IF($C43="","",INDEX('List of Test Cases'!B:B,MATCH(CONCATENATE($C43,$C$1),'List of Test Cases'!$Q:$Q,0),))</f>
        <v>ET-E010</v>
      </c>
      <c r="F43" s="56" t="str" cm="1">
        <f t="array" ref="F43">IF($C43="","",INDEX('List of Test Cases'!C:C,MATCH(CONCATENATE($C43,$C$1),'List of Test Cases'!$Q:$Q,0),))</f>
        <v>ET-E010-SRAR-L4</v>
      </c>
      <c r="G43" s="56" t="str" cm="1">
        <f t="array" aca="1" ref="G43" ca="1">IF($C43="","",INDEX('List of Test Cases'!G:G,MATCH(CONCATENATE($C43,$C$1),'List of Test Cases'!$Q:$Q,0),))</f>
        <v>Switch Request Confirmed in CSS - Electricity (Losing) (OFAF, Related MPAN, 1 Day(s))</v>
      </c>
      <c r="H43" s="56" t="str" cm="1">
        <f t="array" ref="H43">IF($C43="","",INDEX('List of Test Cases'!A:A,MATCH(CONCATENATE($C43,$C$1),'List of Test Cases'!$Q:$Q,0),))</f>
        <v>Switch Request Annulment Rejection - LOSE</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20.3" customHeight="1" x14ac:dyDescent="0.25">
      <c r="F84" s="92"/>
    </row>
    <row r="85" spans="2:16" ht="20.3" customHeight="1" x14ac:dyDescent="0.25">
      <c r="F85" s="92"/>
    </row>
    <row r="86" spans="2:16" ht="20.3" customHeight="1" x14ac:dyDescent="0.25">
      <c r="F86" s="92"/>
    </row>
    <row r="87" spans="2:16" ht="20.3" customHeight="1" x14ac:dyDescent="0.25">
      <c r="F87" s="92"/>
    </row>
    <row r="88" spans="2:16" ht="20.3" customHeight="1" x14ac:dyDescent="0.25">
      <c r="F88" s="92"/>
    </row>
    <row r="89" spans="2:16" ht="20.3" customHeight="1" x14ac:dyDescent="0.25">
      <c r="F89" s="92"/>
    </row>
    <row r="90" spans="2:16" ht="20.3" customHeight="1" x14ac:dyDescent="0.25">
      <c r="F90" s="92"/>
    </row>
    <row r="91" spans="2:16" ht="20.3" customHeight="1" x14ac:dyDescent="0.25">
      <c r="F91" s="92"/>
    </row>
    <row r="92" spans="2:16" ht="20.3" customHeight="1" x14ac:dyDescent="0.25">
      <c r="F92" s="92"/>
    </row>
    <row r="93" spans="2:16" ht="20.3" customHeight="1" x14ac:dyDescent="0.25">
      <c r="F93" s="92"/>
    </row>
    <row r="94" spans="2:16" ht="20.3" customHeight="1" x14ac:dyDescent="0.25">
      <c r="F94" s="92"/>
    </row>
    <row r="95" spans="2:16" ht="20.3" customHeight="1" x14ac:dyDescent="0.25">
      <c r="F95" s="92"/>
    </row>
    <row r="96" spans="2:16" ht="20.3" customHeight="1" x14ac:dyDescent="0.25">
      <c r="F96" s="92"/>
    </row>
    <row r="97" spans="6:6" ht="20.3" customHeight="1" x14ac:dyDescent="0.25">
      <c r="F97" s="92"/>
    </row>
    <row r="98" spans="6:6" ht="20.3" customHeight="1" x14ac:dyDescent="0.25">
      <c r="F98" s="92"/>
    </row>
    <row r="99" spans="6:6" ht="20.3" customHeight="1" x14ac:dyDescent="0.25">
      <c r="F99" s="92"/>
    </row>
    <row r="100" spans="6:6" ht="20.3" customHeight="1" x14ac:dyDescent="0.25">
      <c r="F100" s="92"/>
    </row>
    <row r="101" spans="6:6" ht="20.3" customHeight="1" x14ac:dyDescent="0.25">
      <c r="F101" s="92"/>
    </row>
    <row r="102" spans="6:6" ht="20.3" customHeight="1" x14ac:dyDescent="0.25">
      <c r="F102" s="92"/>
    </row>
    <row r="103" spans="6:6" ht="20.3" customHeight="1" x14ac:dyDescent="0.25">
      <c r="F103" s="92"/>
    </row>
    <row r="104" spans="6:6" ht="20.3" customHeight="1" x14ac:dyDescent="0.25">
      <c r="F104" s="92"/>
    </row>
    <row r="105" spans="6:6" ht="20.3" customHeight="1" x14ac:dyDescent="0.25">
      <c r="F105" s="92"/>
    </row>
    <row r="106" spans="6:6" ht="20.3" customHeight="1" x14ac:dyDescent="0.25">
      <c r="F106" s="92"/>
    </row>
    <row r="107" spans="6:6" ht="20.3" customHeight="1" x14ac:dyDescent="0.25">
      <c r="F107" s="92"/>
    </row>
    <row r="108" spans="6:6" ht="20.3" customHeight="1" x14ac:dyDescent="0.25">
      <c r="F108" s="92"/>
    </row>
    <row r="109" spans="6:6" ht="20.3" customHeight="1" x14ac:dyDescent="0.25">
      <c r="F109" s="92"/>
    </row>
    <row r="110" spans="6:6" ht="20.3" customHeight="1" x14ac:dyDescent="0.25">
      <c r="F110" s="92"/>
    </row>
    <row r="111" spans="6:6" ht="20.3" customHeight="1" x14ac:dyDescent="0.25">
      <c r="F111" s="92"/>
    </row>
    <row r="112" spans="6: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row r="158" spans="6:6" ht="20.3" customHeight="1" x14ac:dyDescent="0.25">
      <c r="F158" s="92"/>
    </row>
    <row r="159" spans="6:6" ht="20.3" customHeight="1" x14ac:dyDescent="0.25">
      <c r="F159" s="92"/>
    </row>
    <row r="160" spans="6:6" ht="20.3" customHeight="1" x14ac:dyDescent="0.25">
      <c r="F160" s="92"/>
    </row>
    <row r="161" spans="6:6" ht="20.3" customHeight="1" x14ac:dyDescent="0.25">
      <c r="F161" s="92"/>
    </row>
    <row r="162" spans="6:6" ht="20.3" customHeight="1" x14ac:dyDescent="0.25">
      <c r="F162" s="92"/>
    </row>
    <row r="163" spans="6:6" ht="20.3" customHeight="1" x14ac:dyDescent="0.25">
      <c r="F163" s="92"/>
    </row>
    <row r="164" spans="6:6" ht="20.3" customHeight="1" x14ac:dyDescent="0.25">
      <c r="F164" s="92"/>
    </row>
    <row r="165" spans="6:6" ht="20.3" customHeight="1" x14ac:dyDescent="0.25">
      <c r="F165" s="92"/>
    </row>
    <row r="166" spans="6:6" ht="20.3" customHeight="1" x14ac:dyDescent="0.25">
      <c r="F166" s="92"/>
    </row>
    <row r="167" spans="6:6" ht="20.3" customHeight="1" x14ac:dyDescent="0.25">
      <c r="F167" s="92"/>
    </row>
  </sheetData>
  <autoFilter ref="B13:P30" xr:uid="{D41E058A-CC49-4C46-8274-6C1DC01C9164}"/>
  <mergeCells count="8">
    <mergeCell ref="B12:N12"/>
    <mergeCell ref="B3:B7"/>
    <mergeCell ref="C2:G2"/>
    <mergeCell ref="C3:G6"/>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2EA34-5C17-4C34-8F62-E1078E163546}">
  <dimension ref="A1:P177"/>
  <sheetViews>
    <sheetView showGridLines="0" showRuler="0" zoomScaleNormal="100" zoomScalePageLayoutView="93" workbookViewId="0">
      <pane xSplit="7" topLeftCell="H1" activePane="topRight" state="frozen"/>
      <selection activeCell="A10" sqref="A10"/>
      <selection pane="topRight"/>
    </sheetView>
  </sheetViews>
  <sheetFormatPr defaultColWidth="10.5546875" defaultRowHeight="20.3" customHeight="1" x14ac:dyDescent="0.25"/>
  <cols>
    <col min="1" max="1" width="0" style="71" hidden="1" customWidth="1"/>
    <col min="2" max="2" width="23.44140625" style="71" customWidth="1"/>
    <col min="3" max="3" width="33.5546875" style="71" customWidth="1"/>
    <col min="4" max="4" width="13.5546875" style="71" bestFit="1" customWidth="1"/>
    <col min="5" max="5" width="12" style="71" bestFit="1" customWidth="1"/>
    <col min="6" max="6" width="15.33203125" style="71" bestFit="1" customWidth="1"/>
    <col min="7" max="7" width="38.44140625" style="71" customWidth="1"/>
    <col min="8" max="8" width="22.88671875" style="71" bestFit="1" customWidth="1"/>
    <col min="9" max="9" width="27.6640625" style="71" customWidth="1"/>
    <col min="10" max="10" width="29.44140625" style="71" customWidth="1"/>
    <col min="11" max="11" width="39.88671875" style="71" customWidth="1"/>
    <col min="12" max="12" width="48.44140625" style="71" bestFit="1" customWidth="1"/>
    <col min="13" max="13" width="20" style="71" bestFit="1" customWidth="1"/>
    <col min="14" max="14" width="35.44140625" style="71" bestFit="1" customWidth="1"/>
    <col min="15" max="15" width="18" style="71" bestFit="1" customWidth="1"/>
    <col min="16" max="16" width="35" style="71" customWidth="1"/>
    <col min="17" max="16384" width="10.5546875" style="71"/>
  </cols>
  <sheetData>
    <row r="1" spans="1:16" ht="39.049999999999997" customHeight="1" x14ac:dyDescent="0.25">
      <c r="B1" s="321" t="s">
        <v>388</v>
      </c>
      <c r="C1" s="68" t="s">
        <v>1015</v>
      </c>
      <c r="D1" s="69"/>
      <c r="E1" s="70"/>
      <c r="F1" s="70"/>
      <c r="G1" s="70"/>
      <c r="H1" s="70"/>
      <c r="I1" s="70"/>
      <c r="J1" s="70"/>
      <c r="K1" s="70"/>
      <c r="L1" s="70"/>
      <c r="M1" s="70"/>
      <c r="N1" s="70"/>
      <c r="O1" s="348"/>
      <c r="P1" s="345"/>
    </row>
    <row r="2" spans="1:16" ht="14.4" x14ac:dyDescent="0.25">
      <c r="B2" s="321" t="s">
        <v>390</v>
      </c>
      <c r="C2" s="1238" t="s">
        <v>1476</v>
      </c>
      <c r="D2" s="1239"/>
      <c r="E2" s="1239"/>
      <c r="F2" s="1239"/>
      <c r="G2" s="1239"/>
      <c r="H2" s="515"/>
      <c r="I2" s="515"/>
      <c r="J2" s="515"/>
      <c r="K2" s="515"/>
      <c r="L2" s="515"/>
      <c r="M2" s="515"/>
      <c r="N2" s="515"/>
      <c r="O2" s="348"/>
      <c r="P2" s="345"/>
    </row>
    <row r="3" spans="1:16" ht="20.3" customHeight="1" x14ac:dyDescent="0.25">
      <c r="B3" s="1221" t="s">
        <v>392</v>
      </c>
      <c r="C3" s="1241" t="s">
        <v>1477</v>
      </c>
      <c r="D3" s="1242"/>
      <c r="E3" s="1242"/>
      <c r="F3" s="1242"/>
      <c r="G3" s="1242"/>
      <c r="H3" s="516"/>
      <c r="I3" s="516"/>
      <c r="J3" s="516"/>
      <c r="K3" s="516"/>
      <c r="L3" s="516"/>
      <c r="M3" s="516"/>
      <c r="N3" s="516"/>
      <c r="O3" s="349"/>
      <c r="P3" s="342"/>
    </row>
    <row r="4" spans="1:16" ht="20.3" customHeight="1" x14ac:dyDescent="0.25">
      <c r="B4" s="1222"/>
      <c r="C4" s="1244"/>
      <c r="D4" s="1245"/>
      <c r="E4" s="1245"/>
      <c r="F4" s="1245"/>
      <c r="G4" s="1245"/>
      <c r="H4" s="517"/>
      <c r="I4" s="517"/>
      <c r="J4" s="517"/>
      <c r="K4" s="517"/>
      <c r="L4" s="517"/>
      <c r="M4" s="517"/>
      <c r="N4" s="517"/>
      <c r="P4" s="343"/>
    </row>
    <row r="5" spans="1:16" ht="20.3" customHeight="1" x14ac:dyDescent="0.25">
      <c r="B5" s="1222"/>
      <c r="C5" s="1244"/>
      <c r="D5" s="1245"/>
      <c r="E5" s="1245"/>
      <c r="F5" s="1245"/>
      <c r="G5" s="1245"/>
      <c r="H5" s="517"/>
      <c r="I5" s="517"/>
      <c r="J5" s="517"/>
      <c r="K5" s="517"/>
      <c r="L5" s="517"/>
      <c r="M5" s="517"/>
      <c r="N5" s="517"/>
      <c r="P5" s="343"/>
    </row>
    <row r="6" spans="1:16" ht="12.1" x14ac:dyDescent="0.25">
      <c r="B6" s="1222"/>
      <c r="C6" s="1244"/>
      <c r="D6" s="1245"/>
      <c r="E6" s="1245"/>
      <c r="F6" s="1245"/>
      <c r="G6" s="1245"/>
      <c r="H6" s="517"/>
      <c r="I6" s="517"/>
      <c r="J6" s="517"/>
      <c r="K6" s="517"/>
      <c r="L6" s="517"/>
      <c r="M6" s="517"/>
      <c r="N6" s="517"/>
      <c r="O6" s="350"/>
      <c r="P6" s="344"/>
    </row>
    <row r="7" spans="1:16" ht="19.45" hidden="1" customHeight="1" x14ac:dyDescent="0.25">
      <c r="B7" s="1223"/>
      <c r="C7" s="518"/>
      <c r="D7" s="519"/>
      <c r="E7" s="519"/>
      <c r="F7" s="519"/>
      <c r="G7" s="519"/>
      <c r="H7" s="519"/>
      <c r="I7" s="519"/>
      <c r="J7" s="519"/>
      <c r="K7" s="519"/>
      <c r="L7" s="519"/>
      <c r="M7" s="519"/>
      <c r="N7" s="520"/>
    </row>
    <row r="8" spans="1:16" ht="14.4" x14ac:dyDescent="0.25">
      <c r="B8" s="321" t="s">
        <v>394</v>
      </c>
      <c r="C8" s="1238" t="s">
        <v>1478</v>
      </c>
      <c r="D8" s="1239"/>
      <c r="E8" s="1239"/>
      <c r="F8" s="1239"/>
      <c r="G8" s="1239"/>
      <c r="H8" s="515"/>
      <c r="I8" s="515"/>
      <c r="J8" s="515"/>
      <c r="K8" s="515"/>
      <c r="L8" s="515"/>
      <c r="M8" s="515"/>
      <c r="N8" s="515"/>
      <c r="O8" s="348"/>
      <c r="P8" s="345"/>
    </row>
    <row r="9" spans="1:16" ht="60.05" customHeight="1" x14ac:dyDescent="0.25">
      <c r="B9" s="321" t="s">
        <v>396</v>
      </c>
      <c r="C9" s="1238" t="s">
        <v>1410</v>
      </c>
      <c r="D9" s="1239"/>
      <c r="E9" s="1239"/>
      <c r="F9" s="1239"/>
      <c r="G9" s="1239"/>
      <c r="H9" s="1006"/>
      <c r="I9" s="1006"/>
      <c r="J9" s="515"/>
      <c r="K9" s="515"/>
      <c r="L9" s="515"/>
      <c r="M9" s="515"/>
      <c r="N9" s="515"/>
      <c r="O9" s="348"/>
      <c r="P9" s="345"/>
    </row>
    <row r="10" spans="1:16" ht="69" hidden="1" customHeight="1" x14ac:dyDescent="0.25">
      <c r="B10" s="321" t="s">
        <v>445</v>
      </c>
      <c r="C10" s="1238" t="s">
        <v>489</v>
      </c>
      <c r="D10" s="1239"/>
      <c r="E10" s="1239"/>
      <c r="F10" s="1239"/>
      <c r="G10" s="1239"/>
      <c r="H10" s="511" t="e">
        <f t="array" ref="H10">_xlfn.TEXTJOIN(", ",TRUE,IF((E14:E103="Y")*(B36:B103&lt;&gt;""),B36:B103,""))</f>
        <v>#N/A</v>
      </c>
      <c r="I10" s="515"/>
      <c r="J10" s="515"/>
      <c r="K10" s="515"/>
      <c r="L10" s="515"/>
      <c r="M10" s="515"/>
      <c r="N10" s="515"/>
      <c r="O10" s="348"/>
      <c r="P10" s="345"/>
    </row>
    <row r="11" spans="1:16" ht="39.049999999999997" customHeight="1" x14ac:dyDescent="0.25">
      <c r="B11" s="321" t="s">
        <v>398</v>
      </c>
      <c r="C11" s="1238" t="s">
        <v>63</v>
      </c>
      <c r="D11" s="1239"/>
      <c r="E11" s="1239"/>
      <c r="F11" s="1239"/>
      <c r="G11" s="1239"/>
      <c r="H11" s="515"/>
      <c r="I11" s="515"/>
      <c r="J11" s="515"/>
      <c r="K11" s="515"/>
      <c r="L11" s="515"/>
      <c r="M11" s="515"/>
      <c r="N11" s="515"/>
      <c r="O11" s="348"/>
      <c r="P11" s="345"/>
    </row>
    <row r="12" spans="1:16" ht="20.3" customHeight="1" x14ac:dyDescent="0.25">
      <c r="B12" s="90" t="s">
        <v>1175</v>
      </c>
      <c r="C12" s="90"/>
      <c r="D12" s="90"/>
      <c r="E12" s="90"/>
      <c r="F12" s="90"/>
      <c r="G12" s="91"/>
      <c r="H12" s="75"/>
      <c r="I12" s="75"/>
      <c r="J12" s="75"/>
      <c r="K12" s="75"/>
      <c r="L12" s="75"/>
      <c r="M12" s="75"/>
      <c r="N12" s="352"/>
      <c r="O12" s="413"/>
      <c r="P12" s="345"/>
    </row>
    <row r="13" spans="1:16" s="76"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121" x14ac:dyDescent="0.3">
      <c r="A14" s="404" t="s">
        <v>1180</v>
      </c>
      <c r="B14" s="404" t="s">
        <v>1479</v>
      </c>
      <c r="C14" s="540" t="s">
        <v>804</v>
      </c>
      <c r="D14" s="543" t="s">
        <v>804</v>
      </c>
      <c r="E14" s="317" t="s">
        <v>1264</v>
      </c>
      <c r="F14" s="404" t="s">
        <v>1480</v>
      </c>
      <c r="G14" s="77" t="s">
        <v>1481</v>
      </c>
      <c r="H14" s="404" t="s">
        <v>1327</v>
      </c>
      <c r="I14" s="404" t="s">
        <v>1482</v>
      </c>
      <c r="J14" s="31" t="s">
        <v>1187</v>
      </c>
      <c r="K14" s="404" t="s">
        <v>1188</v>
      </c>
      <c r="L14" s="78" t="s">
        <v>63</v>
      </c>
      <c r="M14" s="78" t="s">
        <v>63</v>
      </c>
      <c r="N14" s="78">
        <v>202</v>
      </c>
      <c r="O14" s="80"/>
    </row>
    <row r="15" spans="1:16" s="76" customFormat="1" ht="302.39999999999998" x14ac:dyDescent="0.3">
      <c r="A15" s="80" t="s">
        <v>1414</v>
      </c>
      <c r="B15" s="81" t="s">
        <v>1415</v>
      </c>
      <c r="C15" s="541" t="s">
        <v>805</v>
      </c>
      <c r="D15" s="543" t="s">
        <v>804</v>
      </c>
      <c r="E15" s="317" t="s">
        <v>1182</v>
      </c>
      <c r="F15" s="80" t="s">
        <v>1483</v>
      </c>
      <c r="G15" s="81" t="s">
        <v>324</v>
      </c>
      <c r="H15" s="404" t="s">
        <v>1192</v>
      </c>
      <c r="I15" s="404" t="s">
        <v>1484</v>
      </c>
      <c r="J15" s="83" t="s">
        <v>63</v>
      </c>
      <c r="K15" s="83" t="s">
        <v>63</v>
      </c>
      <c r="L15" s="404" t="s">
        <v>1485</v>
      </c>
      <c r="M15" s="93" t="s">
        <v>1486</v>
      </c>
      <c r="N15" s="78">
        <v>202</v>
      </c>
      <c r="O15" s="39"/>
    </row>
    <row r="16" spans="1:16" s="87" customFormat="1" ht="157.25" x14ac:dyDescent="0.3">
      <c r="A16" s="404" t="s">
        <v>1334</v>
      </c>
      <c r="B16" s="404" t="s">
        <v>1487</v>
      </c>
      <c r="C16" s="540" t="s">
        <v>804</v>
      </c>
      <c r="D16" s="543" t="s">
        <v>804</v>
      </c>
      <c r="E16" s="317" t="s">
        <v>1182</v>
      </c>
      <c r="F16" s="80" t="s">
        <v>1336</v>
      </c>
      <c r="G16" s="85" t="s">
        <v>1184</v>
      </c>
      <c r="H16" s="86" t="s">
        <v>1488</v>
      </c>
      <c r="I16" s="86" t="s">
        <v>1489</v>
      </c>
      <c r="J16" s="86" t="s">
        <v>63</v>
      </c>
      <c r="K16" s="87" t="s">
        <v>63</v>
      </c>
      <c r="L16" s="404" t="s">
        <v>63</v>
      </c>
      <c r="M16" s="404" t="s">
        <v>63</v>
      </c>
      <c r="N16" s="78">
        <v>202</v>
      </c>
      <c r="O16" s="94"/>
    </row>
    <row r="17" spans="1:15" s="695" customFormat="1" ht="96.8" x14ac:dyDescent="0.3">
      <c r="A17" s="690" t="s">
        <v>1334</v>
      </c>
      <c r="B17" s="690" t="s">
        <v>1490</v>
      </c>
      <c r="C17" s="717" t="s">
        <v>805</v>
      </c>
      <c r="D17" s="719" t="s">
        <v>805</v>
      </c>
      <c r="E17" s="691" t="s">
        <v>1182</v>
      </c>
      <c r="F17" s="692" t="s">
        <v>1491</v>
      </c>
      <c r="G17" s="693" t="s">
        <v>336</v>
      </c>
      <c r="H17" s="690" t="s">
        <v>63</v>
      </c>
      <c r="I17" s="694" t="s">
        <v>1229</v>
      </c>
      <c r="J17" s="694" t="s">
        <v>63</v>
      </c>
      <c r="K17" s="706" t="s">
        <v>63</v>
      </c>
      <c r="L17" s="706" t="s">
        <v>63</v>
      </c>
      <c r="M17" s="690" t="s">
        <v>63</v>
      </c>
      <c r="N17" s="690">
        <v>202</v>
      </c>
      <c r="O17" s="690" t="s">
        <v>1492</v>
      </c>
    </row>
    <row r="18" spans="1:15" s="695" customFormat="1" ht="169.35" x14ac:dyDescent="0.3">
      <c r="A18" s="690" t="s">
        <v>1334</v>
      </c>
      <c r="B18" s="690" t="s">
        <v>1493</v>
      </c>
      <c r="C18" s="717" t="s">
        <v>805</v>
      </c>
      <c r="D18" s="719" t="s">
        <v>805</v>
      </c>
      <c r="E18" s="691" t="s">
        <v>1207</v>
      </c>
      <c r="F18" s="692" t="s">
        <v>1341</v>
      </c>
      <c r="G18" s="693" t="s">
        <v>338</v>
      </c>
      <c r="H18" s="690" t="s">
        <v>1234</v>
      </c>
      <c r="I18" s="694" t="s">
        <v>1229</v>
      </c>
      <c r="J18" s="694" t="s">
        <v>63</v>
      </c>
      <c r="K18" s="706" t="s">
        <v>63</v>
      </c>
      <c r="L18" s="706" t="s">
        <v>63</v>
      </c>
      <c r="M18" s="690" t="s">
        <v>63</v>
      </c>
      <c r="N18" s="690">
        <v>202</v>
      </c>
      <c r="O18" s="690" t="s">
        <v>1494</v>
      </c>
    </row>
    <row r="19" spans="1:15" s="695" customFormat="1" ht="75.900000000000006" customHeight="1" x14ac:dyDescent="0.3">
      <c r="A19" s="690" t="s">
        <v>1342</v>
      </c>
      <c r="B19" s="690" t="s">
        <v>1343</v>
      </c>
      <c r="C19" s="717" t="s">
        <v>805</v>
      </c>
      <c r="D19" s="719" t="s">
        <v>805</v>
      </c>
      <c r="E19" s="691" t="s">
        <v>1182</v>
      </c>
      <c r="F19" s="692" t="s">
        <v>1344</v>
      </c>
      <c r="G19" s="693" t="s">
        <v>326</v>
      </c>
      <c r="H19" s="690" t="s">
        <v>63</v>
      </c>
      <c r="I19" s="690" t="s">
        <v>1345</v>
      </c>
      <c r="J19" s="694" t="s">
        <v>63</v>
      </c>
      <c r="K19" s="690" t="s">
        <v>63</v>
      </c>
      <c r="L19" s="690" t="s">
        <v>63</v>
      </c>
      <c r="M19" s="690" t="s">
        <v>63</v>
      </c>
      <c r="N19" s="690">
        <v>202</v>
      </c>
      <c r="O19" s="690" t="s">
        <v>1239</v>
      </c>
    </row>
    <row r="20" spans="1:15" s="695" customFormat="1" ht="58.5" customHeight="1" x14ac:dyDescent="0.3">
      <c r="A20" s="690" t="s">
        <v>1342</v>
      </c>
      <c r="B20" s="690" t="s">
        <v>1347</v>
      </c>
      <c r="C20" s="717" t="s">
        <v>805</v>
      </c>
      <c r="D20" s="719" t="s">
        <v>805</v>
      </c>
      <c r="E20" s="691" t="s">
        <v>1182</v>
      </c>
      <c r="F20" s="692" t="s">
        <v>1348</v>
      </c>
      <c r="G20" s="839" t="s">
        <v>328</v>
      </c>
      <c r="H20" s="690" t="s">
        <v>63</v>
      </c>
      <c r="I20" s="690" t="s">
        <v>1345</v>
      </c>
      <c r="J20" s="694" t="s">
        <v>63</v>
      </c>
      <c r="K20" s="690" t="s">
        <v>63</v>
      </c>
      <c r="L20" s="694" t="s">
        <v>63</v>
      </c>
      <c r="M20" s="690" t="s">
        <v>63</v>
      </c>
      <c r="N20" s="716">
        <v>202</v>
      </c>
      <c r="O20" s="690" t="s">
        <v>1239</v>
      </c>
    </row>
    <row r="21" spans="1:15" s="695" customFormat="1" ht="63.25" customHeight="1" x14ac:dyDescent="0.3">
      <c r="A21" s="690" t="s">
        <v>1342</v>
      </c>
      <c r="B21" s="690" t="s">
        <v>1421</v>
      </c>
      <c r="C21" s="717" t="s">
        <v>805</v>
      </c>
      <c r="D21" s="719" t="s">
        <v>805</v>
      </c>
      <c r="E21" s="691" t="s">
        <v>1182</v>
      </c>
      <c r="F21" s="690" t="s">
        <v>1495</v>
      </c>
      <c r="G21" s="693" t="s">
        <v>330</v>
      </c>
      <c r="H21" s="690" t="s">
        <v>1423</v>
      </c>
      <c r="I21" s="690" t="s">
        <v>1496</v>
      </c>
      <c r="J21" s="694" t="s">
        <v>63</v>
      </c>
      <c r="K21" s="706" t="s">
        <v>63</v>
      </c>
      <c r="L21" s="706" t="s">
        <v>63</v>
      </c>
      <c r="M21" s="706" t="s">
        <v>63</v>
      </c>
      <c r="N21" s="690">
        <v>202</v>
      </c>
      <c r="O21" s="690" t="s">
        <v>1239</v>
      </c>
    </row>
    <row r="22" spans="1:15" s="731" customFormat="1" ht="72.599999999999994" x14ac:dyDescent="0.3">
      <c r="A22" s="724" t="s">
        <v>1426</v>
      </c>
      <c r="B22" s="733" t="s">
        <v>1427</v>
      </c>
      <c r="C22" s="726" t="s">
        <v>805</v>
      </c>
      <c r="D22" s="726" t="s">
        <v>805</v>
      </c>
      <c r="E22" s="726" t="s">
        <v>1182</v>
      </c>
      <c r="F22" s="727" t="s">
        <v>1428</v>
      </c>
      <c r="G22" s="734" t="s">
        <v>330</v>
      </c>
      <c r="H22" s="730" t="s">
        <v>1429</v>
      </c>
      <c r="I22" s="730" t="s">
        <v>1430</v>
      </c>
      <c r="J22" s="705" t="s">
        <v>1187</v>
      </c>
      <c r="K22" s="730" t="s">
        <v>1431</v>
      </c>
      <c r="L22" s="720" t="s">
        <v>63</v>
      </c>
      <c r="M22" s="720"/>
      <c r="N22" s="704"/>
      <c r="O22" s="720" t="s">
        <v>1432</v>
      </c>
    </row>
    <row r="23" spans="1:15" s="731" customFormat="1" ht="84.7" x14ac:dyDescent="0.3">
      <c r="A23" s="724" t="s">
        <v>1426</v>
      </c>
      <c r="B23" s="720" t="s">
        <v>1433</v>
      </c>
      <c r="C23" s="726" t="s">
        <v>805</v>
      </c>
      <c r="D23" s="726" t="s">
        <v>805</v>
      </c>
      <c r="E23" s="726" t="s">
        <v>1182</v>
      </c>
      <c r="F23" s="727" t="s">
        <v>1434</v>
      </c>
      <c r="G23" s="721" t="s">
        <v>324</v>
      </c>
      <c r="H23" s="720" t="s">
        <v>63</v>
      </c>
      <c r="I23" s="730" t="s">
        <v>1435</v>
      </c>
      <c r="J23" s="730" t="s">
        <v>63</v>
      </c>
      <c r="K23" s="728" t="s">
        <v>63</v>
      </c>
      <c r="L23" s="728" t="s">
        <v>63</v>
      </c>
      <c r="M23" s="720"/>
      <c r="N23" s="720"/>
      <c r="O23" s="720" t="s">
        <v>1432</v>
      </c>
    </row>
    <row r="24" spans="1:15" s="695" customFormat="1" ht="96.8" x14ac:dyDescent="0.3">
      <c r="A24" s="690" t="s">
        <v>1342</v>
      </c>
      <c r="B24" s="690" t="s">
        <v>1497</v>
      </c>
      <c r="C24" s="717" t="s">
        <v>805</v>
      </c>
      <c r="D24" s="719" t="s">
        <v>805</v>
      </c>
      <c r="E24" s="691" t="s">
        <v>1182</v>
      </c>
      <c r="F24" s="690" t="s">
        <v>1498</v>
      </c>
      <c r="G24" s="693" t="s">
        <v>332</v>
      </c>
      <c r="H24" s="690" t="s">
        <v>1280</v>
      </c>
      <c r="I24" s="744" t="s">
        <v>1499</v>
      </c>
      <c r="J24" s="694" t="s">
        <v>63</v>
      </c>
      <c r="K24" s="706" t="s">
        <v>63</v>
      </c>
      <c r="L24" s="706" t="s">
        <v>63</v>
      </c>
      <c r="M24" s="706" t="s">
        <v>63</v>
      </c>
      <c r="N24" s="690">
        <v>202</v>
      </c>
      <c r="O24" s="690" t="s">
        <v>1239</v>
      </c>
    </row>
    <row r="25" spans="1:15" s="695" customFormat="1" ht="108.9" x14ac:dyDescent="0.3">
      <c r="A25" s="690" t="s">
        <v>1342</v>
      </c>
      <c r="B25" s="690" t="s">
        <v>1438</v>
      </c>
      <c r="C25" s="717" t="s">
        <v>805</v>
      </c>
      <c r="D25" s="719" t="s">
        <v>805</v>
      </c>
      <c r="E25" s="691" t="s">
        <v>1182</v>
      </c>
      <c r="F25" s="718" t="s">
        <v>1500</v>
      </c>
      <c r="G25" s="693" t="s">
        <v>798</v>
      </c>
      <c r="H25" s="690" t="s">
        <v>1440</v>
      </c>
      <c r="I25" s="690" t="s">
        <v>1501</v>
      </c>
      <c r="J25" s="694" t="s">
        <v>63</v>
      </c>
      <c r="K25" s="706" t="s">
        <v>63</v>
      </c>
      <c r="L25" s="706" t="s">
        <v>63</v>
      </c>
      <c r="M25" s="706" t="s">
        <v>63</v>
      </c>
      <c r="N25" s="690">
        <v>202</v>
      </c>
      <c r="O25" s="706" t="s">
        <v>1239</v>
      </c>
    </row>
    <row r="26" spans="1:15" s="87" customFormat="1" ht="76.5" customHeight="1" x14ac:dyDescent="0.3">
      <c r="A26" s="404" t="s">
        <v>1356</v>
      </c>
      <c r="B26" s="404" t="s">
        <v>1442</v>
      </c>
      <c r="C26" s="540" t="s">
        <v>805</v>
      </c>
      <c r="D26" s="543" t="s">
        <v>804</v>
      </c>
      <c r="E26" s="317" t="s">
        <v>1182</v>
      </c>
      <c r="F26" s="80" t="s">
        <v>1443</v>
      </c>
      <c r="G26" s="77" t="s">
        <v>324</v>
      </c>
      <c r="H26" s="86" t="s">
        <v>1359</v>
      </c>
      <c r="I26" s="86" t="s">
        <v>1216</v>
      </c>
      <c r="J26" s="86" t="s">
        <v>63</v>
      </c>
      <c r="K26" s="404" t="s">
        <v>63</v>
      </c>
      <c r="L26" s="404"/>
      <c r="M26" s="95" t="s">
        <v>1445</v>
      </c>
      <c r="N26" s="404" t="s">
        <v>63</v>
      </c>
      <c r="O26" s="88"/>
    </row>
    <row r="27" spans="1:15" s="87" customFormat="1" ht="155.94999999999999" customHeight="1" x14ac:dyDescent="0.3">
      <c r="A27" s="404" t="s">
        <v>1205</v>
      </c>
      <c r="B27" s="297" t="s">
        <v>1446</v>
      </c>
      <c r="C27" s="540" t="s">
        <v>805</v>
      </c>
      <c r="D27" s="543" t="s">
        <v>804</v>
      </c>
      <c r="E27" s="317" t="s">
        <v>1207</v>
      </c>
      <c r="F27" s="80" t="s">
        <v>1502</v>
      </c>
      <c r="G27" s="77" t="s">
        <v>352</v>
      </c>
      <c r="H27" s="404" t="s">
        <v>63</v>
      </c>
      <c r="I27" s="404" t="s">
        <v>1364</v>
      </c>
      <c r="J27" s="31" t="s">
        <v>1187</v>
      </c>
      <c r="K27" s="88" t="s">
        <v>1211</v>
      </c>
      <c r="L27" s="88" t="s">
        <v>63</v>
      </c>
      <c r="M27" s="404" t="s">
        <v>63</v>
      </c>
      <c r="N27" s="404">
        <v>202</v>
      </c>
      <c r="O27" s="404" t="s">
        <v>1503</v>
      </c>
    </row>
    <row r="28" spans="1:15" s="87" customFormat="1" ht="84.7" x14ac:dyDescent="0.3">
      <c r="A28" s="404" t="s">
        <v>1205</v>
      </c>
      <c r="B28" s="404" t="s">
        <v>1366</v>
      </c>
      <c r="C28" s="317" t="s">
        <v>805</v>
      </c>
      <c r="D28" s="317" t="s">
        <v>804</v>
      </c>
      <c r="E28" s="317" t="s">
        <v>1182</v>
      </c>
      <c r="F28" s="80" t="s">
        <v>1367</v>
      </c>
      <c r="G28" s="85" t="s">
        <v>324</v>
      </c>
      <c r="H28" s="86" t="s">
        <v>1368</v>
      </c>
      <c r="I28" s="86" t="s">
        <v>1369</v>
      </c>
      <c r="J28" s="86" t="s">
        <v>63</v>
      </c>
      <c r="K28" s="88" t="s">
        <v>63</v>
      </c>
      <c r="L28" s="404" t="s">
        <v>1194</v>
      </c>
      <c r="M28" s="84" t="s">
        <v>1370</v>
      </c>
      <c r="N28" s="78">
        <v>202</v>
      </c>
      <c r="O28" s="47"/>
    </row>
    <row r="29" spans="1:15" s="87" customFormat="1" ht="71.3" customHeight="1" x14ac:dyDescent="0.3">
      <c r="A29" s="404" t="s">
        <v>1205</v>
      </c>
      <c r="B29" s="404" t="s">
        <v>1371</v>
      </c>
      <c r="C29" s="540" t="s">
        <v>805</v>
      </c>
      <c r="D29" s="317" t="s">
        <v>804</v>
      </c>
      <c r="E29" s="317" t="s">
        <v>1182</v>
      </c>
      <c r="F29" s="80" t="s">
        <v>1372</v>
      </c>
      <c r="G29" s="85" t="s">
        <v>352</v>
      </c>
      <c r="H29" s="86" t="s">
        <v>1373</v>
      </c>
      <c r="I29" s="86" t="s">
        <v>1374</v>
      </c>
      <c r="J29" s="86" t="s">
        <v>63</v>
      </c>
      <c r="K29" s="87" t="s">
        <v>63</v>
      </c>
      <c r="L29" s="404" t="s">
        <v>63</v>
      </c>
      <c r="M29" s="404" t="s">
        <v>63</v>
      </c>
      <c r="N29" s="78">
        <v>202</v>
      </c>
      <c r="O29" s="404" t="s">
        <v>1225</v>
      </c>
    </row>
    <row r="30" spans="1:15" s="87" customFormat="1" ht="387.1" x14ac:dyDescent="0.3">
      <c r="A30" s="404" t="s">
        <v>1375</v>
      </c>
      <c r="B30" s="404" t="s">
        <v>1448</v>
      </c>
      <c r="C30" s="317" t="s">
        <v>805</v>
      </c>
      <c r="D30" s="317" t="s">
        <v>804</v>
      </c>
      <c r="E30" s="317" t="s">
        <v>1182</v>
      </c>
      <c r="F30" s="80" t="s">
        <v>1504</v>
      </c>
      <c r="G30" s="85" t="s">
        <v>324</v>
      </c>
      <c r="H30" s="86" t="s">
        <v>1378</v>
      </c>
      <c r="I30" s="86" t="s">
        <v>1505</v>
      </c>
      <c r="J30" s="86" t="s">
        <v>63</v>
      </c>
      <c r="K30" s="88" t="s">
        <v>63</v>
      </c>
      <c r="L30" s="404" t="s">
        <v>1506</v>
      </c>
      <c r="M30" s="84" t="s">
        <v>1507</v>
      </c>
      <c r="N30" s="78">
        <v>202</v>
      </c>
      <c r="O30" s="47"/>
    </row>
    <row r="31" spans="1:15" s="87" customFormat="1" ht="96.8" x14ac:dyDescent="0.3">
      <c r="A31" s="404" t="s">
        <v>1382</v>
      </c>
      <c r="B31" s="404" t="s">
        <v>1453</v>
      </c>
      <c r="C31" s="540" t="s">
        <v>804</v>
      </c>
      <c r="D31" s="543" t="s">
        <v>804</v>
      </c>
      <c r="E31" s="317" t="s">
        <v>1182</v>
      </c>
      <c r="F31" s="80" t="s">
        <v>1384</v>
      </c>
      <c r="G31" s="85" t="s">
        <v>1184</v>
      </c>
      <c r="H31" s="86" t="s">
        <v>1209</v>
      </c>
      <c r="I31" s="86" t="s">
        <v>1508</v>
      </c>
      <c r="J31" s="86" t="s">
        <v>63</v>
      </c>
      <c r="K31" s="87" t="s">
        <v>63</v>
      </c>
      <c r="L31" s="404" t="s">
        <v>63</v>
      </c>
      <c r="M31" s="404" t="s">
        <v>63</v>
      </c>
      <c r="N31" s="78">
        <v>202</v>
      </c>
      <c r="O31" s="78"/>
    </row>
    <row r="32" spans="1:15" s="695" customFormat="1" ht="96.8" x14ac:dyDescent="0.3">
      <c r="A32" s="690" t="s">
        <v>1382</v>
      </c>
      <c r="B32" s="690" t="s">
        <v>1509</v>
      </c>
      <c r="C32" s="717" t="s">
        <v>805</v>
      </c>
      <c r="D32" s="719" t="s">
        <v>805</v>
      </c>
      <c r="E32" s="691" t="s">
        <v>1182</v>
      </c>
      <c r="F32" s="692" t="s">
        <v>1386</v>
      </c>
      <c r="G32" s="693" t="s">
        <v>336</v>
      </c>
      <c r="H32" s="690" t="s">
        <v>63</v>
      </c>
      <c r="I32" s="694" t="s">
        <v>1510</v>
      </c>
      <c r="J32" s="694" t="s">
        <v>63</v>
      </c>
      <c r="K32" s="706" t="s">
        <v>63</v>
      </c>
      <c r="L32" s="706" t="s">
        <v>63</v>
      </c>
      <c r="M32" s="690" t="s">
        <v>63</v>
      </c>
      <c r="N32" s="690">
        <v>202</v>
      </c>
      <c r="O32" s="690" t="s">
        <v>1492</v>
      </c>
    </row>
    <row r="33" spans="1:16" s="87" customFormat="1" ht="145.15" x14ac:dyDescent="0.3">
      <c r="A33" s="404" t="s">
        <v>1387</v>
      </c>
      <c r="B33" s="404" t="s">
        <v>1465</v>
      </c>
      <c r="C33" s="540" t="s">
        <v>805</v>
      </c>
      <c r="D33" s="543" t="s">
        <v>1389</v>
      </c>
      <c r="E33" s="317" t="s">
        <v>1207</v>
      </c>
      <c r="F33" s="80" t="s">
        <v>1390</v>
      </c>
      <c r="G33" s="77" t="s">
        <v>1391</v>
      </c>
      <c r="H33" s="404" t="s">
        <v>1392</v>
      </c>
      <c r="I33" s="86" t="s">
        <v>1511</v>
      </c>
      <c r="J33" s="86" t="s">
        <v>63</v>
      </c>
      <c r="K33" s="88" t="s">
        <v>63</v>
      </c>
      <c r="L33" s="88" t="s">
        <v>63</v>
      </c>
      <c r="M33" s="404" t="s">
        <v>63</v>
      </c>
      <c r="N33" s="404">
        <v>202</v>
      </c>
      <c r="O33" s="404" t="s">
        <v>1225</v>
      </c>
    </row>
    <row r="34" spans="1:16" s="87" customFormat="1" ht="145.15" x14ac:dyDescent="0.3">
      <c r="A34" s="404" t="s">
        <v>1387</v>
      </c>
      <c r="B34" s="404" t="s">
        <v>1455</v>
      </c>
      <c r="C34" s="540" t="s">
        <v>805</v>
      </c>
      <c r="D34" s="543" t="s">
        <v>1389</v>
      </c>
      <c r="E34" s="317" t="s">
        <v>1207</v>
      </c>
      <c r="F34" s="80" t="s">
        <v>1512</v>
      </c>
      <c r="G34" s="77" t="s">
        <v>1457</v>
      </c>
      <c r="H34" s="404" t="s">
        <v>1392</v>
      </c>
      <c r="I34" s="86" t="s">
        <v>1513</v>
      </c>
      <c r="J34" s="86" t="s">
        <v>63</v>
      </c>
      <c r="K34" s="88" t="s">
        <v>63</v>
      </c>
      <c r="L34" s="88" t="s">
        <v>63</v>
      </c>
      <c r="M34" s="404" t="s">
        <v>63</v>
      </c>
      <c r="N34" s="404">
        <v>202</v>
      </c>
      <c r="O34" s="404" t="s">
        <v>1225</v>
      </c>
    </row>
    <row r="35" spans="1:16" s="87" customFormat="1" ht="145.15" x14ac:dyDescent="0.3">
      <c r="A35" s="404" t="s">
        <v>1387</v>
      </c>
      <c r="B35" s="404" t="s">
        <v>1461</v>
      </c>
      <c r="C35" s="540" t="s">
        <v>805</v>
      </c>
      <c r="D35" s="543" t="s">
        <v>1389</v>
      </c>
      <c r="E35" s="317" t="s">
        <v>1207</v>
      </c>
      <c r="F35" s="80" t="s">
        <v>1514</v>
      </c>
      <c r="G35" s="77" t="s">
        <v>1463</v>
      </c>
      <c r="H35" s="404" t="s">
        <v>1392</v>
      </c>
      <c r="I35" s="86" t="s">
        <v>1513</v>
      </c>
      <c r="J35" s="86" t="s">
        <v>63</v>
      </c>
      <c r="K35" s="88" t="s">
        <v>63</v>
      </c>
      <c r="L35" s="88" t="s">
        <v>63</v>
      </c>
      <c r="M35" s="404" t="s">
        <v>63</v>
      </c>
      <c r="N35" s="404">
        <v>202</v>
      </c>
      <c r="O35" s="404" t="s">
        <v>1225</v>
      </c>
    </row>
    <row r="36" spans="1:16" s="87" customFormat="1" ht="12.1" x14ac:dyDescent="0.3">
      <c r="B36" s="88"/>
      <c r="C36" s="404"/>
      <c r="D36" s="404"/>
      <c r="E36" s="404"/>
      <c r="F36" s="77"/>
      <c r="G36" s="404"/>
      <c r="H36" s="404"/>
      <c r="I36" s="86"/>
      <c r="J36" s="404"/>
      <c r="K36" s="404"/>
      <c r="L36" s="404"/>
      <c r="M36" s="404"/>
      <c r="N36" s="404"/>
      <c r="O36" s="500"/>
      <c r="P36" s="501"/>
    </row>
    <row r="37" spans="1:16" s="87" customFormat="1" ht="12.1" x14ac:dyDescent="0.3">
      <c r="B37" s="88"/>
      <c r="C37" s="404"/>
      <c r="D37" s="404"/>
      <c r="E37" s="404"/>
      <c r="F37" s="77"/>
      <c r="G37" s="404"/>
      <c r="H37" s="404"/>
      <c r="I37" s="86"/>
      <c r="J37" s="404"/>
      <c r="K37" s="404"/>
      <c r="L37" s="404"/>
      <c r="M37" s="404"/>
      <c r="N37" s="404"/>
      <c r="O37" s="500"/>
      <c r="P37" s="501"/>
    </row>
    <row r="38" spans="1:16" s="55" customFormat="1" ht="28.8" x14ac:dyDescent="0.3">
      <c r="B38" s="330" t="s">
        <v>431</v>
      </c>
      <c r="C38" s="269" t="s">
        <v>433</v>
      </c>
      <c r="D38" s="330" t="s">
        <v>435</v>
      </c>
      <c r="E38" s="598" t="s">
        <v>1201</v>
      </c>
      <c r="F38" s="597" t="s">
        <v>437</v>
      </c>
      <c r="G38" s="596" t="s">
        <v>368</v>
      </c>
      <c r="H38" s="598" t="s">
        <v>360</v>
      </c>
      <c r="I38" s="330"/>
      <c r="J38" s="330"/>
      <c r="K38" s="269"/>
      <c r="L38" s="58"/>
      <c r="M38" s="58"/>
      <c r="N38" s="58"/>
      <c r="O38" s="604"/>
      <c r="P38" s="604"/>
    </row>
    <row r="39" spans="1:16" s="54" customFormat="1" ht="24.2" x14ac:dyDescent="0.3">
      <c r="B39" s="599">
        <v>1</v>
      </c>
      <c r="C39" s="325" t="str" cm="1">
        <f t="array" ref="C39">IFERROR(INDEX('List of Test Cases'!C:C,SMALL(IF('List of Test Cases'!E:E=$C$1,ROW('List of Test Cases'!E:E) - ROW(INDEX('List of Test Cases'!E:E,1,1))+1),B39)),"")</f>
        <v>ET-D002-SRS-G1</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ET-D002</v>
      </c>
      <c r="F39" s="56" t="str" cm="1">
        <f t="array" ref="F39">IF($C39="","",INDEX('List of Test Cases'!C:C,MATCH(CONCATENATE($C39,$C$1),'List of Test Cases'!$Q:$Q,0),))</f>
        <v>ET-D002-SRS-G1</v>
      </c>
      <c r="G39" s="56" t="str" cm="1">
        <f t="array" aca="1" ref="G39" ca="1">IF($C39="","",INDEX('List of Test Cases'!G:G,MATCH(CONCATENATE($C39,$C$1),'List of Test Cases'!$Q:$Q,0),))</f>
        <v>Switch Request Confirmed in CSS - Dual Fuel (Gaining) (OFAF, 1 Day(s))</v>
      </c>
      <c r="H39" s="56" t="str" cm="1">
        <f t="array" ref="H39">IF($C39="","",INDEX('List of Test Cases'!A:A,MATCH(CONCATENATE($C39,$C$1),'List of Test Cases'!$Q:$Q,0),))</f>
        <v>Switch Request Successful - GAIN</v>
      </c>
      <c r="I39" s="601"/>
      <c r="J39" s="601"/>
      <c r="K39" s="47"/>
      <c r="L39" s="47"/>
      <c r="M39" s="47"/>
      <c r="N39" s="47"/>
      <c r="O39" s="56"/>
      <c r="P39" s="56"/>
    </row>
    <row r="40" spans="1:16" s="55" customFormat="1" ht="36.299999999999997" x14ac:dyDescent="0.3">
      <c r="B40" s="602">
        <v>2</v>
      </c>
      <c r="C40" s="325" t="str" cm="1">
        <f t="array" ref="C40">IFERROR(INDEX('List of Test Cases'!C:C,SMALL(IF('List of Test Cases'!E:E=$C$1,ROW('List of Test Cases'!E:E) - ROW(INDEX('List of Test Cases'!E:E,1,1))+1),B40)),"")</f>
        <v>ET-D002-SRS-G2</v>
      </c>
      <c r="D40" s="600" t="str" cm="1">
        <f t="array" aca="1" ref="D40" ca="1">IF(C40="","",HYPERLINK("#"&amp;CELL("address",INDEX('List of Test Cases'!C:C,MATCH(CONCATENATE(C40,C$1),'List of Test Cases'!Q:Q,0))),"View Test Case"))</f>
        <v>View Test Case</v>
      </c>
      <c r="E40" s="56" t="str" cm="1">
        <f t="array" ref="E40">IF($C40="","",INDEX('List of Test Cases'!B:B,MATCH(CONCATENATE($C40,$C$1),'List of Test Cases'!$Q:$Q,0),))</f>
        <v>ET-D002</v>
      </c>
      <c r="F40" s="56" t="str" cm="1">
        <f t="array" ref="F40">IF($C40="","",INDEX('List of Test Cases'!C:C,MATCH(CONCATENATE($C40,$C$1),'List of Test Cases'!$Q:$Q,0),))</f>
        <v>ET-D002-SRS-G2</v>
      </c>
      <c r="G40" s="56" t="str" cm="1">
        <f t="array" aca="1" ref="G40" ca="1">IF($C40="","",INDEX('List of Test Cases'!G:G,MATCH(CONCATENATE($C40,$C$1),'List of Test Cases'!$Q:$Q,0),))</f>
        <v>Switch Request Confirmed in CSS - Dual Fuel (Gaining) (OFAF, Related MPAN, 1 Day(s), Domestic, Change of Occupancy)</v>
      </c>
      <c r="H40" s="56" t="str" cm="1">
        <f t="array" ref="H40">IF($C40="","",INDEX('List of Test Cases'!A:A,MATCH(CONCATENATE($C40,$C$1),'List of Test Cases'!$Q:$Q,0),))</f>
        <v>Switch Request Successful - GAIN</v>
      </c>
      <c r="I40" s="601"/>
      <c r="J40" s="601"/>
      <c r="K40" s="47"/>
      <c r="L40" s="47"/>
      <c r="M40" s="47"/>
      <c r="N40" s="47"/>
      <c r="O40" s="56"/>
      <c r="P40" s="56"/>
    </row>
    <row r="41" spans="1:16" s="55" customFormat="1" ht="36.299999999999997" x14ac:dyDescent="0.3">
      <c r="B41" s="602">
        <v>3</v>
      </c>
      <c r="C41" s="325" t="str" cm="1">
        <f t="array" ref="C41">IFERROR(INDEX('List of Test Cases'!C:C,SMALL(IF('List of Test Cases'!E:E=$C$1,ROW('List of Test Cases'!E:E) - ROW(INDEX('List of Test Cases'!E:E,1,1))+1),B41)),"")</f>
        <v>ET-D002-SRS-G3</v>
      </c>
      <c r="D41" s="600" t="str" cm="1">
        <f t="array" aca="1" ref="D41" ca="1">IF(C41="","",HYPERLINK("#"&amp;CELL("address",INDEX('List of Test Cases'!C:C,MATCH(CONCATENATE(C41,C$1),'List of Test Cases'!Q:Q,0))),"View Test Case"))</f>
        <v>View Test Case</v>
      </c>
      <c r="E41" s="56" t="str" cm="1">
        <f t="array" ref="E41">IF($C41="","",INDEX('List of Test Cases'!B:B,MATCH(CONCATENATE($C41,$C$1),'List of Test Cases'!$Q:$Q,0),))</f>
        <v>ET-D002</v>
      </c>
      <c r="F41" s="56" t="str" cm="1">
        <f t="array" ref="F41">IF($C41="","",INDEX('List of Test Cases'!C:C,MATCH(CONCATENATE($C41,$C$1),'List of Test Cases'!$Q:$Q,0),))</f>
        <v>ET-D002-SRS-G3</v>
      </c>
      <c r="G41" s="56" t="str" cm="1">
        <f t="array" aca="1" ref="G41" ca="1">IF($C41="","",INDEX('List of Test Cases'!G:G,MATCH(CONCATENATE($C41,$C$1),'List of Test Cases'!$Q:$Q,0),))</f>
        <v>Switch Request Confirmed in CSS - Dual Fuel (Gaining) (OFAF, Related MPAN, 2 Day(s), Non-Domestic, Change of Occupancy)</v>
      </c>
      <c r="H41" s="56" t="str" cm="1">
        <f t="array" ref="H41">IF($C41="","",INDEX('List of Test Cases'!A:A,MATCH(CONCATENATE($C41,$C$1),'List of Test Cases'!$Q:$Q,0),))</f>
        <v>Switch Request Successful - GAIN</v>
      </c>
      <c r="I41" s="601"/>
      <c r="J41" s="601"/>
      <c r="K41" s="47"/>
      <c r="L41" s="47"/>
      <c r="M41" s="47"/>
      <c r="N41" s="47"/>
      <c r="O41" s="56"/>
      <c r="P41" s="56"/>
    </row>
    <row r="42" spans="1:16" s="42" customFormat="1" ht="13.85" x14ac:dyDescent="0.25">
      <c r="B42" s="603">
        <v>4</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1:16" s="42" customFormat="1" ht="13.85" x14ac:dyDescent="0.25">
      <c r="B43" s="603">
        <v>5</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1:16" s="24" customFormat="1" ht="12.1" x14ac:dyDescent="0.25">
      <c r="B44" s="603">
        <v>6</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1:16" s="24" customFormat="1" ht="12.1" x14ac:dyDescent="0.25">
      <c r="B45" s="603">
        <v>7</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1:16" s="24" customFormat="1" ht="12.1" x14ac:dyDescent="0.25">
      <c r="B46" s="603">
        <v>8</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1:16" s="24" customFormat="1" ht="12.1" x14ac:dyDescent="0.25">
      <c r="B47" s="603">
        <v>9</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1:16" s="24" customFormat="1" ht="12.1" x14ac:dyDescent="0.25">
      <c r="B48" s="603">
        <v>10</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11</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12</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13</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14</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15</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16</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17</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18</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19</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20</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21</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22</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23</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24</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25</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26</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24" customFormat="1" ht="12.1" x14ac:dyDescent="0.25">
      <c r="B65" s="603">
        <v>27</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24" customFormat="1" ht="12.1" x14ac:dyDescent="0.25">
      <c r="B66" s="603">
        <v>28</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24" customFormat="1" ht="12.1" x14ac:dyDescent="0.25">
      <c r="B67" s="603">
        <v>29</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24" customFormat="1" ht="12.1" x14ac:dyDescent="0.25">
      <c r="B68" s="603">
        <v>30</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31</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32</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33</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34</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35</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36</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37</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38</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39</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40</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41</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42</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43</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44</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45</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46</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47</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48</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49</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50</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G89" s="92"/>
    </row>
    <row r="90" spans="2:16" ht="20.3" customHeight="1" x14ac:dyDescent="0.25">
      <c r="G90" s="92"/>
    </row>
    <row r="91" spans="2:16" ht="20.3" customHeight="1" x14ac:dyDescent="0.25">
      <c r="G91" s="92"/>
    </row>
    <row r="92" spans="2:16" ht="20.3" customHeight="1" x14ac:dyDescent="0.25">
      <c r="G92" s="92"/>
    </row>
    <row r="93" spans="2:16" ht="20.3" customHeight="1" x14ac:dyDescent="0.25">
      <c r="G93" s="92"/>
    </row>
    <row r="94" spans="2:16" ht="20.3" customHeight="1" x14ac:dyDescent="0.25">
      <c r="G94" s="92"/>
    </row>
    <row r="95" spans="2:16" ht="20.3" customHeight="1" x14ac:dyDescent="0.25">
      <c r="G95" s="92"/>
    </row>
    <row r="96" spans="2:16"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row r="171" spans="7:7" ht="20.3" customHeight="1" x14ac:dyDescent="0.25">
      <c r="G171" s="92"/>
    </row>
    <row r="172" spans="7:7" ht="20.3" customHeight="1" x14ac:dyDescent="0.25">
      <c r="G172" s="92"/>
    </row>
    <row r="173" spans="7:7" ht="20.3" customHeight="1" x14ac:dyDescent="0.25">
      <c r="G173" s="92"/>
    </row>
    <row r="174" spans="7:7" ht="20.3" customHeight="1" x14ac:dyDescent="0.25">
      <c r="G174" s="92"/>
    </row>
    <row r="175" spans="7:7" ht="20.3" customHeight="1" x14ac:dyDescent="0.25">
      <c r="G175" s="92"/>
    </row>
    <row r="176" spans="7:7" ht="20.3" customHeight="1" x14ac:dyDescent="0.25">
      <c r="G176" s="92"/>
    </row>
    <row r="177" spans="7:7" ht="20.3" customHeight="1" x14ac:dyDescent="0.25">
      <c r="G177" s="92"/>
    </row>
  </sheetData>
  <autoFilter ref="B13:P35" xr:uid="{CF2D4CC7-E4CE-4390-BA1A-F5DBD98A3FA7}"/>
  <mergeCells count="7">
    <mergeCell ref="C10:G10"/>
    <mergeCell ref="C11:G11"/>
    <mergeCell ref="B3:B7"/>
    <mergeCell ref="C2:G2"/>
    <mergeCell ref="C3:G6"/>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4AADC-0C5D-42EE-894B-40FE3E8BFF07}">
  <dimension ref="A1:P177"/>
  <sheetViews>
    <sheetView showGridLines="0" showRuler="0" zoomScaleNormal="100" zoomScalePageLayoutView="93" workbookViewId="0">
      <pane xSplit="7" topLeftCell="O1" activePane="topRight" state="frozen"/>
      <selection pane="topRight" activeCell="A9" sqref="A9:XFD9"/>
    </sheetView>
  </sheetViews>
  <sheetFormatPr defaultColWidth="10.5546875" defaultRowHeight="20.3" customHeight="1" x14ac:dyDescent="0.25"/>
  <cols>
    <col min="1" max="1" width="0" style="71" hidden="1" customWidth="1"/>
    <col min="2" max="2" width="25.5546875" style="71" customWidth="1"/>
    <col min="3" max="3" width="33.5546875" style="71" customWidth="1"/>
    <col min="4" max="4" width="13.5546875" style="71" bestFit="1" customWidth="1"/>
    <col min="5" max="5" width="12" style="71" bestFit="1" customWidth="1"/>
    <col min="6" max="6" width="15.33203125" style="71" bestFit="1" customWidth="1"/>
    <col min="7" max="7" width="35.88671875" style="71" customWidth="1"/>
    <col min="8" max="8" width="22.88671875" style="71" bestFit="1" customWidth="1"/>
    <col min="9" max="9" width="28.33203125" style="71" customWidth="1"/>
    <col min="10" max="10" width="33.109375" style="71" customWidth="1"/>
    <col min="11" max="11" width="20.5546875" style="71" bestFit="1" customWidth="1"/>
    <col min="12" max="12" width="51.6640625" style="71" customWidth="1"/>
    <col min="13" max="13" width="20" style="71" bestFit="1" customWidth="1"/>
    <col min="14" max="14" width="35.44140625" style="71" bestFit="1" customWidth="1"/>
    <col min="15" max="15" width="18" style="71" bestFit="1" customWidth="1"/>
    <col min="16" max="16" width="39.5546875" style="71" customWidth="1"/>
    <col min="17" max="16384" width="10.5546875" style="71"/>
  </cols>
  <sheetData>
    <row r="1" spans="1:16" ht="39.049999999999997" customHeight="1" x14ac:dyDescent="0.25">
      <c r="B1" s="321" t="s">
        <v>388</v>
      </c>
      <c r="C1" s="68" t="s">
        <v>1022</v>
      </c>
      <c r="D1" s="69"/>
      <c r="E1" s="70"/>
      <c r="F1" s="70"/>
      <c r="G1" s="70"/>
      <c r="H1" s="70"/>
      <c r="I1" s="70"/>
      <c r="J1" s="70"/>
      <c r="K1" s="70"/>
      <c r="L1" s="70"/>
      <c r="M1" s="70"/>
      <c r="N1" s="70"/>
      <c r="O1" s="348"/>
      <c r="P1" s="345"/>
    </row>
    <row r="2" spans="1:16" ht="36" customHeight="1" x14ac:dyDescent="0.25">
      <c r="B2" s="321" t="s">
        <v>390</v>
      </c>
      <c r="C2" s="1238" t="s">
        <v>1515</v>
      </c>
      <c r="D2" s="1239"/>
      <c r="E2" s="1239"/>
      <c r="F2" s="1239"/>
      <c r="G2" s="1239"/>
      <c r="H2" s="515"/>
      <c r="I2" s="515"/>
      <c r="J2" s="515"/>
      <c r="K2" s="515"/>
      <c r="L2" s="515"/>
      <c r="M2" s="515"/>
      <c r="N2" s="515"/>
      <c r="O2" s="348"/>
      <c r="P2" s="345"/>
    </row>
    <row r="3" spans="1:16" ht="20.3" customHeight="1" x14ac:dyDescent="0.25">
      <c r="B3" s="1221" t="s">
        <v>392</v>
      </c>
      <c r="C3" s="1241" t="s">
        <v>1477</v>
      </c>
      <c r="D3" s="1242"/>
      <c r="E3" s="1242"/>
      <c r="F3" s="1242"/>
      <c r="G3" s="1242"/>
      <c r="H3" s="516"/>
      <c r="I3" s="516"/>
      <c r="J3" s="516"/>
      <c r="K3" s="516"/>
      <c r="L3" s="516"/>
      <c r="M3" s="516"/>
      <c r="N3" s="516"/>
      <c r="O3" s="349"/>
      <c r="P3" s="342"/>
    </row>
    <row r="4" spans="1:16" ht="20.3" customHeight="1" x14ac:dyDescent="0.25">
      <c r="B4" s="1222"/>
      <c r="C4" s="1244"/>
      <c r="D4" s="1245"/>
      <c r="E4" s="1245"/>
      <c r="F4" s="1245"/>
      <c r="G4" s="1245"/>
      <c r="H4" s="517"/>
      <c r="I4" s="517"/>
      <c r="J4" s="517"/>
      <c r="K4" s="517"/>
      <c r="L4" s="517"/>
      <c r="M4" s="517"/>
      <c r="N4" s="517"/>
      <c r="P4" s="343"/>
    </row>
    <row r="5" spans="1:16" ht="20.3" customHeight="1" x14ac:dyDescent="0.25">
      <c r="B5" s="1222"/>
      <c r="C5" s="1244"/>
      <c r="D5" s="1245"/>
      <c r="E5" s="1245"/>
      <c r="F5" s="1245"/>
      <c r="G5" s="1245"/>
      <c r="H5" s="517"/>
      <c r="I5" s="517"/>
      <c r="J5" s="517"/>
      <c r="K5" s="517"/>
      <c r="L5" s="517"/>
      <c r="M5" s="517"/>
      <c r="N5" s="517"/>
      <c r="P5" s="343"/>
    </row>
    <row r="6" spans="1:16" ht="12.1" x14ac:dyDescent="0.25">
      <c r="B6" s="1222"/>
      <c r="C6" s="1244"/>
      <c r="D6" s="1245"/>
      <c r="E6" s="1245"/>
      <c r="F6" s="1245"/>
      <c r="G6" s="1245"/>
      <c r="H6" s="517"/>
      <c r="I6" s="517"/>
      <c r="J6" s="517"/>
      <c r="K6" s="517"/>
      <c r="L6" s="517"/>
      <c r="M6" s="517"/>
      <c r="N6" s="517"/>
      <c r="O6" s="350"/>
      <c r="P6" s="344"/>
    </row>
    <row r="7" spans="1:16" ht="19.45" hidden="1" customHeight="1" x14ac:dyDescent="0.25">
      <c r="B7" s="1223"/>
      <c r="C7" s="518"/>
      <c r="D7" s="519"/>
      <c r="E7" s="519"/>
      <c r="F7" s="519"/>
      <c r="G7" s="519"/>
      <c r="H7" s="519"/>
      <c r="I7" s="519"/>
      <c r="J7" s="519"/>
      <c r="K7" s="519"/>
      <c r="L7" s="519"/>
      <c r="M7" s="519"/>
      <c r="N7" s="520"/>
    </row>
    <row r="8" spans="1:16" ht="14.4" x14ac:dyDescent="0.25">
      <c r="B8" s="321" t="s">
        <v>394</v>
      </c>
      <c r="C8" s="1238" t="s">
        <v>1478</v>
      </c>
      <c r="D8" s="1239"/>
      <c r="E8" s="1239"/>
      <c r="F8" s="1239"/>
      <c r="G8" s="1239"/>
      <c r="H8" s="515"/>
      <c r="I8" s="515"/>
      <c r="J8" s="515"/>
      <c r="K8" s="515"/>
      <c r="L8" s="515"/>
      <c r="M8" s="515"/>
      <c r="N8" s="515"/>
      <c r="O8" s="348"/>
      <c r="P8" s="345"/>
    </row>
    <row r="9" spans="1:16" ht="58.5" customHeight="1" x14ac:dyDescent="0.25">
      <c r="B9" s="321" t="s">
        <v>396</v>
      </c>
      <c r="C9" s="1238" t="s">
        <v>1410</v>
      </c>
      <c r="D9" s="1239"/>
      <c r="E9" s="1239"/>
      <c r="F9" s="1239"/>
      <c r="G9" s="1239"/>
      <c r="H9" s="1006"/>
      <c r="I9" s="1006"/>
      <c r="J9" s="515"/>
      <c r="K9" s="515"/>
      <c r="L9" s="515"/>
      <c r="M9" s="515"/>
      <c r="N9" s="515"/>
      <c r="O9" s="348"/>
      <c r="P9" s="345"/>
    </row>
    <row r="10" spans="1:16" ht="56.3" hidden="1" customHeight="1" x14ac:dyDescent="0.25">
      <c r="B10" s="321" t="s">
        <v>445</v>
      </c>
      <c r="C10" s="1238" t="s">
        <v>489</v>
      </c>
      <c r="D10" s="1239"/>
      <c r="E10" s="1239"/>
      <c r="F10" s="1239"/>
      <c r="G10" s="1239"/>
      <c r="H10" s="511" t="e">
        <f t="array" ref="H10">_xlfn.TEXTJOIN(", ",TRUE,IF((E14:E103="Y")*(B36:B103&lt;&gt;""),B36:B103,""))</f>
        <v>#N/A</v>
      </c>
      <c r="I10" s="515"/>
      <c r="J10" s="515"/>
      <c r="K10" s="515"/>
      <c r="L10" s="515"/>
      <c r="M10" s="515"/>
      <c r="N10" s="515"/>
      <c r="O10" s="348"/>
      <c r="P10" s="345"/>
    </row>
    <row r="11" spans="1:16" ht="14.4" x14ac:dyDescent="0.25">
      <c r="B11" s="321" t="s">
        <v>398</v>
      </c>
      <c r="C11" s="1238" t="s">
        <v>63</v>
      </c>
      <c r="D11" s="1239"/>
      <c r="E11" s="1239"/>
      <c r="F11" s="1239"/>
      <c r="G11" s="1239"/>
      <c r="H11" s="515"/>
      <c r="I11" s="515"/>
      <c r="J11" s="515"/>
      <c r="K11" s="515"/>
      <c r="L11" s="515"/>
      <c r="M11" s="515"/>
      <c r="N11" s="515"/>
      <c r="O11" s="348"/>
      <c r="P11" s="345"/>
    </row>
    <row r="12" spans="1:16" ht="20.3" customHeight="1" x14ac:dyDescent="0.25">
      <c r="B12" s="90" t="s">
        <v>1175</v>
      </c>
      <c r="C12" s="90"/>
      <c r="D12" s="90"/>
      <c r="E12" s="90"/>
      <c r="F12" s="90"/>
      <c r="G12" s="91"/>
      <c r="H12" s="75"/>
      <c r="I12" s="75"/>
      <c r="J12" s="75"/>
      <c r="K12" s="75"/>
      <c r="L12" s="75"/>
      <c r="M12" s="75"/>
      <c r="N12" s="352"/>
      <c r="O12" s="413"/>
      <c r="P12" s="345"/>
    </row>
    <row r="13" spans="1:16" s="76"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157.25" x14ac:dyDescent="0.3">
      <c r="A14" s="404" t="s">
        <v>1180</v>
      </c>
      <c r="B14" s="404" t="s">
        <v>1479</v>
      </c>
      <c r="C14" s="540" t="s">
        <v>804</v>
      </c>
      <c r="D14" s="543" t="s">
        <v>804</v>
      </c>
      <c r="E14" s="317" t="s">
        <v>1264</v>
      </c>
      <c r="F14" s="404" t="s">
        <v>1516</v>
      </c>
      <c r="G14" s="77" t="s">
        <v>1481</v>
      </c>
      <c r="H14" s="404" t="s">
        <v>1327</v>
      </c>
      <c r="I14" s="404" t="s">
        <v>1482</v>
      </c>
      <c r="J14" s="31" t="s">
        <v>1187</v>
      </c>
      <c r="K14" s="404" t="s">
        <v>1188</v>
      </c>
      <c r="L14" s="78" t="s">
        <v>63</v>
      </c>
      <c r="M14" s="78" t="s">
        <v>63</v>
      </c>
      <c r="N14" s="78">
        <v>202</v>
      </c>
      <c r="O14" s="80" t="s">
        <v>1517</v>
      </c>
    </row>
    <row r="15" spans="1:16" s="76" customFormat="1" ht="302.39999999999998" x14ac:dyDescent="0.3">
      <c r="A15" s="80" t="s">
        <v>1414</v>
      </c>
      <c r="B15" s="81" t="s">
        <v>1415</v>
      </c>
      <c r="C15" s="541" t="s">
        <v>805</v>
      </c>
      <c r="D15" s="543" t="s">
        <v>804</v>
      </c>
      <c r="E15" s="317" t="s">
        <v>1182</v>
      </c>
      <c r="F15" s="80" t="s">
        <v>1518</v>
      </c>
      <c r="G15" s="81" t="s">
        <v>324</v>
      </c>
      <c r="H15" s="404" t="s">
        <v>1192</v>
      </c>
      <c r="I15" s="404" t="s">
        <v>1484</v>
      </c>
      <c r="J15" s="83" t="s">
        <v>63</v>
      </c>
      <c r="K15" s="83" t="s">
        <v>63</v>
      </c>
      <c r="L15" s="404" t="s">
        <v>1485</v>
      </c>
      <c r="M15" s="93" t="s">
        <v>1486</v>
      </c>
      <c r="N15" s="78">
        <v>202</v>
      </c>
      <c r="O15" s="39"/>
    </row>
    <row r="16" spans="1:16" s="87" customFormat="1" ht="217.75" x14ac:dyDescent="0.3">
      <c r="A16" s="404" t="s">
        <v>1334</v>
      </c>
      <c r="B16" s="404" t="s">
        <v>1420</v>
      </c>
      <c r="C16" s="540" t="s">
        <v>805</v>
      </c>
      <c r="D16" s="543" t="s">
        <v>804</v>
      </c>
      <c r="E16" s="317" t="s">
        <v>1182</v>
      </c>
      <c r="F16" s="80" t="s">
        <v>1398</v>
      </c>
      <c r="G16" s="85" t="s">
        <v>1184</v>
      </c>
      <c r="H16" s="86" t="s">
        <v>1488</v>
      </c>
      <c r="I16" s="86" t="s">
        <v>1489</v>
      </c>
      <c r="J16" s="86" t="s">
        <v>63</v>
      </c>
      <c r="K16" s="87" t="s">
        <v>63</v>
      </c>
      <c r="L16" s="404" t="s">
        <v>63</v>
      </c>
      <c r="M16" s="404" t="s">
        <v>63</v>
      </c>
      <c r="N16" s="78">
        <v>202</v>
      </c>
      <c r="O16" s="404" t="s">
        <v>1225</v>
      </c>
    </row>
    <row r="17" spans="1:15" s="695" customFormat="1" ht="157.25" x14ac:dyDescent="0.3">
      <c r="A17" s="690" t="s">
        <v>1334</v>
      </c>
      <c r="B17" s="690" t="s">
        <v>1519</v>
      </c>
      <c r="C17" s="717" t="s">
        <v>805</v>
      </c>
      <c r="D17" s="719" t="s">
        <v>805</v>
      </c>
      <c r="E17" s="691" t="s">
        <v>1182</v>
      </c>
      <c r="F17" s="692" t="s">
        <v>1520</v>
      </c>
      <c r="G17" s="693" t="s">
        <v>336</v>
      </c>
      <c r="H17" s="690" t="s">
        <v>63</v>
      </c>
      <c r="I17" s="694" t="s">
        <v>1229</v>
      </c>
      <c r="J17" s="694" t="s">
        <v>63</v>
      </c>
      <c r="K17" s="706" t="s">
        <v>63</v>
      </c>
      <c r="L17" s="706" t="s">
        <v>63</v>
      </c>
      <c r="M17" s="690" t="s">
        <v>63</v>
      </c>
      <c r="N17" s="690">
        <v>202</v>
      </c>
      <c r="O17" s="690" t="s">
        <v>1225</v>
      </c>
    </row>
    <row r="18" spans="1:15" s="695" customFormat="1" ht="108.9" x14ac:dyDescent="0.3">
      <c r="A18" s="690" t="s">
        <v>1334</v>
      </c>
      <c r="B18" s="690" t="s">
        <v>1521</v>
      </c>
      <c r="C18" s="717" t="s">
        <v>805</v>
      </c>
      <c r="D18" s="719" t="s">
        <v>805</v>
      </c>
      <c r="E18" s="691" t="s">
        <v>1207</v>
      </c>
      <c r="F18" s="692" t="s">
        <v>1401</v>
      </c>
      <c r="G18" s="693" t="s">
        <v>338</v>
      </c>
      <c r="H18" s="690" t="s">
        <v>1234</v>
      </c>
      <c r="I18" s="694" t="s">
        <v>1229</v>
      </c>
      <c r="J18" s="694" t="s">
        <v>63</v>
      </c>
      <c r="K18" s="706" t="s">
        <v>63</v>
      </c>
      <c r="L18" s="706" t="s">
        <v>63</v>
      </c>
      <c r="M18" s="690" t="s">
        <v>63</v>
      </c>
      <c r="N18" s="690">
        <v>202</v>
      </c>
      <c r="O18" s="690" t="s">
        <v>1522</v>
      </c>
    </row>
    <row r="19" spans="1:15" s="695" customFormat="1" ht="75.900000000000006" customHeight="1" x14ac:dyDescent="0.3">
      <c r="A19" s="690" t="s">
        <v>1342</v>
      </c>
      <c r="B19" s="690" t="s">
        <v>1343</v>
      </c>
      <c r="C19" s="717" t="s">
        <v>805</v>
      </c>
      <c r="D19" s="719" t="s">
        <v>805</v>
      </c>
      <c r="E19" s="691" t="s">
        <v>1182</v>
      </c>
      <c r="F19" s="692" t="s">
        <v>1344</v>
      </c>
      <c r="G19" s="693" t="s">
        <v>326</v>
      </c>
      <c r="H19" s="690" t="s">
        <v>63</v>
      </c>
      <c r="I19" s="690" t="s">
        <v>1345</v>
      </c>
      <c r="J19" s="694" t="s">
        <v>63</v>
      </c>
      <c r="K19" s="690" t="s">
        <v>63</v>
      </c>
      <c r="L19" s="690" t="s">
        <v>63</v>
      </c>
      <c r="M19" s="690" t="s">
        <v>63</v>
      </c>
      <c r="N19" s="690">
        <v>202</v>
      </c>
      <c r="O19" s="690" t="s">
        <v>1239</v>
      </c>
    </row>
    <row r="20" spans="1:15" s="695" customFormat="1" ht="58.5" customHeight="1" x14ac:dyDescent="0.3">
      <c r="A20" s="690" t="s">
        <v>1342</v>
      </c>
      <c r="B20" s="690" t="s">
        <v>1347</v>
      </c>
      <c r="C20" s="717" t="s">
        <v>805</v>
      </c>
      <c r="D20" s="719" t="s">
        <v>805</v>
      </c>
      <c r="E20" s="691" t="s">
        <v>1182</v>
      </c>
      <c r="F20" s="692" t="s">
        <v>1348</v>
      </c>
      <c r="G20" s="839" t="s">
        <v>328</v>
      </c>
      <c r="H20" s="690" t="s">
        <v>63</v>
      </c>
      <c r="I20" s="690" t="s">
        <v>1345</v>
      </c>
      <c r="J20" s="694" t="s">
        <v>63</v>
      </c>
      <c r="K20" s="690" t="s">
        <v>63</v>
      </c>
      <c r="L20" s="694" t="s">
        <v>63</v>
      </c>
      <c r="M20" s="690" t="s">
        <v>63</v>
      </c>
      <c r="N20" s="716">
        <v>202</v>
      </c>
      <c r="O20" s="690" t="s">
        <v>1239</v>
      </c>
    </row>
    <row r="21" spans="1:15" s="695" customFormat="1" ht="63.25" customHeight="1" x14ac:dyDescent="0.3">
      <c r="A21" s="690" t="s">
        <v>1342</v>
      </c>
      <c r="B21" s="690" t="s">
        <v>1421</v>
      </c>
      <c r="C21" s="717" t="s">
        <v>805</v>
      </c>
      <c r="D21" s="719" t="s">
        <v>805</v>
      </c>
      <c r="E21" s="691" t="s">
        <v>1182</v>
      </c>
      <c r="F21" s="690" t="s">
        <v>1495</v>
      </c>
      <c r="G21" s="693" t="s">
        <v>330</v>
      </c>
      <c r="H21" s="690" t="s">
        <v>1423</v>
      </c>
      <c r="I21" s="690" t="s">
        <v>1496</v>
      </c>
      <c r="J21" s="694" t="s">
        <v>63</v>
      </c>
      <c r="K21" s="706" t="s">
        <v>63</v>
      </c>
      <c r="L21" s="706" t="s">
        <v>63</v>
      </c>
      <c r="M21" s="706" t="s">
        <v>63</v>
      </c>
      <c r="N21" s="690">
        <v>202</v>
      </c>
      <c r="O21" s="690" t="s">
        <v>1239</v>
      </c>
    </row>
    <row r="22" spans="1:15" s="731" customFormat="1" ht="72.599999999999994" x14ac:dyDescent="0.3">
      <c r="A22" s="724" t="s">
        <v>1426</v>
      </c>
      <c r="B22" s="733" t="s">
        <v>1427</v>
      </c>
      <c r="C22" s="726" t="s">
        <v>805</v>
      </c>
      <c r="D22" s="726" t="s">
        <v>805</v>
      </c>
      <c r="E22" s="726" t="s">
        <v>1182</v>
      </c>
      <c r="F22" s="727" t="s">
        <v>1428</v>
      </c>
      <c r="G22" s="734" t="s">
        <v>330</v>
      </c>
      <c r="H22" s="730" t="s">
        <v>1469</v>
      </c>
      <c r="I22" s="730" t="s">
        <v>1430</v>
      </c>
      <c r="J22" s="705" t="s">
        <v>1187</v>
      </c>
      <c r="K22" s="730" t="s">
        <v>1431</v>
      </c>
      <c r="L22" s="720" t="s">
        <v>63</v>
      </c>
      <c r="M22" s="720"/>
      <c r="N22" s="704"/>
      <c r="O22" s="720" t="s">
        <v>1432</v>
      </c>
    </row>
    <row r="23" spans="1:15" s="731" customFormat="1" ht="84.7" x14ac:dyDescent="0.3">
      <c r="A23" s="724" t="s">
        <v>1426</v>
      </c>
      <c r="B23" s="720" t="s">
        <v>1433</v>
      </c>
      <c r="C23" s="726" t="s">
        <v>805</v>
      </c>
      <c r="D23" s="726" t="s">
        <v>805</v>
      </c>
      <c r="E23" s="726" t="s">
        <v>1182</v>
      </c>
      <c r="F23" s="727" t="s">
        <v>1434</v>
      </c>
      <c r="G23" s="721" t="s">
        <v>324</v>
      </c>
      <c r="H23" s="720" t="s">
        <v>63</v>
      </c>
      <c r="I23" s="730" t="s">
        <v>1435</v>
      </c>
      <c r="J23" s="730" t="s">
        <v>63</v>
      </c>
      <c r="K23" s="728" t="s">
        <v>63</v>
      </c>
      <c r="L23" s="728" t="s">
        <v>63</v>
      </c>
      <c r="M23" s="720"/>
      <c r="N23" s="720"/>
      <c r="O23" s="720" t="s">
        <v>1432</v>
      </c>
    </row>
    <row r="24" spans="1:15" s="695" customFormat="1" ht="96.8" x14ac:dyDescent="0.3">
      <c r="A24" s="690" t="s">
        <v>1342</v>
      </c>
      <c r="B24" s="690" t="s">
        <v>1497</v>
      </c>
      <c r="C24" s="717" t="s">
        <v>805</v>
      </c>
      <c r="D24" s="719" t="s">
        <v>805</v>
      </c>
      <c r="E24" s="691" t="s">
        <v>1182</v>
      </c>
      <c r="F24" s="690" t="s">
        <v>1498</v>
      </c>
      <c r="G24" s="693" t="s">
        <v>332</v>
      </c>
      <c r="H24" s="690" t="s">
        <v>1280</v>
      </c>
      <c r="I24" s="744" t="s">
        <v>1499</v>
      </c>
      <c r="J24" s="694" t="s">
        <v>63</v>
      </c>
      <c r="K24" s="706" t="s">
        <v>63</v>
      </c>
      <c r="L24" s="706" t="s">
        <v>63</v>
      </c>
      <c r="M24" s="706" t="s">
        <v>63</v>
      </c>
      <c r="N24" s="690">
        <v>202</v>
      </c>
      <c r="O24" s="690" t="s">
        <v>1239</v>
      </c>
    </row>
    <row r="25" spans="1:15" s="695" customFormat="1" ht="108.9" x14ac:dyDescent="0.3">
      <c r="A25" s="690" t="s">
        <v>1342</v>
      </c>
      <c r="B25" s="690" t="s">
        <v>1438</v>
      </c>
      <c r="C25" s="717" t="s">
        <v>805</v>
      </c>
      <c r="D25" s="719" t="s">
        <v>805</v>
      </c>
      <c r="E25" s="691" t="s">
        <v>1182</v>
      </c>
      <c r="F25" s="718" t="s">
        <v>1500</v>
      </c>
      <c r="G25" s="693" t="s">
        <v>798</v>
      </c>
      <c r="H25" s="690" t="s">
        <v>1440</v>
      </c>
      <c r="I25" s="690" t="s">
        <v>1501</v>
      </c>
      <c r="J25" s="694" t="s">
        <v>63</v>
      </c>
      <c r="K25" s="706" t="s">
        <v>63</v>
      </c>
      <c r="L25" s="706" t="s">
        <v>63</v>
      </c>
      <c r="M25" s="706" t="s">
        <v>63</v>
      </c>
      <c r="N25" s="690">
        <v>202</v>
      </c>
      <c r="O25" s="706" t="s">
        <v>1239</v>
      </c>
    </row>
    <row r="26" spans="1:15" s="87" customFormat="1" ht="76.5" customHeight="1" x14ac:dyDescent="0.3">
      <c r="A26" s="404" t="s">
        <v>1356</v>
      </c>
      <c r="B26" s="404" t="s">
        <v>1442</v>
      </c>
      <c r="C26" s="540" t="s">
        <v>805</v>
      </c>
      <c r="D26" s="543" t="s">
        <v>804</v>
      </c>
      <c r="E26" s="317" t="s">
        <v>1182</v>
      </c>
      <c r="F26" s="80" t="s">
        <v>1443</v>
      </c>
      <c r="G26" s="77" t="s">
        <v>324</v>
      </c>
      <c r="H26" s="86" t="s">
        <v>1359</v>
      </c>
      <c r="I26" s="86" t="s">
        <v>1216</v>
      </c>
      <c r="J26" s="86" t="s">
        <v>63</v>
      </c>
      <c r="K26" s="404" t="s">
        <v>63</v>
      </c>
      <c r="L26" s="404"/>
      <c r="M26" s="95" t="s">
        <v>1445</v>
      </c>
      <c r="N26" s="404" t="s">
        <v>63</v>
      </c>
      <c r="O26" s="88"/>
    </row>
    <row r="27" spans="1:15" s="87" customFormat="1" ht="155.94999999999999" customHeight="1" x14ac:dyDescent="0.3">
      <c r="A27" s="404" t="s">
        <v>1205</v>
      </c>
      <c r="B27" s="297" t="s">
        <v>1446</v>
      </c>
      <c r="C27" s="540" t="s">
        <v>804</v>
      </c>
      <c r="D27" s="543" t="s">
        <v>804</v>
      </c>
      <c r="E27" s="317" t="s">
        <v>1207</v>
      </c>
      <c r="F27" s="80" t="s">
        <v>1523</v>
      </c>
      <c r="G27" s="77" t="s">
        <v>352</v>
      </c>
      <c r="H27" s="404" t="s">
        <v>63</v>
      </c>
      <c r="I27" s="404" t="s">
        <v>1364</v>
      </c>
      <c r="J27" s="31" t="s">
        <v>1187</v>
      </c>
      <c r="K27" s="88" t="s">
        <v>1211</v>
      </c>
      <c r="L27" s="88" t="s">
        <v>63</v>
      </c>
      <c r="M27" s="404" t="s">
        <v>63</v>
      </c>
      <c r="N27" s="404">
        <v>202</v>
      </c>
      <c r="O27" s="404"/>
    </row>
    <row r="28" spans="1:15" s="87" customFormat="1" ht="84.7" x14ac:dyDescent="0.3">
      <c r="A28" s="404" t="s">
        <v>1205</v>
      </c>
      <c r="B28" s="404" t="s">
        <v>1366</v>
      </c>
      <c r="C28" s="317" t="s">
        <v>805</v>
      </c>
      <c r="D28" s="317" t="s">
        <v>804</v>
      </c>
      <c r="E28" s="317" t="s">
        <v>1182</v>
      </c>
      <c r="F28" s="80" t="s">
        <v>1367</v>
      </c>
      <c r="G28" s="85" t="s">
        <v>324</v>
      </c>
      <c r="H28" s="86" t="s">
        <v>1368</v>
      </c>
      <c r="I28" s="86" t="s">
        <v>1369</v>
      </c>
      <c r="J28" s="86" t="s">
        <v>63</v>
      </c>
      <c r="K28" s="88" t="s">
        <v>63</v>
      </c>
      <c r="L28" s="404" t="s">
        <v>1194</v>
      </c>
      <c r="M28" s="84" t="s">
        <v>1370</v>
      </c>
      <c r="N28" s="78">
        <v>202</v>
      </c>
      <c r="O28" s="47"/>
    </row>
    <row r="29" spans="1:15" s="87" customFormat="1" ht="71.3" customHeight="1" x14ac:dyDescent="0.3">
      <c r="A29" s="404" t="s">
        <v>1205</v>
      </c>
      <c r="B29" s="404" t="s">
        <v>1371</v>
      </c>
      <c r="C29" s="540" t="s">
        <v>804</v>
      </c>
      <c r="D29" s="317" t="s">
        <v>804</v>
      </c>
      <c r="E29" s="317" t="s">
        <v>1182</v>
      </c>
      <c r="F29" s="80" t="s">
        <v>1403</v>
      </c>
      <c r="G29" s="85" t="s">
        <v>352</v>
      </c>
      <c r="H29" s="86" t="s">
        <v>1373</v>
      </c>
      <c r="I29" s="86" t="s">
        <v>1374</v>
      </c>
      <c r="J29" s="86" t="s">
        <v>63</v>
      </c>
      <c r="K29" s="87" t="s">
        <v>63</v>
      </c>
      <c r="L29" s="404" t="s">
        <v>63</v>
      </c>
      <c r="M29" s="404" t="s">
        <v>63</v>
      </c>
      <c r="N29" s="78">
        <v>202</v>
      </c>
      <c r="O29" s="404"/>
    </row>
    <row r="30" spans="1:15" s="87" customFormat="1" ht="387.1" x14ac:dyDescent="0.3">
      <c r="A30" s="404" t="s">
        <v>1375</v>
      </c>
      <c r="B30" s="404" t="s">
        <v>1448</v>
      </c>
      <c r="C30" s="317" t="s">
        <v>805</v>
      </c>
      <c r="D30" s="317" t="s">
        <v>804</v>
      </c>
      <c r="E30" s="317" t="s">
        <v>1182</v>
      </c>
      <c r="F30" s="80" t="s">
        <v>1504</v>
      </c>
      <c r="G30" s="85" t="s">
        <v>324</v>
      </c>
      <c r="H30" s="86" t="s">
        <v>1378</v>
      </c>
      <c r="I30" s="86" t="s">
        <v>1505</v>
      </c>
      <c r="J30" s="86" t="s">
        <v>63</v>
      </c>
      <c r="K30" s="88" t="s">
        <v>63</v>
      </c>
      <c r="L30" s="404" t="s">
        <v>1506</v>
      </c>
      <c r="M30" s="84" t="s">
        <v>1507</v>
      </c>
      <c r="N30" s="78">
        <v>202</v>
      </c>
      <c r="O30" s="47"/>
    </row>
    <row r="31" spans="1:15" s="87" customFormat="1" ht="133.05000000000001" x14ac:dyDescent="0.3">
      <c r="A31" s="404" t="s">
        <v>1382</v>
      </c>
      <c r="B31" s="404" t="s">
        <v>1453</v>
      </c>
      <c r="C31" s="540" t="s">
        <v>805</v>
      </c>
      <c r="D31" s="543" t="s">
        <v>804</v>
      </c>
      <c r="E31" s="317" t="s">
        <v>1182</v>
      </c>
      <c r="F31" s="80" t="s">
        <v>1405</v>
      </c>
      <c r="G31" s="85" t="s">
        <v>1184</v>
      </c>
      <c r="H31" s="86" t="s">
        <v>1209</v>
      </c>
      <c r="I31" s="86" t="s">
        <v>1508</v>
      </c>
      <c r="J31" s="86" t="s">
        <v>63</v>
      </c>
      <c r="K31" s="87" t="s">
        <v>63</v>
      </c>
      <c r="L31" s="404" t="s">
        <v>63</v>
      </c>
      <c r="M31" s="404" t="s">
        <v>63</v>
      </c>
      <c r="N31" s="78">
        <v>202</v>
      </c>
      <c r="O31" s="404" t="s">
        <v>1225</v>
      </c>
    </row>
    <row r="32" spans="1:15" s="695" customFormat="1" ht="133.05000000000001" x14ac:dyDescent="0.3">
      <c r="A32" s="690" t="s">
        <v>1382</v>
      </c>
      <c r="B32" s="690" t="s">
        <v>1509</v>
      </c>
      <c r="C32" s="717" t="s">
        <v>805</v>
      </c>
      <c r="D32" s="719" t="s">
        <v>805</v>
      </c>
      <c r="E32" s="691" t="s">
        <v>1182</v>
      </c>
      <c r="F32" s="692" t="s">
        <v>1406</v>
      </c>
      <c r="G32" s="693" t="s">
        <v>336</v>
      </c>
      <c r="H32" s="690" t="s">
        <v>63</v>
      </c>
      <c r="I32" s="694" t="s">
        <v>1510</v>
      </c>
      <c r="J32" s="694" t="s">
        <v>63</v>
      </c>
      <c r="K32" s="706" t="s">
        <v>63</v>
      </c>
      <c r="L32" s="706" t="s">
        <v>63</v>
      </c>
      <c r="M32" s="690" t="s">
        <v>63</v>
      </c>
      <c r="N32" s="690">
        <v>202</v>
      </c>
      <c r="O32" s="690" t="s">
        <v>1225</v>
      </c>
    </row>
    <row r="33" spans="1:16" s="87" customFormat="1" ht="50.25" customHeight="1" x14ac:dyDescent="0.3">
      <c r="A33" s="404" t="s">
        <v>1387</v>
      </c>
      <c r="B33" s="404" t="s">
        <v>1465</v>
      </c>
      <c r="C33" s="540" t="s">
        <v>804</v>
      </c>
      <c r="D33" s="543" t="s">
        <v>1389</v>
      </c>
      <c r="E33" s="317" t="s">
        <v>1207</v>
      </c>
      <c r="F33" s="80" t="s">
        <v>1407</v>
      </c>
      <c r="G33" s="77" t="s">
        <v>1391</v>
      </c>
      <c r="H33" s="404" t="s">
        <v>1392</v>
      </c>
      <c r="I33" s="86" t="s">
        <v>1511</v>
      </c>
      <c r="J33" s="86" t="s">
        <v>63</v>
      </c>
      <c r="K33" s="88" t="s">
        <v>63</v>
      </c>
      <c r="L33" s="88" t="s">
        <v>63</v>
      </c>
      <c r="M33" s="404" t="s">
        <v>63</v>
      </c>
      <c r="N33" s="404">
        <v>202</v>
      </c>
      <c r="O33" s="404"/>
    </row>
    <row r="34" spans="1:16" s="87" customFormat="1" ht="96.8" x14ac:dyDescent="0.3">
      <c r="A34" s="404" t="s">
        <v>1387</v>
      </c>
      <c r="B34" s="404" t="s">
        <v>1455</v>
      </c>
      <c r="C34" s="540" t="s">
        <v>804</v>
      </c>
      <c r="D34" s="543" t="s">
        <v>1389</v>
      </c>
      <c r="E34" s="317" t="s">
        <v>1207</v>
      </c>
      <c r="F34" s="80" t="s">
        <v>1524</v>
      </c>
      <c r="G34" s="77" t="s">
        <v>1457</v>
      </c>
      <c r="H34" s="404" t="s">
        <v>1392</v>
      </c>
      <c r="I34" s="86" t="s">
        <v>1513</v>
      </c>
      <c r="J34" s="86" t="s">
        <v>63</v>
      </c>
      <c r="K34" s="88" t="s">
        <v>63</v>
      </c>
      <c r="L34" s="88" t="s">
        <v>63</v>
      </c>
      <c r="M34" s="404" t="s">
        <v>63</v>
      </c>
      <c r="N34" s="404">
        <v>202</v>
      </c>
      <c r="O34" s="404"/>
    </row>
    <row r="35" spans="1:16" s="87" customFormat="1" ht="96.8" x14ac:dyDescent="0.3">
      <c r="A35" s="404" t="s">
        <v>1387</v>
      </c>
      <c r="B35" s="404" t="s">
        <v>1461</v>
      </c>
      <c r="C35" s="540" t="s">
        <v>804</v>
      </c>
      <c r="D35" s="543" t="s">
        <v>1389</v>
      </c>
      <c r="E35" s="317" t="s">
        <v>1207</v>
      </c>
      <c r="F35" s="80" t="s">
        <v>1525</v>
      </c>
      <c r="G35" s="77" t="s">
        <v>1463</v>
      </c>
      <c r="H35" s="404" t="s">
        <v>1392</v>
      </c>
      <c r="I35" s="86" t="s">
        <v>1513</v>
      </c>
      <c r="J35" s="86" t="s">
        <v>63</v>
      </c>
      <c r="K35" s="88" t="s">
        <v>63</v>
      </c>
      <c r="L35" s="88" t="s">
        <v>63</v>
      </c>
      <c r="M35" s="404" t="s">
        <v>63</v>
      </c>
      <c r="N35" s="404">
        <v>202</v>
      </c>
      <c r="O35" s="404"/>
    </row>
    <row r="36" spans="1:16" s="87" customFormat="1" ht="12.1" x14ac:dyDescent="0.3">
      <c r="B36" s="88"/>
      <c r="C36" s="404"/>
      <c r="D36" s="404"/>
      <c r="E36" s="404"/>
      <c r="F36" s="77"/>
      <c r="G36" s="404"/>
      <c r="H36" s="404"/>
      <c r="I36" s="86"/>
      <c r="J36" s="404"/>
      <c r="K36" s="404"/>
      <c r="L36" s="404"/>
      <c r="M36" s="404"/>
      <c r="N36" s="404"/>
      <c r="O36" s="500"/>
      <c r="P36" s="501"/>
    </row>
    <row r="37" spans="1:16" s="87" customFormat="1" ht="12.1" x14ac:dyDescent="0.3">
      <c r="B37" s="88"/>
      <c r="C37" s="404"/>
      <c r="D37" s="404"/>
      <c r="E37" s="404"/>
      <c r="F37" s="77"/>
      <c r="G37" s="404"/>
      <c r="H37" s="404"/>
      <c r="I37" s="86"/>
      <c r="J37" s="404"/>
      <c r="K37" s="404"/>
      <c r="L37" s="404"/>
      <c r="M37" s="404"/>
      <c r="N37" s="404"/>
      <c r="O37" s="500"/>
      <c r="P37" s="501"/>
    </row>
    <row r="38" spans="1:16" s="55" customFormat="1" ht="28.8" x14ac:dyDescent="0.3">
      <c r="B38" s="330" t="s">
        <v>431</v>
      </c>
      <c r="C38" s="269" t="s">
        <v>433</v>
      </c>
      <c r="D38" s="330" t="s">
        <v>435</v>
      </c>
      <c r="E38" s="598" t="s">
        <v>1201</v>
      </c>
      <c r="F38" s="597" t="s">
        <v>437</v>
      </c>
      <c r="G38" s="596" t="s">
        <v>368</v>
      </c>
      <c r="H38" s="598" t="s">
        <v>360</v>
      </c>
      <c r="I38" s="330"/>
      <c r="J38" s="330"/>
      <c r="K38" s="269"/>
      <c r="L38" s="58"/>
      <c r="M38" s="58"/>
      <c r="N38" s="58"/>
      <c r="O38" s="604"/>
      <c r="P38" s="604"/>
    </row>
    <row r="39" spans="1:16" s="54" customFormat="1" ht="24.2" x14ac:dyDescent="0.3">
      <c r="B39" s="599">
        <v>1</v>
      </c>
      <c r="C39" s="325" t="str" cm="1">
        <f t="array" ref="C39">IFERROR(INDEX('List of Test Cases'!C:C,SMALL(IF('List of Test Cases'!E:E=$C$1,ROW('List of Test Cases'!E:E) - ROW(INDEX('List of Test Cases'!E:E,1,1))+1),B39)),"")</f>
        <v>ET-D002-SRS-L1</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ET-D002</v>
      </c>
      <c r="F39" s="56" t="str" cm="1">
        <f t="array" ref="F39">IF($C39="","",INDEX('List of Test Cases'!C:C,MATCH(CONCATENATE($C39,$C$1),'List of Test Cases'!$Q:$Q,0),))</f>
        <v>ET-D002-SRS-L1</v>
      </c>
      <c r="G39" s="56" t="str" cm="1">
        <f t="array" aca="1" ref="G39" ca="1">IF($C39="","",INDEX('List of Test Cases'!G:G,MATCH(CONCATENATE($C39,$C$1),'List of Test Cases'!$Q:$Q,0),))</f>
        <v>Switch Request Confirmed in CSS - Dual Fuel (Losing) (OFAF, 1 Day(s))</v>
      </c>
      <c r="H39" s="56" t="str" cm="1">
        <f t="array" ref="H39">IF($C39="","",INDEX('List of Test Cases'!A:A,MATCH(CONCATENATE($C39,$C$1),'List of Test Cases'!$Q:$Q,0),))</f>
        <v>Switch Request Successful - LOSE</v>
      </c>
      <c r="I39" s="601"/>
      <c r="J39" s="601"/>
      <c r="K39" s="47"/>
      <c r="L39" s="47"/>
      <c r="M39" s="47"/>
      <c r="N39" s="47"/>
      <c r="O39" s="56"/>
      <c r="P39" s="56"/>
    </row>
    <row r="40" spans="1:16" s="55" customFormat="1" ht="36.299999999999997" x14ac:dyDescent="0.3">
      <c r="B40" s="602">
        <v>2</v>
      </c>
      <c r="C40" s="325" t="str" cm="1">
        <f t="array" ref="C40">IFERROR(INDEX('List of Test Cases'!C:C,SMALL(IF('List of Test Cases'!E:E=$C$1,ROW('List of Test Cases'!E:E) - ROW(INDEX('List of Test Cases'!E:E,1,1))+1),B40)),"")</f>
        <v>ET-D002-SRS-L2</v>
      </c>
      <c r="D40" s="600" t="str" cm="1">
        <f t="array" aca="1" ref="D40" ca="1">IF(C40="","",HYPERLINK("#"&amp;CELL("address",INDEX('List of Test Cases'!C:C,MATCH(CONCATENATE(C40,C$1),'List of Test Cases'!Q:Q,0))),"View Test Case"))</f>
        <v>View Test Case</v>
      </c>
      <c r="E40" s="56" t="str" cm="1">
        <f t="array" ref="E40">IF($C40="","",INDEX('List of Test Cases'!B:B,MATCH(CONCATENATE($C40,$C$1),'List of Test Cases'!$Q:$Q,0),))</f>
        <v>ET-D002</v>
      </c>
      <c r="F40" s="56" t="str" cm="1">
        <f t="array" ref="F40">IF($C40="","",INDEX('List of Test Cases'!C:C,MATCH(CONCATENATE($C40,$C$1),'List of Test Cases'!$Q:$Q,0),))</f>
        <v>ET-D002-SRS-L2</v>
      </c>
      <c r="G40" s="56" t="str" cm="1">
        <f t="array" aca="1" ref="G40" ca="1">IF($C40="","",INDEX('List of Test Cases'!G:G,MATCH(CONCATENATE($C40,$C$1),'List of Test Cases'!$Q:$Q,0),))</f>
        <v>Switch Request Confirmed in CSS - Dual Fuel (Losing) (OFAF, Related MPAN, 1 Day(s), Domestic, Change of Occupancy)</v>
      </c>
      <c r="H40" s="56" t="str" cm="1">
        <f t="array" ref="H40">IF($C40="","",INDEX('List of Test Cases'!A:A,MATCH(CONCATENATE($C40,$C$1),'List of Test Cases'!$Q:$Q,0),))</f>
        <v>Switch Request Successful - LOSE</v>
      </c>
      <c r="I40" s="601"/>
      <c r="J40" s="601"/>
      <c r="K40" s="47"/>
      <c r="L40" s="47"/>
      <c r="M40" s="47"/>
      <c r="N40" s="47"/>
      <c r="O40" s="56"/>
      <c r="P40" s="56"/>
    </row>
    <row r="41" spans="1:16" s="55" customFormat="1" ht="36.299999999999997" x14ac:dyDescent="0.3">
      <c r="B41" s="602">
        <v>3</v>
      </c>
      <c r="C41" s="325" t="str" cm="1">
        <f t="array" ref="C41">IFERROR(INDEX('List of Test Cases'!C:C,SMALL(IF('List of Test Cases'!E:E=$C$1,ROW('List of Test Cases'!E:E) - ROW(INDEX('List of Test Cases'!E:E,1,1))+1),B41)),"")</f>
        <v>ET-D002-SRS-L3</v>
      </c>
      <c r="D41" s="600" t="str" cm="1">
        <f t="array" aca="1" ref="D41" ca="1">IF(C41="","",HYPERLINK("#"&amp;CELL("address",INDEX('List of Test Cases'!C:C,MATCH(CONCATENATE(C41,C$1),'List of Test Cases'!Q:Q,0))),"View Test Case"))</f>
        <v>View Test Case</v>
      </c>
      <c r="E41" s="56" t="str" cm="1">
        <f t="array" ref="E41">IF($C41="","",INDEX('List of Test Cases'!B:B,MATCH(CONCATENATE($C41,$C$1),'List of Test Cases'!$Q:$Q,0),))</f>
        <v>ET-D002</v>
      </c>
      <c r="F41" s="56" t="str" cm="1">
        <f t="array" ref="F41">IF($C41="","",INDEX('List of Test Cases'!C:C,MATCH(CONCATENATE($C41,$C$1),'List of Test Cases'!$Q:$Q,0),))</f>
        <v>ET-D002-SRS-L3</v>
      </c>
      <c r="G41" s="56" t="str" cm="1">
        <f t="array" aca="1" ref="G41" ca="1">IF($C41="","",INDEX('List of Test Cases'!G:G,MATCH(CONCATENATE($C41,$C$1),'List of Test Cases'!$Q:$Q,0),))</f>
        <v>Switch Request Confirmed in CSS - Dual Fuel (Losing) (OFAF, Related MPAN, 2 Day(s), Non-Domestic, Change of Occupancy)</v>
      </c>
      <c r="H41" s="56" t="str" cm="1">
        <f t="array" ref="H41">IF($C41="","",INDEX('List of Test Cases'!A:A,MATCH(CONCATENATE($C41,$C$1),'List of Test Cases'!$Q:$Q,0),))</f>
        <v>Switch Request Successful - LOSE</v>
      </c>
      <c r="I41" s="601"/>
      <c r="J41" s="601"/>
      <c r="K41" s="47"/>
      <c r="L41" s="47"/>
      <c r="M41" s="47"/>
      <c r="N41" s="47"/>
      <c r="O41" s="56"/>
      <c r="P41" s="56"/>
    </row>
    <row r="42" spans="1:16" s="42" customFormat="1" ht="13.85" x14ac:dyDescent="0.25">
      <c r="B42" s="603">
        <v>4</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1:16" s="42" customFormat="1" ht="13.85" x14ac:dyDescent="0.25">
      <c r="B43" s="603">
        <v>5</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1:16" s="24" customFormat="1" ht="12.1" x14ac:dyDescent="0.25">
      <c r="B44" s="603">
        <v>6</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1:16" s="24" customFormat="1" ht="12.1" x14ac:dyDescent="0.25">
      <c r="B45" s="603">
        <v>7</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1:16" s="24" customFormat="1" ht="12.1" x14ac:dyDescent="0.25">
      <c r="B46" s="603">
        <v>8</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1:16" s="24" customFormat="1" ht="12.1" x14ac:dyDescent="0.25">
      <c r="B47" s="603">
        <v>9</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1:16" s="24" customFormat="1" ht="12.1" x14ac:dyDescent="0.25">
      <c r="B48" s="603">
        <v>10</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11</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12</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13</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14</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15</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16</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17</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18</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19</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20</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21</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22</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23</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24</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25</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26</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24" customFormat="1" ht="12.1" x14ac:dyDescent="0.25">
      <c r="B65" s="603">
        <v>27</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24" customFormat="1" ht="12.1" x14ac:dyDescent="0.25">
      <c r="B66" s="603">
        <v>28</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24" customFormat="1" ht="12.1" x14ac:dyDescent="0.25">
      <c r="B67" s="603">
        <v>29</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24" customFormat="1" ht="12.1" x14ac:dyDescent="0.25">
      <c r="B68" s="603">
        <v>30</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31</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32</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33</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34</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35</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36</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37</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38</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39</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40</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41</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42</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43</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44</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45</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46</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47</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48</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49</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50</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G89" s="92"/>
    </row>
    <row r="90" spans="2:16" ht="20.3" customHeight="1" x14ac:dyDescent="0.25">
      <c r="G90" s="92"/>
    </row>
    <row r="91" spans="2:16" ht="20.3" customHeight="1" x14ac:dyDescent="0.25">
      <c r="G91" s="92"/>
    </row>
    <row r="92" spans="2:16" ht="20.3" customHeight="1" x14ac:dyDescent="0.25">
      <c r="G92" s="92"/>
    </row>
    <row r="93" spans="2:16" ht="20.3" customHeight="1" x14ac:dyDescent="0.25">
      <c r="G93" s="92"/>
    </row>
    <row r="94" spans="2:16" ht="20.3" customHeight="1" x14ac:dyDescent="0.25">
      <c r="G94" s="92"/>
    </row>
    <row r="95" spans="2:16" ht="20.3" customHeight="1" x14ac:dyDescent="0.25">
      <c r="G95" s="92"/>
    </row>
    <row r="96" spans="2:16"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row r="171" spans="7:7" ht="20.3" customHeight="1" x14ac:dyDescent="0.25">
      <c r="G171" s="92"/>
    </row>
    <row r="172" spans="7:7" ht="20.3" customHeight="1" x14ac:dyDescent="0.25">
      <c r="G172" s="92"/>
    </row>
    <row r="173" spans="7:7" ht="20.3" customHeight="1" x14ac:dyDescent="0.25">
      <c r="G173" s="92"/>
    </row>
    <row r="174" spans="7:7" ht="20.3" customHeight="1" x14ac:dyDescent="0.25">
      <c r="G174" s="92"/>
    </row>
    <row r="175" spans="7:7" ht="20.3" customHeight="1" x14ac:dyDescent="0.25">
      <c r="G175" s="92"/>
    </row>
    <row r="176" spans="7:7" ht="20.3" customHeight="1" x14ac:dyDescent="0.25">
      <c r="G176" s="92"/>
    </row>
    <row r="177" spans="7:7" ht="20.3" customHeight="1" x14ac:dyDescent="0.25">
      <c r="G177" s="92"/>
    </row>
  </sheetData>
  <autoFilter ref="B13:P35" xr:uid="{44FB7CFF-BCA7-499E-8BBA-B249699387FC}"/>
  <mergeCells count="7">
    <mergeCell ref="C10:G10"/>
    <mergeCell ref="C11:G11"/>
    <mergeCell ref="B3:B7"/>
    <mergeCell ref="C2:G2"/>
    <mergeCell ref="C3:G6"/>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558F-C3F2-4932-B9FA-F2F2CE0E1323}">
  <dimension ref="A1:P170"/>
  <sheetViews>
    <sheetView showGridLines="0" showRuler="0" topLeftCell="A11" zoomScaleNormal="100" zoomScalePageLayoutView="140" workbookViewId="0">
      <pane xSplit="7" topLeftCell="H1" activePane="topRight" state="frozen"/>
      <selection pane="topRight" activeCell="P19" sqref="P19"/>
    </sheetView>
  </sheetViews>
  <sheetFormatPr defaultColWidth="10.109375" defaultRowHeight="20.3" customHeight="1" x14ac:dyDescent="0.25"/>
  <cols>
    <col min="1" max="1" width="0" style="99" hidden="1" customWidth="1"/>
    <col min="2" max="2" width="22.109375" style="99" customWidth="1"/>
    <col min="3" max="3" width="32" style="99" customWidth="1"/>
    <col min="4" max="4" width="12.6640625" style="99" bestFit="1" customWidth="1"/>
    <col min="5" max="5" width="12" style="99" bestFit="1" customWidth="1"/>
    <col min="6" max="6" width="17.5546875" style="99" bestFit="1" customWidth="1"/>
    <col min="7" max="7" width="37.109375" style="99" customWidth="1"/>
    <col min="8" max="8" width="30.33203125" style="99" bestFit="1" customWidth="1"/>
    <col min="9" max="9" width="25" style="99" customWidth="1"/>
    <col min="10" max="10" width="28" style="99" customWidth="1"/>
    <col min="11" max="11" width="22.109375" style="99" bestFit="1" customWidth="1"/>
    <col min="12" max="12" width="48.44140625" style="99" bestFit="1" customWidth="1"/>
    <col min="13" max="13" width="22.33203125" style="99" bestFit="1" customWidth="1"/>
    <col min="14" max="14" width="13.44140625" style="99" bestFit="1" customWidth="1"/>
    <col min="15" max="15" width="20.33203125" style="99" bestFit="1" customWidth="1"/>
    <col min="16" max="16" width="43.88671875" style="99" customWidth="1"/>
    <col min="17" max="16384" width="10.109375" style="99"/>
  </cols>
  <sheetData>
    <row r="1" spans="1:16" ht="39.75" customHeight="1" x14ac:dyDescent="0.25">
      <c r="B1" s="321" t="s">
        <v>388</v>
      </c>
      <c r="C1" s="97" t="s">
        <v>978</v>
      </c>
      <c r="E1" s="98"/>
      <c r="F1" s="98"/>
      <c r="G1" s="98"/>
      <c r="H1" s="98"/>
      <c r="I1" s="98"/>
      <c r="J1" s="98"/>
      <c r="K1" s="98"/>
      <c r="L1" s="98"/>
      <c r="M1" s="98"/>
      <c r="N1" s="98"/>
      <c r="O1" s="400"/>
      <c r="P1" s="374"/>
    </row>
    <row r="2" spans="1:16" ht="14.4" x14ac:dyDescent="0.25">
      <c r="B2" s="321" t="s">
        <v>390</v>
      </c>
      <c r="C2" s="1252" t="s">
        <v>1526</v>
      </c>
      <c r="D2" s="1253"/>
      <c r="E2" s="1253"/>
      <c r="F2" s="1253"/>
      <c r="G2" s="1253"/>
      <c r="H2" s="524"/>
      <c r="I2" s="524"/>
      <c r="J2" s="524"/>
      <c r="K2" s="524"/>
      <c r="L2" s="524"/>
      <c r="M2" s="524"/>
      <c r="N2" s="524"/>
      <c r="O2" s="400"/>
      <c r="P2" s="374"/>
    </row>
    <row r="3" spans="1:16" ht="20.3" customHeight="1" x14ac:dyDescent="0.25">
      <c r="B3" s="1221" t="s">
        <v>392</v>
      </c>
      <c r="C3" s="1254" t="s">
        <v>1527</v>
      </c>
      <c r="D3" s="1255"/>
      <c r="E3" s="1255"/>
      <c r="F3" s="1255"/>
      <c r="G3" s="1255"/>
      <c r="H3" s="521"/>
      <c r="I3" s="521"/>
      <c r="J3" s="521"/>
      <c r="K3" s="521"/>
      <c r="L3" s="521"/>
      <c r="M3" s="521"/>
      <c r="N3" s="521"/>
      <c r="O3" s="401"/>
      <c r="P3" s="375"/>
    </row>
    <row r="4" spans="1:16" ht="10.55" customHeight="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P5" s="376"/>
    </row>
    <row r="6" spans="1:16" ht="12.1" x14ac:dyDescent="0.25">
      <c r="B6" s="1222"/>
      <c r="C6" s="1256"/>
      <c r="D6" s="1257"/>
      <c r="E6" s="1257"/>
      <c r="F6" s="1257"/>
      <c r="G6" s="1257"/>
      <c r="H6" s="522"/>
      <c r="I6" s="522"/>
      <c r="J6" s="522"/>
      <c r="K6" s="522"/>
      <c r="L6" s="522"/>
      <c r="M6" s="522"/>
      <c r="N6" s="522"/>
      <c r="P6" s="376"/>
    </row>
    <row r="7" spans="1:16" ht="12.1" x14ac:dyDescent="0.25">
      <c r="B7" s="1223"/>
      <c r="C7" s="1258"/>
      <c r="D7" s="1259"/>
      <c r="E7" s="1259"/>
      <c r="F7" s="1259"/>
      <c r="G7" s="1259"/>
      <c r="H7" s="523"/>
      <c r="I7" s="523"/>
      <c r="J7" s="523"/>
      <c r="K7" s="523"/>
      <c r="L7" s="523"/>
      <c r="M7" s="523"/>
      <c r="N7" s="523"/>
      <c r="O7" s="402"/>
      <c r="P7" s="377"/>
    </row>
    <row r="8" spans="1:16" ht="33.700000000000003" customHeight="1" x14ac:dyDescent="0.25">
      <c r="B8" s="321" t="s">
        <v>394</v>
      </c>
      <c r="C8" s="1252" t="s">
        <v>1528</v>
      </c>
      <c r="D8" s="1253"/>
      <c r="E8" s="1253"/>
      <c r="F8" s="1253"/>
      <c r="G8" s="1253"/>
      <c r="H8" s="524"/>
      <c r="I8" s="524"/>
      <c r="J8" s="524"/>
      <c r="K8" s="524"/>
      <c r="L8" s="524"/>
      <c r="M8" s="524"/>
      <c r="N8" s="524"/>
      <c r="O8" s="400"/>
      <c r="P8" s="374"/>
    </row>
    <row r="9" spans="1:16" ht="14.4" x14ac:dyDescent="0.25">
      <c r="B9" s="321" t="s">
        <v>396</v>
      </c>
      <c r="C9" s="1252" t="s">
        <v>1529</v>
      </c>
      <c r="D9" s="1253"/>
      <c r="E9" s="1253"/>
      <c r="F9" s="1253"/>
      <c r="G9" s="1253"/>
      <c r="H9" s="1009"/>
      <c r="I9" s="1009"/>
      <c r="J9" s="524"/>
      <c r="K9" s="524"/>
      <c r="L9" s="524"/>
      <c r="M9" s="524"/>
      <c r="N9" s="524"/>
      <c r="O9" s="400"/>
      <c r="P9" s="374"/>
    </row>
    <row r="10" spans="1:16" ht="47.25" hidden="1" customHeight="1" x14ac:dyDescent="0.25">
      <c r="B10" s="321" t="s">
        <v>445</v>
      </c>
      <c r="C10" s="1252" t="s">
        <v>1530</v>
      </c>
      <c r="D10" s="1253"/>
      <c r="E10" s="1253"/>
      <c r="F10" s="1253"/>
      <c r="G10" s="1253"/>
      <c r="H10" s="511" t="e">
        <f t="array" ref="H10">_xlfn.TEXTJOIN(", ",TRUE,IF((E14:E100="Y")*(B18:B100&lt;&gt;""),B18:B100,""))</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4"/>
      <c r="E12" s="100"/>
      <c r="F12" s="100"/>
      <c r="G12" s="101"/>
      <c r="H12" s="102"/>
      <c r="I12" s="102"/>
      <c r="J12" s="102"/>
      <c r="K12" s="103"/>
      <c r="L12" s="378"/>
      <c r="M12" s="378"/>
      <c r="N12" s="378"/>
      <c r="O12" s="400"/>
      <c r="P12" s="374"/>
    </row>
    <row r="13" spans="1:16" s="105"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96.8" x14ac:dyDescent="0.3">
      <c r="A14" s="720" t="s">
        <v>1531</v>
      </c>
      <c r="B14" s="720" t="s">
        <v>1532</v>
      </c>
      <c r="C14" s="726" t="s">
        <v>805</v>
      </c>
      <c r="D14" s="726" t="s">
        <v>805</v>
      </c>
      <c r="E14" s="691" t="s">
        <v>1264</v>
      </c>
      <c r="F14" s="720" t="s">
        <v>1533</v>
      </c>
      <c r="G14" s="721" t="s">
        <v>326</v>
      </c>
      <c r="H14" s="720" t="s">
        <v>63</v>
      </c>
      <c r="I14" s="720" t="s">
        <v>1534</v>
      </c>
      <c r="J14" s="722" t="s">
        <v>63</v>
      </c>
      <c r="K14" s="720" t="s">
        <v>63</v>
      </c>
      <c r="L14" s="704" t="s">
        <v>63</v>
      </c>
      <c r="M14" s="704"/>
      <c r="N14" s="704"/>
      <c r="O14" s="683" t="s">
        <v>1239</v>
      </c>
    </row>
    <row r="15" spans="1:16" s="729" customFormat="1" ht="60.5" x14ac:dyDescent="0.3">
      <c r="A15" s="724" t="s">
        <v>1426</v>
      </c>
      <c r="B15" s="725" t="s">
        <v>1535</v>
      </c>
      <c r="C15" s="726" t="s">
        <v>805</v>
      </c>
      <c r="D15" s="726" t="s">
        <v>805</v>
      </c>
      <c r="E15" s="691" t="s">
        <v>1182</v>
      </c>
      <c r="F15" s="727" t="s">
        <v>1536</v>
      </c>
      <c r="G15" s="721" t="s">
        <v>326</v>
      </c>
      <c r="H15" s="720" t="s">
        <v>63</v>
      </c>
      <c r="I15" s="720" t="s">
        <v>1537</v>
      </c>
      <c r="J15" s="725" t="s">
        <v>63</v>
      </c>
      <c r="K15" s="725" t="s">
        <v>63</v>
      </c>
      <c r="L15" s="720" t="s">
        <v>63</v>
      </c>
      <c r="M15" s="728"/>
      <c r="N15" s="704"/>
      <c r="O15" s="683" t="s">
        <v>1239</v>
      </c>
    </row>
    <row r="16" spans="1:16" s="731" customFormat="1" ht="60.5" x14ac:dyDescent="0.3">
      <c r="A16" s="724" t="s">
        <v>1426</v>
      </c>
      <c r="B16" s="725" t="s">
        <v>1538</v>
      </c>
      <c r="C16" s="726" t="s">
        <v>805</v>
      </c>
      <c r="D16" s="726" t="s">
        <v>805</v>
      </c>
      <c r="E16" s="691" t="s">
        <v>1182</v>
      </c>
      <c r="F16" s="727" t="s">
        <v>1539</v>
      </c>
      <c r="G16" s="721" t="s">
        <v>326</v>
      </c>
      <c r="H16" s="730" t="s">
        <v>63</v>
      </c>
      <c r="I16" s="730" t="s">
        <v>1540</v>
      </c>
      <c r="J16" s="705" t="s">
        <v>1187</v>
      </c>
      <c r="K16" s="730" t="s">
        <v>1431</v>
      </c>
      <c r="L16" s="720" t="s">
        <v>63</v>
      </c>
      <c r="M16" s="720"/>
      <c r="N16" s="704"/>
      <c r="O16" s="683" t="s">
        <v>1239</v>
      </c>
    </row>
    <row r="17" spans="1:16" s="731" customFormat="1" ht="72.599999999999994" x14ac:dyDescent="0.3">
      <c r="A17" s="724" t="s">
        <v>1426</v>
      </c>
      <c r="B17" s="720" t="s">
        <v>1541</v>
      </c>
      <c r="C17" s="726" t="s">
        <v>805</v>
      </c>
      <c r="D17" s="726" t="s">
        <v>805</v>
      </c>
      <c r="E17" s="726" t="s">
        <v>1182</v>
      </c>
      <c r="F17" s="727" t="s">
        <v>1542</v>
      </c>
      <c r="G17" s="721" t="s">
        <v>324</v>
      </c>
      <c r="H17" s="720" t="s">
        <v>63</v>
      </c>
      <c r="I17" s="730" t="s">
        <v>1543</v>
      </c>
      <c r="J17" s="728" t="s">
        <v>63</v>
      </c>
      <c r="K17" s="728" t="s">
        <v>63</v>
      </c>
      <c r="L17" s="728" t="s">
        <v>63</v>
      </c>
      <c r="M17" s="720"/>
      <c r="N17" s="720"/>
      <c r="O17" s="683" t="s">
        <v>1239</v>
      </c>
    </row>
    <row r="18" spans="1:16" s="115" customFormat="1" ht="12.1" x14ac:dyDescent="0.3">
      <c r="B18" s="116"/>
      <c r="C18" s="106"/>
      <c r="D18" s="117"/>
      <c r="E18" s="112"/>
      <c r="F18" s="107"/>
      <c r="G18" s="106"/>
      <c r="H18" s="110"/>
      <c r="I18" s="110"/>
      <c r="J18" s="117"/>
      <c r="K18" s="117"/>
      <c r="L18" s="106"/>
      <c r="M18" s="106"/>
      <c r="N18" s="109"/>
      <c r="O18" s="117"/>
      <c r="P18" s="117"/>
    </row>
    <row r="19" spans="1:16" s="115" customFormat="1" ht="12.1" x14ac:dyDescent="0.3">
      <c r="B19" s="116"/>
      <c r="C19" s="106"/>
      <c r="E19" s="112"/>
      <c r="F19" s="107"/>
      <c r="G19" s="106"/>
      <c r="H19" s="106"/>
      <c r="I19" s="110"/>
      <c r="J19" s="106"/>
      <c r="K19" s="106"/>
      <c r="L19" s="106"/>
      <c r="M19" s="106"/>
      <c r="N19" s="106"/>
      <c r="O19" s="117"/>
      <c r="P19" s="117"/>
    </row>
    <row r="20" spans="1:16" s="55" customFormat="1" ht="28.8" x14ac:dyDescent="0.3">
      <c r="B20" s="330" t="s">
        <v>431</v>
      </c>
      <c r="C20" s="269" t="s">
        <v>433</v>
      </c>
      <c r="D20" s="330" t="s">
        <v>435</v>
      </c>
      <c r="E20" s="598" t="s">
        <v>1201</v>
      </c>
      <c r="F20" s="597" t="s">
        <v>437</v>
      </c>
      <c r="G20" s="596" t="s">
        <v>368</v>
      </c>
      <c r="H20" s="598" t="s">
        <v>360</v>
      </c>
      <c r="I20" s="330"/>
      <c r="J20" s="330"/>
      <c r="K20" s="269"/>
      <c r="L20" s="58"/>
      <c r="M20" s="58"/>
      <c r="N20" s="58"/>
      <c r="O20" s="604"/>
      <c r="P20" s="604"/>
    </row>
    <row r="21" spans="1:16" s="54" customFormat="1" ht="36.299999999999997" x14ac:dyDescent="0.3">
      <c r="B21" s="599">
        <v>1</v>
      </c>
      <c r="C21" s="325" t="str" cm="1">
        <f t="array" ref="C21">IFERROR(INDEX('List of Test Cases'!C:C,SMALL(IF('List of Test Cases'!E:E=$C$1,ROW('List of Test Cases'!E:E) - ROW(INDEX('List of Test Cases'!E:E,1,1))+1),B21)),"")</f>
        <v>ET-G002-SRS-G1</v>
      </c>
      <c r="D21" s="600" t="str" cm="1">
        <f t="array" aca="1" ref="D21" ca="1">IF(C21="","",HYPERLINK("#"&amp;CELL("address",INDEX('List of Test Cases'!C:C,MATCH(CONCATENATE(C21,C$1),'List of Test Cases'!Q:Q,0))),"View Test Case"))</f>
        <v>View Test Case</v>
      </c>
      <c r="E21" s="56" t="str" cm="1">
        <f t="array" ref="E21">IF($C21="","",INDEX('List of Test Cases'!B:B,MATCH(CONCATENATE($C21,$C$1),'List of Test Cases'!$Q:$Q,0),))</f>
        <v>ET-G002</v>
      </c>
      <c r="F21" s="56" t="str" cm="1">
        <f t="array" ref="F21">IF($C21="","",INDEX('List of Test Cases'!C:C,MATCH(CONCATENATE($C21,$C$1),'List of Test Cases'!$Q:$Q,0),))</f>
        <v>ET-G002-SRS-G1</v>
      </c>
      <c r="G21" s="56" t="str" cm="1">
        <f t="array" aca="1" ref="G21" ca="1">IF($C21="","",INDEX('List of Test Cases'!G:G,MATCH(CONCATENATE($C21,$C$1),'List of Test Cases'!$Q:$Q,0),))</f>
        <v>GRDA process on receipt of Confirmed Synchronisation (Gaining) (1 Day(s), Domestic, Change of Occupancy)</v>
      </c>
      <c r="H21" s="56" t="str" cm="1">
        <f t="array" ref="H21">IF($C21="","",INDEX('List of Test Cases'!A:A,MATCH(CONCATENATE($C21,$C$1),'List of Test Cases'!$Q:$Q,0),))</f>
        <v>Switch Request Successful - GAIN</v>
      </c>
      <c r="I21" s="601"/>
      <c r="J21" s="601"/>
      <c r="K21" s="47"/>
      <c r="L21" s="47"/>
      <c r="M21" s="47"/>
      <c r="N21" s="47"/>
      <c r="O21" s="56"/>
      <c r="P21" s="56"/>
    </row>
    <row r="22" spans="1:16" s="55" customFormat="1" ht="36.299999999999997" x14ac:dyDescent="0.3">
      <c r="B22" s="602">
        <v>2</v>
      </c>
      <c r="C22" s="325" t="str" cm="1">
        <f t="array" ref="C22">IFERROR(INDEX('List of Test Cases'!C:C,SMALL(IF('List of Test Cases'!E:E=$C$1,ROW('List of Test Cases'!E:E) - ROW(INDEX('List of Test Cases'!E:E,1,1))+1),B22)),"")</f>
        <v>ET-G002-SRS-G2</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ET-G002</v>
      </c>
      <c r="F22" s="56" t="str" cm="1">
        <f t="array" ref="F22">IF($C22="","",INDEX('List of Test Cases'!C:C,MATCH(CONCATENATE($C22,$C$1),'List of Test Cases'!$Q:$Q,0),))</f>
        <v>ET-G002-SRS-G2</v>
      </c>
      <c r="G22" s="56" t="str" cm="1">
        <f t="array" aca="1" ref="G22" ca="1">IF($C22="","",INDEX('List of Test Cases'!G:G,MATCH(CONCATENATE($C22,$C$1),'List of Test Cases'!$Q:$Q,0),))</f>
        <v>GRDA process on receipt of Confirmed Synchronisation (Gaining) (2 Day(s), Non-Domestic, Change of Occupancy)</v>
      </c>
      <c r="H22" s="56" t="str" cm="1">
        <f t="array" ref="H22">IF($C22="","",INDEX('List of Test Cases'!A:A,MATCH(CONCATENATE($C22,$C$1),'List of Test Cases'!$Q:$Q,0),))</f>
        <v>Switch Request Successful - GAIN</v>
      </c>
      <c r="I22" s="601"/>
      <c r="J22" s="601"/>
      <c r="K22" s="47"/>
      <c r="L22" s="47"/>
      <c r="M22" s="47"/>
      <c r="N22" s="47"/>
      <c r="O22" s="56"/>
      <c r="P22" s="56"/>
    </row>
    <row r="23" spans="1:16" s="55" customFormat="1" ht="36.299999999999997" x14ac:dyDescent="0.3">
      <c r="B23" s="602">
        <v>3</v>
      </c>
      <c r="C23" s="325" t="str" cm="1">
        <f t="array" ref="C23">IFERROR(INDEX('List of Test Cases'!C:C,SMALL(IF('List of Test Cases'!E:E=$C$1,ROW('List of Test Cases'!E:E) - ROW(INDEX('List of Test Cases'!E:E,1,1))+1),B23)),"")</f>
        <v>ET-G002-SRS-G3</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ET-G002</v>
      </c>
      <c r="F23" s="56" t="str" cm="1">
        <f t="array" ref="F23">IF($C23="","",INDEX('List of Test Cases'!C:C,MATCH(CONCATENATE($C23,$C$1),'List of Test Cases'!$Q:$Q,0),))</f>
        <v>ET-G002-SRS-G3</v>
      </c>
      <c r="G23" s="56" t="str" cm="1">
        <f t="array" aca="1" ref="G23" ca="1">IF($C23="","",INDEX('List of Test Cases'!G:G,MATCH(CONCATENATE($C23,$C$1),'List of Test Cases'!$Q:$Q,0),))</f>
        <v>GRDA process on receipt of Confirmed Synchronisation (Gaining) (OFAF, 1 Day(s), Domestic, Change of Occupancy)</v>
      </c>
      <c r="H23" s="56" t="str" cm="1">
        <f t="array" ref="H23">IF($C23="","",INDEX('List of Test Cases'!A:A,MATCH(CONCATENATE($C23,$C$1),'List of Test Cases'!$Q:$Q,0),))</f>
        <v>Switch Request Successful - GAIN</v>
      </c>
      <c r="I23" s="601"/>
      <c r="J23" s="601"/>
      <c r="K23" s="47"/>
      <c r="L23" s="47"/>
      <c r="M23" s="47"/>
      <c r="N23" s="47"/>
      <c r="O23" s="56"/>
      <c r="P23" s="56"/>
    </row>
    <row r="24" spans="1:16" s="42" customFormat="1" ht="36.299999999999997" x14ac:dyDescent="0.25">
      <c r="B24" s="603">
        <v>4</v>
      </c>
      <c r="C24" s="325" t="str" cm="1">
        <f t="array" ref="C24">IFERROR(INDEX('List of Test Cases'!C:C,SMALL(IF('List of Test Cases'!E:E=$C$1,ROW('List of Test Cases'!E:E) - ROW(INDEX('List of Test Cases'!E:E,1,1))+1),B24)),"")</f>
        <v>ET-G002-SRS-G4</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ET-G002</v>
      </c>
      <c r="F24" s="56" t="str" cm="1">
        <f t="array" ref="F24">IF($C24="","",INDEX('List of Test Cases'!C:C,MATCH(CONCATENATE($C24,$C$1),'List of Test Cases'!$Q:$Q,0),))</f>
        <v>ET-G002-SRS-G4</v>
      </c>
      <c r="G24" s="56" t="str" cm="1">
        <f t="array" aca="1" ref="G24" ca="1">IF($C24="","",INDEX('List of Test Cases'!G:G,MATCH(CONCATENATE($C24,$C$1),'List of Test Cases'!$Q:$Q,0),))</f>
        <v>GRDA process on receipt of Confirmed Synchronisation (Gaining) (OFAF, 2 Day(s), Non-Domestic, Change of Occupancy)</v>
      </c>
      <c r="H24" s="56" t="str" cm="1">
        <f t="array" ref="H24">IF($C24="","",INDEX('List of Test Cases'!A:A,MATCH(CONCATENATE($C24,$C$1),'List of Test Cases'!$Q:$Q,0),))</f>
        <v>Switch Request Successful - GAIN</v>
      </c>
      <c r="I24" s="601"/>
      <c r="J24" s="601"/>
      <c r="K24" s="47"/>
      <c r="L24" s="47"/>
      <c r="M24" s="47"/>
      <c r="N24" s="47"/>
      <c r="O24" s="56"/>
      <c r="P24" s="56"/>
    </row>
    <row r="25" spans="1:16" s="42" customFormat="1" ht="24.2" x14ac:dyDescent="0.25">
      <c r="B25" s="603">
        <v>5</v>
      </c>
      <c r="C25" s="325" t="str" cm="1">
        <f t="array" ref="C25">IFERROR(INDEX('List of Test Cases'!C:C,SMALL(IF('List of Test Cases'!E:E=$C$1,ROW('List of Test Cases'!E:E) - ROW(INDEX('List of Test Cases'!E:E,1,1))+1),B25)),"")</f>
        <v>ET-G010-SRWR-G1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ET-G010</v>
      </c>
      <c r="F25" s="56" t="str" cm="1">
        <f t="array" ref="F25">IF($C25="","",INDEX('List of Test Cases'!C:C,MATCH(CONCATENATE($C25,$C$1),'List of Test Cases'!$Q:$Q,0),))</f>
        <v>ET-G010-SRWR-G1</v>
      </c>
      <c r="G25" s="56" t="str" cm="1">
        <f t="array" aca="1" ref="G25" ca="1">IF($C25="","",INDEX('List of Test Cases'!G:G,MATCH(CONCATENATE($C25,$C$1),'List of Test Cases'!$Q:$Q,0),))</f>
        <v>GRDA process on receipt of Confirmed Synchronisation (Gaining) (1 Day(s))</v>
      </c>
      <c r="H25" s="56" t="str" cm="1">
        <f t="array" ref="H25">IF($C25="","",INDEX('List of Test Cases'!A:A,MATCH(CONCATENATE($C25,$C$1),'List of Test Cases'!$Q:$Q,0),))</f>
        <v>Switch Request Withdrawal Rejected - GAIN</v>
      </c>
      <c r="I25" s="601"/>
      <c r="J25" s="601"/>
      <c r="K25" s="47"/>
      <c r="L25" s="47"/>
      <c r="M25" s="47"/>
      <c r="N25" s="47"/>
      <c r="O25" s="56"/>
      <c r="P25" s="56"/>
    </row>
    <row r="26" spans="1:16" s="24" customFormat="1" ht="24.2" x14ac:dyDescent="0.25">
      <c r="B26" s="603">
        <v>6</v>
      </c>
      <c r="C26" s="325" t="str" cm="1">
        <f t="array" ref="C26">IFERROR(INDEX('List of Test Cases'!C:C,SMALL(IF('List of Test Cases'!E:E=$C$1,ROW('List of Test Cases'!E:E) - ROW(INDEX('List of Test Cases'!E:E,1,1))+1),B26)),"")</f>
        <v>ET-G010-SRWR-G2</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ET-G010</v>
      </c>
      <c r="F26" s="56" t="str" cm="1">
        <f t="array" ref="F26">IF($C26="","",INDEX('List of Test Cases'!C:C,MATCH(CONCATENATE($C26,$C$1),'List of Test Cases'!$Q:$Q,0),))</f>
        <v>ET-G010-SRWR-G2</v>
      </c>
      <c r="G26" s="56" t="str" cm="1">
        <f t="array" aca="1" ref="G26" ca="1">IF($C26="","",INDEX('List of Test Cases'!G:G,MATCH(CONCATENATE($C26,$C$1),'List of Test Cases'!$Q:$Q,0),))</f>
        <v>GRDA process on receipt of Confirmed Synchronisation (Gaining) (OFAF, 1 Day(s))</v>
      </c>
      <c r="H26" s="56" t="str" cm="1">
        <f t="array" ref="H26">IF($C26="","",INDEX('List of Test Cases'!A:A,MATCH(CONCATENATE($C26,$C$1),'List of Test Cases'!$Q:$Q,0),))</f>
        <v>Switch Request Withdrawal Rejected - GAIN</v>
      </c>
      <c r="I26" s="601"/>
      <c r="J26" s="601"/>
      <c r="K26" s="47"/>
      <c r="L26" s="47"/>
      <c r="M26" s="47"/>
      <c r="N26" s="47"/>
      <c r="O26" s="56"/>
      <c r="P26" s="56"/>
    </row>
    <row r="27" spans="1:16" s="24" customFormat="1" ht="24.2" x14ac:dyDescent="0.25">
      <c r="B27" s="603">
        <v>7</v>
      </c>
      <c r="C27" s="325" t="str" cm="1">
        <f t="array" ref="C27">IFERROR(INDEX('List of Test Cases'!C:C,SMALL(IF('List of Test Cases'!E:E=$C$1,ROW('List of Test Cases'!E:E) - ROW(INDEX('List of Test Cases'!E:E,1,1))+1),B27)),"")</f>
        <v>ET-GS004-SSRS-G1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ET-GS004</v>
      </c>
      <c r="F27" s="56" t="str" cm="1">
        <f t="array" ref="F27">IF($C27="","",INDEX('List of Test Cases'!C:C,MATCH(CONCATENATE($C27,$C$1),'List of Test Cases'!$Q:$Q,0),))</f>
        <v>ET-GS004-SSRS-G1</v>
      </c>
      <c r="G27" s="56" t="str" cm="1">
        <f t="array" aca="1" ref="G27" ca="1">IF($C27="","",INDEX('List of Test Cases'!G:G,MATCH(CONCATENATE($C27,$C$1),'List of Test Cases'!$Q:$Q,0),))</f>
        <v>GRDA process on receipt of Confirmed Synchronisation (Gaining) (1 Day(s))</v>
      </c>
      <c r="H27" s="56" t="str" cm="1">
        <f t="array" ref="H27">IF($C27="","",INDEX('List of Test Cases'!A:A,MATCH(CONCATENATE($C27,$C$1),'List of Test Cases'!$Q:$Q,0),))</f>
        <v>Shipper - Switch Request Successful - GAIN</v>
      </c>
      <c r="I27" s="601"/>
      <c r="J27" s="601"/>
      <c r="K27" s="47"/>
      <c r="L27" s="47"/>
      <c r="M27" s="47"/>
      <c r="N27" s="47"/>
      <c r="O27" s="56"/>
      <c r="P27" s="56"/>
    </row>
    <row r="28" spans="1:16" s="24" customFormat="1" ht="24.2" x14ac:dyDescent="0.25">
      <c r="B28" s="603">
        <v>8</v>
      </c>
      <c r="C28" s="325" t="str" cm="1">
        <f t="array" ref="C28">IFERROR(INDEX('List of Test Cases'!C:C,SMALL(IF('List of Test Cases'!E:E=$C$1,ROW('List of Test Cases'!E:E) - ROW(INDEX('List of Test Cases'!E:E,1,1))+1),B28)),"")</f>
        <v>ET-GS004-SSRS-G2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ET-GS004</v>
      </c>
      <c r="F28" s="56" t="str" cm="1">
        <f t="array" ref="F28">IF($C28="","",INDEX('List of Test Cases'!C:C,MATCH(CONCATENATE($C28,$C$1),'List of Test Cases'!$Q:$Q,0),))</f>
        <v>ET-GS004-SSRS-G2</v>
      </c>
      <c r="G28" s="56" t="str" cm="1">
        <f t="array" aca="1" ref="G28" ca="1">IF($C28="","",INDEX('List of Test Cases'!G:G,MATCH(CONCATENATE($C28,$C$1),'List of Test Cases'!$Q:$Q,0),))</f>
        <v>GRDA process on receipt of Confirmed Synchronisation (Gaining) (OFAF, 1 Day(s))</v>
      </c>
      <c r="H28" s="56" t="str" cm="1">
        <f t="array" ref="H28">IF($C28="","",INDEX('List of Test Cases'!A:A,MATCH(CONCATENATE($C28,$C$1),'List of Test Cases'!$Q:$Q,0),))</f>
        <v>Shipper - Switch Request Successful - GAIN</v>
      </c>
      <c r="I28" s="601"/>
      <c r="J28" s="601"/>
      <c r="K28" s="47"/>
      <c r="L28" s="47"/>
      <c r="M28" s="47"/>
      <c r="N28" s="47"/>
      <c r="O28" s="56"/>
      <c r="P28" s="56"/>
    </row>
    <row r="29" spans="1:16" s="24" customFormat="1" ht="12.1" x14ac:dyDescent="0.25">
      <c r="B29" s="603">
        <v>9</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10</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11</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12</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13</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14</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15</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16</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17</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18</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19</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20</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21</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22</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23</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24</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25</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26</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27</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28</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29</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30</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71" customFormat="1" ht="12.1" x14ac:dyDescent="0.25">
      <c r="B51" s="603">
        <v>31</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32</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33</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34</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35</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36</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37</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38</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39</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40</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41</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42</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43</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44</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45</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46</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47</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48</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49</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50</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20.3" customHeight="1" x14ac:dyDescent="0.25">
      <c r="B71" s="603">
        <v>51</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B72" s="603">
        <v>52</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20.3" customHeight="1" x14ac:dyDescent="0.25">
      <c r="B73" s="603">
        <v>53</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B74" s="603">
        <v>54</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20.3" customHeight="1" x14ac:dyDescent="0.25">
      <c r="B75" s="603">
        <v>55</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20.3" customHeight="1" x14ac:dyDescent="0.25">
      <c r="B76" s="603">
        <v>56</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B77" s="603">
        <v>57</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B78" s="603">
        <v>58</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20.3" customHeight="1" x14ac:dyDescent="0.25">
      <c r="B79" s="603">
        <v>59</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20.3" customHeight="1" x14ac:dyDescent="0.25">
      <c r="B80" s="603">
        <v>60</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20.3" customHeight="1" x14ac:dyDescent="0.25">
      <c r="B81" s="603">
        <v>61</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20.3" customHeight="1" x14ac:dyDescent="0.25">
      <c r="B82" s="603">
        <v>62</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20.3" customHeight="1" x14ac:dyDescent="0.25">
      <c r="B83" s="603">
        <v>63</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20.3" customHeight="1" x14ac:dyDescent="0.25">
      <c r="B84" s="603">
        <v>64</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20.3" customHeight="1" x14ac:dyDescent="0.25">
      <c r="B85" s="603">
        <v>65</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20.3" customHeight="1" x14ac:dyDescent="0.25">
      <c r="B86" s="603">
        <v>66</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20.3" customHeight="1" x14ac:dyDescent="0.25">
      <c r="B87" s="603">
        <v>67</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20.3" customHeight="1" x14ac:dyDescent="0.25">
      <c r="B88" s="603">
        <v>68</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20.3" customHeight="1" x14ac:dyDescent="0.25">
      <c r="B89" s="603">
        <v>69</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20.3" customHeight="1" x14ac:dyDescent="0.25">
      <c r="B90" s="603">
        <v>70</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20.3" customHeight="1" x14ac:dyDescent="0.25">
      <c r="G91" s="121"/>
    </row>
    <row r="92" spans="2:16" ht="20.3" customHeight="1" x14ac:dyDescent="0.25">
      <c r="G92" s="121"/>
    </row>
    <row r="93" spans="2:16" ht="20.3" customHeight="1" x14ac:dyDescent="0.25">
      <c r="G93" s="121"/>
    </row>
    <row r="94" spans="2:16" ht="20.3" customHeight="1" x14ac:dyDescent="0.25">
      <c r="G94" s="121"/>
    </row>
    <row r="95" spans="2:16" ht="20.3" customHeight="1" x14ac:dyDescent="0.25">
      <c r="G95" s="121"/>
    </row>
    <row r="96" spans="2:16" ht="20.3" customHeight="1" x14ac:dyDescent="0.25">
      <c r="G96" s="121"/>
    </row>
    <row r="97" spans="7:7" ht="20.3" customHeight="1" x14ac:dyDescent="0.25">
      <c r="G97" s="121"/>
    </row>
    <row r="98" spans="7:7" ht="20.3" customHeight="1" x14ac:dyDescent="0.25">
      <c r="G98" s="121"/>
    </row>
    <row r="99" spans="7:7" ht="20.3" customHeight="1" x14ac:dyDescent="0.25">
      <c r="G99" s="121"/>
    </row>
    <row r="100" spans="7:7" ht="20.3" customHeight="1" x14ac:dyDescent="0.25">
      <c r="G100" s="121"/>
    </row>
    <row r="101" spans="7:7" ht="20.3" customHeight="1" x14ac:dyDescent="0.25">
      <c r="G101" s="121"/>
    </row>
    <row r="102" spans="7:7" ht="20.3" customHeight="1" x14ac:dyDescent="0.25">
      <c r="G102" s="121"/>
    </row>
    <row r="103" spans="7:7" ht="20.3" customHeight="1" x14ac:dyDescent="0.25">
      <c r="G103" s="121"/>
    </row>
    <row r="104" spans="7:7" ht="20.3" customHeight="1" x14ac:dyDescent="0.25">
      <c r="G104" s="121"/>
    </row>
    <row r="105" spans="7:7" ht="20.3" customHeight="1" x14ac:dyDescent="0.25">
      <c r="G105" s="121"/>
    </row>
    <row r="106" spans="7:7" ht="20.3" customHeight="1" x14ac:dyDescent="0.25">
      <c r="G106" s="121"/>
    </row>
    <row r="107" spans="7:7" ht="20.3" customHeight="1" x14ac:dyDescent="0.25">
      <c r="G107" s="121"/>
    </row>
    <row r="108" spans="7:7" ht="20.3" customHeight="1" x14ac:dyDescent="0.25">
      <c r="G108" s="121"/>
    </row>
    <row r="109" spans="7:7" ht="20.3" customHeight="1" x14ac:dyDescent="0.25">
      <c r="G109" s="121"/>
    </row>
    <row r="110" spans="7:7" ht="20.3" customHeight="1" x14ac:dyDescent="0.25">
      <c r="G110" s="121"/>
    </row>
    <row r="111" spans="7:7" ht="20.3" customHeight="1" x14ac:dyDescent="0.25">
      <c r="G111" s="121"/>
    </row>
    <row r="112" spans="7: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row r="170" spans="7:7" ht="20.3" customHeight="1" x14ac:dyDescent="0.25">
      <c r="G170" s="121"/>
    </row>
  </sheetData>
  <autoFilter ref="B13:P13" xr:uid="{4C7F6493-E443-452B-8B4C-D5232586F434}"/>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B23D9-507A-47E6-83BF-457D813C8B35}">
  <dimension ref="A1:P169"/>
  <sheetViews>
    <sheetView showGridLines="0" showRuler="0" topLeftCell="A2" zoomScaleNormal="100" zoomScalePageLayoutView="140" workbookViewId="0">
      <pane xSplit="7" topLeftCell="H1" activePane="topRight" state="frozen"/>
      <selection pane="topRight" activeCell="I15" sqref="I15"/>
    </sheetView>
  </sheetViews>
  <sheetFormatPr defaultColWidth="10.109375" defaultRowHeight="20.3" customHeight="1" x14ac:dyDescent="0.25"/>
  <cols>
    <col min="1" max="1" width="0" style="99" hidden="1" customWidth="1"/>
    <col min="2" max="2" width="23" style="99" customWidth="1"/>
    <col min="3" max="3" width="32" style="99" customWidth="1"/>
    <col min="4" max="4" width="12.6640625" style="99" bestFit="1" customWidth="1"/>
    <col min="5" max="5" width="12" style="99" bestFit="1" customWidth="1"/>
    <col min="6" max="6" width="15.33203125" style="99" bestFit="1" customWidth="1"/>
    <col min="7" max="7" width="35.6640625" style="99" customWidth="1"/>
    <col min="8" max="8" width="22.88671875" style="99" bestFit="1" customWidth="1"/>
    <col min="9" max="9" width="12.6640625" style="99" bestFit="1" customWidth="1"/>
    <col min="10" max="10" width="35.33203125" style="99" customWidth="1"/>
    <col min="11" max="11" width="20.5546875" style="99" bestFit="1" customWidth="1"/>
    <col min="12" max="12" width="49.6640625" style="99" customWidth="1"/>
    <col min="13" max="13" width="20" style="99" bestFit="1" customWidth="1"/>
    <col min="14" max="14" width="11.109375" style="99" bestFit="1" customWidth="1"/>
    <col min="15" max="15" width="18" style="99" bestFit="1" customWidth="1"/>
    <col min="16" max="16" width="42.109375" style="99" customWidth="1"/>
    <col min="17" max="16384" width="10.109375" style="99"/>
  </cols>
  <sheetData>
    <row r="1" spans="1:16" ht="36" customHeight="1" x14ac:dyDescent="0.25">
      <c r="B1" s="321" t="s">
        <v>388</v>
      </c>
      <c r="C1" s="97" t="s">
        <v>988</v>
      </c>
      <c r="E1" s="98"/>
      <c r="F1" s="498" t="s">
        <v>1393</v>
      </c>
      <c r="G1" s="98"/>
      <c r="H1" s="98"/>
      <c r="I1" s="98"/>
      <c r="J1" s="98"/>
      <c r="K1" s="98"/>
      <c r="L1" s="98"/>
      <c r="M1" s="98"/>
      <c r="N1" s="98"/>
      <c r="O1" s="400"/>
      <c r="P1" s="374"/>
    </row>
    <row r="2" spans="1:16" ht="14.4" x14ac:dyDescent="0.25">
      <c r="B2" s="321" t="s">
        <v>390</v>
      </c>
      <c r="C2" s="1252" t="s">
        <v>1544</v>
      </c>
      <c r="D2" s="1253"/>
      <c r="E2" s="1253"/>
      <c r="F2" s="1253"/>
      <c r="G2" s="1253"/>
      <c r="H2" s="524"/>
      <c r="I2" s="524"/>
      <c r="J2" s="524"/>
      <c r="K2" s="524"/>
      <c r="L2" s="524"/>
      <c r="M2" s="524"/>
      <c r="N2" s="524"/>
      <c r="O2" s="400"/>
      <c r="P2" s="374"/>
    </row>
    <row r="3" spans="1:16" ht="12.1" x14ac:dyDescent="0.25">
      <c r="B3" s="1221" t="s">
        <v>392</v>
      </c>
      <c r="C3" s="1254" t="s">
        <v>1545</v>
      </c>
      <c r="D3" s="1255"/>
      <c r="E3" s="1255"/>
      <c r="F3" s="1255"/>
      <c r="G3" s="1255"/>
      <c r="H3" s="521"/>
      <c r="I3" s="521"/>
      <c r="J3" s="521"/>
      <c r="K3" s="521"/>
      <c r="L3" s="521"/>
      <c r="M3" s="521"/>
      <c r="N3" s="521"/>
      <c r="O3" s="401"/>
      <c r="P3" s="375"/>
    </row>
    <row r="4" spans="1:16" ht="10.55" customHeight="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P5" s="376"/>
    </row>
    <row r="6" spans="1:16" ht="12.1" x14ac:dyDescent="0.25">
      <c r="B6" s="1222"/>
      <c r="C6" s="1256"/>
      <c r="D6" s="1257"/>
      <c r="E6" s="1257"/>
      <c r="F6" s="1257"/>
      <c r="G6" s="1257"/>
      <c r="H6" s="522"/>
      <c r="I6" s="522"/>
      <c r="J6" s="522"/>
      <c r="K6" s="522"/>
      <c r="L6" s="522"/>
      <c r="M6" s="522"/>
      <c r="N6" s="522"/>
      <c r="P6" s="376"/>
    </row>
    <row r="7" spans="1:16" ht="12.1" x14ac:dyDescent="0.25">
      <c r="B7" s="1223"/>
      <c r="C7" s="1258"/>
      <c r="D7" s="1259"/>
      <c r="E7" s="1259"/>
      <c r="F7" s="1259"/>
      <c r="G7" s="1259"/>
      <c r="H7" s="523"/>
      <c r="I7" s="523"/>
      <c r="J7" s="523"/>
      <c r="K7" s="523"/>
      <c r="L7" s="523"/>
      <c r="M7" s="523"/>
      <c r="N7" s="523"/>
      <c r="O7" s="402"/>
      <c r="P7" s="377"/>
    </row>
    <row r="8" spans="1:16" ht="29.95" customHeight="1" x14ac:dyDescent="0.25">
      <c r="B8" s="321" t="s">
        <v>394</v>
      </c>
      <c r="C8" s="1252" t="s">
        <v>1528</v>
      </c>
      <c r="D8" s="1253"/>
      <c r="E8" s="1253"/>
      <c r="F8" s="1253"/>
      <c r="G8" s="1253"/>
      <c r="H8" s="524"/>
      <c r="I8" s="524"/>
      <c r="J8" s="524"/>
      <c r="K8" s="524"/>
      <c r="L8" s="524"/>
      <c r="M8" s="524"/>
      <c r="N8" s="524"/>
      <c r="O8" s="400"/>
      <c r="P8" s="374"/>
    </row>
    <row r="9" spans="1:16" ht="14.4" x14ac:dyDescent="0.25">
      <c r="B9" s="321" t="s">
        <v>396</v>
      </c>
      <c r="C9" s="1252" t="s">
        <v>1529</v>
      </c>
      <c r="D9" s="1253"/>
      <c r="E9" s="1253"/>
      <c r="F9" s="1253"/>
      <c r="G9" s="1253"/>
      <c r="H9" s="1009"/>
      <c r="I9" s="1009"/>
      <c r="J9" s="524"/>
      <c r="K9" s="524"/>
      <c r="L9" s="524"/>
      <c r="M9" s="524"/>
      <c r="N9" s="524"/>
      <c r="O9" s="400"/>
      <c r="P9" s="374"/>
    </row>
    <row r="10" spans="1:16" ht="44.25" hidden="1" customHeight="1" x14ac:dyDescent="0.25">
      <c r="B10" s="321" t="s">
        <v>445</v>
      </c>
      <c r="C10" s="1252" t="s">
        <v>1530</v>
      </c>
      <c r="D10" s="1253"/>
      <c r="E10" s="1253"/>
      <c r="F10" s="1253"/>
      <c r="G10" s="1253"/>
      <c r="H10" s="511" t="e">
        <f t="array" ref="H10">_xlfn.TEXTJOIN(", ",TRUE,IF((E14:E100="Y")*(B18:B100&lt;&gt;""),B18:B100,""))</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4"/>
      <c r="E12" s="100"/>
      <c r="F12" s="100"/>
      <c r="G12" s="101"/>
      <c r="H12" s="102"/>
      <c r="I12" s="102"/>
      <c r="J12" s="102"/>
      <c r="K12" s="103"/>
      <c r="L12" s="378"/>
      <c r="M12" s="378"/>
      <c r="N12" s="378"/>
      <c r="O12" s="400"/>
      <c r="P12" s="374"/>
    </row>
    <row r="13" spans="1:16" s="105"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121" x14ac:dyDescent="0.3">
      <c r="A14" s="720" t="s">
        <v>1531</v>
      </c>
      <c r="B14" s="720" t="s">
        <v>1532</v>
      </c>
      <c r="C14" s="726" t="s">
        <v>805</v>
      </c>
      <c r="D14" s="726" t="s">
        <v>805</v>
      </c>
      <c r="E14" s="691" t="s">
        <v>1207</v>
      </c>
      <c r="F14" s="720" t="s">
        <v>1533</v>
      </c>
      <c r="G14" s="721" t="s">
        <v>326</v>
      </c>
      <c r="H14" s="720" t="s">
        <v>63</v>
      </c>
      <c r="I14" s="720" t="s">
        <v>1534</v>
      </c>
      <c r="J14" s="722" t="s">
        <v>63</v>
      </c>
      <c r="K14" s="720" t="s">
        <v>63</v>
      </c>
      <c r="L14" s="704" t="s">
        <v>63</v>
      </c>
      <c r="M14" s="704"/>
      <c r="N14" s="704"/>
      <c r="O14" s="683" t="s">
        <v>1546</v>
      </c>
    </row>
    <row r="15" spans="1:16" s="729" customFormat="1" ht="72.599999999999994" x14ac:dyDescent="0.3">
      <c r="A15" s="724" t="s">
        <v>1426</v>
      </c>
      <c r="B15" s="725" t="s">
        <v>1535</v>
      </c>
      <c r="C15" s="726" t="s">
        <v>805</v>
      </c>
      <c r="D15" s="726" t="s">
        <v>805</v>
      </c>
      <c r="E15" s="691" t="s">
        <v>1207</v>
      </c>
      <c r="F15" s="727" t="s">
        <v>1536</v>
      </c>
      <c r="G15" s="721" t="s">
        <v>326</v>
      </c>
      <c r="H15" s="720" t="s">
        <v>63</v>
      </c>
      <c r="I15" s="720" t="s">
        <v>1537</v>
      </c>
      <c r="J15" s="725" t="s">
        <v>63</v>
      </c>
      <c r="K15" s="725" t="s">
        <v>63</v>
      </c>
      <c r="L15" s="720" t="s">
        <v>63</v>
      </c>
      <c r="M15" s="728"/>
      <c r="N15" s="704"/>
      <c r="O15" s="683" t="s">
        <v>1239</v>
      </c>
    </row>
    <row r="16" spans="1:16" s="731" customFormat="1" ht="72.599999999999994" x14ac:dyDescent="0.3">
      <c r="A16" s="724" t="s">
        <v>1426</v>
      </c>
      <c r="B16" s="725" t="s">
        <v>1538</v>
      </c>
      <c r="C16" s="726" t="s">
        <v>805</v>
      </c>
      <c r="D16" s="726" t="s">
        <v>805</v>
      </c>
      <c r="E16" s="691" t="s">
        <v>1207</v>
      </c>
      <c r="F16" s="727" t="s">
        <v>1539</v>
      </c>
      <c r="G16" s="721" t="s">
        <v>326</v>
      </c>
      <c r="H16" s="730" t="s">
        <v>63</v>
      </c>
      <c r="I16" s="730" t="s">
        <v>1540</v>
      </c>
      <c r="J16" s="705" t="s">
        <v>1187</v>
      </c>
      <c r="K16" s="730" t="s">
        <v>1431</v>
      </c>
      <c r="L16" s="720" t="s">
        <v>63</v>
      </c>
      <c r="M16" s="720"/>
      <c r="N16" s="704"/>
      <c r="O16" s="683" t="s">
        <v>1239</v>
      </c>
    </row>
    <row r="17" spans="1:16" s="731" customFormat="1" ht="84.7" x14ac:dyDescent="0.3">
      <c r="A17" s="724" t="s">
        <v>1426</v>
      </c>
      <c r="B17" s="720" t="s">
        <v>1541</v>
      </c>
      <c r="C17" s="726" t="s">
        <v>805</v>
      </c>
      <c r="D17" s="726" t="s">
        <v>805</v>
      </c>
      <c r="E17" s="726" t="s">
        <v>1207</v>
      </c>
      <c r="F17" s="727" t="s">
        <v>1542</v>
      </c>
      <c r="G17" s="721" t="s">
        <v>324</v>
      </c>
      <c r="H17" s="720" t="s">
        <v>63</v>
      </c>
      <c r="I17" s="730" t="s">
        <v>1543</v>
      </c>
      <c r="J17" s="728" t="s">
        <v>63</v>
      </c>
      <c r="K17" s="728" t="s">
        <v>63</v>
      </c>
      <c r="L17" s="728" t="s">
        <v>63</v>
      </c>
      <c r="M17" s="720"/>
      <c r="N17" s="720"/>
      <c r="O17" s="683" t="s">
        <v>1239</v>
      </c>
    </row>
    <row r="18" spans="1:16" s="115" customFormat="1" ht="12.1" x14ac:dyDescent="0.3">
      <c r="B18" s="116"/>
      <c r="C18" s="106"/>
      <c r="D18" s="117"/>
      <c r="E18" s="112"/>
      <c r="F18" s="107"/>
      <c r="G18" s="106"/>
      <c r="H18" s="110"/>
      <c r="I18" s="110"/>
      <c r="J18" s="117"/>
      <c r="K18" s="117"/>
      <c r="L18" s="106"/>
      <c r="M18" s="106"/>
      <c r="N18" s="109"/>
      <c r="O18" s="117"/>
      <c r="P18" s="117"/>
    </row>
    <row r="19" spans="1:16" s="115" customFormat="1" ht="12.1" x14ac:dyDescent="0.3">
      <c r="B19" s="116"/>
      <c r="C19" s="106"/>
      <c r="E19" s="112"/>
      <c r="F19" s="107"/>
      <c r="G19" s="106"/>
      <c r="H19" s="106"/>
      <c r="I19" s="110"/>
      <c r="J19" s="106"/>
      <c r="K19" s="106"/>
      <c r="L19" s="106"/>
      <c r="M19" s="106"/>
      <c r="N19" s="106"/>
      <c r="O19" s="117"/>
      <c r="P19" s="117"/>
    </row>
    <row r="20" spans="1:16" s="55" customFormat="1" ht="28.8" x14ac:dyDescent="0.3">
      <c r="B20" s="330" t="s">
        <v>431</v>
      </c>
      <c r="C20" s="269" t="s">
        <v>433</v>
      </c>
      <c r="D20" s="330" t="s">
        <v>435</v>
      </c>
      <c r="E20" s="598" t="s">
        <v>1201</v>
      </c>
      <c r="F20" s="597" t="s">
        <v>437</v>
      </c>
      <c r="G20" s="596" t="s">
        <v>368</v>
      </c>
      <c r="H20" s="598" t="s">
        <v>360</v>
      </c>
      <c r="I20" s="330"/>
      <c r="J20" s="330"/>
      <c r="K20" s="269"/>
      <c r="L20" s="58"/>
      <c r="M20" s="58"/>
      <c r="N20" s="58"/>
      <c r="O20" s="604"/>
      <c r="P20" s="604"/>
    </row>
    <row r="21" spans="1:16" s="54" customFormat="1" ht="36.299999999999997" x14ac:dyDescent="0.3">
      <c r="B21" s="599">
        <v>1</v>
      </c>
      <c r="C21" s="325" t="str" cm="1">
        <f t="array" ref="C21">IFERROR(INDEX('List of Test Cases'!C:C,SMALL(IF('List of Test Cases'!E:E=$C$1,ROW('List of Test Cases'!E:E) - ROW(INDEX('List of Test Cases'!E:E,1,1))+1),B21)),"")</f>
        <v>ET-G002-SRS-L1</v>
      </c>
      <c r="D21" s="600" t="str" cm="1">
        <f t="array" aca="1" ref="D21" ca="1">IF(C21="","",HYPERLINK("#"&amp;CELL("address",INDEX('List of Test Cases'!C:C,MATCH(CONCATENATE(C21,C$1),'List of Test Cases'!Q:Q,0))),"View Test Case"))</f>
        <v>View Test Case</v>
      </c>
      <c r="E21" s="56" t="str" cm="1">
        <f t="array" ref="E21">IF($C21="","",INDEX('List of Test Cases'!B:B,MATCH(CONCATENATE($C21,$C$1),'List of Test Cases'!$Q:$Q,0),))</f>
        <v>ET-G002</v>
      </c>
      <c r="F21" s="56" t="str" cm="1">
        <f t="array" ref="F21">IF($C21="","",INDEX('List of Test Cases'!C:C,MATCH(CONCATENATE($C21,$C$1),'List of Test Cases'!$Q:$Q,0),))</f>
        <v>ET-G002-SRS-L1</v>
      </c>
      <c r="G21" s="56" t="str" cm="1">
        <f t="array" aca="1" ref="G21" ca="1">IF($C21="","",INDEX('List of Test Cases'!G:G,MATCH(CONCATENATE($C21,$C$1),'List of Test Cases'!$Q:$Q,0),))</f>
        <v>GRDA process on receipt of Confirmed Synchronisation (Losing) (1 Day(s), Domestic, Change of Occupancy)</v>
      </c>
      <c r="H21" s="56" t="str" cm="1">
        <f t="array" ref="H21">IF($C21="","",INDEX('List of Test Cases'!A:A,MATCH(CONCATENATE($C21,$C$1),'List of Test Cases'!$Q:$Q,0),))</f>
        <v>Switch Request Successful - LOSE</v>
      </c>
      <c r="I21" s="601"/>
      <c r="J21" s="601"/>
      <c r="K21" s="47"/>
      <c r="L21" s="47"/>
      <c r="M21" s="47"/>
      <c r="N21" s="47"/>
      <c r="O21" s="56"/>
      <c r="P21" s="56"/>
    </row>
    <row r="22" spans="1:16" s="55" customFormat="1" ht="36.299999999999997" x14ac:dyDescent="0.3">
      <c r="B22" s="602">
        <v>2</v>
      </c>
      <c r="C22" s="325" t="str" cm="1">
        <f t="array" ref="C22">IFERROR(INDEX('List of Test Cases'!C:C,SMALL(IF('List of Test Cases'!E:E=$C$1,ROW('List of Test Cases'!E:E) - ROW(INDEX('List of Test Cases'!E:E,1,1))+1),B22)),"")</f>
        <v>ET-G002-SRS-L2</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ET-G002</v>
      </c>
      <c r="F22" s="56" t="str" cm="1">
        <f t="array" ref="F22">IF($C22="","",INDEX('List of Test Cases'!C:C,MATCH(CONCATENATE($C22,$C$1),'List of Test Cases'!$Q:$Q,0),))</f>
        <v>ET-G002-SRS-L2</v>
      </c>
      <c r="G22" s="56" t="str" cm="1">
        <f t="array" aca="1" ref="G22" ca="1">IF($C22="","",INDEX('List of Test Cases'!G:G,MATCH(CONCATENATE($C22,$C$1),'List of Test Cases'!$Q:$Q,0),))</f>
        <v>GRDA process on receipt of Confirmed Synchronisation (Losing) (2 Day(s), Non-Domestic, Change of Occupancy)</v>
      </c>
      <c r="H22" s="56" t="str" cm="1">
        <f t="array" ref="H22">IF($C22="","",INDEX('List of Test Cases'!A:A,MATCH(CONCATENATE($C22,$C$1),'List of Test Cases'!$Q:$Q,0),))</f>
        <v>Switch Request Successful - LOSE</v>
      </c>
      <c r="I22" s="601"/>
      <c r="J22" s="601"/>
      <c r="K22" s="47"/>
      <c r="L22" s="47"/>
      <c r="M22" s="47"/>
      <c r="N22" s="47"/>
      <c r="O22" s="56"/>
      <c r="P22" s="56"/>
    </row>
    <row r="23" spans="1:16" s="55" customFormat="1" ht="36.299999999999997" x14ac:dyDescent="0.3">
      <c r="B23" s="602">
        <v>3</v>
      </c>
      <c r="C23" s="325" t="str" cm="1">
        <f t="array" ref="C23">IFERROR(INDEX('List of Test Cases'!C:C,SMALL(IF('List of Test Cases'!E:E=$C$1,ROW('List of Test Cases'!E:E) - ROW(INDEX('List of Test Cases'!E:E,1,1))+1),B23)),"")</f>
        <v>ET-G002-SRS-L3</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ET-G002</v>
      </c>
      <c r="F23" s="56" t="str" cm="1">
        <f t="array" ref="F23">IF($C23="","",INDEX('List of Test Cases'!C:C,MATCH(CONCATENATE($C23,$C$1),'List of Test Cases'!$Q:$Q,0),))</f>
        <v>ET-G002-SRS-L3</v>
      </c>
      <c r="G23" s="56" t="str" cm="1">
        <f t="array" aca="1" ref="G23" ca="1">IF($C23="","",INDEX('List of Test Cases'!G:G,MATCH(CONCATENATE($C23,$C$1),'List of Test Cases'!$Q:$Q,0),))</f>
        <v>GRDA process on receipt of Confirmed Synchronisation (Losing) (OFAF, 1 Day(s), Domestic, Change of Occupancy)</v>
      </c>
      <c r="H23" s="56" t="str" cm="1">
        <f t="array" ref="H23">IF($C23="","",INDEX('List of Test Cases'!A:A,MATCH(CONCATENATE($C23,$C$1),'List of Test Cases'!$Q:$Q,0),))</f>
        <v>Switch Request Successful - LOSE</v>
      </c>
      <c r="I23" s="601"/>
      <c r="J23" s="601"/>
      <c r="K23" s="47"/>
      <c r="L23" s="47"/>
      <c r="M23" s="47"/>
      <c r="N23" s="47"/>
      <c r="O23" s="56"/>
      <c r="P23" s="56"/>
    </row>
    <row r="24" spans="1:16" s="42" customFormat="1" ht="36.299999999999997" x14ac:dyDescent="0.25">
      <c r="B24" s="603">
        <v>4</v>
      </c>
      <c r="C24" s="325" t="str" cm="1">
        <f t="array" ref="C24">IFERROR(INDEX('List of Test Cases'!C:C,SMALL(IF('List of Test Cases'!E:E=$C$1,ROW('List of Test Cases'!E:E) - ROW(INDEX('List of Test Cases'!E:E,1,1))+1),B24)),"")</f>
        <v>ET-G002-SRS-L4</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ET-G002</v>
      </c>
      <c r="F24" s="56" t="str" cm="1">
        <f t="array" ref="F24">IF($C24="","",INDEX('List of Test Cases'!C:C,MATCH(CONCATENATE($C24,$C$1),'List of Test Cases'!$Q:$Q,0),))</f>
        <v>ET-G002-SRS-L4</v>
      </c>
      <c r="G24" s="56" t="str" cm="1">
        <f t="array" aca="1" ref="G24" ca="1">IF($C24="","",INDEX('List of Test Cases'!G:G,MATCH(CONCATENATE($C24,$C$1),'List of Test Cases'!$Q:$Q,0),))</f>
        <v>GRDA process on receipt of Confirmed Synchronisation (Losing) (OFAF, 2 Day(s), Non-Domestic, Change of Occupancy)</v>
      </c>
      <c r="H24" s="56" t="str" cm="1">
        <f t="array" ref="H24">IF($C24="","",INDEX('List of Test Cases'!A:A,MATCH(CONCATENATE($C24,$C$1),'List of Test Cases'!$Q:$Q,0),))</f>
        <v>Switch Request Successful - LOSE</v>
      </c>
      <c r="I24" s="601"/>
      <c r="J24" s="601"/>
      <c r="K24" s="47"/>
      <c r="L24" s="47"/>
      <c r="M24" s="47"/>
      <c r="N24" s="47"/>
      <c r="O24" s="56"/>
      <c r="P24" s="56"/>
    </row>
    <row r="25" spans="1:16" s="42" customFormat="1" ht="24.2" x14ac:dyDescent="0.25">
      <c r="B25" s="603">
        <v>5</v>
      </c>
      <c r="C25" s="325" t="str" cm="1">
        <f t="array" ref="C25">IFERROR(INDEX('List of Test Cases'!C:C,SMALL(IF('List of Test Cases'!E:E=$C$1,ROW('List of Test Cases'!E:E) - ROW(INDEX('List of Test Cases'!E:E,1,1))+1),B25)),"")</f>
        <v>ET-G011-SRAR-L1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ET-G011</v>
      </c>
      <c r="F25" s="56" t="str" cm="1">
        <f t="array" ref="F25">IF($C25="","",INDEX('List of Test Cases'!C:C,MATCH(CONCATENATE($C25,$C$1),'List of Test Cases'!$Q:$Q,0),))</f>
        <v>ET-G011-SRAR-L1</v>
      </c>
      <c r="G25" s="56" t="str" cm="1">
        <f t="array" aca="1" ref="G25" ca="1">IF($C25="","",INDEX('List of Test Cases'!G:G,MATCH(CONCATENATE($C25,$C$1),'List of Test Cases'!$Q:$Q,0),))</f>
        <v>GRDA process on receipt of Confirmed Synchronisation (Losing) (1 Day(s))</v>
      </c>
      <c r="H25" s="56" t="str" cm="1">
        <f t="array" ref="H25">IF($C25="","",INDEX('List of Test Cases'!A:A,MATCH(CONCATENATE($C25,$C$1),'List of Test Cases'!$Q:$Q,0),))</f>
        <v>Switch Request Annulment Rejection - LOSE</v>
      </c>
      <c r="I25" s="601"/>
      <c r="J25" s="601"/>
      <c r="K25" s="47"/>
      <c r="L25" s="47"/>
      <c r="M25" s="47"/>
      <c r="N25" s="47"/>
      <c r="O25" s="56"/>
      <c r="P25" s="56"/>
    </row>
    <row r="26" spans="1:16" s="24" customFormat="1" ht="24.2" x14ac:dyDescent="0.25">
      <c r="B26" s="603">
        <v>6</v>
      </c>
      <c r="C26" s="325" t="str" cm="1">
        <f t="array" ref="C26">IFERROR(INDEX('List of Test Cases'!C:C,SMALL(IF('List of Test Cases'!E:E=$C$1,ROW('List of Test Cases'!E:E) - ROW(INDEX('List of Test Cases'!E:E,1,1))+1),B26)),"")</f>
        <v>ET-G011-SRAR-L2</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ET-G011</v>
      </c>
      <c r="F26" s="56" t="str" cm="1">
        <f t="array" ref="F26">IF($C26="","",INDEX('List of Test Cases'!C:C,MATCH(CONCATENATE($C26,$C$1),'List of Test Cases'!$Q:$Q,0),))</f>
        <v>ET-G011-SRAR-L2</v>
      </c>
      <c r="G26" s="56" t="str" cm="1">
        <f t="array" aca="1" ref="G26" ca="1">IF($C26="","",INDEX('List of Test Cases'!G:G,MATCH(CONCATENATE($C26,$C$1),'List of Test Cases'!$Q:$Q,0),))</f>
        <v>GRDA process on receipt of Confirmed Synchronisation (Losing) (OFAF, 1 Day(s))</v>
      </c>
      <c r="H26" s="56" t="str" cm="1">
        <f t="array" ref="H26">IF($C26="","",INDEX('List of Test Cases'!A:A,MATCH(CONCATENATE($C26,$C$1),'List of Test Cases'!$Q:$Q,0),))</f>
        <v>Switch Request Annulment Rejection - LOSE</v>
      </c>
      <c r="I26" s="601"/>
      <c r="J26" s="601"/>
      <c r="K26" s="47"/>
      <c r="L26" s="47"/>
      <c r="M26" s="47"/>
      <c r="N26" s="47"/>
      <c r="O26" s="56"/>
      <c r="P26" s="56"/>
    </row>
    <row r="27" spans="1:16" s="24" customFormat="1" ht="24.2" x14ac:dyDescent="0.25">
      <c r="B27" s="603">
        <v>7</v>
      </c>
      <c r="C27" s="325" t="str" cm="1">
        <f t="array" ref="C27">IFERROR(INDEX('List of Test Cases'!C:C,SMALL(IF('List of Test Cases'!E:E=$C$1,ROW('List of Test Cases'!E:E) - ROW(INDEX('List of Test Cases'!E:E,1,1))+1),B27)),"")</f>
        <v>ET-G013-SROF-L1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ET-G013</v>
      </c>
      <c r="F27" s="56" t="str" cm="1">
        <f t="array" ref="F27">IF($C27="","",INDEX('List of Test Cases'!C:C,MATCH(CONCATENATE($C27,$C$1),'List of Test Cases'!$Q:$Q,0),))</f>
        <v>ET-G013-SROF-L1</v>
      </c>
      <c r="G27" s="56" t="str" cm="1">
        <f t="array" aca="1" ref="G27" ca="1">IF($C27="","",INDEX('List of Test Cases'!G:G,MATCH(CONCATENATE($C27,$C$1),'List of Test Cases'!$Q:$Q,0),))</f>
        <v>GRDA process on receipt of Confirmed Synchronisation (Losing) (1 Day(s))</v>
      </c>
      <c r="H27" s="56" t="str" cm="1">
        <f t="array" ref="H27">IF($C27="","",INDEX('List of Test Cases'!A:A,MATCH(CONCATENATE($C27,$C$1),'List of Test Cases'!$Q:$Q,0),))</f>
        <v>Switch Request Objection Failure - LOSE</v>
      </c>
      <c r="I27" s="601"/>
      <c r="J27" s="601"/>
      <c r="K27" s="47"/>
      <c r="L27" s="47"/>
      <c r="M27" s="47"/>
      <c r="N27" s="47"/>
      <c r="O27" s="56"/>
      <c r="P27" s="56"/>
    </row>
    <row r="28" spans="1:16" s="24" customFormat="1" ht="24.2" x14ac:dyDescent="0.25">
      <c r="B28" s="603">
        <v>8</v>
      </c>
      <c r="C28" s="325" t="str" cm="1">
        <f t="array" ref="C28">IFERROR(INDEX('List of Test Cases'!C:C,SMALL(IF('List of Test Cases'!E:E=$C$1,ROW('List of Test Cases'!E:E) - ROW(INDEX('List of Test Cases'!E:E,1,1))+1),B28)),"")</f>
        <v>ET-G013-SROF-L2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ET-G013</v>
      </c>
      <c r="F28" s="56" t="str" cm="1">
        <f t="array" ref="F28">IF($C28="","",INDEX('List of Test Cases'!C:C,MATCH(CONCATENATE($C28,$C$1),'List of Test Cases'!$Q:$Q,0),))</f>
        <v>ET-G013-SROF-L2</v>
      </c>
      <c r="G28" s="56" t="str" cm="1">
        <f t="array" aca="1" ref="G28" ca="1">IF($C28="","",INDEX('List of Test Cases'!G:G,MATCH(CONCATENATE($C28,$C$1),'List of Test Cases'!$Q:$Q,0),))</f>
        <v>GRDA process on receipt of Confirmed Synchronisation (Losing) (OFAF, 1 Day(s))</v>
      </c>
      <c r="H28" s="56" t="str" cm="1">
        <f t="array" ref="H28">IF($C28="","",INDEX('List of Test Cases'!A:A,MATCH(CONCATENATE($C28,$C$1),'List of Test Cases'!$Q:$Q,0),))</f>
        <v>Switch Request Objection Failure - LOSE</v>
      </c>
      <c r="I28" s="601"/>
      <c r="J28" s="601"/>
      <c r="K28" s="47"/>
      <c r="L28" s="47"/>
      <c r="M28" s="47"/>
      <c r="N28" s="47"/>
      <c r="O28" s="56"/>
      <c r="P28" s="56"/>
    </row>
    <row r="29" spans="1:16" s="24" customFormat="1" ht="24.2" x14ac:dyDescent="0.25">
      <c r="B29" s="603">
        <v>9</v>
      </c>
      <c r="C29" s="325" t="str" cm="1">
        <f t="array" ref="C29">IFERROR(INDEX('List of Test Cases'!C:C,SMALL(IF('List of Test Cases'!E:E=$C$1,ROW('List of Test Cases'!E:E) - ROW(INDEX('List of Test Cases'!E:E,1,1))+1),B29)),"")</f>
        <v>ET-GS004-SSRS-L1</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ET-GS004</v>
      </c>
      <c r="F29" s="56" t="str" cm="1">
        <f t="array" ref="F29">IF($C29="","",INDEX('List of Test Cases'!C:C,MATCH(CONCATENATE($C29,$C$1),'List of Test Cases'!$Q:$Q,0),))</f>
        <v>ET-GS004-SSRS-L1</v>
      </c>
      <c r="G29" s="56" t="str" cm="1">
        <f t="array" aca="1" ref="G29" ca="1">IF($C29="","",INDEX('List of Test Cases'!G:G,MATCH(CONCATENATE($C29,$C$1),'List of Test Cases'!$Q:$Q,0),))</f>
        <v>GRDA process on receipt of Confirmed Synchronisation (Losing) (1 Day(s))</v>
      </c>
      <c r="H29" s="56" t="str" cm="1">
        <f t="array" ref="H29">IF($C29="","",INDEX('List of Test Cases'!A:A,MATCH(CONCATENATE($C29,$C$1),'List of Test Cases'!$Q:$Q,0),))</f>
        <v>Shipper - Switch Request Successful - LOSE</v>
      </c>
      <c r="I29" s="601"/>
      <c r="J29" s="601"/>
      <c r="K29" s="47"/>
      <c r="L29" s="47"/>
      <c r="M29" s="47"/>
      <c r="N29" s="47"/>
      <c r="O29" s="56"/>
      <c r="P29" s="56"/>
    </row>
    <row r="30" spans="1:16" s="24" customFormat="1" ht="24.2" x14ac:dyDescent="0.25">
      <c r="B30" s="603">
        <v>10</v>
      </c>
      <c r="C30" s="325" t="str" cm="1">
        <f t="array" ref="C30">IFERROR(INDEX('List of Test Cases'!C:C,SMALL(IF('List of Test Cases'!E:E=$C$1,ROW('List of Test Cases'!E:E) - ROW(INDEX('List of Test Cases'!E:E,1,1))+1),B30)),"")</f>
        <v>ET-GS004-SSRS-L2</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ET-GS004</v>
      </c>
      <c r="F30" s="56" t="str" cm="1">
        <f t="array" ref="F30">IF($C30="","",INDEX('List of Test Cases'!C:C,MATCH(CONCATENATE($C30,$C$1),'List of Test Cases'!$Q:$Q,0),))</f>
        <v>ET-GS004-SSRS-L2</v>
      </c>
      <c r="G30" s="56" t="str" cm="1">
        <f t="array" aca="1" ref="G30" ca="1">IF($C30="","",INDEX('List of Test Cases'!G:G,MATCH(CONCATENATE($C30,$C$1),'List of Test Cases'!$Q:$Q,0),))</f>
        <v>GRDA process on receipt of Confirmed Synchronisation (Losing) (OFAF, 1 Day(s))</v>
      </c>
      <c r="H30" s="56" t="str" cm="1">
        <f t="array" ref="H30">IF($C30="","",INDEX('List of Test Cases'!A:A,MATCH(CONCATENATE($C30,$C$1),'List of Test Cases'!$Q:$Q,0),))</f>
        <v>Shipper - Switch Request Successful - LOSE</v>
      </c>
      <c r="I30" s="601"/>
      <c r="J30" s="601"/>
      <c r="K30" s="47"/>
      <c r="L30" s="47"/>
      <c r="M30" s="47"/>
      <c r="N30" s="47"/>
      <c r="O30" s="56"/>
      <c r="P30" s="56"/>
    </row>
    <row r="31" spans="1:16" s="24" customFormat="1" ht="12.1" x14ac:dyDescent="0.25">
      <c r="B31" s="603">
        <v>11</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12</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13</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14</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15</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16</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17</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18</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19</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20</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21</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22</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23</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24</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25</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26</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27</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28</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29</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30</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71" customFormat="1" ht="12.1" x14ac:dyDescent="0.25">
      <c r="B51" s="603">
        <v>31</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32</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33</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34</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35</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36</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37</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38</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39</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40</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41</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42</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43</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44</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45</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46</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47</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48</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49</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50</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20.3" customHeight="1" x14ac:dyDescent="0.25">
      <c r="G71" s="121"/>
    </row>
    <row r="72" spans="2:16" ht="20.3" customHeight="1" x14ac:dyDescent="0.25">
      <c r="G72" s="121"/>
    </row>
    <row r="73" spans="2:16" ht="20.3" customHeight="1" x14ac:dyDescent="0.25">
      <c r="G73" s="121"/>
    </row>
    <row r="74" spans="2:16" ht="20.3" customHeight="1" x14ac:dyDescent="0.25">
      <c r="G74" s="121"/>
    </row>
    <row r="75" spans="2:16" ht="20.3" customHeight="1" x14ac:dyDescent="0.25">
      <c r="G75" s="121"/>
    </row>
    <row r="76" spans="2:16" ht="20.3" customHeight="1" x14ac:dyDescent="0.25">
      <c r="G76" s="121"/>
    </row>
    <row r="77" spans="2:16" ht="20.3" customHeight="1" x14ac:dyDescent="0.25">
      <c r="G77" s="121"/>
    </row>
    <row r="78" spans="2:16" ht="20.3" customHeight="1" x14ac:dyDescent="0.25">
      <c r="G78" s="121"/>
    </row>
    <row r="79" spans="2:16" ht="20.3" customHeight="1" x14ac:dyDescent="0.25">
      <c r="G79" s="121"/>
    </row>
    <row r="80" spans="2:16" ht="20.3" customHeight="1" x14ac:dyDescent="0.25">
      <c r="G80" s="121"/>
    </row>
    <row r="81" spans="7:7" ht="20.3" customHeight="1" x14ac:dyDescent="0.25">
      <c r="G81" s="121"/>
    </row>
    <row r="82" spans="7:7" ht="20.3" customHeight="1" x14ac:dyDescent="0.25">
      <c r="G82" s="121"/>
    </row>
    <row r="83" spans="7:7" ht="20.3" customHeight="1" x14ac:dyDescent="0.25">
      <c r="G83" s="121"/>
    </row>
    <row r="84" spans="7:7" ht="20.3" customHeight="1" x14ac:dyDescent="0.25">
      <c r="G84" s="121"/>
    </row>
    <row r="85" spans="7:7" ht="20.3" customHeight="1" x14ac:dyDescent="0.25">
      <c r="G85" s="121"/>
    </row>
    <row r="86" spans="7:7" ht="20.3" customHeight="1" x14ac:dyDescent="0.25">
      <c r="G86" s="121"/>
    </row>
    <row r="87" spans="7:7" ht="20.3" customHeight="1" x14ac:dyDescent="0.25">
      <c r="G87" s="121"/>
    </row>
    <row r="88" spans="7:7" ht="20.3" customHeight="1" x14ac:dyDescent="0.25">
      <c r="G88" s="121"/>
    </row>
    <row r="89" spans="7:7" ht="20.3" customHeight="1" x14ac:dyDescent="0.25">
      <c r="G89" s="121"/>
    </row>
    <row r="90" spans="7:7" ht="20.3" customHeight="1" x14ac:dyDescent="0.25">
      <c r="G90" s="121"/>
    </row>
    <row r="91" spans="7:7" ht="20.3" customHeight="1" x14ac:dyDescent="0.25">
      <c r="G91" s="121"/>
    </row>
    <row r="92" spans="7:7" ht="20.3" customHeight="1" x14ac:dyDescent="0.25">
      <c r="G92" s="121"/>
    </row>
    <row r="93" spans="7:7" ht="20.3" customHeight="1" x14ac:dyDescent="0.25">
      <c r="G93" s="121"/>
    </row>
    <row r="94" spans="7:7" ht="20.3" customHeight="1" x14ac:dyDescent="0.25">
      <c r="G94" s="121"/>
    </row>
    <row r="95" spans="7:7" ht="20.3" customHeight="1" x14ac:dyDescent="0.25">
      <c r="G95" s="121"/>
    </row>
    <row r="96" spans="7:7" ht="20.3" customHeight="1" x14ac:dyDescent="0.25">
      <c r="G96" s="121"/>
    </row>
    <row r="97" spans="7:7" ht="20.3" customHeight="1" x14ac:dyDescent="0.25">
      <c r="G97" s="121"/>
    </row>
    <row r="98" spans="7:7" ht="20.3" customHeight="1" x14ac:dyDescent="0.25">
      <c r="G98" s="121"/>
    </row>
    <row r="99" spans="7:7" ht="20.3" customHeight="1" x14ac:dyDescent="0.25">
      <c r="G99" s="121"/>
    </row>
    <row r="100" spans="7:7" ht="20.3" customHeight="1" x14ac:dyDescent="0.25">
      <c r="G100" s="121"/>
    </row>
    <row r="101" spans="7:7" ht="20.3" customHeight="1" x14ac:dyDescent="0.25">
      <c r="G101" s="121"/>
    </row>
    <row r="102" spans="7:7" ht="20.3" customHeight="1" x14ac:dyDescent="0.25">
      <c r="G102" s="121"/>
    </row>
    <row r="103" spans="7:7" ht="20.3" customHeight="1" x14ac:dyDescent="0.25">
      <c r="G103" s="121"/>
    </row>
    <row r="104" spans="7:7" ht="20.3" customHeight="1" x14ac:dyDescent="0.25">
      <c r="G104" s="121"/>
    </row>
    <row r="105" spans="7:7" ht="20.3" customHeight="1" x14ac:dyDescent="0.25">
      <c r="G105" s="121"/>
    </row>
    <row r="106" spans="7:7" ht="20.3" customHeight="1" x14ac:dyDescent="0.25">
      <c r="G106" s="121"/>
    </row>
    <row r="107" spans="7:7" ht="20.3" customHeight="1" x14ac:dyDescent="0.25">
      <c r="G107" s="121"/>
    </row>
    <row r="108" spans="7:7" ht="20.3" customHeight="1" x14ac:dyDescent="0.25">
      <c r="G108" s="121"/>
    </row>
    <row r="109" spans="7:7" ht="20.3" customHeight="1" x14ac:dyDescent="0.25">
      <c r="G109" s="121"/>
    </row>
    <row r="110" spans="7:7" ht="20.3" customHeight="1" x14ac:dyDescent="0.25">
      <c r="G110" s="121"/>
    </row>
    <row r="111" spans="7:7" ht="20.3" customHeight="1" x14ac:dyDescent="0.25">
      <c r="G111" s="121"/>
    </row>
    <row r="112" spans="7: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sheetData>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7C841-8E9B-4E34-9428-D2A09CB0C5E7}">
  <dimension ref="A1:P182"/>
  <sheetViews>
    <sheetView showGridLines="0" showRuler="0" topLeftCell="A2" zoomScaleNormal="100" zoomScalePageLayoutView="140" workbookViewId="0">
      <pane xSplit="7" topLeftCell="H1" activePane="topRight" state="frozen"/>
      <selection activeCell="A2" sqref="A2"/>
      <selection pane="topRight" activeCell="B13" sqref="B13:B23"/>
    </sheetView>
  </sheetViews>
  <sheetFormatPr defaultColWidth="10.109375" defaultRowHeight="20.3" customHeight="1" x14ac:dyDescent="0.25"/>
  <cols>
    <col min="1" max="1" width="0" style="99" hidden="1" customWidth="1"/>
    <col min="2" max="2" width="23.33203125" style="99" customWidth="1"/>
    <col min="3" max="3" width="32" style="99" customWidth="1"/>
    <col min="4" max="4" width="16.88671875" style="99" customWidth="1"/>
    <col min="5" max="5" width="12" style="99" bestFit="1" customWidth="1"/>
    <col min="6" max="6" width="15.33203125" style="99" bestFit="1" customWidth="1"/>
    <col min="7" max="7" width="34.33203125" style="99" customWidth="1"/>
    <col min="8" max="8" width="30.33203125" style="99" bestFit="1" customWidth="1"/>
    <col min="9" max="9" width="30" style="99" customWidth="1"/>
    <col min="10" max="10" width="31.109375" style="99" customWidth="1"/>
    <col min="11" max="11" width="20.5546875" style="99" bestFit="1" customWidth="1"/>
    <col min="12" max="12" width="30.88671875" style="99" customWidth="1"/>
    <col min="13" max="13" width="25" style="99" customWidth="1"/>
    <col min="14" max="14" width="11.109375" style="99" bestFit="1" customWidth="1"/>
    <col min="15" max="15" width="18" style="99" bestFit="1" customWidth="1"/>
    <col min="16" max="16" width="36.6640625" style="99" customWidth="1"/>
    <col min="17" max="16384" width="10.109375" style="99"/>
  </cols>
  <sheetData>
    <row r="1" spans="1:16" ht="39.049999999999997" customHeight="1" x14ac:dyDescent="0.25">
      <c r="B1" s="321" t="s">
        <v>388</v>
      </c>
      <c r="C1" s="97" t="s">
        <v>996</v>
      </c>
      <c r="D1" s="399"/>
      <c r="E1" s="98"/>
      <c r="F1" s="98"/>
      <c r="G1" s="98"/>
      <c r="H1" s="98"/>
      <c r="I1" s="98"/>
      <c r="J1" s="98"/>
      <c r="K1" s="98"/>
      <c r="L1" s="98"/>
      <c r="M1" s="98"/>
      <c r="N1" s="98"/>
      <c r="O1" s="400"/>
      <c r="P1" s="374"/>
    </row>
    <row r="2" spans="1:16" ht="14.4" x14ac:dyDescent="0.25">
      <c r="B2" s="321" t="s">
        <v>390</v>
      </c>
      <c r="C2" s="1252" t="s">
        <v>1547</v>
      </c>
      <c r="D2" s="1253"/>
      <c r="E2" s="1253"/>
      <c r="F2" s="1253"/>
      <c r="G2" s="1253"/>
      <c r="H2" s="524"/>
      <c r="I2" s="524"/>
      <c r="J2" s="524"/>
      <c r="K2" s="524"/>
      <c r="L2" s="524"/>
      <c r="M2" s="524"/>
      <c r="N2" s="524"/>
      <c r="O2" s="400"/>
      <c r="P2" s="374"/>
    </row>
    <row r="3" spans="1:16" ht="12.1" x14ac:dyDescent="0.25">
      <c r="B3" s="1221" t="s">
        <v>392</v>
      </c>
      <c r="C3" s="1254" t="s">
        <v>1548</v>
      </c>
      <c r="D3" s="1255"/>
      <c r="E3" s="1255"/>
      <c r="F3" s="1255"/>
      <c r="G3" s="1255"/>
      <c r="H3" s="521"/>
      <c r="I3" s="521"/>
      <c r="J3" s="521"/>
      <c r="K3" s="521"/>
      <c r="L3" s="521"/>
      <c r="M3" s="521"/>
      <c r="N3" s="521"/>
      <c r="O3" s="401"/>
      <c r="P3" s="375"/>
    </row>
    <row r="4" spans="1:16" ht="12.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O5" s="402"/>
      <c r="P5" s="377"/>
    </row>
    <row r="6" spans="1:16" ht="12.1" x14ac:dyDescent="0.25">
      <c r="B6" s="1222"/>
      <c r="C6" s="1256"/>
      <c r="D6" s="1257"/>
      <c r="E6" s="1257"/>
      <c r="F6" s="1257"/>
      <c r="G6" s="1257"/>
      <c r="H6" s="522"/>
      <c r="I6" s="522"/>
      <c r="J6" s="522"/>
      <c r="K6" s="522"/>
      <c r="L6" s="522"/>
      <c r="M6" s="522"/>
      <c r="N6" s="525"/>
    </row>
    <row r="7" spans="1:16" ht="12.1" x14ac:dyDescent="0.25">
      <c r="B7" s="1223"/>
      <c r="C7" s="1258"/>
      <c r="D7" s="1259"/>
      <c r="E7" s="1259"/>
      <c r="F7" s="1259"/>
      <c r="G7" s="1259"/>
      <c r="H7" s="523"/>
      <c r="I7" s="523"/>
      <c r="J7" s="523"/>
      <c r="K7" s="523"/>
      <c r="L7" s="523"/>
      <c r="M7" s="523"/>
      <c r="N7" s="526"/>
    </row>
    <row r="8" spans="1:16" ht="28.55" customHeight="1" x14ac:dyDescent="0.25">
      <c r="B8" s="321" t="s">
        <v>394</v>
      </c>
      <c r="C8" s="1252" t="s">
        <v>1549</v>
      </c>
      <c r="D8" s="1253"/>
      <c r="E8" s="1253"/>
      <c r="F8" s="1253"/>
      <c r="G8" s="1253"/>
      <c r="H8" s="524"/>
      <c r="I8" s="524"/>
      <c r="J8" s="524"/>
      <c r="K8" s="524"/>
      <c r="L8" s="524"/>
      <c r="M8" s="524"/>
      <c r="N8" s="524"/>
      <c r="O8" s="400"/>
      <c r="P8" s="374"/>
    </row>
    <row r="9" spans="1:16" ht="33.700000000000003" customHeight="1" x14ac:dyDescent="0.25">
      <c r="B9" s="321" t="s">
        <v>396</v>
      </c>
      <c r="C9" s="1252" t="s">
        <v>1550</v>
      </c>
      <c r="D9" s="1253"/>
      <c r="E9" s="1253"/>
      <c r="F9" s="1253"/>
      <c r="G9" s="1253"/>
      <c r="H9" s="1009"/>
      <c r="I9" s="1009"/>
      <c r="J9" s="524"/>
      <c r="K9" s="524"/>
      <c r="L9" s="524"/>
      <c r="M9" s="524"/>
      <c r="N9" s="524"/>
      <c r="O9" s="400"/>
      <c r="P9" s="374"/>
    </row>
    <row r="10" spans="1:16" ht="45.25" hidden="1" customHeight="1" x14ac:dyDescent="0.25">
      <c r="B10" s="321" t="s">
        <v>445</v>
      </c>
      <c r="C10" s="1252" t="s">
        <v>1551</v>
      </c>
      <c r="D10" s="1253"/>
      <c r="E10" s="1253"/>
      <c r="F10" s="1253"/>
      <c r="G10" s="1253"/>
      <c r="H10" s="511" t="e">
        <f t="array" ref="H10">_xlfn.TEXTJOIN(", ",TRUE,IF((E14:E106="Y")*(B24:B106&lt;&gt;""),B24:B106,""))</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0"/>
      <c r="E12" s="100"/>
      <c r="F12" s="100"/>
      <c r="G12" s="101"/>
      <c r="H12" s="102"/>
      <c r="I12" s="102"/>
      <c r="J12" s="102"/>
      <c r="K12" s="102"/>
      <c r="L12" s="102"/>
      <c r="M12" s="102"/>
      <c r="N12" s="103"/>
      <c r="O12" s="378"/>
      <c r="P12" s="374"/>
    </row>
    <row r="13" spans="1:16" s="105"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48.4" x14ac:dyDescent="0.3">
      <c r="A14" s="720" t="s">
        <v>1552</v>
      </c>
      <c r="B14" s="732" t="s">
        <v>1553</v>
      </c>
      <c r="C14" s="726" t="s">
        <v>805</v>
      </c>
      <c r="D14" s="726" t="s">
        <v>805</v>
      </c>
      <c r="E14" s="726" t="s">
        <v>1182</v>
      </c>
      <c r="F14" s="720" t="s">
        <v>1554</v>
      </c>
      <c r="G14" s="721" t="s">
        <v>330</v>
      </c>
      <c r="H14" s="720" t="s">
        <v>1555</v>
      </c>
      <c r="I14" s="720" t="s">
        <v>1556</v>
      </c>
      <c r="J14" s="722" t="s">
        <v>63</v>
      </c>
      <c r="K14" s="720" t="s">
        <v>63</v>
      </c>
      <c r="L14" s="704" t="s">
        <v>63</v>
      </c>
      <c r="M14" s="704"/>
      <c r="N14" s="704"/>
      <c r="O14" s="720" t="s">
        <v>1239</v>
      </c>
    </row>
    <row r="15" spans="1:16" s="749" customFormat="1" ht="72.599999999999994" x14ac:dyDescent="0.3">
      <c r="A15" s="696">
        <v>1.5</v>
      </c>
      <c r="B15" s="720" t="s">
        <v>1557</v>
      </c>
      <c r="C15" s="735" t="s">
        <v>805</v>
      </c>
      <c r="D15" s="738" t="s">
        <v>805</v>
      </c>
      <c r="E15" s="738" t="s">
        <v>1182</v>
      </c>
      <c r="F15" s="727" t="s">
        <v>1558</v>
      </c>
      <c r="G15" s="721" t="s">
        <v>1559</v>
      </c>
      <c r="H15" s="720" t="s">
        <v>63</v>
      </c>
      <c r="I15" s="730" t="s">
        <v>1560</v>
      </c>
      <c r="J15" s="730" t="s">
        <v>63</v>
      </c>
      <c r="K15" s="720" t="s">
        <v>63</v>
      </c>
      <c r="L15" s="720" t="s">
        <v>63</v>
      </c>
      <c r="M15" s="697"/>
      <c r="N15" s="697"/>
      <c r="O15" s="720" t="s">
        <v>1239</v>
      </c>
    </row>
    <row r="16" spans="1:16" s="729" customFormat="1" ht="60.5" x14ac:dyDescent="0.3">
      <c r="A16" s="724" t="s">
        <v>1426</v>
      </c>
      <c r="B16" s="733" t="s">
        <v>1561</v>
      </c>
      <c r="C16" s="726" t="s">
        <v>805</v>
      </c>
      <c r="D16" s="726" t="s">
        <v>805</v>
      </c>
      <c r="E16" s="726" t="s">
        <v>1182</v>
      </c>
      <c r="F16" s="727" t="s">
        <v>1562</v>
      </c>
      <c r="G16" s="725" t="s">
        <v>330</v>
      </c>
      <c r="H16" s="720" t="s">
        <v>1563</v>
      </c>
      <c r="I16" s="720" t="s">
        <v>1564</v>
      </c>
      <c r="J16" s="725" t="s">
        <v>63</v>
      </c>
      <c r="K16" s="725" t="s">
        <v>63</v>
      </c>
      <c r="L16" s="720" t="s">
        <v>63</v>
      </c>
      <c r="M16" s="728"/>
      <c r="N16" s="704"/>
      <c r="O16" s="720" t="s">
        <v>1239</v>
      </c>
    </row>
    <row r="17" spans="1:16" s="731" customFormat="1" ht="72.599999999999994" x14ac:dyDescent="0.3">
      <c r="A17" s="724" t="s">
        <v>1426</v>
      </c>
      <c r="B17" s="733" t="s">
        <v>1565</v>
      </c>
      <c r="C17" s="726" t="s">
        <v>805</v>
      </c>
      <c r="D17" s="726" t="s">
        <v>805</v>
      </c>
      <c r="E17" s="726" t="s">
        <v>1182</v>
      </c>
      <c r="F17" s="727" t="s">
        <v>1566</v>
      </c>
      <c r="G17" s="734" t="s">
        <v>330</v>
      </c>
      <c r="H17" s="730" t="s">
        <v>1567</v>
      </c>
      <c r="I17" s="730" t="s">
        <v>1568</v>
      </c>
      <c r="J17" s="705" t="s">
        <v>1187</v>
      </c>
      <c r="K17" s="730" t="s">
        <v>1431</v>
      </c>
      <c r="L17" s="720" t="s">
        <v>63</v>
      </c>
      <c r="M17" s="720"/>
      <c r="N17" s="704"/>
      <c r="O17" s="720" t="s">
        <v>1432</v>
      </c>
    </row>
    <row r="18" spans="1:16" s="731" customFormat="1" ht="72.599999999999994" x14ac:dyDescent="0.3">
      <c r="A18" s="724" t="s">
        <v>1426</v>
      </c>
      <c r="B18" s="720" t="s">
        <v>1541</v>
      </c>
      <c r="C18" s="726" t="s">
        <v>805</v>
      </c>
      <c r="D18" s="726" t="s">
        <v>805</v>
      </c>
      <c r="E18" s="726" t="s">
        <v>1182</v>
      </c>
      <c r="F18" s="727" t="s">
        <v>1569</v>
      </c>
      <c r="G18" s="721" t="s">
        <v>324</v>
      </c>
      <c r="H18" s="720" t="s">
        <v>63</v>
      </c>
      <c r="I18" s="730" t="s">
        <v>1543</v>
      </c>
      <c r="J18" s="730" t="s">
        <v>63</v>
      </c>
      <c r="K18" s="728" t="s">
        <v>63</v>
      </c>
      <c r="L18" s="728" t="s">
        <v>63</v>
      </c>
      <c r="M18" s="720"/>
      <c r="N18" s="720"/>
      <c r="O18" s="720" t="s">
        <v>1432</v>
      </c>
    </row>
    <row r="19" spans="1:16" s="749" customFormat="1" ht="48.4" x14ac:dyDescent="0.3">
      <c r="A19" s="696">
        <v>1.5</v>
      </c>
      <c r="B19" s="720" t="s">
        <v>1570</v>
      </c>
      <c r="C19" s="735" t="s">
        <v>805</v>
      </c>
      <c r="D19" s="738" t="s">
        <v>805</v>
      </c>
      <c r="E19" s="738" t="s">
        <v>1182</v>
      </c>
      <c r="F19" s="727" t="s">
        <v>1571</v>
      </c>
      <c r="G19" s="721" t="s">
        <v>330</v>
      </c>
      <c r="H19" s="720" t="s">
        <v>63</v>
      </c>
      <c r="I19" s="730" t="s">
        <v>1572</v>
      </c>
      <c r="J19" s="730" t="s">
        <v>63</v>
      </c>
      <c r="K19" s="720" t="s">
        <v>63</v>
      </c>
      <c r="L19" s="720" t="s">
        <v>63</v>
      </c>
      <c r="M19" s="697"/>
      <c r="N19" s="697"/>
      <c r="O19" s="720" t="s">
        <v>1239</v>
      </c>
    </row>
    <row r="20" spans="1:16" s="749" customFormat="1" ht="48.4" x14ac:dyDescent="0.3">
      <c r="A20" s="696">
        <v>1.5</v>
      </c>
      <c r="B20" s="720" t="s">
        <v>1573</v>
      </c>
      <c r="C20" s="735" t="s">
        <v>805</v>
      </c>
      <c r="D20" s="738" t="s">
        <v>805</v>
      </c>
      <c r="E20" s="738" t="s">
        <v>1182</v>
      </c>
      <c r="F20" s="727" t="s">
        <v>1574</v>
      </c>
      <c r="G20" s="721" t="s">
        <v>1575</v>
      </c>
      <c r="H20" s="720" t="s">
        <v>63</v>
      </c>
      <c r="I20" s="730" t="s">
        <v>1576</v>
      </c>
      <c r="J20" s="730" t="s">
        <v>63</v>
      </c>
      <c r="K20" s="720" t="s">
        <v>63</v>
      </c>
      <c r="L20" s="720" t="s">
        <v>63</v>
      </c>
      <c r="M20" s="697"/>
      <c r="N20" s="697"/>
      <c r="O20" s="720"/>
    </row>
    <row r="21" spans="1:16" s="749" customFormat="1" ht="60.5" x14ac:dyDescent="0.3">
      <c r="A21" s="696">
        <v>1.5</v>
      </c>
      <c r="B21" s="720" t="s">
        <v>1577</v>
      </c>
      <c r="C21" s="735" t="s">
        <v>805</v>
      </c>
      <c r="D21" s="738" t="s">
        <v>805</v>
      </c>
      <c r="E21" s="738" t="s">
        <v>1182</v>
      </c>
      <c r="F21" s="727" t="s">
        <v>1578</v>
      </c>
      <c r="G21" s="721" t="s">
        <v>346</v>
      </c>
      <c r="H21" s="720" t="s">
        <v>63</v>
      </c>
      <c r="I21" s="730" t="s">
        <v>1579</v>
      </c>
      <c r="J21" s="730" t="s">
        <v>63</v>
      </c>
      <c r="K21" s="720" t="s">
        <v>63</v>
      </c>
      <c r="L21" s="720" t="s">
        <v>63</v>
      </c>
      <c r="M21" s="697"/>
      <c r="N21" s="697"/>
      <c r="O21" s="720" t="s">
        <v>1239</v>
      </c>
    </row>
    <row r="22" spans="1:16" s="749" customFormat="1" ht="60.5" x14ac:dyDescent="0.3">
      <c r="A22" s="696">
        <v>1.5</v>
      </c>
      <c r="B22" s="720" t="s">
        <v>1580</v>
      </c>
      <c r="C22" s="735" t="s">
        <v>805</v>
      </c>
      <c r="D22" s="738" t="s">
        <v>805</v>
      </c>
      <c r="E22" s="738" t="s">
        <v>1182</v>
      </c>
      <c r="F22" s="727" t="s">
        <v>1581</v>
      </c>
      <c r="G22" s="721" t="s">
        <v>1582</v>
      </c>
      <c r="H22" s="720" t="s">
        <v>63</v>
      </c>
      <c r="I22" s="730" t="s">
        <v>1579</v>
      </c>
      <c r="J22" s="730" t="s">
        <v>63</v>
      </c>
      <c r="K22" s="720" t="s">
        <v>63</v>
      </c>
      <c r="L22" s="720" t="s">
        <v>63</v>
      </c>
      <c r="M22" s="697"/>
      <c r="N22" s="697"/>
      <c r="O22" s="720" t="s">
        <v>1239</v>
      </c>
    </row>
    <row r="23" spans="1:16" s="749" customFormat="1" ht="84.7" x14ac:dyDescent="0.3">
      <c r="A23" s="696">
        <v>1.5</v>
      </c>
      <c r="B23" s="720" t="s">
        <v>1583</v>
      </c>
      <c r="C23" s="735" t="s">
        <v>805</v>
      </c>
      <c r="D23" s="738" t="s">
        <v>805</v>
      </c>
      <c r="E23" s="738" t="s">
        <v>1182</v>
      </c>
      <c r="F23" s="739" t="s">
        <v>1584</v>
      </c>
      <c r="G23" s="721" t="s">
        <v>798</v>
      </c>
      <c r="H23" s="720" t="s">
        <v>1585</v>
      </c>
      <c r="I23" s="730" t="s">
        <v>1586</v>
      </c>
      <c r="J23" s="730" t="s">
        <v>63</v>
      </c>
      <c r="K23" s="720" t="s">
        <v>63</v>
      </c>
      <c r="L23" s="720" t="s">
        <v>63</v>
      </c>
      <c r="M23" s="697"/>
      <c r="N23" s="697"/>
      <c r="O23" s="720" t="s">
        <v>1239</v>
      </c>
    </row>
    <row r="24" spans="1:16" s="115" customFormat="1" ht="12.1" x14ac:dyDescent="0.3">
      <c r="B24" s="116"/>
      <c r="C24" s="106"/>
      <c r="D24" s="106"/>
      <c r="E24" s="112"/>
      <c r="F24" s="107"/>
      <c r="G24" s="106"/>
      <c r="H24" s="110"/>
      <c r="I24" s="110"/>
      <c r="J24" s="117"/>
      <c r="K24" s="117"/>
      <c r="L24" s="106"/>
      <c r="M24" s="106"/>
      <c r="N24" s="109"/>
      <c r="O24" s="504"/>
      <c r="P24" s="505"/>
    </row>
    <row r="25" spans="1:16" s="115" customFormat="1" ht="12.1" x14ac:dyDescent="0.3">
      <c r="B25" s="116"/>
      <c r="C25" s="106"/>
      <c r="D25" s="106"/>
      <c r="E25" s="112"/>
      <c r="F25" s="107"/>
      <c r="G25" s="106"/>
      <c r="H25" s="106"/>
      <c r="I25" s="110"/>
      <c r="J25" s="106"/>
      <c r="K25" s="106"/>
      <c r="L25" s="106"/>
      <c r="M25" s="106"/>
      <c r="N25" s="106"/>
      <c r="O25" s="504"/>
      <c r="P25" s="50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36.299999999999997" x14ac:dyDescent="0.3">
      <c r="B27" s="599">
        <v>1</v>
      </c>
      <c r="C27" s="325" t="str" cm="1">
        <f t="array" ref="C27">IFERROR(INDEX('List of Test Cases'!C:C,SMALL(IF('List of Test Cases'!E:E=$C$1,ROW('List of Test Cases'!E:E) - ROW(INDEX('List of Test Cases'!E:E,1,1))+1),B27)),"")</f>
        <v>ET-E002-SRS-G1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ET-E002</v>
      </c>
      <c r="F27" s="56" t="str" cm="1">
        <f t="array" ref="F27">IF($C27="","",INDEX('List of Test Cases'!C:C,MATCH(CONCATENATE($C27,$C$1),'List of Test Cases'!$Q:$Q,0),))</f>
        <v>ET-E002-SRS-G1</v>
      </c>
      <c r="G27" s="56" t="str" cm="1">
        <f t="array" aca="1" ref="G27" ca="1">IF($C27="","",INDEX('List of Test Cases'!G:G,MATCH(CONCATENATE($C27,$C$1),'List of Test Cases'!$Q:$Q,0),))</f>
        <v>ERDA process on receipt of Confirmed Synchronisation (Gaining) (1 Day(s), Domestic, Change of Occupancy)</v>
      </c>
      <c r="H27" s="56" t="str" cm="1">
        <f t="array" ref="H27">IF($C27="","",INDEX('List of Test Cases'!A:A,MATCH(CONCATENATE($C27,$C$1),'List of Test Cases'!$Q:$Q,0),))</f>
        <v>Switch Request Successful - GAIN</v>
      </c>
      <c r="I27" s="601"/>
      <c r="J27" s="601"/>
      <c r="K27" s="47"/>
      <c r="L27" s="47"/>
      <c r="M27" s="47"/>
      <c r="N27" s="47"/>
      <c r="O27" s="56"/>
      <c r="P27" s="56"/>
    </row>
    <row r="28" spans="1:16" s="55" customFormat="1" ht="36.299999999999997" x14ac:dyDescent="0.3">
      <c r="B28" s="602">
        <v>2</v>
      </c>
      <c r="C28" s="325" t="str" cm="1">
        <f t="array" ref="C28">IFERROR(INDEX('List of Test Cases'!C:C,SMALL(IF('List of Test Cases'!E:E=$C$1,ROW('List of Test Cases'!E:E) - ROW(INDEX('List of Test Cases'!E:E,1,1))+1),B28)),"")</f>
        <v>ET-E002-SRS-G2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ET-E002</v>
      </c>
      <c r="F28" s="56" t="str" cm="1">
        <f t="array" ref="F28">IF($C28="","",INDEX('List of Test Cases'!C:C,MATCH(CONCATENATE($C28,$C$1),'List of Test Cases'!$Q:$Q,0),))</f>
        <v>ET-E002-SRS-G2</v>
      </c>
      <c r="G28" s="56" t="str" cm="1">
        <f t="array" aca="1" ref="G28" ca="1">IF($C28="","",INDEX('List of Test Cases'!G:G,MATCH(CONCATENATE($C28,$C$1),'List of Test Cases'!$Q:$Q,0),))</f>
        <v>ERDA process on receipt of Confirmed Synchronisation (Gaining) (2 Day(s), Non-Domestic, Change of Occupancy)</v>
      </c>
      <c r="H28" s="56" t="str" cm="1">
        <f t="array" ref="H28">IF($C28="","",INDEX('List of Test Cases'!A:A,MATCH(CONCATENATE($C28,$C$1),'List of Test Cases'!$Q:$Q,0),))</f>
        <v>Switch Request Successful - GAIN</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ET-E002-SRS-G3</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ET-E002</v>
      </c>
      <c r="F29" s="56" t="str" cm="1">
        <f t="array" ref="F29">IF($C29="","",INDEX('List of Test Cases'!C:C,MATCH(CONCATENATE($C29,$C$1),'List of Test Cases'!$Q:$Q,0),))</f>
        <v>ET-E002-SRS-G3</v>
      </c>
      <c r="G29" s="56" t="str" cm="1">
        <f t="array" aca="1" ref="G29" ca="1">IF($C29="","",INDEX('List of Test Cases'!G:G,MATCH(CONCATENATE($C29,$C$1),'List of Test Cases'!$Q:$Q,0),))</f>
        <v>ERDA process on receipt of Confirmed Synchronisation (Gaining) (OFAF, 1 Day(s))</v>
      </c>
      <c r="H29" s="56" t="str" cm="1">
        <f t="array" ref="H29">IF($C29="","",INDEX('List of Test Cases'!A:A,MATCH(CONCATENATE($C29,$C$1),'List of Test Cases'!$Q:$Q,0),))</f>
        <v>Switch Request Successful - GAIN</v>
      </c>
      <c r="I29" s="601"/>
      <c r="J29" s="601"/>
      <c r="K29" s="47"/>
      <c r="L29" s="47"/>
      <c r="M29" s="47"/>
      <c r="N29" s="47"/>
      <c r="O29" s="56"/>
      <c r="P29" s="56"/>
    </row>
    <row r="30" spans="1:16" s="42" customFormat="1" ht="36.299999999999997" x14ac:dyDescent="0.25">
      <c r="B30" s="603">
        <v>4</v>
      </c>
      <c r="C30" s="325" t="str" cm="1">
        <f t="array" ref="C30">IFERROR(INDEX('List of Test Cases'!C:C,SMALL(IF('List of Test Cases'!E:E=$C$1,ROW('List of Test Cases'!E:E) - ROW(INDEX('List of Test Cases'!E:E,1,1))+1),B30)),"")</f>
        <v>ET-E002-SRS-G4</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ET-E002</v>
      </c>
      <c r="F30" s="56" t="str" cm="1">
        <f t="array" ref="F30">IF($C30="","",INDEX('List of Test Cases'!C:C,MATCH(CONCATENATE($C30,$C$1),'List of Test Cases'!$Q:$Q,0),))</f>
        <v>ET-E002-SRS-G4</v>
      </c>
      <c r="G30" s="56" t="str" cm="1">
        <f t="array" aca="1" ref="G30" ca="1">IF($C30="","",INDEX('List of Test Cases'!G:G,MATCH(CONCATENATE($C30,$C$1),'List of Test Cases'!$Q:$Q,0),))</f>
        <v>ERDA process on receipt of Confirmed Synchronisation (Gaining) (Related MPAN, 1 Day(s))</v>
      </c>
      <c r="H30" s="56" t="str" cm="1">
        <f t="array" ref="H30">IF($C30="","",INDEX('List of Test Cases'!A:A,MATCH(CONCATENATE($C30,$C$1),'List of Test Cases'!$Q:$Q,0),))</f>
        <v>Switch Request Successful - GAIN</v>
      </c>
      <c r="I30" s="601"/>
      <c r="J30" s="601"/>
      <c r="K30" s="47"/>
      <c r="L30" s="47"/>
      <c r="M30" s="47"/>
      <c r="N30" s="47"/>
      <c r="O30" s="56"/>
      <c r="P30" s="56"/>
    </row>
    <row r="31" spans="1:16" s="42" customFormat="1" ht="48.4" x14ac:dyDescent="0.25">
      <c r="B31" s="603">
        <v>5</v>
      </c>
      <c r="C31" s="325" t="str" cm="1">
        <f t="array" ref="C31">IFERROR(INDEX('List of Test Cases'!C:C,SMALL(IF('List of Test Cases'!E:E=$C$1,ROW('List of Test Cases'!E:E) - ROW(INDEX('List of Test Cases'!E:E,1,1))+1),B31)),"")</f>
        <v>ET-E002-SRS-G5</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ET-E002</v>
      </c>
      <c r="F31" s="56" t="str" cm="1">
        <f t="array" ref="F31">IF($C31="","",INDEX('List of Test Cases'!C:C,MATCH(CONCATENATE($C31,$C$1),'List of Test Cases'!$Q:$Q,0),))</f>
        <v>ET-E002-SRS-G5</v>
      </c>
      <c r="G31" s="56" t="str" cm="1">
        <f t="array" aca="1" ref="G31" ca="1">IF($C31="","",INDEX('List of Test Cases'!G:G,MATCH(CONCATENATE($C31,$C$1),'List of Test Cases'!$Q:$Q,0),))</f>
        <v>ERDA process on receipt of Confirmed Synchronisation (Gaining) (OFAF, Related MPAN, 1 Day(s), Domestic, Change of Occupancy)</v>
      </c>
      <c r="H31" s="56" t="str" cm="1">
        <f t="array" ref="H31">IF($C31="","",INDEX('List of Test Cases'!A:A,MATCH(CONCATENATE($C31,$C$1),'List of Test Cases'!$Q:$Q,0),))</f>
        <v>Switch Request Successful - GAIN</v>
      </c>
      <c r="I31" s="601"/>
      <c r="J31" s="601"/>
      <c r="K31" s="47"/>
      <c r="L31" s="47"/>
      <c r="M31" s="47"/>
      <c r="N31" s="47"/>
      <c r="O31" s="56"/>
      <c r="P31" s="56"/>
    </row>
    <row r="32" spans="1:16" s="24" customFormat="1" ht="48.4" x14ac:dyDescent="0.25">
      <c r="B32" s="603">
        <v>6</v>
      </c>
      <c r="C32" s="325" t="str" cm="1">
        <f t="array" ref="C32">IFERROR(INDEX('List of Test Cases'!C:C,SMALL(IF('List of Test Cases'!E:E=$C$1,ROW('List of Test Cases'!E:E) - ROW(INDEX('List of Test Cases'!E:E,1,1))+1),B32)),"")</f>
        <v>ET-E002-SRS-G6</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ET-E002</v>
      </c>
      <c r="F32" s="56" t="str" cm="1">
        <f t="array" ref="F32">IF($C32="","",INDEX('List of Test Cases'!C:C,MATCH(CONCATENATE($C32,$C$1),'List of Test Cases'!$Q:$Q,0),))</f>
        <v>ET-E002-SRS-G6</v>
      </c>
      <c r="G32" s="56" t="str" cm="1">
        <f t="array" aca="1" ref="G32" ca="1">IF($C32="","",INDEX('List of Test Cases'!G:G,MATCH(CONCATENATE($C32,$C$1),'List of Test Cases'!$Q:$Q,0),))</f>
        <v>ERDA process on receipt of Confirmed Synchronisation (Gaining) (OFAF, Related MPAN, 2 Day(s), Non-Domestic, Change of Occupancy)</v>
      </c>
      <c r="H32" s="56" t="str" cm="1">
        <f t="array" ref="H32">IF($C32="","",INDEX('List of Test Cases'!A:A,MATCH(CONCATENATE($C32,$C$1),'List of Test Cases'!$Q:$Q,0),))</f>
        <v>Switch Request Successful - GAIN</v>
      </c>
      <c r="I32" s="601"/>
      <c r="J32" s="601"/>
      <c r="K32" s="47"/>
      <c r="L32" s="47"/>
      <c r="M32" s="47"/>
      <c r="N32" s="47"/>
      <c r="O32" s="56"/>
      <c r="P32" s="56"/>
    </row>
    <row r="33" spans="2:16" s="24" customFormat="1" ht="24.2" x14ac:dyDescent="0.25">
      <c r="B33" s="603">
        <v>7</v>
      </c>
      <c r="C33" s="325" t="str" cm="1">
        <f t="array" ref="C33">IFERROR(INDEX('List of Test Cases'!C:C,SMALL(IF('List of Test Cases'!E:E=$C$1,ROW('List of Test Cases'!E:E) - ROW(INDEX('List of Test Cases'!E:E,1,1))+1),B33)),"")</f>
        <v>ET-E009-SRWR-G1</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ET-E009</v>
      </c>
      <c r="F33" s="56" t="str" cm="1">
        <f t="array" ref="F33">IF($C33="","",INDEX('List of Test Cases'!C:C,MATCH(CONCATENATE($C33,$C$1),'List of Test Cases'!$Q:$Q,0),))</f>
        <v>ET-E009-SRWR-G1</v>
      </c>
      <c r="G33" s="56" t="str" cm="1">
        <f t="array" aca="1" ref="G33" ca="1">IF($C33="","",INDEX('List of Test Cases'!G:G,MATCH(CONCATENATE($C33,$C$1),'List of Test Cases'!$Q:$Q,0),))</f>
        <v>ERDA process on receipt of Confirmed Synchronisation (Gaining) (1 Day(s))</v>
      </c>
      <c r="H33" s="56" t="str" cm="1">
        <f t="array" ref="H33">IF($C33="","",INDEX('List of Test Cases'!A:A,MATCH(CONCATENATE($C33,$C$1),'List of Test Cases'!$Q:$Q,0),))</f>
        <v>Switch Request Withdrawal Rejected - GAIN</v>
      </c>
      <c r="I33" s="601"/>
      <c r="J33" s="601"/>
      <c r="K33" s="47"/>
      <c r="L33" s="47"/>
      <c r="M33" s="47"/>
      <c r="N33" s="47"/>
      <c r="O33" s="56"/>
      <c r="P33" s="56"/>
    </row>
    <row r="34" spans="2:16" s="24" customFormat="1" ht="24.2" x14ac:dyDescent="0.25">
      <c r="B34" s="603">
        <v>8</v>
      </c>
      <c r="C34" s="325" t="str" cm="1">
        <f t="array" ref="C34">IFERROR(INDEX('List of Test Cases'!C:C,SMALL(IF('List of Test Cases'!E:E=$C$1,ROW('List of Test Cases'!E:E) - ROW(INDEX('List of Test Cases'!E:E,1,1))+1),B34)),"")</f>
        <v>ET-E009-SRWR-G2</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ET-E009</v>
      </c>
      <c r="F34" s="56" t="str" cm="1">
        <f t="array" ref="F34">IF($C34="","",INDEX('List of Test Cases'!C:C,MATCH(CONCATENATE($C34,$C$1),'List of Test Cases'!$Q:$Q,0),))</f>
        <v>ET-E009-SRWR-G2</v>
      </c>
      <c r="G34" s="56" t="str" cm="1">
        <f t="array" aca="1" ref="G34" ca="1">IF($C34="","",INDEX('List of Test Cases'!G:G,MATCH(CONCATENATE($C34,$C$1),'List of Test Cases'!$Q:$Q,0),))</f>
        <v>ERDA process on receipt of Confirmed Synchronisation (Gaining) (OFAF, 1 Day(s))</v>
      </c>
      <c r="H34" s="56" t="str" cm="1">
        <f t="array" ref="H34">IF($C34="","",INDEX('List of Test Cases'!A:A,MATCH(CONCATENATE($C34,$C$1),'List of Test Cases'!$Q:$Q,0),))</f>
        <v>Switch Request Withdrawal Rejected - GAIN</v>
      </c>
      <c r="I34" s="601"/>
      <c r="J34" s="601"/>
      <c r="K34" s="47"/>
      <c r="L34" s="47"/>
      <c r="M34" s="47"/>
      <c r="N34" s="47"/>
      <c r="O34" s="56"/>
      <c r="P34" s="56"/>
    </row>
    <row r="35" spans="2:16" s="24" customFormat="1" ht="36.299999999999997" x14ac:dyDescent="0.25">
      <c r="B35" s="603">
        <v>9</v>
      </c>
      <c r="C35" s="325" t="str" cm="1">
        <f t="array" ref="C35">IFERROR(INDEX('List of Test Cases'!C:C,SMALL(IF('List of Test Cases'!E:E=$C$1,ROW('List of Test Cases'!E:E) - ROW(INDEX('List of Test Cases'!E:E,1,1))+1),B35)),"")</f>
        <v>ET-E009-SRWR-G3</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ET-E009</v>
      </c>
      <c r="F35" s="56" t="str" cm="1">
        <f t="array" ref="F35">IF($C35="","",INDEX('List of Test Cases'!C:C,MATCH(CONCATENATE($C35,$C$1),'List of Test Cases'!$Q:$Q,0),))</f>
        <v>ET-E009-SRWR-G3</v>
      </c>
      <c r="G35" s="56" t="str" cm="1">
        <f t="array" aca="1" ref="G35" ca="1">IF($C35="","",INDEX('List of Test Cases'!G:G,MATCH(CONCATENATE($C35,$C$1),'List of Test Cases'!$Q:$Q,0),))</f>
        <v>ERDA process on receipt of Confirmed Synchronisation (Gaining) (Related MPAN, 1 Day(s))</v>
      </c>
      <c r="H35" s="56" t="str" cm="1">
        <f t="array" ref="H35">IF($C35="","",INDEX('List of Test Cases'!A:A,MATCH(CONCATENATE($C35,$C$1),'List of Test Cases'!$Q:$Q,0),))</f>
        <v>Switch Request Withdrawal Rejected - GAIN</v>
      </c>
      <c r="I35" s="601"/>
      <c r="J35" s="601"/>
      <c r="K35" s="47"/>
      <c r="L35" s="47"/>
      <c r="M35" s="47"/>
      <c r="N35" s="47"/>
      <c r="O35" s="56"/>
      <c r="P35" s="56"/>
    </row>
    <row r="36" spans="2:16" s="24" customFormat="1" ht="36.299999999999997" x14ac:dyDescent="0.25">
      <c r="B36" s="603">
        <v>10</v>
      </c>
      <c r="C36" s="325" t="str" cm="1">
        <f t="array" ref="C36">IFERROR(INDEX('List of Test Cases'!C:C,SMALL(IF('List of Test Cases'!E:E=$C$1,ROW('List of Test Cases'!E:E) - ROW(INDEX('List of Test Cases'!E:E,1,1))+1),B36)),"")</f>
        <v>ET-E009-SRWR-G4</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ET-E009</v>
      </c>
      <c r="F36" s="56" t="str" cm="1">
        <f t="array" ref="F36">IF($C36="","",INDEX('List of Test Cases'!C:C,MATCH(CONCATENATE($C36,$C$1),'List of Test Cases'!$Q:$Q,0),))</f>
        <v>ET-E009-SRWR-G4</v>
      </c>
      <c r="G36" s="56" t="str" cm="1">
        <f t="array" aca="1" ref="G36" ca="1">IF($C36="","",INDEX('List of Test Cases'!G:G,MATCH(CONCATENATE($C36,$C$1),'List of Test Cases'!$Q:$Q,0),))</f>
        <v>ERDA process on receipt of Confirmed Synchronisation (Gaining) (OFAF, Related MPAN, 1 Day(s))</v>
      </c>
      <c r="H36" s="56" t="str" cm="1">
        <f t="array" ref="H36">IF($C36="","",INDEX('List of Test Cases'!A:A,MATCH(CONCATENATE($C36,$C$1),'List of Test Cases'!$Q:$Q,0),))</f>
        <v>Switch Request Withdrawal Rejected - GAIN</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51</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52</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53</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54</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55</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56</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57</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58</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59</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60</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61</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62</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12.1" x14ac:dyDescent="0.25">
      <c r="B89" s="603">
        <v>63</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12.1" x14ac:dyDescent="0.25">
      <c r="B90" s="603">
        <v>64</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12.1" x14ac:dyDescent="0.25">
      <c r="B91" s="603">
        <v>65</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12.1" x14ac:dyDescent="0.25">
      <c r="B92" s="603">
        <v>66</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12.1" x14ac:dyDescent="0.25">
      <c r="B93" s="603">
        <v>67</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12.1" x14ac:dyDescent="0.25">
      <c r="B94" s="603">
        <v>68</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12.1" x14ac:dyDescent="0.25">
      <c r="B95" s="603">
        <v>69</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12.1" x14ac:dyDescent="0.25">
      <c r="B96" s="603">
        <v>70</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7" ht="20.3" customHeight="1" x14ac:dyDescent="0.25">
      <c r="B97" s="603"/>
      <c r="G97" s="121"/>
    </row>
    <row r="98" spans="2:7" ht="20.3" customHeight="1" x14ac:dyDescent="0.25">
      <c r="B98" s="603"/>
      <c r="G98" s="121"/>
    </row>
    <row r="99" spans="2:7" ht="20.3" customHeight="1" x14ac:dyDescent="0.25">
      <c r="B99" s="603"/>
      <c r="G99" s="121"/>
    </row>
    <row r="100" spans="2:7" ht="20.3" customHeight="1" x14ac:dyDescent="0.25">
      <c r="G100" s="121"/>
    </row>
    <row r="101" spans="2:7" ht="20.3" customHeight="1" x14ac:dyDescent="0.25">
      <c r="G101" s="121"/>
    </row>
    <row r="102" spans="2:7" ht="20.3" customHeight="1" x14ac:dyDescent="0.25">
      <c r="G102" s="121"/>
    </row>
    <row r="103" spans="2:7" ht="20.3" customHeight="1" x14ac:dyDescent="0.25">
      <c r="G103" s="121"/>
    </row>
    <row r="104" spans="2:7" ht="20.3" customHeight="1" x14ac:dyDescent="0.25">
      <c r="G104" s="121"/>
    </row>
    <row r="105" spans="2:7" ht="20.3" customHeight="1" x14ac:dyDescent="0.25">
      <c r="G105" s="121"/>
    </row>
    <row r="106" spans="2:7" ht="20.3" customHeight="1" x14ac:dyDescent="0.25">
      <c r="G106" s="121"/>
    </row>
    <row r="107" spans="2:7" ht="20.3" customHeight="1" x14ac:dyDescent="0.25">
      <c r="G107" s="121"/>
    </row>
    <row r="108" spans="2:7" ht="20.3" customHeight="1" x14ac:dyDescent="0.25">
      <c r="G108" s="121"/>
    </row>
    <row r="109" spans="2:7" ht="20.3" customHeight="1" x14ac:dyDescent="0.25">
      <c r="G109" s="121"/>
    </row>
    <row r="110" spans="2:7" ht="20.3" customHeight="1" x14ac:dyDescent="0.25">
      <c r="G110" s="121"/>
    </row>
    <row r="111" spans="2:7" ht="20.3" customHeight="1" x14ac:dyDescent="0.25">
      <c r="G111" s="121"/>
    </row>
    <row r="112" spans="2: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row r="170" spans="7:7" ht="20.3" customHeight="1" x14ac:dyDescent="0.25">
      <c r="G170" s="121"/>
    </row>
    <row r="171" spans="7:7" ht="20.3" customHeight="1" x14ac:dyDescent="0.25">
      <c r="G171" s="121"/>
    </row>
    <row r="172" spans="7:7" ht="20.3" customHeight="1" x14ac:dyDescent="0.25">
      <c r="G172" s="121"/>
    </row>
    <row r="173" spans="7:7" ht="20.3" customHeight="1" x14ac:dyDescent="0.25">
      <c r="G173" s="121"/>
    </row>
    <row r="174" spans="7:7" ht="20.3" customHeight="1" x14ac:dyDescent="0.25">
      <c r="G174" s="121"/>
    </row>
    <row r="175" spans="7:7" ht="20.3" customHeight="1" x14ac:dyDescent="0.25">
      <c r="G175" s="121"/>
    </row>
    <row r="176" spans="7:7" ht="20.3" customHeight="1" x14ac:dyDescent="0.25">
      <c r="G176" s="121"/>
    </row>
    <row r="177" spans="7:7" ht="20.3" customHeight="1" x14ac:dyDescent="0.25">
      <c r="G177" s="121"/>
    </row>
    <row r="178" spans="7:7" ht="20.3" customHeight="1" x14ac:dyDescent="0.25">
      <c r="G178" s="121"/>
    </row>
    <row r="179" spans="7:7" ht="20.3" customHeight="1" x14ac:dyDescent="0.25">
      <c r="G179" s="121"/>
    </row>
    <row r="180" spans="7:7" ht="20.3" customHeight="1" x14ac:dyDescent="0.25">
      <c r="G180" s="121"/>
    </row>
    <row r="181" spans="7:7" ht="20.3" customHeight="1" x14ac:dyDescent="0.25">
      <c r="G181" s="121"/>
    </row>
    <row r="182" spans="7:7" ht="20.3" customHeight="1" x14ac:dyDescent="0.25">
      <c r="G182" s="121"/>
    </row>
  </sheetData>
  <autoFilter ref="B13:P13" xr:uid="{A0703DC4-22F9-408A-9112-D13B4086440F}"/>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2D96-ED98-44D3-8B15-D9CC4F624F71}">
  <dimension ref="A1:P182"/>
  <sheetViews>
    <sheetView showGridLines="0" showRuler="0" topLeftCell="A26" zoomScaleNormal="100" zoomScalePageLayoutView="140" workbookViewId="0">
      <pane xSplit="7" topLeftCell="H1" activePane="topRight" state="frozen"/>
      <selection pane="topRight" activeCell="G27" sqref="G27"/>
    </sheetView>
  </sheetViews>
  <sheetFormatPr defaultColWidth="10.109375" defaultRowHeight="20.3" customHeight="1" x14ac:dyDescent="0.25"/>
  <cols>
    <col min="1" max="1" width="0" style="99" hidden="1" customWidth="1"/>
    <col min="2" max="2" width="22.5546875" style="99" customWidth="1"/>
    <col min="3" max="3" width="32" style="99" customWidth="1"/>
    <col min="4" max="4" width="13.5546875" style="99" bestFit="1" customWidth="1"/>
    <col min="5" max="5" width="12" style="99" bestFit="1" customWidth="1"/>
    <col min="6" max="6" width="15.33203125" style="99" bestFit="1" customWidth="1"/>
    <col min="7" max="7" width="39.6640625" style="99" customWidth="1"/>
    <col min="8" max="8" width="22.88671875" style="99" bestFit="1" customWidth="1"/>
    <col min="9" max="9" width="35.88671875" style="99" customWidth="1"/>
    <col min="10" max="10" width="33.6640625" style="99" customWidth="1"/>
    <col min="11" max="11" width="20.5546875" style="99" bestFit="1" customWidth="1"/>
    <col min="12" max="12" width="34.5546875" style="99" bestFit="1" customWidth="1"/>
    <col min="13" max="13" width="20" style="99" bestFit="1" customWidth="1"/>
    <col min="14" max="14" width="24" style="99" customWidth="1"/>
    <col min="15" max="15" width="18" style="99" bestFit="1" customWidth="1"/>
    <col min="16" max="16" width="48.109375" style="99" customWidth="1"/>
    <col min="17" max="16384" width="10.109375" style="99"/>
  </cols>
  <sheetData>
    <row r="1" spans="1:16" ht="39.049999999999997" customHeight="1" x14ac:dyDescent="0.25">
      <c r="B1" s="321" t="s">
        <v>388</v>
      </c>
      <c r="C1" s="97" t="s">
        <v>1006</v>
      </c>
      <c r="D1" s="399"/>
      <c r="E1" s="98"/>
      <c r="F1" s="98"/>
      <c r="G1" s="98"/>
      <c r="H1" s="98"/>
      <c r="I1" s="98"/>
      <c r="J1" s="98"/>
      <c r="K1" s="98"/>
      <c r="L1" s="98"/>
      <c r="M1" s="98"/>
      <c r="N1" s="98"/>
      <c r="O1" s="400"/>
      <c r="P1" s="374"/>
    </row>
    <row r="2" spans="1:16" ht="14.4" x14ac:dyDescent="0.25">
      <c r="B2" s="321" t="s">
        <v>390</v>
      </c>
      <c r="C2" s="1252" t="s">
        <v>1587</v>
      </c>
      <c r="D2" s="1253"/>
      <c r="E2" s="1253"/>
      <c r="F2" s="1253"/>
      <c r="G2" s="1253"/>
      <c r="H2" s="524"/>
      <c r="I2" s="524"/>
      <c r="J2" s="524"/>
      <c r="K2" s="524"/>
      <c r="L2" s="524"/>
      <c r="M2" s="524"/>
      <c r="N2" s="524"/>
      <c r="O2" s="400"/>
      <c r="P2" s="374"/>
    </row>
    <row r="3" spans="1:16" ht="20.3" customHeight="1" x14ac:dyDescent="0.25">
      <c r="B3" s="1221" t="s">
        <v>392</v>
      </c>
      <c r="C3" s="1254" t="s">
        <v>1548</v>
      </c>
      <c r="D3" s="1255"/>
      <c r="E3" s="1255"/>
      <c r="F3" s="1255"/>
      <c r="G3" s="1255"/>
      <c r="H3" s="521"/>
      <c r="I3" s="521"/>
      <c r="J3" s="521"/>
      <c r="K3" s="521"/>
      <c r="L3" s="521"/>
      <c r="M3" s="521"/>
      <c r="N3" s="521"/>
      <c r="O3" s="401"/>
      <c r="P3" s="375"/>
    </row>
    <row r="4" spans="1:16" ht="12.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O5" s="402"/>
      <c r="P5" s="377"/>
    </row>
    <row r="6" spans="1:16" ht="12.1" x14ac:dyDescent="0.25">
      <c r="B6" s="1222"/>
      <c r="C6" s="1256"/>
      <c r="D6" s="1257"/>
      <c r="E6" s="1257"/>
      <c r="F6" s="1257"/>
      <c r="G6" s="1257"/>
      <c r="H6" s="522"/>
      <c r="I6" s="522"/>
      <c r="J6" s="522"/>
      <c r="K6" s="522"/>
      <c r="L6" s="522"/>
      <c r="M6" s="522"/>
      <c r="N6" s="525"/>
    </row>
    <row r="7" spans="1:16" ht="12.1" x14ac:dyDescent="0.25">
      <c r="B7" s="1223"/>
      <c r="C7" s="1258"/>
      <c r="D7" s="1259"/>
      <c r="E7" s="1259"/>
      <c r="F7" s="1259"/>
      <c r="G7" s="1259"/>
      <c r="H7" s="523"/>
      <c r="I7" s="523"/>
      <c r="J7" s="523"/>
      <c r="K7" s="523"/>
      <c r="L7" s="523"/>
      <c r="M7" s="523"/>
      <c r="N7" s="526"/>
    </row>
    <row r="8" spans="1:16" ht="24.8" customHeight="1" x14ac:dyDescent="0.25">
      <c r="B8" s="321" t="s">
        <v>394</v>
      </c>
      <c r="C8" s="1252" t="s">
        <v>1549</v>
      </c>
      <c r="D8" s="1253"/>
      <c r="E8" s="1253"/>
      <c r="F8" s="1253"/>
      <c r="G8" s="1253"/>
      <c r="H8" s="524"/>
      <c r="I8" s="524"/>
      <c r="J8" s="524"/>
      <c r="K8" s="524"/>
      <c r="L8" s="524"/>
      <c r="M8" s="524"/>
      <c r="N8" s="524"/>
      <c r="O8" s="400"/>
      <c r="P8" s="374"/>
    </row>
    <row r="9" spans="1:16" ht="33.700000000000003" customHeight="1" x14ac:dyDescent="0.25">
      <c r="B9" s="321" t="s">
        <v>396</v>
      </c>
      <c r="C9" s="1252" t="s">
        <v>1550</v>
      </c>
      <c r="D9" s="1253"/>
      <c r="E9" s="1253"/>
      <c r="F9" s="1253"/>
      <c r="G9" s="1253"/>
      <c r="H9" s="1009"/>
      <c r="I9" s="1009"/>
      <c r="J9" s="524"/>
      <c r="K9" s="524"/>
      <c r="L9" s="524"/>
      <c r="M9" s="524"/>
      <c r="N9" s="524"/>
      <c r="O9" s="400"/>
      <c r="P9" s="374"/>
    </row>
    <row r="10" spans="1:16" ht="45.25" hidden="1" customHeight="1" x14ac:dyDescent="0.25">
      <c r="B10" s="321" t="s">
        <v>445</v>
      </c>
      <c r="C10" s="1252" t="s">
        <v>1551</v>
      </c>
      <c r="D10" s="1253"/>
      <c r="E10" s="1253"/>
      <c r="F10" s="1253"/>
      <c r="G10" s="1253"/>
      <c r="H10" s="511" t="e">
        <f t="array" ref="H10">_xlfn.TEXTJOIN(", ",TRUE,IF((E14:E106="Y")*(B24:B106&lt;&gt;""),B24:B106,""))</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0"/>
      <c r="E12" s="100"/>
      <c r="F12" s="100"/>
      <c r="G12" s="101"/>
      <c r="H12" s="102"/>
      <c r="I12" s="102"/>
      <c r="J12" s="102"/>
      <c r="K12" s="102"/>
      <c r="L12" s="102"/>
      <c r="M12" s="102"/>
      <c r="N12" s="103"/>
      <c r="O12" s="378"/>
      <c r="P12" s="374"/>
    </row>
    <row r="13" spans="1:16" s="105"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48.4" x14ac:dyDescent="0.3">
      <c r="A14" s="720" t="s">
        <v>1552</v>
      </c>
      <c r="B14" s="732" t="s">
        <v>1553</v>
      </c>
      <c r="C14" s="726" t="s">
        <v>805</v>
      </c>
      <c r="D14" s="726" t="s">
        <v>805</v>
      </c>
      <c r="E14" s="726" t="s">
        <v>1182</v>
      </c>
      <c r="F14" s="720" t="s">
        <v>1554</v>
      </c>
      <c r="G14" s="721" t="s">
        <v>330</v>
      </c>
      <c r="H14" s="720" t="s">
        <v>1555</v>
      </c>
      <c r="I14" s="720" t="s">
        <v>1556</v>
      </c>
      <c r="J14" s="722" t="s">
        <v>63</v>
      </c>
      <c r="K14" s="720" t="s">
        <v>63</v>
      </c>
      <c r="L14" s="704" t="s">
        <v>63</v>
      </c>
      <c r="M14" s="704"/>
      <c r="N14" s="704"/>
      <c r="O14" s="720" t="s">
        <v>1239</v>
      </c>
    </row>
    <row r="15" spans="1:16" s="749" customFormat="1" ht="72.599999999999994" x14ac:dyDescent="0.3">
      <c r="A15" s="696">
        <v>1.5</v>
      </c>
      <c r="B15" s="720" t="s">
        <v>1557</v>
      </c>
      <c r="C15" s="735" t="s">
        <v>805</v>
      </c>
      <c r="D15" s="738" t="s">
        <v>805</v>
      </c>
      <c r="E15" s="738" t="s">
        <v>1182</v>
      </c>
      <c r="F15" s="727" t="s">
        <v>1558</v>
      </c>
      <c r="G15" s="721" t="s">
        <v>1559</v>
      </c>
      <c r="H15" s="720" t="s">
        <v>63</v>
      </c>
      <c r="I15" s="730" t="s">
        <v>1560</v>
      </c>
      <c r="J15" s="730" t="s">
        <v>63</v>
      </c>
      <c r="K15" s="720" t="s">
        <v>63</v>
      </c>
      <c r="L15" s="720" t="s">
        <v>63</v>
      </c>
      <c r="M15" s="697"/>
      <c r="N15" s="697"/>
      <c r="O15" s="720" t="s">
        <v>1239</v>
      </c>
    </row>
    <row r="16" spans="1:16" s="729" customFormat="1" ht="60.5" x14ac:dyDescent="0.3">
      <c r="A16" s="724" t="s">
        <v>1426</v>
      </c>
      <c r="B16" s="733" t="s">
        <v>1561</v>
      </c>
      <c r="C16" s="726" t="s">
        <v>805</v>
      </c>
      <c r="D16" s="726" t="s">
        <v>805</v>
      </c>
      <c r="E16" s="726" t="s">
        <v>1182</v>
      </c>
      <c r="F16" s="727" t="s">
        <v>1562</v>
      </c>
      <c r="G16" s="725" t="s">
        <v>330</v>
      </c>
      <c r="H16" s="720" t="s">
        <v>1563</v>
      </c>
      <c r="I16" s="720" t="s">
        <v>1564</v>
      </c>
      <c r="J16" s="725" t="s">
        <v>63</v>
      </c>
      <c r="K16" s="725" t="s">
        <v>63</v>
      </c>
      <c r="L16" s="720" t="s">
        <v>63</v>
      </c>
      <c r="M16" s="728"/>
      <c r="N16" s="704"/>
      <c r="O16" s="720" t="s">
        <v>1239</v>
      </c>
    </row>
    <row r="17" spans="1:16" s="731" customFormat="1" ht="72.599999999999994" x14ac:dyDescent="0.3">
      <c r="A17" s="724" t="s">
        <v>1426</v>
      </c>
      <c r="B17" s="733" t="s">
        <v>1565</v>
      </c>
      <c r="C17" s="726" t="s">
        <v>805</v>
      </c>
      <c r="D17" s="726" t="s">
        <v>805</v>
      </c>
      <c r="E17" s="726" t="s">
        <v>1182</v>
      </c>
      <c r="F17" s="727" t="s">
        <v>1566</v>
      </c>
      <c r="G17" s="734" t="s">
        <v>330</v>
      </c>
      <c r="H17" s="730" t="s">
        <v>1567</v>
      </c>
      <c r="I17" s="730" t="s">
        <v>1568</v>
      </c>
      <c r="J17" s="705" t="s">
        <v>1187</v>
      </c>
      <c r="K17" s="730" t="s">
        <v>1431</v>
      </c>
      <c r="L17" s="720" t="s">
        <v>63</v>
      </c>
      <c r="M17" s="720"/>
      <c r="N17" s="704"/>
      <c r="O17" s="720" t="s">
        <v>1432</v>
      </c>
    </row>
    <row r="18" spans="1:16" s="749" customFormat="1" ht="48.4" x14ac:dyDescent="0.3">
      <c r="A18" s="696">
        <v>1.5</v>
      </c>
      <c r="B18" s="720" t="s">
        <v>1570</v>
      </c>
      <c r="C18" s="735" t="s">
        <v>805</v>
      </c>
      <c r="D18" s="738" t="s">
        <v>805</v>
      </c>
      <c r="E18" s="738" t="s">
        <v>1182</v>
      </c>
      <c r="F18" s="727" t="s">
        <v>1571</v>
      </c>
      <c r="G18" s="721" t="s">
        <v>330</v>
      </c>
      <c r="H18" s="720" t="s">
        <v>63</v>
      </c>
      <c r="I18" s="730" t="s">
        <v>1572</v>
      </c>
      <c r="J18" s="730" t="s">
        <v>63</v>
      </c>
      <c r="K18" s="720" t="s">
        <v>63</v>
      </c>
      <c r="L18" s="720" t="s">
        <v>63</v>
      </c>
      <c r="M18" s="697"/>
      <c r="N18" s="697"/>
      <c r="O18" s="720" t="s">
        <v>1239</v>
      </c>
    </row>
    <row r="19" spans="1:16" s="749" customFormat="1" ht="48.4" x14ac:dyDescent="0.3">
      <c r="A19" s="696">
        <v>1.5</v>
      </c>
      <c r="B19" s="720" t="s">
        <v>1573</v>
      </c>
      <c r="C19" s="735" t="s">
        <v>805</v>
      </c>
      <c r="D19" s="738" t="s">
        <v>805</v>
      </c>
      <c r="E19" s="738" t="s">
        <v>1182</v>
      </c>
      <c r="F19" s="727" t="s">
        <v>1574</v>
      </c>
      <c r="G19" s="721" t="s">
        <v>1575</v>
      </c>
      <c r="H19" s="720" t="s">
        <v>63</v>
      </c>
      <c r="I19" s="730" t="s">
        <v>1576</v>
      </c>
      <c r="J19" s="730" t="s">
        <v>63</v>
      </c>
      <c r="K19" s="720" t="s">
        <v>63</v>
      </c>
      <c r="L19" s="720" t="s">
        <v>63</v>
      </c>
      <c r="M19" s="697"/>
      <c r="N19" s="697"/>
      <c r="O19" s="720"/>
    </row>
    <row r="20" spans="1:16" s="749" customFormat="1" ht="60.5" x14ac:dyDescent="0.3">
      <c r="A20" s="696">
        <v>1.5</v>
      </c>
      <c r="B20" s="720" t="s">
        <v>1577</v>
      </c>
      <c r="C20" s="735" t="s">
        <v>805</v>
      </c>
      <c r="D20" s="738" t="s">
        <v>805</v>
      </c>
      <c r="E20" s="738" t="s">
        <v>1182</v>
      </c>
      <c r="F20" s="727" t="s">
        <v>1578</v>
      </c>
      <c r="G20" s="721" t="s">
        <v>346</v>
      </c>
      <c r="H20" s="720" t="s">
        <v>63</v>
      </c>
      <c r="I20" s="730" t="s">
        <v>1579</v>
      </c>
      <c r="J20" s="730" t="s">
        <v>63</v>
      </c>
      <c r="K20" s="720" t="s">
        <v>63</v>
      </c>
      <c r="L20" s="720" t="s">
        <v>63</v>
      </c>
      <c r="M20" s="697"/>
      <c r="N20" s="697"/>
      <c r="O20" s="720" t="s">
        <v>1239</v>
      </c>
    </row>
    <row r="21" spans="1:16" s="749" customFormat="1" ht="60.5" x14ac:dyDescent="0.3">
      <c r="A21" s="696">
        <v>1.5</v>
      </c>
      <c r="B21" s="720" t="s">
        <v>1580</v>
      </c>
      <c r="C21" s="735" t="s">
        <v>805</v>
      </c>
      <c r="D21" s="738" t="s">
        <v>805</v>
      </c>
      <c r="E21" s="738" t="s">
        <v>1182</v>
      </c>
      <c r="F21" s="727" t="s">
        <v>1581</v>
      </c>
      <c r="G21" s="721" t="s">
        <v>1582</v>
      </c>
      <c r="H21" s="720" t="s">
        <v>63</v>
      </c>
      <c r="I21" s="730" t="s">
        <v>1579</v>
      </c>
      <c r="J21" s="730" t="s">
        <v>63</v>
      </c>
      <c r="K21" s="720" t="s">
        <v>63</v>
      </c>
      <c r="L21" s="720" t="s">
        <v>63</v>
      </c>
      <c r="M21" s="697"/>
      <c r="N21" s="697"/>
      <c r="O21" s="720" t="s">
        <v>1239</v>
      </c>
    </row>
    <row r="22" spans="1:16" s="749" customFormat="1" ht="84.7" x14ac:dyDescent="0.3">
      <c r="A22" s="696">
        <v>1.5</v>
      </c>
      <c r="B22" s="720" t="s">
        <v>1583</v>
      </c>
      <c r="C22" s="735" t="s">
        <v>805</v>
      </c>
      <c r="D22" s="738" t="s">
        <v>805</v>
      </c>
      <c r="E22" s="738" t="s">
        <v>1182</v>
      </c>
      <c r="F22" s="739" t="s">
        <v>1584</v>
      </c>
      <c r="G22" s="721" t="s">
        <v>798</v>
      </c>
      <c r="H22" s="720" t="s">
        <v>1585</v>
      </c>
      <c r="I22" s="730" t="s">
        <v>1586</v>
      </c>
      <c r="J22" s="730" t="s">
        <v>63</v>
      </c>
      <c r="K22" s="720" t="s">
        <v>63</v>
      </c>
      <c r="L22" s="720" t="s">
        <v>63</v>
      </c>
      <c r="M22" s="697"/>
      <c r="N22" s="697"/>
      <c r="O22" s="720" t="s">
        <v>1239</v>
      </c>
    </row>
    <row r="23" spans="1:16" s="731" customFormat="1" ht="72.599999999999994" x14ac:dyDescent="0.3">
      <c r="A23" s="724" t="s">
        <v>1426</v>
      </c>
      <c r="B23" s="720" t="s">
        <v>1541</v>
      </c>
      <c r="C23" s="726" t="s">
        <v>805</v>
      </c>
      <c r="D23" s="726" t="s">
        <v>805</v>
      </c>
      <c r="E23" s="726" t="s">
        <v>1182</v>
      </c>
      <c r="F23" s="727" t="s">
        <v>1569</v>
      </c>
      <c r="G23" s="721" t="s">
        <v>324</v>
      </c>
      <c r="H23" s="720" t="s">
        <v>63</v>
      </c>
      <c r="I23" s="730" t="s">
        <v>1543</v>
      </c>
      <c r="J23" s="730" t="s">
        <v>63</v>
      </c>
      <c r="K23" s="728" t="s">
        <v>63</v>
      </c>
      <c r="L23" s="728" t="s">
        <v>63</v>
      </c>
      <c r="M23" s="720"/>
      <c r="N23" s="720"/>
      <c r="O23" s="720" t="s">
        <v>1432</v>
      </c>
    </row>
    <row r="24" spans="1:16" s="115" customFormat="1" ht="12.1" x14ac:dyDescent="0.3">
      <c r="B24" s="116"/>
      <c r="C24" s="106"/>
      <c r="D24" s="106"/>
      <c r="E24" s="112"/>
      <c r="F24" s="107"/>
      <c r="G24" s="106"/>
      <c r="H24" s="110"/>
      <c r="I24" s="110"/>
      <c r="J24" s="117"/>
      <c r="K24" s="117"/>
      <c r="L24" s="106"/>
      <c r="M24" s="106"/>
      <c r="N24" s="109"/>
      <c r="O24" s="504"/>
      <c r="P24" s="505"/>
    </row>
    <row r="25" spans="1:16" s="115" customFormat="1" ht="12.1" x14ac:dyDescent="0.3">
      <c r="B25" s="116"/>
      <c r="C25" s="106"/>
      <c r="D25" s="106"/>
      <c r="E25" s="112"/>
      <c r="F25" s="107"/>
      <c r="G25" s="106"/>
      <c r="H25" s="106"/>
      <c r="I25" s="110"/>
      <c r="J25" s="106"/>
      <c r="K25" s="106"/>
      <c r="L25" s="106"/>
      <c r="M25" s="106"/>
      <c r="N25" s="106"/>
      <c r="O25" s="504"/>
      <c r="P25" s="50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36.299999999999997" x14ac:dyDescent="0.3">
      <c r="B27" s="599">
        <v>1</v>
      </c>
      <c r="C27" s="325" t="str" cm="1">
        <f t="array" ref="C27">IFERROR(INDEX('List of Test Cases'!C:C,SMALL(IF('List of Test Cases'!E:E=$C$1,ROW('List of Test Cases'!E:E) - ROW(INDEX('List of Test Cases'!E:E,1,1))+1),B27)),"")</f>
        <v>ET-E002-SRS-L1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ET-E002</v>
      </c>
      <c r="F27" s="56" t="str" cm="1">
        <f t="array" ref="F27">IF($C27="","",INDEX('List of Test Cases'!C:C,MATCH(CONCATENATE($C27,$C$1),'List of Test Cases'!$Q:$Q,0),))</f>
        <v>ET-E002-SRS-L1</v>
      </c>
      <c r="G27" s="56" t="str" cm="1">
        <f t="array" aca="1" ref="G27" ca="1">IF($C27="","",INDEX('List of Test Cases'!G:G,MATCH(CONCATENATE($C27,$C$1),'List of Test Cases'!$Q:$Q,0),))</f>
        <v>ERDA process on receipt of Confirmed Synchronisation (Losing) (1 Day(s), Domestic, Change of Occupancy)</v>
      </c>
      <c r="H27" s="56" t="str" cm="1">
        <f t="array" ref="H27">IF($C27="","",INDEX('List of Test Cases'!A:A,MATCH(CONCATENATE($C27,$C$1),'List of Test Cases'!$Q:$Q,0),))</f>
        <v>Switch Request Successful - LOSE</v>
      </c>
      <c r="I27" s="601"/>
      <c r="J27" s="601"/>
      <c r="K27" s="47"/>
      <c r="L27" s="47"/>
      <c r="M27" s="47"/>
      <c r="N27" s="47"/>
      <c r="O27" s="56"/>
      <c r="P27" s="56"/>
    </row>
    <row r="28" spans="1:16" s="55" customFormat="1" ht="36.299999999999997" x14ac:dyDescent="0.3">
      <c r="B28" s="602">
        <v>2</v>
      </c>
      <c r="C28" s="325" t="str" cm="1">
        <f t="array" ref="C28">IFERROR(INDEX('List of Test Cases'!C:C,SMALL(IF('List of Test Cases'!E:E=$C$1,ROW('List of Test Cases'!E:E) - ROW(INDEX('List of Test Cases'!E:E,1,1))+1),B28)),"")</f>
        <v>ET-E002-SRS-L2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ET-E002</v>
      </c>
      <c r="F28" s="56" t="str" cm="1">
        <f t="array" ref="F28">IF($C28="","",INDEX('List of Test Cases'!C:C,MATCH(CONCATENATE($C28,$C$1),'List of Test Cases'!$Q:$Q,0),))</f>
        <v>ET-E002-SRS-L2</v>
      </c>
      <c r="G28" s="56" t="str" cm="1">
        <f t="array" aca="1" ref="G28" ca="1">IF($C28="","",INDEX('List of Test Cases'!G:G,MATCH(CONCATENATE($C28,$C$1),'List of Test Cases'!$Q:$Q,0),))</f>
        <v>ERDA process on receipt of Confirmed Synchronisation (Losing) (2 Day(s), Non-Domestic, Change of Occupancy)</v>
      </c>
      <c r="H28" s="56" t="str" cm="1">
        <f t="array" ref="H28">IF($C28="","",INDEX('List of Test Cases'!A:A,MATCH(CONCATENATE($C28,$C$1),'List of Test Cases'!$Q:$Q,0),))</f>
        <v>Switch Request Successful - LOSE</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ET-E002-SRS-L3</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ET-E002</v>
      </c>
      <c r="F29" s="56" t="str" cm="1">
        <f t="array" ref="F29">IF($C29="","",INDEX('List of Test Cases'!C:C,MATCH(CONCATENATE($C29,$C$1),'List of Test Cases'!$Q:$Q,0),))</f>
        <v>ET-E002-SRS-L3</v>
      </c>
      <c r="G29" s="56" t="str" cm="1">
        <f t="array" aca="1" ref="G29" ca="1">IF($C29="","",INDEX('List of Test Cases'!G:G,MATCH(CONCATENATE($C29,$C$1),'List of Test Cases'!$Q:$Q,0),))</f>
        <v>ERDA process on receipt of Confirmed Synchronisation (Losing) (OFAF, 1 Day(s))</v>
      </c>
      <c r="H29" s="56" t="str" cm="1">
        <f t="array" ref="H29">IF($C29="","",INDEX('List of Test Cases'!A:A,MATCH(CONCATENATE($C29,$C$1),'List of Test Cases'!$Q:$Q,0),))</f>
        <v>Switch Request Successful - LOSE</v>
      </c>
      <c r="I29" s="601"/>
      <c r="J29" s="601"/>
      <c r="K29" s="47"/>
      <c r="L29" s="47"/>
      <c r="M29" s="47"/>
      <c r="N29" s="47"/>
      <c r="O29" s="56"/>
      <c r="P29" s="56"/>
    </row>
    <row r="30" spans="1:16" s="42" customFormat="1" ht="24.2" x14ac:dyDescent="0.25">
      <c r="B30" s="603">
        <v>4</v>
      </c>
      <c r="C30" s="325" t="str" cm="1">
        <f t="array" ref="C30">IFERROR(INDEX('List of Test Cases'!C:C,SMALL(IF('List of Test Cases'!E:E=$C$1,ROW('List of Test Cases'!E:E) - ROW(INDEX('List of Test Cases'!E:E,1,1))+1),B30)),"")</f>
        <v>ET-E002-SRS-L4</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ET-E002</v>
      </c>
      <c r="F30" s="56" t="str" cm="1">
        <f t="array" ref="F30">IF($C30="","",INDEX('List of Test Cases'!C:C,MATCH(CONCATENATE($C30,$C$1),'List of Test Cases'!$Q:$Q,0),))</f>
        <v>ET-E002-SRS-L4</v>
      </c>
      <c r="G30" s="56" t="str" cm="1">
        <f t="array" aca="1" ref="G30" ca="1">IF($C30="","",INDEX('List of Test Cases'!G:G,MATCH(CONCATENATE($C30,$C$1),'List of Test Cases'!$Q:$Q,0),))</f>
        <v>ERDA process on receipt of Confirmed Synchronisation (Losing) (Related MPAN, 1 Day(s))</v>
      </c>
      <c r="H30" s="56" t="str" cm="1">
        <f t="array" ref="H30">IF($C30="","",INDEX('List of Test Cases'!A:A,MATCH(CONCATENATE($C30,$C$1),'List of Test Cases'!$Q:$Q,0),))</f>
        <v>Switch Request Successful - LOSE</v>
      </c>
      <c r="I30" s="601"/>
      <c r="J30" s="601"/>
      <c r="K30" s="47"/>
      <c r="L30" s="47"/>
      <c r="M30" s="47"/>
      <c r="N30" s="47"/>
      <c r="O30" s="56"/>
      <c r="P30" s="56"/>
    </row>
    <row r="31" spans="1:16" s="42" customFormat="1" ht="36.299999999999997" x14ac:dyDescent="0.25">
      <c r="B31" s="603">
        <v>5</v>
      </c>
      <c r="C31" s="325" t="str" cm="1">
        <f t="array" ref="C31">IFERROR(INDEX('List of Test Cases'!C:C,SMALL(IF('List of Test Cases'!E:E=$C$1,ROW('List of Test Cases'!E:E) - ROW(INDEX('List of Test Cases'!E:E,1,1))+1),B31)),"")</f>
        <v>ET-E002-SRS-L5</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ET-E002</v>
      </c>
      <c r="F31" s="56" t="str" cm="1">
        <f t="array" ref="F31">IF($C31="","",INDEX('List of Test Cases'!C:C,MATCH(CONCATENATE($C31,$C$1),'List of Test Cases'!$Q:$Q,0),))</f>
        <v>ET-E002-SRS-L5</v>
      </c>
      <c r="G31" s="56" t="str" cm="1">
        <f t="array" aca="1" ref="G31" ca="1">IF($C31="","",INDEX('List of Test Cases'!G:G,MATCH(CONCATENATE($C31,$C$1),'List of Test Cases'!$Q:$Q,0),))</f>
        <v>ERDA process on receipt of Confirmed Synchronisation (Losing) (OFAF, Related MPAN, 1 Day(s), Domestic, Change of Occupancy)</v>
      </c>
      <c r="H31" s="56" t="str" cm="1">
        <f t="array" ref="H31">IF($C31="","",INDEX('List of Test Cases'!A:A,MATCH(CONCATENATE($C31,$C$1),'List of Test Cases'!$Q:$Q,0),))</f>
        <v>Switch Request Successful - LOSE</v>
      </c>
      <c r="I31" s="601"/>
      <c r="J31" s="601"/>
      <c r="K31" s="47"/>
      <c r="L31" s="47"/>
      <c r="M31" s="47"/>
      <c r="N31" s="47"/>
      <c r="O31" s="56"/>
      <c r="P31" s="56"/>
    </row>
    <row r="32" spans="1:16" s="24" customFormat="1" ht="36.299999999999997" x14ac:dyDescent="0.25">
      <c r="B32" s="603">
        <v>6</v>
      </c>
      <c r="C32" s="325" t="str" cm="1">
        <f t="array" ref="C32">IFERROR(INDEX('List of Test Cases'!C:C,SMALL(IF('List of Test Cases'!E:E=$C$1,ROW('List of Test Cases'!E:E) - ROW(INDEX('List of Test Cases'!E:E,1,1))+1),B32)),"")</f>
        <v>ET-E002-SRS-L6</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ET-E002</v>
      </c>
      <c r="F32" s="56" t="str" cm="1">
        <f t="array" ref="F32">IF($C32="","",INDEX('List of Test Cases'!C:C,MATCH(CONCATENATE($C32,$C$1),'List of Test Cases'!$Q:$Q,0),))</f>
        <v>ET-E002-SRS-L6</v>
      </c>
      <c r="G32" s="56" t="str" cm="1">
        <f t="array" aca="1" ref="G32" ca="1">IF($C32="","",INDEX('List of Test Cases'!G:G,MATCH(CONCATENATE($C32,$C$1),'List of Test Cases'!$Q:$Q,0),))</f>
        <v>ERDA process on receipt of Confirmed Synchronisation (Losing) (OFAF, Related MPAN, 2 Day(s), Non-Domestic, Change of Occupancy)</v>
      </c>
      <c r="H32" s="56" t="str" cm="1">
        <f t="array" ref="H32">IF($C32="","",INDEX('List of Test Cases'!A:A,MATCH(CONCATENATE($C32,$C$1),'List of Test Cases'!$Q:$Q,0),))</f>
        <v>Switch Request Successful - LOSE</v>
      </c>
      <c r="I32" s="601"/>
      <c r="J32" s="601"/>
      <c r="K32" s="47"/>
      <c r="L32" s="47"/>
      <c r="M32" s="47"/>
      <c r="N32" s="47"/>
      <c r="O32" s="56"/>
      <c r="P32" s="56"/>
    </row>
    <row r="33" spans="2:16" s="24" customFormat="1" ht="24.2" x14ac:dyDescent="0.25">
      <c r="B33" s="603">
        <v>7</v>
      </c>
      <c r="C33" s="325" t="str" cm="1">
        <f t="array" ref="C33">IFERROR(INDEX('List of Test Cases'!C:C,SMALL(IF('List of Test Cases'!E:E=$C$1,ROW('List of Test Cases'!E:E) - ROW(INDEX('List of Test Cases'!E:E,1,1))+1),B33)),"")</f>
        <v>ET-E010-SRAR-L1</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ET-E010</v>
      </c>
      <c r="F33" s="56" t="str" cm="1">
        <f t="array" ref="F33">IF($C33="","",INDEX('List of Test Cases'!C:C,MATCH(CONCATENATE($C33,$C$1),'List of Test Cases'!$Q:$Q,0),))</f>
        <v>ET-E010-SRAR-L1</v>
      </c>
      <c r="G33" s="56" t="str" cm="1">
        <f t="array" aca="1" ref="G33" ca="1">IF($C33="","",INDEX('List of Test Cases'!G:G,MATCH(CONCATENATE($C33,$C$1),'List of Test Cases'!$Q:$Q,0),))</f>
        <v>ERDA process on receipt of Confirmed Synchronisation (Losing) (1 Day(s))</v>
      </c>
      <c r="H33" s="56" t="str" cm="1">
        <f t="array" ref="H33">IF($C33="","",INDEX('List of Test Cases'!A:A,MATCH(CONCATENATE($C33,$C$1),'List of Test Cases'!$Q:$Q,0),))</f>
        <v>Switch Request Annulment Rejection - LOSE</v>
      </c>
      <c r="I33" s="601"/>
      <c r="J33" s="601"/>
      <c r="K33" s="47"/>
      <c r="L33" s="47"/>
      <c r="M33" s="47"/>
      <c r="N33" s="47"/>
      <c r="O33" s="56"/>
      <c r="P33" s="56"/>
    </row>
    <row r="34" spans="2:16" s="24" customFormat="1" ht="24.2" x14ac:dyDescent="0.25">
      <c r="B34" s="603">
        <v>8</v>
      </c>
      <c r="C34" s="325" t="str" cm="1">
        <f t="array" ref="C34">IFERROR(INDEX('List of Test Cases'!C:C,SMALL(IF('List of Test Cases'!E:E=$C$1,ROW('List of Test Cases'!E:E) - ROW(INDEX('List of Test Cases'!E:E,1,1))+1),B34)),"")</f>
        <v>ET-E010-SRAR-L2</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ET-E010</v>
      </c>
      <c r="F34" s="56" t="str" cm="1">
        <f t="array" ref="F34">IF($C34="","",INDEX('List of Test Cases'!C:C,MATCH(CONCATENATE($C34,$C$1),'List of Test Cases'!$Q:$Q,0),))</f>
        <v>ET-E010-SRAR-L2</v>
      </c>
      <c r="G34" s="56" t="str" cm="1">
        <f t="array" aca="1" ref="G34" ca="1">IF($C34="","",INDEX('List of Test Cases'!G:G,MATCH(CONCATENATE($C34,$C$1),'List of Test Cases'!$Q:$Q,0),))</f>
        <v>ERDA process on receipt of Confirmed Synchronisation (Losing) (OFAF, 1 Day(s))</v>
      </c>
      <c r="H34" s="56" t="str" cm="1">
        <f t="array" ref="H34">IF($C34="","",INDEX('List of Test Cases'!A:A,MATCH(CONCATENATE($C34,$C$1),'List of Test Cases'!$Q:$Q,0),))</f>
        <v>Switch Request Annulment Rejection - LOSE</v>
      </c>
      <c r="I34" s="601"/>
      <c r="J34" s="601"/>
      <c r="K34" s="47"/>
      <c r="L34" s="47"/>
      <c r="M34" s="47"/>
      <c r="N34" s="47"/>
      <c r="O34" s="56"/>
      <c r="P34" s="56"/>
    </row>
    <row r="35" spans="2:16" s="24" customFormat="1" ht="24.2" x14ac:dyDescent="0.25">
      <c r="B35" s="603">
        <v>9</v>
      </c>
      <c r="C35" s="325" t="str" cm="1">
        <f t="array" ref="C35">IFERROR(INDEX('List of Test Cases'!C:C,SMALL(IF('List of Test Cases'!E:E=$C$1,ROW('List of Test Cases'!E:E) - ROW(INDEX('List of Test Cases'!E:E,1,1))+1),B35)),"")</f>
        <v>ET-E010-SRAR-L3</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ET-E010</v>
      </c>
      <c r="F35" s="56" t="str" cm="1">
        <f t="array" ref="F35">IF($C35="","",INDEX('List of Test Cases'!C:C,MATCH(CONCATENATE($C35,$C$1),'List of Test Cases'!$Q:$Q,0),))</f>
        <v>ET-E010-SRAR-L3</v>
      </c>
      <c r="G35" s="56" t="str" cm="1">
        <f t="array" aca="1" ref="G35" ca="1">IF($C35="","",INDEX('List of Test Cases'!G:G,MATCH(CONCATENATE($C35,$C$1),'List of Test Cases'!$Q:$Q,0),))</f>
        <v>ERDA process on receipt of Confirmed Synchronisation (Losing) (Related MPAN, 1 Day(s))</v>
      </c>
      <c r="H35" s="56" t="str" cm="1">
        <f t="array" ref="H35">IF($C35="","",INDEX('List of Test Cases'!A:A,MATCH(CONCATENATE($C35,$C$1),'List of Test Cases'!$Q:$Q,0),))</f>
        <v>Switch Request Annulment Rejection - LOSE</v>
      </c>
      <c r="I35" s="601"/>
      <c r="J35" s="601"/>
      <c r="K35" s="47"/>
      <c r="L35" s="47"/>
      <c r="M35" s="47"/>
      <c r="N35" s="47"/>
      <c r="O35" s="56"/>
      <c r="P35" s="56"/>
    </row>
    <row r="36" spans="2:16" s="24" customFormat="1" ht="36.299999999999997" x14ac:dyDescent="0.25">
      <c r="B36" s="603">
        <v>10</v>
      </c>
      <c r="C36" s="325" t="str" cm="1">
        <f t="array" ref="C36">IFERROR(INDEX('List of Test Cases'!C:C,SMALL(IF('List of Test Cases'!E:E=$C$1,ROW('List of Test Cases'!E:E) - ROW(INDEX('List of Test Cases'!E:E,1,1))+1),B36)),"")</f>
        <v>ET-E010-SRAR-L4</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ET-E010</v>
      </c>
      <c r="F36" s="56" t="str" cm="1">
        <f t="array" ref="F36">IF($C36="","",INDEX('List of Test Cases'!C:C,MATCH(CONCATENATE($C36,$C$1),'List of Test Cases'!$Q:$Q,0),))</f>
        <v>ET-E010-SRAR-L4</v>
      </c>
      <c r="G36" s="56" t="str" cm="1">
        <f t="array" aca="1" ref="G36" ca="1">IF($C36="","",INDEX('List of Test Cases'!G:G,MATCH(CONCATENATE($C36,$C$1),'List of Test Cases'!$Q:$Q,0),))</f>
        <v>ERDA process on receipt of Confirmed Synchronisation (Losing) (OFAF, Related MPAN, 1 Day(s))</v>
      </c>
      <c r="H36" s="56" t="str" cm="1">
        <f t="array" ref="H36">IF($C36="","",INDEX('List of Test Cases'!A:A,MATCH(CONCATENATE($C36,$C$1),'List of Test Cases'!$Q:$Q,0),))</f>
        <v>Switch Request Annulment Rejection - LOSE</v>
      </c>
      <c r="I36" s="601"/>
      <c r="J36" s="601"/>
      <c r="K36" s="47"/>
      <c r="L36" s="47"/>
      <c r="M36" s="47"/>
      <c r="N36" s="47"/>
      <c r="O36" s="56"/>
      <c r="P36" s="56"/>
    </row>
    <row r="37" spans="2:16" s="24" customFormat="1" ht="24.2" x14ac:dyDescent="0.25">
      <c r="B37" s="603">
        <v>11</v>
      </c>
      <c r="C37" s="325" t="str" cm="1">
        <f t="array" ref="C37">IFERROR(INDEX('List of Test Cases'!C:C,SMALL(IF('List of Test Cases'!E:E=$C$1,ROW('List of Test Cases'!E:E) - ROW(INDEX('List of Test Cases'!E:E,1,1))+1),B37)),"")</f>
        <v>ET-E012-SROF-L1</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ET-E012</v>
      </c>
      <c r="F37" s="56" t="str" cm="1">
        <f t="array" ref="F37">IF($C37="","",INDEX('List of Test Cases'!C:C,MATCH(CONCATENATE($C37,$C$1),'List of Test Cases'!$Q:$Q,0),))</f>
        <v>ET-E012-SROF-L1</v>
      </c>
      <c r="G37" s="56" t="str" cm="1">
        <f t="array" aca="1" ref="G37" ca="1">IF($C37="","",INDEX('List of Test Cases'!G:G,MATCH(CONCATENATE($C37,$C$1),'List of Test Cases'!$Q:$Q,0),))</f>
        <v>ERDA process on receipt of Confirmed Synchronisation (Losing) (1 Day(s))</v>
      </c>
      <c r="H37" s="56" t="str" cm="1">
        <f t="array" ref="H37">IF($C37="","",INDEX('List of Test Cases'!A:A,MATCH(CONCATENATE($C37,$C$1),'List of Test Cases'!$Q:$Q,0),))</f>
        <v>Switch Request Objection Failure - LOSE</v>
      </c>
      <c r="I37" s="601"/>
      <c r="J37" s="601"/>
      <c r="K37" s="47"/>
      <c r="L37" s="47"/>
      <c r="M37" s="47"/>
      <c r="N37" s="47"/>
      <c r="O37" s="56"/>
      <c r="P37" s="56"/>
    </row>
    <row r="38" spans="2:16" s="24" customFormat="1" ht="24.2" x14ac:dyDescent="0.25">
      <c r="B38" s="603">
        <v>12</v>
      </c>
      <c r="C38" s="325" t="str" cm="1">
        <f t="array" ref="C38">IFERROR(INDEX('List of Test Cases'!C:C,SMALL(IF('List of Test Cases'!E:E=$C$1,ROW('List of Test Cases'!E:E) - ROW(INDEX('List of Test Cases'!E:E,1,1))+1),B38)),"")</f>
        <v>ET-E012-SROF-L2</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ET-E012</v>
      </c>
      <c r="F38" s="56" t="str" cm="1">
        <f t="array" ref="F38">IF($C38="","",INDEX('List of Test Cases'!C:C,MATCH(CONCATENATE($C38,$C$1),'List of Test Cases'!$Q:$Q,0),))</f>
        <v>ET-E012-SROF-L2</v>
      </c>
      <c r="G38" s="56" t="str" cm="1">
        <f t="array" aca="1" ref="G38" ca="1">IF($C38="","",INDEX('List of Test Cases'!G:G,MATCH(CONCATENATE($C38,$C$1),'List of Test Cases'!$Q:$Q,0),))</f>
        <v>ERDA process on receipt of Confirmed Synchronisation (Losing) (Related MPAN, 1 Day(s))</v>
      </c>
      <c r="H38" s="56" t="str" cm="1">
        <f t="array" ref="H38">IF($C38="","",INDEX('List of Test Cases'!A:A,MATCH(CONCATENATE($C38,$C$1),'List of Test Cases'!$Q:$Q,0),))</f>
        <v>Switch Request Objection Failure - LOSE</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G77" s="121"/>
    </row>
    <row r="78" spans="2:16" ht="20.3" customHeight="1" x14ac:dyDescent="0.25">
      <c r="G78" s="121"/>
    </row>
    <row r="79" spans="2:16" ht="20.3" customHeight="1" x14ac:dyDescent="0.25">
      <c r="G79" s="121"/>
    </row>
    <row r="80" spans="2:16" ht="20.3" customHeight="1" x14ac:dyDescent="0.25">
      <c r="G80" s="121"/>
    </row>
    <row r="81" spans="7:7" ht="20.3" customHeight="1" x14ac:dyDescent="0.25">
      <c r="G81" s="121"/>
    </row>
    <row r="82" spans="7:7" ht="20.3" customHeight="1" x14ac:dyDescent="0.25">
      <c r="G82" s="121"/>
    </row>
    <row r="83" spans="7:7" ht="20.3" customHeight="1" x14ac:dyDescent="0.25">
      <c r="G83" s="121"/>
    </row>
    <row r="84" spans="7:7" ht="20.3" customHeight="1" x14ac:dyDescent="0.25">
      <c r="G84" s="121"/>
    </row>
    <row r="85" spans="7:7" ht="20.3" customHeight="1" x14ac:dyDescent="0.25">
      <c r="G85" s="121"/>
    </row>
    <row r="86" spans="7:7" ht="20.3" customHeight="1" x14ac:dyDescent="0.25">
      <c r="G86" s="121"/>
    </row>
    <row r="87" spans="7:7" ht="20.3" customHeight="1" x14ac:dyDescent="0.25">
      <c r="G87" s="121"/>
    </row>
    <row r="88" spans="7:7" ht="20.3" customHeight="1" x14ac:dyDescent="0.25">
      <c r="G88" s="121"/>
    </row>
    <row r="89" spans="7:7" ht="20.3" customHeight="1" x14ac:dyDescent="0.25">
      <c r="G89" s="121"/>
    </row>
    <row r="90" spans="7:7" ht="20.3" customHeight="1" x14ac:dyDescent="0.25">
      <c r="G90" s="121"/>
    </row>
    <row r="91" spans="7:7" ht="20.3" customHeight="1" x14ac:dyDescent="0.25">
      <c r="G91" s="121"/>
    </row>
    <row r="92" spans="7:7" ht="20.3" customHeight="1" x14ac:dyDescent="0.25">
      <c r="G92" s="121"/>
    </row>
    <row r="93" spans="7:7" ht="20.3" customHeight="1" x14ac:dyDescent="0.25">
      <c r="G93" s="121"/>
    </row>
    <row r="94" spans="7:7" ht="20.3" customHeight="1" x14ac:dyDescent="0.25">
      <c r="G94" s="121"/>
    </row>
    <row r="95" spans="7:7" ht="20.3" customHeight="1" x14ac:dyDescent="0.25">
      <c r="G95" s="121"/>
    </row>
    <row r="96" spans="7:7" ht="20.3" customHeight="1" x14ac:dyDescent="0.25">
      <c r="G96" s="121"/>
    </row>
    <row r="97" spans="7:7" ht="20.3" customHeight="1" x14ac:dyDescent="0.25">
      <c r="G97" s="121"/>
    </row>
    <row r="98" spans="7:7" ht="20.3" customHeight="1" x14ac:dyDescent="0.25">
      <c r="G98" s="121"/>
    </row>
    <row r="99" spans="7:7" ht="20.3" customHeight="1" x14ac:dyDescent="0.25">
      <c r="G99" s="121"/>
    </row>
    <row r="100" spans="7:7" ht="20.3" customHeight="1" x14ac:dyDescent="0.25">
      <c r="G100" s="121"/>
    </row>
    <row r="101" spans="7:7" ht="20.3" customHeight="1" x14ac:dyDescent="0.25">
      <c r="G101" s="121"/>
    </row>
    <row r="102" spans="7:7" ht="20.3" customHeight="1" x14ac:dyDescent="0.25">
      <c r="G102" s="121"/>
    </row>
    <row r="103" spans="7:7" ht="20.3" customHeight="1" x14ac:dyDescent="0.25">
      <c r="G103" s="121"/>
    </row>
    <row r="104" spans="7:7" ht="20.3" customHeight="1" x14ac:dyDescent="0.25">
      <c r="G104" s="121"/>
    </row>
    <row r="105" spans="7:7" ht="20.3" customHeight="1" x14ac:dyDescent="0.25">
      <c r="G105" s="121"/>
    </row>
    <row r="106" spans="7:7" ht="20.3" customHeight="1" x14ac:dyDescent="0.25">
      <c r="G106" s="121"/>
    </row>
    <row r="107" spans="7:7" ht="20.3" customHeight="1" x14ac:dyDescent="0.25">
      <c r="G107" s="121"/>
    </row>
    <row r="108" spans="7:7" ht="20.3" customHeight="1" x14ac:dyDescent="0.25">
      <c r="G108" s="121"/>
    </row>
    <row r="109" spans="7:7" ht="20.3" customHeight="1" x14ac:dyDescent="0.25">
      <c r="G109" s="121"/>
    </row>
    <row r="110" spans="7:7" ht="20.3" customHeight="1" x14ac:dyDescent="0.25">
      <c r="G110" s="121"/>
    </row>
    <row r="111" spans="7:7" ht="20.3" customHeight="1" x14ac:dyDescent="0.25">
      <c r="G111" s="121"/>
    </row>
    <row r="112" spans="7: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row r="170" spans="7:7" ht="20.3" customHeight="1" x14ac:dyDescent="0.25">
      <c r="G170" s="121"/>
    </row>
    <row r="171" spans="7:7" ht="20.3" customHeight="1" x14ac:dyDescent="0.25">
      <c r="G171" s="121"/>
    </row>
    <row r="172" spans="7:7" ht="20.3" customHeight="1" x14ac:dyDescent="0.25">
      <c r="G172" s="121"/>
    </row>
    <row r="173" spans="7:7" ht="20.3" customHeight="1" x14ac:dyDescent="0.25">
      <c r="G173" s="121"/>
    </row>
    <row r="174" spans="7:7" ht="20.3" customHeight="1" x14ac:dyDescent="0.25">
      <c r="G174" s="121"/>
    </row>
    <row r="175" spans="7:7" ht="20.3" customHeight="1" x14ac:dyDescent="0.25">
      <c r="G175" s="121"/>
    </row>
    <row r="176" spans="7:7" ht="20.3" customHeight="1" x14ac:dyDescent="0.25">
      <c r="G176" s="121"/>
    </row>
    <row r="177" spans="7:7" ht="20.3" customHeight="1" x14ac:dyDescent="0.25">
      <c r="G177" s="121"/>
    </row>
    <row r="178" spans="7:7" ht="20.3" customHeight="1" x14ac:dyDescent="0.25">
      <c r="G178" s="121"/>
    </row>
    <row r="179" spans="7:7" ht="20.3" customHeight="1" x14ac:dyDescent="0.25">
      <c r="G179" s="121"/>
    </row>
    <row r="180" spans="7:7" ht="20.3" customHeight="1" x14ac:dyDescent="0.25">
      <c r="G180" s="121"/>
    </row>
    <row r="181" spans="7:7" ht="20.3" customHeight="1" x14ac:dyDescent="0.25">
      <c r="G181" s="121"/>
    </row>
    <row r="182" spans="7:7" ht="20.3" customHeight="1" x14ac:dyDescent="0.25">
      <c r="G182" s="121"/>
    </row>
  </sheetData>
  <autoFilter ref="B13:P13" xr:uid="{D677823D-E70D-4FBA-AC12-08D7638B505D}"/>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30BDC-7A28-45DB-A4AF-331056B2EA80}">
  <dimension ref="A1:P178"/>
  <sheetViews>
    <sheetView showGridLines="0" showRuler="0" topLeftCell="A13" zoomScaleNormal="100" zoomScalePageLayoutView="140" workbookViewId="0">
      <pane xSplit="7" topLeftCell="N1" activePane="topRight" state="frozen"/>
      <selection pane="topRight" activeCell="O14" sqref="O14"/>
    </sheetView>
  </sheetViews>
  <sheetFormatPr defaultColWidth="10.109375" defaultRowHeight="20.3" customHeight="1" x14ac:dyDescent="0.25"/>
  <cols>
    <col min="1" max="1" width="0" style="99" hidden="1" customWidth="1"/>
    <col min="2" max="2" width="23.109375" style="99" customWidth="1"/>
    <col min="3" max="3" width="32" style="99" customWidth="1"/>
    <col min="4" max="4" width="13.5546875" style="99" bestFit="1" customWidth="1"/>
    <col min="5" max="5" width="12" style="99" bestFit="1" customWidth="1"/>
    <col min="6" max="6" width="15.33203125" style="99" bestFit="1" customWidth="1"/>
    <col min="7" max="7" width="40" style="99" customWidth="1"/>
    <col min="8" max="8" width="22.88671875" style="99" bestFit="1" customWidth="1"/>
    <col min="9" max="9" width="31.6640625" style="99" customWidth="1"/>
    <col min="10" max="10" width="33.88671875" style="99" customWidth="1"/>
    <col min="11" max="11" width="20.5546875" style="99" bestFit="1" customWidth="1"/>
    <col min="12" max="12" width="49.109375" style="99" customWidth="1"/>
    <col min="13" max="13" width="20" style="99" bestFit="1" customWidth="1"/>
    <col min="14" max="14" width="16.6640625" style="99" customWidth="1"/>
    <col min="15" max="15" width="18" style="99" bestFit="1" customWidth="1"/>
    <col min="16" max="16" width="41.33203125" style="99" customWidth="1"/>
    <col min="17" max="16384" width="10.109375" style="99"/>
  </cols>
  <sheetData>
    <row r="1" spans="1:16" ht="39.049999999999997" customHeight="1" x14ac:dyDescent="0.25">
      <c r="B1" s="321" t="s">
        <v>388</v>
      </c>
      <c r="C1" s="97" t="s">
        <v>1016</v>
      </c>
      <c r="D1" s="399"/>
      <c r="E1" s="98"/>
      <c r="F1" s="98"/>
      <c r="G1" s="98"/>
      <c r="H1" s="98"/>
      <c r="I1" s="98"/>
      <c r="J1" s="98"/>
      <c r="K1" s="98"/>
      <c r="L1" s="98"/>
      <c r="M1" s="98"/>
      <c r="N1" s="98"/>
      <c r="O1" s="400"/>
      <c r="P1" s="374"/>
    </row>
    <row r="2" spans="1:16" ht="14.4" x14ac:dyDescent="0.25">
      <c r="B2" s="321" t="s">
        <v>390</v>
      </c>
      <c r="C2" s="1252" t="s">
        <v>1588</v>
      </c>
      <c r="D2" s="1253"/>
      <c r="E2" s="1253"/>
      <c r="F2" s="1253"/>
      <c r="G2" s="1253"/>
      <c r="H2" s="524"/>
      <c r="I2" s="524"/>
      <c r="J2" s="524"/>
      <c r="K2" s="524"/>
      <c r="L2" s="524"/>
      <c r="M2" s="524"/>
      <c r="N2" s="524"/>
      <c r="O2" s="400"/>
      <c r="P2" s="374"/>
    </row>
    <row r="3" spans="1:16" ht="12.1" x14ac:dyDescent="0.25">
      <c r="B3" s="1221" t="s">
        <v>392</v>
      </c>
      <c r="C3" s="1254" t="s">
        <v>1589</v>
      </c>
      <c r="D3" s="1255"/>
      <c r="E3" s="1255"/>
      <c r="F3" s="1255"/>
      <c r="G3" s="1255"/>
      <c r="H3" s="521"/>
      <c r="I3" s="521"/>
      <c r="J3" s="521"/>
      <c r="K3" s="521"/>
      <c r="L3" s="521"/>
      <c r="M3" s="521"/>
      <c r="N3" s="521"/>
      <c r="O3" s="401"/>
      <c r="P3" s="375"/>
    </row>
    <row r="4" spans="1:16" ht="12.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P5" s="376"/>
    </row>
    <row r="6" spans="1:16" ht="12.1" x14ac:dyDescent="0.25">
      <c r="B6" s="1222"/>
      <c r="C6" s="1256"/>
      <c r="D6" s="1257"/>
      <c r="E6" s="1257"/>
      <c r="F6" s="1257"/>
      <c r="G6" s="1257"/>
      <c r="H6" s="522"/>
      <c r="I6" s="522"/>
      <c r="J6" s="522"/>
      <c r="K6" s="522"/>
      <c r="L6" s="522"/>
      <c r="M6" s="522"/>
      <c r="N6" s="522"/>
      <c r="P6" s="376"/>
    </row>
    <row r="7" spans="1:16" ht="17.3" customHeight="1" x14ac:dyDescent="0.25">
      <c r="B7" s="1223"/>
      <c r="C7" s="1258"/>
      <c r="D7" s="1259"/>
      <c r="E7" s="1259"/>
      <c r="F7" s="1259"/>
      <c r="G7" s="1259"/>
      <c r="H7" s="523"/>
      <c r="I7" s="523"/>
      <c r="J7" s="523"/>
      <c r="K7" s="523"/>
      <c r="L7" s="523"/>
      <c r="M7" s="523"/>
      <c r="N7" s="523"/>
      <c r="O7" s="402"/>
      <c r="P7" s="377"/>
    </row>
    <row r="8" spans="1:16" ht="32.25" customHeight="1" x14ac:dyDescent="0.25">
      <c r="B8" s="321" t="s">
        <v>394</v>
      </c>
      <c r="C8" s="1252" t="s">
        <v>1590</v>
      </c>
      <c r="D8" s="1253"/>
      <c r="E8" s="1253"/>
      <c r="F8" s="1253"/>
      <c r="G8" s="1253"/>
      <c r="H8" s="524"/>
      <c r="I8" s="524"/>
      <c r="J8" s="524"/>
      <c r="K8" s="524"/>
      <c r="L8" s="524"/>
      <c r="M8" s="524"/>
      <c r="N8" s="524"/>
      <c r="O8" s="400"/>
      <c r="P8" s="374"/>
    </row>
    <row r="9" spans="1:16" ht="32.25" customHeight="1" x14ac:dyDescent="0.25">
      <c r="B9" s="321" t="s">
        <v>396</v>
      </c>
      <c r="C9" s="1252" t="s">
        <v>1550</v>
      </c>
      <c r="D9" s="1253"/>
      <c r="E9" s="1253"/>
      <c r="F9" s="1253"/>
      <c r="G9" s="1253"/>
      <c r="H9" s="1009"/>
      <c r="I9" s="1009"/>
      <c r="J9" s="524"/>
      <c r="K9" s="524"/>
      <c r="L9" s="524"/>
      <c r="M9" s="524"/>
      <c r="N9" s="524"/>
      <c r="O9" s="400"/>
      <c r="P9" s="374"/>
    </row>
    <row r="10" spans="1:16" ht="57.05" hidden="1" customHeight="1" x14ac:dyDescent="0.25">
      <c r="B10" s="321" t="s">
        <v>445</v>
      </c>
      <c r="C10" s="1252" t="s">
        <v>1591</v>
      </c>
      <c r="D10" s="1253"/>
      <c r="E10" s="1253"/>
      <c r="F10" s="1253"/>
      <c r="G10" s="1253"/>
      <c r="H10" s="511" t="e">
        <f t="array" ref="H10">_xlfn.TEXTJOIN(", ",TRUE,IF((E14:E100="Y")*(B22:B100&lt;&gt;""),B22:B100,""))</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0"/>
      <c r="E12" s="100"/>
      <c r="F12" s="100"/>
      <c r="G12" s="101"/>
      <c r="H12" s="102"/>
      <c r="I12" s="102"/>
      <c r="J12" s="102"/>
      <c r="K12" s="102"/>
      <c r="L12" s="102"/>
      <c r="M12" s="102"/>
      <c r="N12" s="103"/>
      <c r="O12" s="378"/>
      <c r="P12" s="374"/>
    </row>
    <row r="13" spans="1:16" s="10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48.4" x14ac:dyDescent="0.3">
      <c r="A14" s="720" t="s">
        <v>1552</v>
      </c>
      <c r="B14" s="720" t="s">
        <v>1553</v>
      </c>
      <c r="C14" s="735" t="s">
        <v>805</v>
      </c>
      <c r="D14" s="726" t="s">
        <v>805</v>
      </c>
      <c r="E14" s="726" t="s">
        <v>804</v>
      </c>
      <c r="F14" s="720" t="s">
        <v>1554</v>
      </c>
      <c r="G14" s="721" t="s">
        <v>330</v>
      </c>
      <c r="H14" s="720" t="s">
        <v>1555</v>
      </c>
      <c r="I14" s="720" t="s">
        <v>1556</v>
      </c>
      <c r="J14" s="722" t="s">
        <v>63</v>
      </c>
      <c r="K14" s="720" t="s">
        <v>63</v>
      </c>
      <c r="L14" s="704" t="s">
        <v>63</v>
      </c>
      <c r="M14" s="704"/>
      <c r="N14" s="704"/>
      <c r="O14" s="690" t="s">
        <v>1346</v>
      </c>
    </row>
    <row r="15" spans="1:16" s="729" customFormat="1" ht="60.5" x14ac:dyDescent="0.3">
      <c r="A15" s="724">
        <v>2.4</v>
      </c>
      <c r="B15" s="725" t="s">
        <v>1561</v>
      </c>
      <c r="C15" s="726" t="s">
        <v>805</v>
      </c>
      <c r="D15" s="726" t="s">
        <v>805</v>
      </c>
      <c r="E15" s="726" t="s">
        <v>804</v>
      </c>
      <c r="F15" s="727" t="s">
        <v>1592</v>
      </c>
      <c r="G15" s="725" t="s">
        <v>330</v>
      </c>
      <c r="H15" s="720" t="s">
        <v>1563</v>
      </c>
      <c r="I15" s="720" t="s">
        <v>1593</v>
      </c>
      <c r="J15" s="725" t="s">
        <v>63</v>
      </c>
      <c r="K15" s="725" t="s">
        <v>63</v>
      </c>
      <c r="L15" s="720" t="s">
        <v>63</v>
      </c>
      <c r="M15" s="728"/>
      <c r="N15" s="704"/>
      <c r="O15" s="690" t="s">
        <v>1346</v>
      </c>
    </row>
    <row r="16" spans="1:16" s="731" customFormat="1" ht="72.599999999999994" x14ac:dyDescent="0.3">
      <c r="A16" s="724">
        <v>2.4</v>
      </c>
      <c r="B16" s="725" t="s">
        <v>1565</v>
      </c>
      <c r="C16" s="726" t="s">
        <v>805</v>
      </c>
      <c r="D16" s="726" t="s">
        <v>805</v>
      </c>
      <c r="E16" s="726" t="s">
        <v>804</v>
      </c>
      <c r="F16" s="727" t="s">
        <v>1566</v>
      </c>
      <c r="G16" s="734" t="s">
        <v>330</v>
      </c>
      <c r="H16" s="730" t="s">
        <v>1567</v>
      </c>
      <c r="I16" s="730" t="s">
        <v>1568</v>
      </c>
      <c r="J16" s="705" t="s">
        <v>1187</v>
      </c>
      <c r="K16" s="730" t="s">
        <v>1431</v>
      </c>
      <c r="L16" s="720" t="s">
        <v>63</v>
      </c>
      <c r="M16" s="720"/>
      <c r="N16" s="704"/>
      <c r="O16" s="690" t="s">
        <v>1346</v>
      </c>
    </row>
    <row r="17" spans="1:16" s="731" customFormat="1" ht="72.599999999999994" x14ac:dyDescent="0.3">
      <c r="A17" s="724">
        <v>2.4</v>
      </c>
      <c r="B17" s="720" t="s">
        <v>1541</v>
      </c>
      <c r="C17" s="735" t="s">
        <v>805</v>
      </c>
      <c r="D17" s="726" t="s">
        <v>805</v>
      </c>
      <c r="E17" s="726" t="s">
        <v>804</v>
      </c>
      <c r="F17" s="727" t="s">
        <v>1569</v>
      </c>
      <c r="G17" s="721" t="s">
        <v>324</v>
      </c>
      <c r="H17" s="720" t="s">
        <v>63</v>
      </c>
      <c r="I17" s="736" t="s">
        <v>1543</v>
      </c>
      <c r="J17" s="730" t="s">
        <v>63</v>
      </c>
      <c r="K17" s="728" t="s">
        <v>63</v>
      </c>
      <c r="L17" s="728" t="s">
        <v>63</v>
      </c>
      <c r="M17" s="720"/>
      <c r="N17" s="720"/>
      <c r="O17" s="690" t="s">
        <v>1346</v>
      </c>
    </row>
    <row r="18" spans="1:16" s="723" customFormat="1" ht="121" x14ac:dyDescent="0.3">
      <c r="A18" s="720" t="s">
        <v>1531</v>
      </c>
      <c r="B18" s="720" t="s">
        <v>1532</v>
      </c>
      <c r="C18" s="735" t="s">
        <v>805</v>
      </c>
      <c r="D18" s="726" t="s">
        <v>805</v>
      </c>
      <c r="E18" s="726" t="s">
        <v>804</v>
      </c>
      <c r="F18" s="720" t="s">
        <v>1533</v>
      </c>
      <c r="G18" s="721" t="s">
        <v>326</v>
      </c>
      <c r="H18" s="720" t="s">
        <v>63</v>
      </c>
      <c r="I18" s="720" t="s">
        <v>1534</v>
      </c>
      <c r="J18" s="722" t="s">
        <v>63</v>
      </c>
      <c r="K18" s="720" t="s">
        <v>63</v>
      </c>
      <c r="L18" s="704" t="s">
        <v>63</v>
      </c>
      <c r="M18" s="704"/>
      <c r="N18" s="704"/>
      <c r="O18" s="690" t="s">
        <v>1346</v>
      </c>
    </row>
    <row r="19" spans="1:16" s="729" customFormat="1" ht="72.599999999999994" x14ac:dyDescent="0.3">
      <c r="A19" s="724">
        <v>2.4</v>
      </c>
      <c r="B19" s="725" t="s">
        <v>1535</v>
      </c>
      <c r="C19" s="726" t="s">
        <v>805</v>
      </c>
      <c r="D19" s="726" t="s">
        <v>805</v>
      </c>
      <c r="E19" s="726" t="s">
        <v>804</v>
      </c>
      <c r="F19" s="727" t="s">
        <v>1536</v>
      </c>
      <c r="G19" s="721" t="s">
        <v>326</v>
      </c>
      <c r="H19" s="720" t="s">
        <v>63</v>
      </c>
      <c r="I19" s="720" t="s">
        <v>1537</v>
      </c>
      <c r="J19" s="725" t="s">
        <v>63</v>
      </c>
      <c r="K19" s="725" t="s">
        <v>63</v>
      </c>
      <c r="L19" s="720" t="s">
        <v>63</v>
      </c>
      <c r="M19" s="728"/>
      <c r="N19" s="704"/>
      <c r="O19" s="690" t="s">
        <v>1346</v>
      </c>
    </row>
    <row r="20" spans="1:16" s="731" customFormat="1" ht="72.599999999999994" x14ac:dyDescent="0.3">
      <c r="A20" s="724">
        <v>2.4</v>
      </c>
      <c r="B20" s="725" t="s">
        <v>1594</v>
      </c>
      <c r="C20" s="726" t="s">
        <v>805</v>
      </c>
      <c r="D20" s="726" t="s">
        <v>805</v>
      </c>
      <c r="E20" s="726" t="s">
        <v>804</v>
      </c>
      <c r="F20" s="727" t="s">
        <v>1539</v>
      </c>
      <c r="G20" s="721" t="s">
        <v>326</v>
      </c>
      <c r="H20" s="730" t="s">
        <v>63</v>
      </c>
      <c r="I20" s="730" t="s">
        <v>1540</v>
      </c>
      <c r="J20" s="705" t="s">
        <v>1187</v>
      </c>
      <c r="K20" s="730" t="s">
        <v>1431</v>
      </c>
      <c r="L20" s="720" t="s">
        <v>63</v>
      </c>
      <c r="M20" s="720"/>
      <c r="N20" s="704"/>
      <c r="O20" s="690" t="s">
        <v>1239</v>
      </c>
    </row>
    <row r="21" spans="1:16" s="731" customFormat="1" ht="84.7" x14ac:dyDescent="0.3">
      <c r="A21" s="724">
        <v>2.4</v>
      </c>
      <c r="B21" s="720" t="s">
        <v>1541</v>
      </c>
      <c r="C21" s="735" t="s">
        <v>805</v>
      </c>
      <c r="D21" s="726" t="s">
        <v>805</v>
      </c>
      <c r="E21" s="726" t="s">
        <v>804</v>
      </c>
      <c r="F21" s="727" t="s">
        <v>1542</v>
      </c>
      <c r="G21" s="721" t="s">
        <v>324</v>
      </c>
      <c r="H21" s="720" t="s">
        <v>63</v>
      </c>
      <c r="I21" s="736" t="s">
        <v>1543</v>
      </c>
      <c r="J21" s="728" t="s">
        <v>63</v>
      </c>
      <c r="K21" s="728" t="s">
        <v>63</v>
      </c>
      <c r="L21" s="728" t="s">
        <v>63</v>
      </c>
      <c r="M21" s="720"/>
      <c r="N21" s="720"/>
      <c r="O21" s="690" t="s">
        <v>1239</v>
      </c>
    </row>
    <row r="22" spans="1:16" s="115" customFormat="1" ht="12.1" x14ac:dyDescent="0.3">
      <c r="B22" s="116"/>
      <c r="C22" s="106"/>
      <c r="D22" s="106"/>
      <c r="E22" s="112"/>
      <c r="F22" s="107"/>
      <c r="G22" s="106"/>
      <c r="H22" s="110"/>
      <c r="I22" s="110"/>
      <c r="J22" s="117"/>
      <c r="K22" s="117"/>
      <c r="L22" s="106"/>
      <c r="M22" s="106"/>
      <c r="N22" s="109"/>
      <c r="O22" s="504"/>
      <c r="P22" s="505"/>
    </row>
    <row r="23" spans="1:16" s="115" customFormat="1" ht="12.1" x14ac:dyDescent="0.3">
      <c r="B23" s="106"/>
      <c r="C23" s="106"/>
      <c r="D23" s="106"/>
      <c r="E23" s="112"/>
      <c r="F23" s="111"/>
      <c r="G23" s="111"/>
      <c r="H23" s="119"/>
      <c r="I23" s="113"/>
      <c r="J23" s="113"/>
      <c r="K23" s="106"/>
      <c r="L23" s="114"/>
      <c r="M23" s="106"/>
      <c r="N23" s="106"/>
      <c r="O23" s="504"/>
      <c r="P23" s="505"/>
    </row>
    <row r="24" spans="1:16" s="55" customFormat="1" ht="28.8" x14ac:dyDescent="0.3">
      <c r="B24" s="330" t="s">
        <v>431</v>
      </c>
      <c r="C24" s="269" t="s">
        <v>433</v>
      </c>
      <c r="D24" s="330" t="s">
        <v>435</v>
      </c>
      <c r="E24" s="598" t="s">
        <v>1201</v>
      </c>
      <c r="F24" s="597" t="s">
        <v>437</v>
      </c>
      <c r="G24" s="596" t="s">
        <v>368</v>
      </c>
      <c r="H24" s="598" t="s">
        <v>360</v>
      </c>
      <c r="I24" s="330"/>
      <c r="J24" s="330"/>
      <c r="K24" s="269"/>
      <c r="L24" s="58"/>
      <c r="M24" s="58"/>
      <c r="N24" s="58"/>
      <c r="O24" s="604"/>
      <c r="P24" s="604"/>
    </row>
    <row r="25" spans="1:16" s="54" customFormat="1" ht="24.2" x14ac:dyDescent="0.3">
      <c r="B25" s="599">
        <v>1</v>
      </c>
      <c r="C25" s="325" t="str" cm="1">
        <f t="array" ref="C25">IFERROR(INDEX('List of Test Cases'!C:C,SMALL(IF('List of Test Cases'!E:E=$C$1,ROW('List of Test Cases'!E:E) - ROW(INDEX('List of Test Cases'!E:E,1,1))+1),B25)),"")</f>
        <v>ET-D002-SRS-G1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ET-D002</v>
      </c>
      <c r="F25" s="56" t="str" cm="1">
        <f t="array" ref="F25">IF($C25="","",INDEX('List of Test Cases'!C:C,MATCH(CONCATENATE($C25,$C$1),'List of Test Cases'!$Q:$Q,0),))</f>
        <v>ET-D002-SRS-G1</v>
      </c>
      <c r="G25" s="56" t="str" cm="1">
        <f t="array" aca="1" ref="G25" ca="1">IF($C25="","",INDEX('List of Test Cases'!G:G,MATCH(CONCATENATE($C25,$C$1),'List of Test Cases'!$Q:$Q,0),))</f>
        <v>ERDA and GRDA process on receipt of Confirmed Synchronisation (Gaining) (OFAF, 1 Day(s))</v>
      </c>
      <c r="H25" s="56" t="str" cm="1">
        <f t="array" ref="H25">IF($C25="","",INDEX('List of Test Cases'!A:A,MATCH(CONCATENATE($C25,$C$1),'List of Test Cases'!$Q:$Q,0),))</f>
        <v>Switch Request Successful - GAIN</v>
      </c>
      <c r="I25" s="601"/>
      <c r="J25" s="601"/>
      <c r="K25" s="47"/>
      <c r="L25" s="47"/>
      <c r="M25" s="47"/>
      <c r="N25" s="47"/>
      <c r="O25" s="56"/>
      <c r="P25" s="56"/>
    </row>
    <row r="26" spans="1:16" s="55" customFormat="1" ht="36.299999999999997" x14ac:dyDescent="0.3">
      <c r="B26" s="602">
        <v>2</v>
      </c>
      <c r="C26" s="325" t="str" cm="1">
        <f t="array" ref="C26">IFERROR(INDEX('List of Test Cases'!C:C,SMALL(IF('List of Test Cases'!E:E=$C$1,ROW('List of Test Cases'!E:E) - ROW(INDEX('List of Test Cases'!E:E,1,1))+1),B26)),"")</f>
        <v>ET-D002-SRS-G2</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ET-D002</v>
      </c>
      <c r="F26" s="56" t="str" cm="1">
        <f t="array" ref="F26">IF($C26="","",INDEX('List of Test Cases'!C:C,MATCH(CONCATENATE($C26,$C$1),'List of Test Cases'!$Q:$Q,0),))</f>
        <v>ET-D002-SRS-G2</v>
      </c>
      <c r="G26" s="56" t="str" cm="1">
        <f t="array" aca="1" ref="G26" ca="1">IF($C26="","",INDEX('List of Test Cases'!G:G,MATCH(CONCATENATE($C26,$C$1),'List of Test Cases'!$Q:$Q,0),))</f>
        <v>ERDA and GRDA process on receipt of Confirmed Synchronisation (Gaining) (OFAF, Related MPAN, 1 Day(s), Domestic, Change of Occupancy)</v>
      </c>
      <c r="H26" s="56" t="str" cm="1">
        <f t="array" ref="H26">IF($C26="","",INDEX('List of Test Cases'!A:A,MATCH(CONCATENATE($C26,$C$1),'List of Test Cases'!$Q:$Q,0),))</f>
        <v>Switch Request Successful - GAIN</v>
      </c>
      <c r="I26" s="601"/>
      <c r="J26" s="601"/>
      <c r="K26" s="47"/>
      <c r="L26" s="47"/>
      <c r="M26" s="47"/>
      <c r="N26" s="47"/>
      <c r="O26" s="56"/>
      <c r="P26" s="56"/>
    </row>
    <row r="27" spans="1:16" s="55" customFormat="1" ht="36.299999999999997" x14ac:dyDescent="0.3">
      <c r="B27" s="602">
        <v>3</v>
      </c>
      <c r="C27" s="325" t="str" cm="1">
        <f t="array" ref="C27">IFERROR(INDEX('List of Test Cases'!C:C,SMALL(IF('List of Test Cases'!E:E=$C$1,ROW('List of Test Cases'!E:E) - ROW(INDEX('List of Test Cases'!E:E,1,1))+1),B27)),"")</f>
        <v>ET-D002-SRS-G3</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ET-D002</v>
      </c>
      <c r="F27" s="56" t="str" cm="1">
        <f t="array" ref="F27">IF($C27="","",INDEX('List of Test Cases'!C:C,MATCH(CONCATENATE($C27,$C$1),'List of Test Cases'!$Q:$Q,0),))</f>
        <v>ET-D002-SRS-G3</v>
      </c>
      <c r="G27" s="56" t="str" cm="1">
        <f t="array" aca="1" ref="G27" ca="1">IF($C27="","",INDEX('List of Test Cases'!G:G,MATCH(CONCATENATE($C27,$C$1),'List of Test Cases'!$Q:$Q,0),))</f>
        <v>ERDA and GRDA process on receipt of Confirmed Synchronisation (Gaining) (OFAF, Related MPAN, 2 Day(s), Non-Domestic, Change of Occupancy)</v>
      </c>
      <c r="H27" s="56" t="str" cm="1">
        <f t="array" ref="H27">IF($C27="","",INDEX('List of Test Cases'!A:A,MATCH(CONCATENATE($C27,$C$1),'List of Test Cases'!$Q:$Q,0),))</f>
        <v>Switch Request Successful - GAIN</v>
      </c>
      <c r="I27" s="601"/>
      <c r="J27" s="601"/>
      <c r="K27" s="47"/>
      <c r="L27" s="47"/>
      <c r="M27" s="47"/>
      <c r="N27" s="47"/>
      <c r="O27" s="56"/>
      <c r="P27" s="56"/>
    </row>
    <row r="28" spans="1:16" s="42" customFormat="1" ht="13.85" x14ac:dyDescent="0.25">
      <c r="B28" s="603">
        <v>4</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42" customFormat="1" ht="13.85" x14ac:dyDescent="0.25">
      <c r="B29" s="603">
        <v>5</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6</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7</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8</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9</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10</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11</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12</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13</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14</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15</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16</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17</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18</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19</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20</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21</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22</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23</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24</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25</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26</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27</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28</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29</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30</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31</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32</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33</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34</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35</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36</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37</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38</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39</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40</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41</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42</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43</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44</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45</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46</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47</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48</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49</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50</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20.3" customHeight="1" x14ac:dyDescent="0.25">
      <c r="G75" s="121"/>
    </row>
    <row r="76" spans="2:16" ht="20.3" customHeight="1" x14ac:dyDescent="0.25">
      <c r="G76" s="121"/>
    </row>
    <row r="77" spans="2:16" ht="20.3" customHeight="1" x14ac:dyDescent="0.25">
      <c r="G77" s="121"/>
    </row>
    <row r="78" spans="2:16" ht="20.3" customHeight="1" x14ac:dyDescent="0.25">
      <c r="G78" s="121"/>
    </row>
    <row r="79" spans="2:16" ht="20.3" customHeight="1" x14ac:dyDescent="0.25">
      <c r="G79" s="121"/>
    </row>
    <row r="80" spans="2:16" ht="20.3" customHeight="1" x14ac:dyDescent="0.25">
      <c r="G80" s="121"/>
    </row>
    <row r="81" spans="7:7" ht="20.3" customHeight="1" x14ac:dyDescent="0.25">
      <c r="G81" s="121"/>
    </row>
    <row r="82" spans="7:7" ht="20.3" customHeight="1" x14ac:dyDescent="0.25">
      <c r="G82" s="121"/>
    </row>
    <row r="83" spans="7:7" ht="20.3" customHeight="1" x14ac:dyDescent="0.25">
      <c r="G83" s="121"/>
    </row>
    <row r="84" spans="7:7" ht="20.3" customHeight="1" x14ac:dyDescent="0.25">
      <c r="G84" s="121"/>
    </row>
    <row r="85" spans="7:7" ht="20.3" customHeight="1" x14ac:dyDescent="0.25">
      <c r="G85" s="121"/>
    </row>
    <row r="86" spans="7:7" ht="20.3" customHeight="1" x14ac:dyDescent="0.25">
      <c r="G86" s="121"/>
    </row>
    <row r="87" spans="7:7" ht="20.3" customHeight="1" x14ac:dyDescent="0.25">
      <c r="G87" s="121"/>
    </row>
    <row r="88" spans="7:7" ht="20.3" customHeight="1" x14ac:dyDescent="0.25">
      <c r="G88" s="121"/>
    </row>
    <row r="89" spans="7:7" ht="20.3" customHeight="1" x14ac:dyDescent="0.25">
      <c r="G89" s="121"/>
    </row>
    <row r="90" spans="7:7" ht="20.3" customHeight="1" x14ac:dyDescent="0.25">
      <c r="G90" s="121"/>
    </row>
    <row r="91" spans="7:7" ht="20.3" customHeight="1" x14ac:dyDescent="0.25">
      <c r="G91" s="121"/>
    </row>
    <row r="92" spans="7:7" ht="20.3" customHeight="1" x14ac:dyDescent="0.25">
      <c r="G92" s="121"/>
    </row>
    <row r="93" spans="7:7" ht="20.3" customHeight="1" x14ac:dyDescent="0.25">
      <c r="G93" s="121"/>
    </row>
    <row r="94" spans="7:7" ht="20.3" customHeight="1" x14ac:dyDescent="0.25">
      <c r="G94" s="121"/>
    </row>
    <row r="95" spans="7:7" ht="20.3" customHeight="1" x14ac:dyDescent="0.25">
      <c r="G95" s="121"/>
    </row>
    <row r="96" spans="7:7" ht="20.3" customHeight="1" x14ac:dyDescent="0.25">
      <c r="G96" s="121"/>
    </row>
    <row r="97" spans="7:7" ht="20.3" customHeight="1" x14ac:dyDescent="0.25">
      <c r="G97" s="121"/>
    </row>
    <row r="98" spans="7:7" ht="20.3" customHeight="1" x14ac:dyDescent="0.25">
      <c r="G98" s="121"/>
    </row>
    <row r="99" spans="7:7" ht="20.3" customHeight="1" x14ac:dyDescent="0.25">
      <c r="G99" s="121"/>
    </row>
    <row r="100" spans="7:7" ht="20.3" customHeight="1" x14ac:dyDescent="0.25">
      <c r="G100" s="121"/>
    </row>
    <row r="101" spans="7:7" ht="20.3" customHeight="1" x14ac:dyDescent="0.25">
      <c r="G101" s="121"/>
    </row>
    <row r="102" spans="7:7" ht="20.3" customHeight="1" x14ac:dyDescent="0.25">
      <c r="G102" s="121"/>
    </row>
    <row r="103" spans="7:7" ht="20.3" customHeight="1" x14ac:dyDescent="0.25">
      <c r="G103" s="121"/>
    </row>
    <row r="104" spans="7:7" ht="20.3" customHeight="1" x14ac:dyDescent="0.25">
      <c r="G104" s="121"/>
    </row>
    <row r="105" spans="7:7" ht="20.3" customHeight="1" x14ac:dyDescent="0.25">
      <c r="G105" s="121"/>
    </row>
    <row r="106" spans="7:7" ht="20.3" customHeight="1" x14ac:dyDescent="0.25">
      <c r="G106" s="121"/>
    </row>
    <row r="107" spans="7:7" ht="20.3" customHeight="1" x14ac:dyDescent="0.25">
      <c r="G107" s="121"/>
    </row>
    <row r="108" spans="7:7" ht="20.3" customHeight="1" x14ac:dyDescent="0.25">
      <c r="G108" s="121"/>
    </row>
    <row r="109" spans="7:7" ht="20.3" customHeight="1" x14ac:dyDescent="0.25">
      <c r="G109" s="121"/>
    </row>
    <row r="110" spans="7:7" ht="20.3" customHeight="1" x14ac:dyDescent="0.25">
      <c r="G110" s="121"/>
    </row>
    <row r="111" spans="7:7" ht="20.3" customHeight="1" x14ac:dyDescent="0.25">
      <c r="G111" s="121"/>
    </row>
    <row r="112" spans="7: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row r="170" spans="7:7" ht="20.3" customHeight="1" x14ac:dyDescent="0.25">
      <c r="G170" s="121"/>
    </row>
    <row r="171" spans="7:7" ht="20.3" customHeight="1" x14ac:dyDescent="0.25">
      <c r="G171" s="121"/>
    </row>
    <row r="172" spans="7:7" ht="20.3" customHeight="1" x14ac:dyDescent="0.25">
      <c r="G172" s="121"/>
    </row>
    <row r="173" spans="7:7" ht="20.3" customHeight="1" x14ac:dyDescent="0.25">
      <c r="G173" s="121"/>
    </row>
    <row r="174" spans="7:7" ht="20.3" customHeight="1" x14ac:dyDescent="0.25">
      <c r="G174" s="121"/>
    </row>
    <row r="175" spans="7:7" ht="20.3" customHeight="1" x14ac:dyDescent="0.25">
      <c r="G175" s="121"/>
    </row>
    <row r="176" spans="7:7" ht="20.3" customHeight="1" x14ac:dyDescent="0.25">
      <c r="G176" s="121"/>
    </row>
    <row r="177" spans="7:7" ht="20.3" customHeight="1" x14ac:dyDescent="0.25">
      <c r="G177" s="121"/>
    </row>
    <row r="178" spans="7:7" ht="20.3" customHeight="1" x14ac:dyDescent="0.25">
      <c r="G178" s="121"/>
    </row>
  </sheetData>
  <autoFilter ref="B13:P13" xr:uid="{A033296E-95D7-4DB5-A9C0-B4D6DC7D0C03}"/>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B424-9189-48BB-A898-C99554C4CB6E}">
  <dimension ref="A1:P178"/>
  <sheetViews>
    <sheetView showGridLines="0" showRuler="0" topLeftCell="A11" zoomScaleNormal="100" zoomScalePageLayoutView="140" workbookViewId="0">
      <pane xSplit="7" topLeftCell="H1" activePane="topRight" state="frozen"/>
      <selection pane="topRight" activeCell="C16" sqref="C16"/>
    </sheetView>
  </sheetViews>
  <sheetFormatPr defaultColWidth="10.109375" defaultRowHeight="20.3" customHeight="1" x14ac:dyDescent="0.25"/>
  <cols>
    <col min="1" max="1" width="0" style="99" hidden="1" customWidth="1"/>
    <col min="2" max="2" width="24.6640625" style="99" customWidth="1"/>
    <col min="3" max="3" width="32" style="99" customWidth="1"/>
    <col min="4" max="4" width="13.5546875" style="99" bestFit="1" customWidth="1"/>
    <col min="5" max="5" width="12" style="99" bestFit="1" customWidth="1"/>
    <col min="6" max="6" width="15.33203125" style="99" bestFit="1" customWidth="1"/>
    <col min="7" max="7" width="39.6640625" style="99" customWidth="1"/>
    <col min="8" max="8" width="22.88671875" style="99" bestFit="1" customWidth="1"/>
    <col min="9" max="9" width="29.88671875" style="99" customWidth="1"/>
    <col min="10" max="10" width="29.44140625" style="99" customWidth="1"/>
    <col min="11" max="11" width="20.5546875" style="99" bestFit="1" customWidth="1"/>
    <col min="12" max="12" width="48.44140625" style="99" bestFit="1" customWidth="1"/>
    <col min="13" max="13" width="20" style="99" bestFit="1" customWidth="1"/>
    <col min="14" max="14" width="21.44140625" style="99" customWidth="1"/>
    <col min="15" max="15" width="18" style="99" bestFit="1" customWidth="1"/>
    <col min="16" max="16" width="38.6640625" style="99" customWidth="1"/>
    <col min="17" max="16384" width="10.109375" style="99"/>
  </cols>
  <sheetData>
    <row r="1" spans="1:16" ht="39.049999999999997" customHeight="1" x14ac:dyDescent="0.25">
      <c r="B1" s="321" t="s">
        <v>388</v>
      </c>
      <c r="C1" s="97" t="s">
        <v>1023</v>
      </c>
      <c r="D1" s="399"/>
      <c r="E1" s="98"/>
      <c r="F1" s="98"/>
      <c r="G1" s="98"/>
      <c r="H1" s="98"/>
      <c r="I1" s="98"/>
      <c r="J1" s="98"/>
      <c r="K1" s="98"/>
      <c r="L1" s="98"/>
      <c r="M1" s="98"/>
      <c r="N1" s="98"/>
      <c r="O1" s="400"/>
      <c r="P1" s="374"/>
    </row>
    <row r="2" spans="1:16" ht="14.4" x14ac:dyDescent="0.25">
      <c r="B2" s="321" t="s">
        <v>390</v>
      </c>
      <c r="C2" s="1252" t="s">
        <v>1595</v>
      </c>
      <c r="D2" s="1253"/>
      <c r="E2" s="1253"/>
      <c r="F2" s="1253"/>
      <c r="G2" s="1253"/>
      <c r="H2" s="524"/>
      <c r="I2" s="524"/>
      <c r="J2" s="524"/>
      <c r="K2" s="524"/>
      <c r="L2" s="524"/>
      <c r="M2" s="524"/>
      <c r="N2" s="524"/>
      <c r="O2" s="400"/>
      <c r="P2" s="374"/>
    </row>
    <row r="3" spans="1:16" ht="12.1" x14ac:dyDescent="0.25">
      <c r="B3" s="1221" t="s">
        <v>392</v>
      </c>
      <c r="C3" s="1254" t="s">
        <v>1589</v>
      </c>
      <c r="D3" s="1255"/>
      <c r="E3" s="1255"/>
      <c r="F3" s="1255"/>
      <c r="G3" s="1255"/>
      <c r="H3" s="521"/>
      <c r="I3" s="521"/>
      <c r="J3" s="521"/>
      <c r="K3" s="521"/>
      <c r="L3" s="521"/>
      <c r="M3" s="521"/>
      <c r="N3" s="521"/>
      <c r="O3" s="401"/>
      <c r="P3" s="375"/>
    </row>
    <row r="4" spans="1:16" ht="12.1" x14ac:dyDescent="0.25">
      <c r="B4" s="1222"/>
      <c r="C4" s="1256"/>
      <c r="D4" s="1257"/>
      <c r="E4" s="1257"/>
      <c r="F4" s="1257"/>
      <c r="G4" s="1257"/>
      <c r="H4" s="522"/>
      <c r="I4" s="522"/>
      <c r="J4" s="522"/>
      <c r="K4" s="522"/>
      <c r="L4" s="522"/>
      <c r="M4" s="522"/>
      <c r="N4" s="522"/>
      <c r="P4" s="376"/>
    </row>
    <row r="5" spans="1:16" ht="12.1" x14ac:dyDescent="0.25">
      <c r="B5" s="1222"/>
      <c r="C5" s="1256"/>
      <c r="D5" s="1257"/>
      <c r="E5" s="1257"/>
      <c r="F5" s="1257"/>
      <c r="G5" s="1257"/>
      <c r="H5" s="522"/>
      <c r="I5" s="522"/>
      <c r="J5" s="522"/>
      <c r="K5" s="522"/>
      <c r="L5" s="522"/>
      <c r="M5" s="522"/>
      <c r="N5" s="522"/>
      <c r="P5" s="376"/>
    </row>
    <row r="6" spans="1:16" ht="12.1" x14ac:dyDescent="0.25">
      <c r="B6" s="1222"/>
      <c r="C6" s="1256"/>
      <c r="D6" s="1257"/>
      <c r="E6" s="1257"/>
      <c r="F6" s="1257"/>
      <c r="G6" s="1257"/>
      <c r="H6" s="522"/>
      <c r="I6" s="522"/>
      <c r="J6" s="522"/>
      <c r="K6" s="522"/>
      <c r="L6" s="522"/>
      <c r="M6" s="522"/>
      <c r="N6" s="522"/>
      <c r="P6" s="376"/>
    </row>
    <row r="7" spans="1:16" ht="12.1" x14ac:dyDescent="0.25">
      <c r="B7" s="1223"/>
      <c r="C7" s="1258"/>
      <c r="D7" s="1259"/>
      <c r="E7" s="1259"/>
      <c r="F7" s="1259"/>
      <c r="G7" s="1259"/>
      <c r="H7" s="523"/>
      <c r="I7" s="523"/>
      <c r="J7" s="523"/>
      <c r="K7" s="523"/>
      <c r="L7" s="523"/>
      <c r="M7" s="523"/>
      <c r="N7" s="523"/>
      <c r="O7" s="402"/>
      <c r="P7" s="377"/>
    </row>
    <row r="8" spans="1:16" ht="33" customHeight="1" x14ac:dyDescent="0.25">
      <c r="B8" s="321" t="s">
        <v>394</v>
      </c>
      <c r="C8" s="1252" t="s">
        <v>1596</v>
      </c>
      <c r="D8" s="1253"/>
      <c r="E8" s="1253"/>
      <c r="F8" s="1253"/>
      <c r="G8" s="1253"/>
      <c r="H8" s="524"/>
      <c r="I8" s="524"/>
      <c r="J8" s="524"/>
      <c r="K8" s="524"/>
      <c r="L8" s="524"/>
      <c r="M8" s="524"/>
      <c r="N8" s="524"/>
      <c r="O8" s="400"/>
      <c r="P8" s="374"/>
    </row>
    <row r="9" spans="1:16" ht="35.299999999999997" customHeight="1" x14ac:dyDescent="0.25">
      <c r="B9" s="321" t="s">
        <v>396</v>
      </c>
      <c r="C9" s="1252" t="s">
        <v>1550</v>
      </c>
      <c r="D9" s="1253"/>
      <c r="E9" s="1253"/>
      <c r="F9" s="1253"/>
      <c r="G9" s="1253"/>
      <c r="H9" s="1009"/>
      <c r="I9" s="1009"/>
      <c r="J9" s="524"/>
      <c r="K9" s="524"/>
      <c r="L9" s="524"/>
      <c r="M9" s="524"/>
      <c r="N9" s="524"/>
      <c r="O9" s="400"/>
      <c r="P9" s="374"/>
    </row>
    <row r="10" spans="1:16" ht="57.75" hidden="1" customHeight="1" x14ac:dyDescent="0.25">
      <c r="B10" s="321" t="s">
        <v>445</v>
      </c>
      <c r="C10" s="1252" t="s">
        <v>1591</v>
      </c>
      <c r="D10" s="1253"/>
      <c r="E10" s="1253"/>
      <c r="F10" s="1253"/>
      <c r="G10" s="1253"/>
      <c r="H10" s="511" t="e">
        <f t="array" ref="H10">_xlfn.TEXTJOIN(", ",TRUE,IF((E14:E100="Y")*(B22:B100&lt;&gt;""),B22:B100,""))</f>
        <v>#N/A</v>
      </c>
      <c r="I10" s="524"/>
      <c r="J10" s="524"/>
      <c r="K10" s="524"/>
      <c r="L10" s="524"/>
      <c r="M10" s="524"/>
      <c r="N10" s="524"/>
      <c r="O10" s="400"/>
      <c r="P10" s="374"/>
    </row>
    <row r="11" spans="1:16" ht="14.4" x14ac:dyDescent="0.25">
      <c r="B11" s="321" t="s">
        <v>398</v>
      </c>
      <c r="C11" s="1252" t="s">
        <v>63</v>
      </c>
      <c r="D11" s="1253"/>
      <c r="E11" s="1253"/>
      <c r="F11" s="1253"/>
      <c r="G11" s="1253"/>
      <c r="H11" s="524"/>
      <c r="I11" s="524"/>
      <c r="J11" s="524"/>
      <c r="K11" s="524"/>
      <c r="L11" s="524"/>
      <c r="M11" s="524"/>
      <c r="N11" s="524"/>
      <c r="O11" s="400"/>
      <c r="P11" s="374"/>
    </row>
    <row r="12" spans="1:16" ht="20.3" customHeight="1" x14ac:dyDescent="0.25">
      <c r="B12" s="100" t="s">
        <v>1175</v>
      </c>
      <c r="C12" s="100"/>
      <c r="D12" s="100"/>
      <c r="E12" s="100"/>
      <c r="F12" s="100"/>
      <c r="G12" s="101"/>
      <c r="H12" s="102"/>
      <c r="I12" s="102"/>
      <c r="J12" s="102"/>
      <c r="K12" s="102"/>
      <c r="L12" s="102"/>
      <c r="M12" s="102"/>
      <c r="N12" s="103"/>
      <c r="O12" s="378"/>
      <c r="P12" s="374"/>
    </row>
    <row r="13" spans="1:16" s="10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23" customFormat="1" ht="48.4" x14ac:dyDescent="0.3">
      <c r="A14" s="720" t="s">
        <v>1552</v>
      </c>
      <c r="B14" s="720" t="s">
        <v>1553</v>
      </c>
      <c r="C14" s="735" t="s">
        <v>805</v>
      </c>
      <c r="D14" s="726" t="s">
        <v>805</v>
      </c>
      <c r="E14" s="726" t="s">
        <v>1207</v>
      </c>
      <c r="F14" s="720" t="s">
        <v>1554</v>
      </c>
      <c r="G14" s="721" t="s">
        <v>330</v>
      </c>
      <c r="H14" s="720" t="s">
        <v>1555</v>
      </c>
      <c r="I14" s="720" t="s">
        <v>1556</v>
      </c>
      <c r="J14" s="722" t="s">
        <v>63</v>
      </c>
      <c r="K14" s="720" t="s">
        <v>63</v>
      </c>
      <c r="L14" s="704" t="s">
        <v>63</v>
      </c>
      <c r="M14" s="704"/>
      <c r="N14" s="704"/>
      <c r="O14" s="690" t="s">
        <v>1239</v>
      </c>
    </row>
    <row r="15" spans="1:16" s="729" customFormat="1" ht="60.5" x14ac:dyDescent="0.3">
      <c r="A15" s="724">
        <v>2.4</v>
      </c>
      <c r="B15" s="725" t="s">
        <v>1561</v>
      </c>
      <c r="C15" s="726" t="s">
        <v>805</v>
      </c>
      <c r="D15" s="726" t="s">
        <v>805</v>
      </c>
      <c r="E15" s="726" t="s">
        <v>1207</v>
      </c>
      <c r="F15" s="727" t="s">
        <v>1592</v>
      </c>
      <c r="G15" s="725" t="s">
        <v>330</v>
      </c>
      <c r="H15" s="720" t="s">
        <v>1563</v>
      </c>
      <c r="I15" s="720" t="s">
        <v>1593</v>
      </c>
      <c r="J15" s="725" t="s">
        <v>63</v>
      </c>
      <c r="K15" s="725" t="s">
        <v>63</v>
      </c>
      <c r="L15" s="720" t="s">
        <v>63</v>
      </c>
      <c r="M15" s="728"/>
      <c r="N15" s="704"/>
      <c r="O15" s="690" t="s">
        <v>1239</v>
      </c>
    </row>
    <row r="16" spans="1:16" s="731" customFormat="1" ht="72.599999999999994" x14ac:dyDescent="0.3">
      <c r="A16" s="724">
        <v>2.4</v>
      </c>
      <c r="B16" s="725" t="s">
        <v>1565</v>
      </c>
      <c r="C16" s="726" t="s">
        <v>805</v>
      </c>
      <c r="D16" s="726" t="s">
        <v>805</v>
      </c>
      <c r="E16" s="726" t="s">
        <v>1207</v>
      </c>
      <c r="F16" s="727" t="s">
        <v>1566</v>
      </c>
      <c r="G16" s="734" t="s">
        <v>330</v>
      </c>
      <c r="H16" s="730" t="s">
        <v>1567</v>
      </c>
      <c r="I16" s="730" t="s">
        <v>1568</v>
      </c>
      <c r="J16" s="705" t="s">
        <v>1187</v>
      </c>
      <c r="K16" s="730" t="s">
        <v>1431</v>
      </c>
      <c r="L16" s="720" t="s">
        <v>63</v>
      </c>
      <c r="M16" s="720"/>
      <c r="N16" s="704"/>
      <c r="O16" s="690" t="s">
        <v>1239</v>
      </c>
    </row>
    <row r="17" spans="1:16" s="731" customFormat="1" ht="72.599999999999994" x14ac:dyDescent="0.3">
      <c r="A17" s="724">
        <v>2.4</v>
      </c>
      <c r="B17" s="720" t="s">
        <v>1541</v>
      </c>
      <c r="C17" s="735" t="s">
        <v>805</v>
      </c>
      <c r="D17" s="726" t="s">
        <v>805</v>
      </c>
      <c r="E17" s="726" t="s">
        <v>1207</v>
      </c>
      <c r="F17" s="727" t="s">
        <v>1569</v>
      </c>
      <c r="G17" s="721" t="s">
        <v>324</v>
      </c>
      <c r="H17" s="720" t="s">
        <v>63</v>
      </c>
      <c r="I17" s="736" t="s">
        <v>1543</v>
      </c>
      <c r="J17" s="730" t="s">
        <v>63</v>
      </c>
      <c r="K17" s="728" t="s">
        <v>63</v>
      </c>
      <c r="L17" s="728" t="s">
        <v>63</v>
      </c>
      <c r="M17" s="720"/>
      <c r="N17" s="720"/>
      <c r="O17" s="690" t="s">
        <v>1239</v>
      </c>
    </row>
    <row r="18" spans="1:16" s="723" customFormat="1" ht="121" x14ac:dyDescent="0.3">
      <c r="A18" s="720" t="s">
        <v>1531</v>
      </c>
      <c r="B18" s="720" t="s">
        <v>1532</v>
      </c>
      <c r="C18" s="735" t="s">
        <v>805</v>
      </c>
      <c r="D18" s="726" t="s">
        <v>805</v>
      </c>
      <c r="E18" s="726" t="s">
        <v>1207</v>
      </c>
      <c r="F18" s="720" t="s">
        <v>1533</v>
      </c>
      <c r="G18" s="721" t="s">
        <v>326</v>
      </c>
      <c r="H18" s="720" t="s">
        <v>63</v>
      </c>
      <c r="I18" s="720" t="s">
        <v>1534</v>
      </c>
      <c r="J18" s="722" t="s">
        <v>63</v>
      </c>
      <c r="K18" s="720" t="s">
        <v>63</v>
      </c>
      <c r="L18" s="704" t="s">
        <v>63</v>
      </c>
      <c r="M18" s="704"/>
      <c r="N18" s="704"/>
      <c r="O18" s="690" t="s">
        <v>1239</v>
      </c>
    </row>
    <row r="19" spans="1:16" s="729" customFormat="1" ht="72.599999999999994" x14ac:dyDescent="0.3">
      <c r="A19" s="724">
        <v>2.4</v>
      </c>
      <c r="B19" s="725" t="s">
        <v>1535</v>
      </c>
      <c r="C19" s="726" t="s">
        <v>805</v>
      </c>
      <c r="D19" s="726" t="s">
        <v>805</v>
      </c>
      <c r="E19" s="726" t="s">
        <v>1207</v>
      </c>
      <c r="F19" s="727" t="s">
        <v>1536</v>
      </c>
      <c r="G19" s="721" t="s">
        <v>326</v>
      </c>
      <c r="H19" s="720" t="s">
        <v>63</v>
      </c>
      <c r="I19" s="720" t="s">
        <v>1537</v>
      </c>
      <c r="J19" s="725" t="s">
        <v>63</v>
      </c>
      <c r="K19" s="725" t="s">
        <v>63</v>
      </c>
      <c r="L19" s="720" t="s">
        <v>63</v>
      </c>
      <c r="M19" s="728"/>
      <c r="N19" s="704"/>
      <c r="O19" s="690" t="s">
        <v>1346</v>
      </c>
    </row>
    <row r="20" spans="1:16" s="731" customFormat="1" ht="72.599999999999994" x14ac:dyDescent="0.3">
      <c r="A20" s="724">
        <v>2.4</v>
      </c>
      <c r="B20" s="725" t="s">
        <v>1594</v>
      </c>
      <c r="C20" s="726" t="s">
        <v>805</v>
      </c>
      <c r="D20" s="726" t="s">
        <v>805</v>
      </c>
      <c r="E20" s="726" t="s">
        <v>1207</v>
      </c>
      <c r="F20" s="727" t="s">
        <v>1539</v>
      </c>
      <c r="G20" s="721" t="s">
        <v>326</v>
      </c>
      <c r="H20" s="730" t="s">
        <v>63</v>
      </c>
      <c r="I20" s="730" t="s">
        <v>1540</v>
      </c>
      <c r="J20" s="705" t="s">
        <v>1187</v>
      </c>
      <c r="K20" s="730" t="s">
        <v>1431</v>
      </c>
      <c r="L20" s="720" t="s">
        <v>63</v>
      </c>
      <c r="M20" s="720"/>
      <c r="N20" s="704"/>
      <c r="O20" s="690" t="s">
        <v>1346</v>
      </c>
    </row>
    <row r="21" spans="1:16" s="731" customFormat="1" ht="84.7" x14ac:dyDescent="0.3">
      <c r="A21" s="724">
        <v>2.4</v>
      </c>
      <c r="B21" s="720" t="s">
        <v>1541</v>
      </c>
      <c r="C21" s="735" t="s">
        <v>805</v>
      </c>
      <c r="D21" s="726" t="s">
        <v>805</v>
      </c>
      <c r="E21" s="726" t="s">
        <v>1207</v>
      </c>
      <c r="F21" s="727" t="s">
        <v>1542</v>
      </c>
      <c r="G21" s="721" t="s">
        <v>324</v>
      </c>
      <c r="H21" s="720" t="s">
        <v>63</v>
      </c>
      <c r="I21" s="736" t="s">
        <v>1543</v>
      </c>
      <c r="J21" s="728" t="s">
        <v>63</v>
      </c>
      <c r="K21" s="728" t="s">
        <v>63</v>
      </c>
      <c r="L21" s="728" t="s">
        <v>63</v>
      </c>
      <c r="M21" s="720"/>
      <c r="N21" s="720"/>
      <c r="O21" s="690" t="s">
        <v>1346</v>
      </c>
    </row>
    <row r="22" spans="1:16" s="115" customFormat="1" ht="12.1" x14ac:dyDescent="0.3">
      <c r="B22" s="116"/>
      <c r="C22" s="106"/>
      <c r="D22" s="106"/>
      <c r="E22" s="112"/>
      <c r="F22" s="107"/>
      <c r="G22" s="106"/>
      <c r="H22" s="110"/>
      <c r="I22" s="110"/>
      <c r="J22" s="117"/>
      <c r="K22" s="117"/>
      <c r="L22" s="106"/>
      <c r="M22" s="106"/>
      <c r="N22" s="109"/>
      <c r="O22" s="504"/>
      <c r="P22" s="505"/>
    </row>
    <row r="23" spans="1:16" s="115" customFormat="1" ht="12.1" x14ac:dyDescent="0.3">
      <c r="B23" s="116"/>
      <c r="C23" s="106"/>
      <c r="D23" s="106"/>
      <c r="E23" s="112"/>
      <c r="F23" s="107"/>
      <c r="G23" s="106"/>
      <c r="H23" s="106"/>
      <c r="I23" s="110"/>
      <c r="J23" s="106"/>
      <c r="K23" s="106"/>
      <c r="L23" s="106"/>
      <c r="M23" s="106"/>
      <c r="N23" s="106"/>
      <c r="O23" s="504"/>
      <c r="P23" s="505"/>
    </row>
    <row r="24" spans="1:16" s="55" customFormat="1" ht="28.8" x14ac:dyDescent="0.3">
      <c r="B24" s="330" t="s">
        <v>431</v>
      </c>
      <c r="C24" s="269" t="s">
        <v>433</v>
      </c>
      <c r="D24" s="330" t="s">
        <v>435</v>
      </c>
      <c r="E24" s="598" t="s">
        <v>1201</v>
      </c>
      <c r="F24" s="597" t="s">
        <v>437</v>
      </c>
      <c r="G24" s="596" t="s">
        <v>368</v>
      </c>
      <c r="H24" s="598" t="s">
        <v>360</v>
      </c>
      <c r="I24" s="330"/>
      <c r="J24" s="330"/>
      <c r="K24" s="269"/>
      <c r="L24" s="58"/>
      <c r="M24" s="58"/>
      <c r="N24" s="58"/>
      <c r="O24" s="604"/>
      <c r="P24" s="604"/>
    </row>
    <row r="25" spans="1:16" s="54" customFormat="1" ht="24.2" x14ac:dyDescent="0.3">
      <c r="B25" s="599">
        <v>1</v>
      </c>
      <c r="C25" s="325" t="str" cm="1">
        <f t="array" ref="C25">IFERROR(INDEX('List of Test Cases'!C:C,SMALL(IF('List of Test Cases'!E:E=$C$1,ROW('List of Test Cases'!E:E) - ROW(INDEX('List of Test Cases'!E:E,1,1))+1),B25)),"")</f>
        <v>ET-D002-SRS-L1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ET-D002</v>
      </c>
      <c r="F25" s="56" t="str" cm="1">
        <f t="array" ref="F25">IF($C25="","",INDEX('List of Test Cases'!C:C,MATCH(CONCATENATE($C25,$C$1),'List of Test Cases'!$Q:$Q,0),))</f>
        <v>ET-D002-SRS-L1</v>
      </c>
      <c r="G25" s="56" t="str" cm="1">
        <f t="array" aca="1" ref="G25" ca="1">IF($C25="","",INDEX('List of Test Cases'!G:G,MATCH(CONCATENATE($C25,$C$1),'List of Test Cases'!$Q:$Q,0),))</f>
        <v>ERDA and GRDA process on receipt of Confirmed Synchronisation (losing) (OFAF, 1 Day(s))</v>
      </c>
      <c r="H25" s="56" t="str" cm="1">
        <f t="array" ref="H25">IF($C25="","",INDEX('List of Test Cases'!A:A,MATCH(CONCATENATE($C25,$C$1),'List of Test Cases'!$Q:$Q,0),))</f>
        <v>Switch Request Successful - LOSE</v>
      </c>
      <c r="I25" s="601"/>
      <c r="J25" s="601"/>
      <c r="K25" s="47"/>
      <c r="L25" s="47"/>
      <c r="M25" s="47"/>
      <c r="N25" s="47"/>
      <c r="O25" s="56"/>
      <c r="P25" s="56"/>
    </row>
    <row r="26" spans="1:16" s="55" customFormat="1" ht="36.299999999999997" x14ac:dyDescent="0.3">
      <c r="B26" s="602">
        <v>2</v>
      </c>
      <c r="C26" s="325" t="str" cm="1">
        <f t="array" ref="C26">IFERROR(INDEX('List of Test Cases'!C:C,SMALL(IF('List of Test Cases'!E:E=$C$1,ROW('List of Test Cases'!E:E) - ROW(INDEX('List of Test Cases'!E:E,1,1))+1),B26)),"")</f>
        <v>ET-D002-SRS-L2</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ET-D002</v>
      </c>
      <c r="F26" s="56" t="str" cm="1">
        <f t="array" ref="F26">IF($C26="","",INDEX('List of Test Cases'!C:C,MATCH(CONCATENATE($C26,$C$1),'List of Test Cases'!$Q:$Q,0),))</f>
        <v>ET-D002-SRS-L2</v>
      </c>
      <c r="G26" s="56" t="str" cm="1">
        <f t="array" aca="1" ref="G26" ca="1">IF($C26="","",INDEX('List of Test Cases'!G:G,MATCH(CONCATENATE($C26,$C$1),'List of Test Cases'!$Q:$Q,0),))</f>
        <v>ERDA and GRDA process on receipt of Confirmed Synchronisation (losing) (OFAF, Related MPAN, 1 Day(s), Domestic, Change of Occupancy)</v>
      </c>
      <c r="H26" s="56" t="str" cm="1">
        <f t="array" ref="H26">IF($C26="","",INDEX('List of Test Cases'!A:A,MATCH(CONCATENATE($C26,$C$1),'List of Test Cases'!$Q:$Q,0),))</f>
        <v>Switch Request Successful - LOSE</v>
      </c>
      <c r="I26" s="601"/>
      <c r="J26" s="601"/>
      <c r="K26" s="47"/>
      <c r="L26" s="47"/>
      <c r="M26" s="47"/>
      <c r="N26" s="47"/>
      <c r="O26" s="56"/>
      <c r="P26" s="56"/>
    </row>
    <row r="27" spans="1:16" s="55" customFormat="1" ht="36.299999999999997" x14ac:dyDescent="0.3">
      <c r="B27" s="602">
        <v>3</v>
      </c>
      <c r="C27" s="325" t="str" cm="1">
        <f t="array" ref="C27">IFERROR(INDEX('List of Test Cases'!C:C,SMALL(IF('List of Test Cases'!E:E=$C$1,ROW('List of Test Cases'!E:E) - ROW(INDEX('List of Test Cases'!E:E,1,1))+1),B27)),"")</f>
        <v>ET-D002-SRS-L3</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ET-D002</v>
      </c>
      <c r="F27" s="56" t="str" cm="1">
        <f t="array" ref="F27">IF($C27="","",INDEX('List of Test Cases'!C:C,MATCH(CONCATENATE($C27,$C$1),'List of Test Cases'!$Q:$Q,0),))</f>
        <v>ET-D002-SRS-L3</v>
      </c>
      <c r="G27" s="56" t="str" cm="1">
        <f t="array" aca="1" ref="G27" ca="1">IF($C27="","",INDEX('List of Test Cases'!G:G,MATCH(CONCATENATE($C27,$C$1),'List of Test Cases'!$Q:$Q,0),))</f>
        <v>ERDA and GRDA process on receipt of Confirmed Synchronisation (losing) (OFAF, Related MPAN, 2 Day(s), Non-Domestic, Change of Occupancy)</v>
      </c>
      <c r="H27" s="56" t="str" cm="1">
        <f t="array" ref="H27">IF($C27="","",INDEX('List of Test Cases'!A:A,MATCH(CONCATENATE($C27,$C$1),'List of Test Cases'!$Q:$Q,0),))</f>
        <v>Switch Request Successful - LOSE</v>
      </c>
      <c r="I27" s="601"/>
      <c r="J27" s="601"/>
      <c r="K27" s="47"/>
      <c r="L27" s="47"/>
      <c r="M27" s="47"/>
      <c r="N27" s="47"/>
      <c r="O27" s="56"/>
      <c r="P27" s="56"/>
    </row>
    <row r="28" spans="1:16" s="42" customFormat="1" ht="13.85" x14ac:dyDescent="0.25">
      <c r="B28" s="603">
        <v>4</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42" customFormat="1" ht="13.85" x14ac:dyDescent="0.25">
      <c r="B29" s="603">
        <v>5</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6</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7</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8</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9</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10</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11</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12</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13</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14</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15</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16</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17</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18</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19</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20</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21</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22</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23</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24</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25</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26</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27</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28</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29</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30</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31</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32</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33</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34</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35</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36</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37</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38</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39</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40</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41</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42</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43</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44</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45</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46</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47</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48</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49</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50</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20.3" customHeight="1" x14ac:dyDescent="0.25">
      <c r="G75" s="121"/>
    </row>
    <row r="76" spans="2:16" ht="20.3" customHeight="1" x14ac:dyDescent="0.25">
      <c r="G76" s="121"/>
    </row>
    <row r="77" spans="2:16" ht="20.3" customHeight="1" x14ac:dyDescent="0.25">
      <c r="G77" s="121"/>
    </row>
    <row r="78" spans="2:16" ht="20.3" customHeight="1" x14ac:dyDescent="0.25">
      <c r="G78" s="121"/>
    </row>
    <row r="79" spans="2:16" ht="20.3" customHeight="1" x14ac:dyDescent="0.25">
      <c r="G79" s="121"/>
    </row>
    <row r="80" spans="2:16" ht="20.3" customHeight="1" x14ac:dyDescent="0.25">
      <c r="G80" s="121"/>
    </row>
    <row r="81" spans="7:7" ht="20.3" customHeight="1" x14ac:dyDescent="0.25">
      <c r="G81" s="121"/>
    </row>
    <row r="82" spans="7:7" ht="20.3" customHeight="1" x14ac:dyDescent="0.25">
      <c r="G82" s="121"/>
    </row>
    <row r="83" spans="7:7" ht="20.3" customHeight="1" x14ac:dyDescent="0.25">
      <c r="G83" s="121"/>
    </row>
    <row r="84" spans="7:7" ht="20.3" customHeight="1" x14ac:dyDescent="0.25">
      <c r="G84" s="121"/>
    </row>
    <row r="85" spans="7:7" ht="20.3" customHeight="1" x14ac:dyDescent="0.25">
      <c r="G85" s="121"/>
    </row>
    <row r="86" spans="7:7" ht="20.3" customHeight="1" x14ac:dyDescent="0.25">
      <c r="G86" s="121"/>
    </row>
    <row r="87" spans="7:7" ht="20.3" customHeight="1" x14ac:dyDescent="0.25">
      <c r="G87" s="121"/>
    </row>
    <row r="88" spans="7:7" ht="20.3" customHeight="1" x14ac:dyDescent="0.25">
      <c r="G88" s="121"/>
    </row>
    <row r="89" spans="7:7" ht="20.3" customHeight="1" x14ac:dyDescent="0.25">
      <c r="G89" s="121"/>
    </row>
    <row r="90" spans="7:7" ht="20.3" customHeight="1" x14ac:dyDescent="0.25">
      <c r="G90" s="121"/>
    </row>
    <row r="91" spans="7:7" ht="20.3" customHeight="1" x14ac:dyDescent="0.25">
      <c r="G91" s="121"/>
    </row>
    <row r="92" spans="7:7" ht="20.3" customHeight="1" x14ac:dyDescent="0.25">
      <c r="G92" s="121"/>
    </row>
    <row r="93" spans="7:7" ht="20.3" customHeight="1" x14ac:dyDescent="0.25">
      <c r="G93" s="121"/>
    </row>
    <row r="94" spans="7:7" ht="20.3" customHeight="1" x14ac:dyDescent="0.25">
      <c r="G94" s="121"/>
    </row>
    <row r="95" spans="7:7" ht="20.3" customHeight="1" x14ac:dyDescent="0.25">
      <c r="G95" s="121"/>
    </row>
    <row r="96" spans="7:7" ht="20.3" customHeight="1" x14ac:dyDescent="0.25">
      <c r="G96" s="121"/>
    </row>
    <row r="97" spans="7:7" ht="20.3" customHeight="1" x14ac:dyDescent="0.25">
      <c r="G97" s="121"/>
    </row>
    <row r="98" spans="7:7" ht="20.3" customHeight="1" x14ac:dyDescent="0.25">
      <c r="G98" s="121"/>
    </row>
    <row r="99" spans="7:7" ht="20.3" customHeight="1" x14ac:dyDescent="0.25">
      <c r="G99" s="121"/>
    </row>
    <row r="100" spans="7:7" ht="20.3" customHeight="1" x14ac:dyDescent="0.25">
      <c r="G100" s="121"/>
    </row>
    <row r="101" spans="7:7" ht="20.3" customHeight="1" x14ac:dyDescent="0.25">
      <c r="G101" s="121"/>
    </row>
    <row r="102" spans="7:7" ht="20.3" customHeight="1" x14ac:dyDescent="0.25">
      <c r="G102" s="121"/>
    </row>
    <row r="103" spans="7:7" ht="20.3" customHeight="1" x14ac:dyDescent="0.25">
      <c r="G103" s="121"/>
    </row>
    <row r="104" spans="7:7" ht="20.3" customHeight="1" x14ac:dyDescent="0.25">
      <c r="G104" s="121"/>
    </row>
    <row r="105" spans="7:7" ht="20.3" customHeight="1" x14ac:dyDescent="0.25">
      <c r="G105" s="121"/>
    </row>
    <row r="106" spans="7:7" ht="20.3" customHeight="1" x14ac:dyDescent="0.25">
      <c r="G106" s="121"/>
    </row>
    <row r="107" spans="7:7" ht="20.3" customHeight="1" x14ac:dyDescent="0.25">
      <c r="G107" s="121"/>
    </row>
    <row r="108" spans="7:7" ht="20.3" customHeight="1" x14ac:dyDescent="0.25">
      <c r="G108" s="121"/>
    </row>
    <row r="109" spans="7:7" ht="20.3" customHeight="1" x14ac:dyDescent="0.25">
      <c r="G109" s="121"/>
    </row>
    <row r="110" spans="7:7" ht="20.3" customHeight="1" x14ac:dyDescent="0.25">
      <c r="G110" s="121"/>
    </row>
    <row r="111" spans="7:7" ht="20.3" customHeight="1" x14ac:dyDescent="0.25">
      <c r="G111" s="121"/>
    </row>
    <row r="112" spans="7:7" ht="20.3" customHeight="1" x14ac:dyDescent="0.25">
      <c r="G112" s="121"/>
    </row>
    <row r="113" spans="7:7" ht="20.3" customHeight="1" x14ac:dyDescent="0.25">
      <c r="G113" s="121"/>
    </row>
    <row r="114" spans="7:7" ht="20.3" customHeight="1" x14ac:dyDescent="0.25">
      <c r="G114" s="121"/>
    </row>
    <row r="115" spans="7:7" ht="20.3" customHeight="1" x14ac:dyDescent="0.25">
      <c r="G115" s="121"/>
    </row>
    <row r="116" spans="7:7" ht="20.3" customHeight="1" x14ac:dyDescent="0.25">
      <c r="G116" s="121"/>
    </row>
    <row r="117" spans="7:7" ht="20.3" customHeight="1" x14ac:dyDescent="0.25">
      <c r="G117" s="121"/>
    </row>
    <row r="118" spans="7:7" ht="20.3" customHeight="1" x14ac:dyDescent="0.25">
      <c r="G118" s="121"/>
    </row>
    <row r="119" spans="7:7" ht="20.3" customHeight="1" x14ac:dyDescent="0.25">
      <c r="G119" s="121"/>
    </row>
    <row r="120" spans="7:7" ht="20.3" customHeight="1" x14ac:dyDescent="0.25">
      <c r="G120" s="121"/>
    </row>
    <row r="121" spans="7:7" ht="20.3" customHeight="1" x14ac:dyDescent="0.25">
      <c r="G121" s="121"/>
    </row>
    <row r="122" spans="7:7" ht="20.3" customHeight="1" x14ac:dyDescent="0.25">
      <c r="G122" s="121"/>
    </row>
    <row r="123" spans="7:7" ht="20.3" customHeight="1" x14ac:dyDescent="0.25">
      <c r="G123" s="121"/>
    </row>
    <row r="124" spans="7:7" ht="20.3" customHeight="1" x14ac:dyDescent="0.25">
      <c r="G124" s="121"/>
    </row>
    <row r="125" spans="7:7" ht="20.3" customHeight="1" x14ac:dyDescent="0.25">
      <c r="G125" s="121"/>
    </row>
    <row r="126" spans="7:7" ht="20.3" customHeight="1" x14ac:dyDescent="0.25">
      <c r="G126" s="121"/>
    </row>
    <row r="127" spans="7:7" ht="20.3" customHeight="1" x14ac:dyDescent="0.25">
      <c r="G127" s="121"/>
    </row>
    <row r="128" spans="7:7" ht="20.3" customHeight="1" x14ac:dyDescent="0.25">
      <c r="G128" s="121"/>
    </row>
    <row r="129" spans="7:7" ht="20.3" customHeight="1" x14ac:dyDescent="0.25">
      <c r="G129" s="121"/>
    </row>
    <row r="130" spans="7:7" ht="20.3" customHeight="1" x14ac:dyDescent="0.25">
      <c r="G130" s="121"/>
    </row>
    <row r="131" spans="7:7" ht="20.3" customHeight="1" x14ac:dyDescent="0.25">
      <c r="G131" s="121"/>
    </row>
    <row r="132" spans="7:7" ht="20.3" customHeight="1" x14ac:dyDescent="0.25">
      <c r="G132" s="121"/>
    </row>
    <row r="133" spans="7:7" ht="20.3" customHeight="1" x14ac:dyDescent="0.25">
      <c r="G133" s="121"/>
    </row>
    <row r="134" spans="7:7" ht="20.3" customHeight="1" x14ac:dyDescent="0.25">
      <c r="G134" s="121"/>
    </row>
    <row r="135" spans="7:7" ht="20.3" customHeight="1" x14ac:dyDescent="0.25">
      <c r="G135" s="121"/>
    </row>
    <row r="136" spans="7:7" ht="20.3" customHeight="1" x14ac:dyDescent="0.25">
      <c r="G136" s="121"/>
    </row>
    <row r="137" spans="7:7" ht="20.3" customHeight="1" x14ac:dyDescent="0.25">
      <c r="G137" s="121"/>
    </row>
    <row r="138" spans="7:7" ht="20.3" customHeight="1" x14ac:dyDescent="0.25">
      <c r="G138" s="121"/>
    </row>
    <row r="139" spans="7:7" ht="20.3" customHeight="1" x14ac:dyDescent="0.25">
      <c r="G139" s="121"/>
    </row>
    <row r="140" spans="7:7" ht="20.3" customHeight="1" x14ac:dyDescent="0.25">
      <c r="G140" s="121"/>
    </row>
    <row r="141" spans="7:7" ht="20.3" customHeight="1" x14ac:dyDescent="0.25">
      <c r="G141" s="121"/>
    </row>
    <row r="142" spans="7:7" ht="20.3" customHeight="1" x14ac:dyDescent="0.25">
      <c r="G142" s="121"/>
    </row>
    <row r="143" spans="7:7" ht="20.3" customHeight="1" x14ac:dyDescent="0.25">
      <c r="G143" s="121"/>
    </row>
    <row r="144" spans="7:7" ht="20.3" customHeight="1" x14ac:dyDescent="0.25">
      <c r="G144" s="121"/>
    </row>
    <row r="145" spans="7:7" ht="20.3" customHeight="1" x14ac:dyDescent="0.25">
      <c r="G145" s="121"/>
    </row>
    <row r="146" spans="7:7" ht="20.3" customHeight="1" x14ac:dyDescent="0.25">
      <c r="G146" s="121"/>
    </row>
    <row r="147" spans="7:7" ht="20.3" customHeight="1" x14ac:dyDescent="0.25">
      <c r="G147" s="121"/>
    </row>
    <row r="148" spans="7:7" ht="20.3" customHeight="1" x14ac:dyDescent="0.25">
      <c r="G148" s="121"/>
    </row>
    <row r="149" spans="7:7" ht="20.3" customHeight="1" x14ac:dyDescent="0.25">
      <c r="G149" s="121"/>
    </row>
    <row r="150" spans="7:7" ht="20.3" customHeight="1" x14ac:dyDescent="0.25">
      <c r="G150" s="121"/>
    </row>
    <row r="151" spans="7:7" ht="20.3" customHeight="1" x14ac:dyDescent="0.25">
      <c r="G151" s="121"/>
    </row>
    <row r="152" spans="7:7" ht="20.3" customHeight="1" x14ac:dyDescent="0.25">
      <c r="G152" s="121"/>
    </row>
    <row r="153" spans="7:7" ht="20.3" customHeight="1" x14ac:dyDescent="0.25">
      <c r="G153" s="121"/>
    </row>
    <row r="154" spans="7:7" ht="20.3" customHeight="1" x14ac:dyDescent="0.25">
      <c r="G154" s="121"/>
    </row>
    <row r="155" spans="7:7" ht="20.3" customHeight="1" x14ac:dyDescent="0.25">
      <c r="G155" s="121"/>
    </row>
    <row r="156" spans="7:7" ht="20.3" customHeight="1" x14ac:dyDescent="0.25">
      <c r="G156" s="121"/>
    </row>
    <row r="157" spans="7:7" ht="20.3" customHeight="1" x14ac:dyDescent="0.25">
      <c r="G157" s="121"/>
    </row>
    <row r="158" spans="7:7" ht="20.3" customHeight="1" x14ac:dyDescent="0.25">
      <c r="G158" s="121"/>
    </row>
    <row r="159" spans="7:7" ht="20.3" customHeight="1" x14ac:dyDescent="0.25">
      <c r="G159" s="121"/>
    </row>
    <row r="160" spans="7:7" ht="20.3" customHeight="1" x14ac:dyDescent="0.25">
      <c r="G160" s="121"/>
    </row>
    <row r="161" spans="7:7" ht="20.3" customHeight="1" x14ac:dyDescent="0.25">
      <c r="G161" s="121"/>
    </row>
    <row r="162" spans="7:7" ht="20.3" customHeight="1" x14ac:dyDescent="0.25">
      <c r="G162" s="121"/>
    </row>
    <row r="163" spans="7:7" ht="20.3" customHeight="1" x14ac:dyDescent="0.25">
      <c r="G163" s="121"/>
    </row>
    <row r="164" spans="7:7" ht="20.3" customHeight="1" x14ac:dyDescent="0.25">
      <c r="G164" s="121"/>
    </row>
    <row r="165" spans="7:7" ht="20.3" customHeight="1" x14ac:dyDescent="0.25">
      <c r="G165" s="121"/>
    </row>
    <row r="166" spans="7:7" ht="20.3" customHeight="1" x14ac:dyDescent="0.25">
      <c r="G166" s="121"/>
    </row>
    <row r="167" spans="7:7" ht="20.3" customHeight="1" x14ac:dyDescent="0.25">
      <c r="G167" s="121"/>
    </row>
    <row r="168" spans="7:7" ht="20.3" customHeight="1" x14ac:dyDescent="0.25">
      <c r="G168" s="121"/>
    </row>
    <row r="169" spans="7:7" ht="20.3" customHeight="1" x14ac:dyDescent="0.25">
      <c r="G169" s="121"/>
    </row>
    <row r="170" spans="7:7" ht="20.3" customHeight="1" x14ac:dyDescent="0.25">
      <c r="G170" s="121"/>
    </row>
    <row r="171" spans="7:7" ht="20.3" customHeight="1" x14ac:dyDescent="0.25">
      <c r="G171" s="121"/>
    </row>
    <row r="172" spans="7:7" ht="20.3" customHeight="1" x14ac:dyDescent="0.25">
      <c r="G172" s="121"/>
    </row>
    <row r="173" spans="7:7" ht="20.3" customHeight="1" x14ac:dyDescent="0.25">
      <c r="G173" s="121"/>
    </row>
    <row r="174" spans="7:7" ht="20.3" customHeight="1" x14ac:dyDescent="0.25">
      <c r="G174" s="121"/>
    </row>
    <row r="175" spans="7:7" ht="20.3" customHeight="1" x14ac:dyDescent="0.25">
      <c r="G175" s="121"/>
    </row>
    <row r="176" spans="7:7" ht="20.3" customHeight="1" x14ac:dyDescent="0.25">
      <c r="G176" s="121"/>
    </row>
    <row r="177" spans="7:7" ht="20.3" customHeight="1" x14ac:dyDescent="0.25">
      <c r="G177" s="121"/>
    </row>
    <row r="178" spans="7:7" ht="20.3" customHeight="1" x14ac:dyDescent="0.25">
      <c r="G178" s="121"/>
    </row>
  </sheetData>
  <autoFilter ref="B13:P13" xr:uid="{381F59F4-DBCF-4FFC-84DD-C9AEBF92865E}"/>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7BAB-F1DC-4C20-8A00-2F02B4E10D1D}">
  <dimension ref="A1:P161"/>
  <sheetViews>
    <sheetView showGridLines="0" showRuler="0" zoomScaleNormal="100" zoomScalePageLayoutView="176" workbookViewId="0">
      <pane xSplit="7" topLeftCell="H1" activePane="topRight" state="frozen"/>
      <selection pane="topRight"/>
    </sheetView>
  </sheetViews>
  <sheetFormatPr defaultColWidth="10.5546875" defaultRowHeight="20.3" customHeight="1" x14ac:dyDescent="0.25"/>
  <cols>
    <col min="1" max="1" width="0" style="124" hidden="1" customWidth="1"/>
    <col min="2" max="2" width="22.5546875" style="140" customWidth="1"/>
    <col min="3" max="3" width="32.109375" style="140" customWidth="1"/>
    <col min="4" max="4" width="13.5546875" style="140" customWidth="1"/>
    <col min="5" max="5" width="12" style="141" bestFit="1" customWidth="1"/>
    <col min="6" max="6" width="15.33203125" style="124" bestFit="1"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39.049999999999997" customHeight="1" x14ac:dyDescent="0.25">
      <c r="B1" s="322" t="s">
        <v>388</v>
      </c>
      <c r="C1" s="122" t="s">
        <v>979</v>
      </c>
      <c r="D1" s="195"/>
      <c r="E1" s="123"/>
      <c r="F1" s="98"/>
      <c r="G1" s="123"/>
      <c r="H1" s="123"/>
      <c r="I1" s="123"/>
      <c r="J1" s="123"/>
      <c r="K1" s="123"/>
      <c r="L1" s="123"/>
      <c r="M1" s="123"/>
      <c r="N1" s="123"/>
      <c r="O1" s="379"/>
      <c r="P1" s="380"/>
    </row>
    <row r="2" spans="1:16" ht="14.4" x14ac:dyDescent="0.25">
      <c r="B2" s="322" t="s">
        <v>390</v>
      </c>
      <c r="C2" s="1262" t="s">
        <v>1597</v>
      </c>
      <c r="D2" s="1263"/>
      <c r="E2" s="1263"/>
      <c r="F2" s="1263"/>
      <c r="G2" s="1263"/>
      <c r="H2" s="527"/>
      <c r="I2" s="527"/>
      <c r="J2" s="527"/>
      <c r="K2" s="527"/>
      <c r="L2" s="527"/>
      <c r="M2" s="527"/>
      <c r="N2" s="527"/>
      <c r="O2" s="379"/>
      <c r="P2" s="380"/>
    </row>
    <row r="3" spans="1:16" ht="12.1" x14ac:dyDescent="0.25">
      <c r="B3" s="1235" t="s">
        <v>392</v>
      </c>
      <c r="C3" s="1264" t="s">
        <v>1598</v>
      </c>
      <c r="D3" s="1265"/>
      <c r="E3" s="1265"/>
      <c r="F3" s="1265"/>
      <c r="G3" s="1265"/>
      <c r="H3" s="528"/>
      <c r="I3" s="528"/>
      <c r="J3" s="528"/>
      <c r="K3" s="528"/>
      <c r="L3" s="528"/>
      <c r="M3" s="528"/>
      <c r="N3" s="528"/>
      <c r="O3" s="381"/>
      <c r="P3" s="382"/>
    </row>
    <row r="4" spans="1:16" ht="12.1" x14ac:dyDescent="0.25">
      <c r="B4" s="1236"/>
      <c r="C4" s="1266"/>
      <c r="D4" s="1267"/>
      <c r="E4" s="1267"/>
      <c r="F4" s="1267"/>
      <c r="G4" s="1267"/>
      <c r="H4" s="529"/>
      <c r="I4" s="529"/>
      <c r="J4" s="529"/>
      <c r="K4" s="529"/>
      <c r="L4" s="529"/>
      <c r="M4" s="529"/>
      <c r="N4" s="529"/>
      <c r="P4" s="383"/>
    </row>
    <row r="5" spans="1:16" ht="12.1" x14ac:dyDescent="0.25">
      <c r="B5" s="1236"/>
      <c r="C5" s="1266"/>
      <c r="D5" s="1267"/>
      <c r="E5" s="1267"/>
      <c r="F5" s="1267"/>
      <c r="G5" s="1267"/>
      <c r="H5" s="529"/>
      <c r="I5" s="529"/>
      <c r="J5" s="529"/>
      <c r="K5" s="529"/>
      <c r="L5" s="529"/>
      <c r="M5" s="529"/>
      <c r="N5" s="529"/>
      <c r="P5" s="383"/>
    </row>
    <row r="6" spans="1:16" ht="12.1" x14ac:dyDescent="0.25">
      <c r="B6" s="1236"/>
      <c r="C6" s="1266"/>
      <c r="D6" s="1267"/>
      <c r="E6" s="1267"/>
      <c r="F6" s="1267"/>
      <c r="G6" s="1267"/>
      <c r="H6" s="529"/>
      <c r="I6" s="529"/>
      <c r="J6" s="529"/>
      <c r="K6" s="529"/>
      <c r="L6" s="529"/>
      <c r="M6" s="529"/>
      <c r="N6" s="529"/>
      <c r="O6" s="384"/>
      <c r="P6" s="385"/>
    </row>
    <row r="7" spans="1:16" ht="12.1" x14ac:dyDescent="0.25">
      <c r="B7" s="1237"/>
      <c r="C7" s="1268"/>
      <c r="D7" s="1269"/>
      <c r="E7" s="1269"/>
      <c r="F7" s="1269"/>
      <c r="G7" s="1269"/>
      <c r="H7" s="530"/>
      <c r="I7" s="530"/>
      <c r="J7" s="530"/>
      <c r="K7" s="530"/>
      <c r="L7" s="530"/>
      <c r="M7" s="530"/>
      <c r="N7" s="531"/>
    </row>
    <row r="8" spans="1:16" ht="63.25" customHeight="1"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t="s">
        <v>1600</v>
      </c>
      <c r="D9" s="1263"/>
      <c r="E9" s="1263"/>
      <c r="F9" s="1263"/>
      <c r="G9" s="1263"/>
      <c r="H9" s="1010"/>
      <c r="I9" s="1010"/>
      <c r="J9" s="527"/>
      <c r="K9" s="527"/>
      <c r="L9" s="527"/>
      <c r="M9" s="527"/>
      <c r="N9" s="527"/>
      <c r="O9" s="379"/>
      <c r="P9" s="380"/>
    </row>
    <row r="10" spans="1:16" ht="46.55" hidden="1" customHeight="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399.2" x14ac:dyDescent="0.3">
      <c r="A14" s="126" t="s">
        <v>1603</v>
      </c>
      <c r="B14" s="106" t="s">
        <v>1604</v>
      </c>
      <c r="C14" s="612" t="s">
        <v>805</v>
      </c>
      <c r="D14" s="612" t="s">
        <v>804</v>
      </c>
      <c r="E14" s="612" t="s">
        <v>1264</v>
      </c>
      <c r="F14" s="112" t="s">
        <v>1605</v>
      </c>
      <c r="G14" s="127" t="s">
        <v>324</v>
      </c>
      <c r="H14" s="126" t="s">
        <v>1606</v>
      </c>
      <c r="I14" s="128" t="s">
        <v>1607</v>
      </c>
      <c r="J14" s="502"/>
      <c r="K14" s="126"/>
      <c r="L14" s="126" t="s">
        <v>1608</v>
      </c>
      <c r="M14" s="129" t="s">
        <v>1609</v>
      </c>
      <c r="N14" s="130">
        <v>202</v>
      </c>
      <c r="O14" s="131"/>
    </row>
    <row r="15" spans="1:16" s="135" customFormat="1" ht="96.8" x14ac:dyDescent="0.3">
      <c r="A15" s="132" t="s">
        <v>1610</v>
      </c>
      <c r="B15" s="126" t="s">
        <v>1611</v>
      </c>
      <c r="C15" s="612" t="s">
        <v>804</v>
      </c>
      <c r="D15" s="612" t="s">
        <v>804</v>
      </c>
      <c r="E15" s="612" t="s">
        <v>1182</v>
      </c>
      <c r="F15" s="133" t="s">
        <v>1612</v>
      </c>
      <c r="G15" s="134" t="s">
        <v>1184</v>
      </c>
      <c r="H15" s="272" t="s">
        <v>1209</v>
      </c>
      <c r="I15" s="272" t="s">
        <v>1613</v>
      </c>
      <c r="J15" s="272" t="s">
        <v>63</v>
      </c>
      <c r="K15" s="129" t="s">
        <v>63</v>
      </c>
      <c r="L15" s="126" t="s">
        <v>63</v>
      </c>
      <c r="M15" s="126" t="s">
        <v>63</v>
      </c>
      <c r="N15" s="130">
        <v>202</v>
      </c>
      <c r="O15" s="109"/>
    </row>
    <row r="16" spans="1:16" s="743" customFormat="1" ht="96.8" x14ac:dyDescent="0.3">
      <c r="A16" s="745" t="s">
        <v>1610</v>
      </c>
      <c r="B16" s="737" t="s">
        <v>1614</v>
      </c>
      <c r="C16" s="738" t="s">
        <v>805</v>
      </c>
      <c r="D16" s="738" t="s">
        <v>805</v>
      </c>
      <c r="E16" s="738" t="s">
        <v>1182</v>
      </c>
      <c r="F16" s="739" t="s">
        <v>1615</v>
      </c>
      <c r="G16" s="783" t="s">
        <v>336</v>
      </c>
      <c r="H16" s="741" t="s">
        <v>1209</v>
      </c>
      <c r="I16" s="741" t="s">
        <v>1613</v>
      </c>
      <c r="J16" s="741" t="s">
        <v>63</v>
      </c>
      <c r="K16" s="742" t="s">
        <v>63</v>
      </c>
      <c r="L16" s="737" t="s">
        <v>63</v>
      </c>
      <c r="M16" s="737" t="s">
        <v>63</v>
      </c>
      <c r="N16" s="777">
        <v>202</v>
      </c>
      <c r="O16" s="690" t="s">
        <v>1308</v>
      </c>
    </row>
    <row r="17" spans="1:16" s="135" customFormat="1" ht="108.9" x14ac:dyDescent="0.3">
      <c r="A17" s="132" t="s">
        <v>1610</v>
      </c>
      <c r="B17" s="126" t="s">
        <v>1616</v>
      </c>
      <c r="C17" s="612" t="s">
        <v>804</v>
      </c>
      <c r="D17" s="612" t="s">
        <v>1389</v>
      </c>
      <c r="E17" s="612" t="s">
        <v>1182</v>
      </c>
      <c r="F17" s="133" t="s">
        <v>1617</v>
      </c>
      <c r="G17" s="134" t="s">
        <v>1618</v>
      </c>
      <c r="H17" s="272" t="s">
        <v>63</v>
      </c>
      <c r="I17" s="272" t="s">
        <v>1613</v>
      </c>
      <c r="J17" s="272" t="s">
        <v>63</v>
      </c>
      <c r="K17" s="129" t="s">
        <v>63</v>
      </c>
      <c r="L17" s="126" t="s">
        <v>63</v>
      </c>
      <c r="M17" s="272" t="s">
        <v>63</v>
      </c>
      <c r="N17" s="129">
        <v>202</v>
      </c>
      <c r="O17" s="404"/>
    </row>
    <row r="18" spans="1:16" s="135" customFormat="1" ht="133.05000000000001" x14ac:dyDescent="0.3">
      <c r="A18" s="132" t="s">
        <v>1610</v>
      </c>
      <c r="B18" s="126" t="s">
        <v>1619</v>
      </c>
      <c r="C18" s="612" t="s">
        <v>805</v>
      </c>
      <c r="D18" s="612" t="s">
        <v>804</v>
      </c>
      <c r="E18" s="612" t="s">
        <v>1207</v>
      </c>
      <c r="F18" s="133" t="s">
        <v>1620</v>
      </c>
      <c r="G18" s="134" t="s">
        <v>1621</v>
      </c>
      <c r="H18" s="272" t="s">
        <v>1209</v>
      </c>
      <c r="I18" s="272" t="s">
        <v>1613</v>
      </c>
      <c r="J18" s="272" t="s">
        <v>63</v>
      </c>
      <c r="K18" s="129" t="s">
        <v>63</v>
      </c>
      <c r="L18" s="126" t="s">
        <v>63</v>
      </c>
      <c r="M18" s="126" t="s">
        <v>63</v>
      </c>
      <c r="N18" s="130">
        <v>202</v>
      </c>
      <c r="O18" s="404" t="s">
        <v>1622</v>
      </c>
    </row>
    <row r="19" spans="1:16" s="135" customFormat="1" ht="133.05000000000001" x14ac:dyDescent="0.3">
      <c r="A19" s="132" t="s">
        <v>1610</v>
      </c>
      <c r="B19" s="126" t="s">
        <v>1623</v>
      </c>
      <c r="C19" s="612" t="s">
        <v>805</v>
      </c>
      <c r="D19" s="612" t="s">
        <v>1389</v>
      </c>
      <c r="E19" s="612" t="s">
        <v>1207</v>
      </c>
      <c r="F19" s="133" t="s">
        <v>1624</v>
      </c>
      <c r="G19" s="134" t="s">
        <v>1625</v>
      </c>
      <c r="H19" s="272" t="s">
        <v>63</v>
      </c>
      <c r="I19" s="272" t="s">
        <v>1613</v>
      </c>
      <c r="J19" s="272" t="s">
        <v>63</v>
      </c>
      <c r="K19" s="129" t="s">
        <v>63</v>
      </c>
      <c r="L19" s="126" t="s">
        <v>63</v>
      </c>
      <c r="M19" s="126" t="s">
        <v>63</v>
      </c>
      <c r="N19" s="130">
        <v>202</v>
      </c>
      <c r="O19" s="404" t="s">
        <v>1622</v>
      </c>
    </row>
    <row r="20" spans="1:16" s="743" customFormat="1" ht="133.05000000000001" x14ac:dyDescent="0.3">
      <c r="A20" s="745" t="s">
        <v>1610</v>
      </c>
      <c r="B20" s="737" t="s">
        <v>1626</v>
      </c>
      <c r="C20" s="738" t="s">
        <v>805</v>
      </c>
      <c r="D20" s="738" t="s">
        <v>805</v>
      </c>
      <c r="E20" s="738" t="s">
        <v>1207</v>
      </c>
      <c r="F20" s="739" t="s">
        <v>1627</v>
      </c>
      <c r="G20" s="783" t="s">
        <v>338</v>
      </c>
      <c r="H20" s="741" t="s">
        <v>1209</v>
      </c>
      <c r="I20" s="741" t="s">
        <v>1613</v>
      </c>
      <c r="J20" s="741" t="s">
        <v>63</v>
      </c>
      <c r="K20" s="742" t="s">
        <v>63</v>
      </c>
      <c r="L20" s="737" t="s">
        <v>63</v>
      </c>
      <c r="M20" s="737" t="s">
        <v>63</v>
      </c>
      <c r="N20" s="777">
        <v>202</v>
      </c>
      <c r="O20" s="690" t="s">
        <v>1622</v>
      </c>
    </row>
    <row r="21" spans="1:16" s="135" customFormat="1" ht="133.05000000000001" x14ac:dyDescent="0.3">
      <c r="A21" s="132" t="s">
        <v>1610</v>
      </c>
      <c r="B21" s="126" t="s">
        <v>1628</v>
      </c>
      <c r="C21" s="612" t="s">
        <v>805</v>
      </c>
      <c r="D21" s="612" t="s">
        <v>1389</v>
      </c>
      <c r="E21" s="612" t="s">
        <v>1207</v>
      </c>
      <c r="F21" s="133" t="s">
        <v>1629</v>
      </c>
      <c r="G21" s="134" t="s">
        <v>1391</v>
      </c>
      <c r="H21" s="272" t="s">
        <v>1209</v>
      </c>
      <c r="I21" s="272" t="s">
        <v>1613</v>
      </c>
      <c r="J21" s="272" t="s">
        <v>63</v>
      </c>
      <c r="K21" s="129" t="s">
        <v>63</v>
      </c>
      <c r="L21" s="126" t="s">
        <v>63</v>
      </c>
      <c r="M21" s="126" t="s">
        <v>63</v>
      </c>
      <c r="N21" s="130">
        <v>202</v>
      </c>
      <c r="O21" s="404" t="s">
        <v>1622</v>
      </c>
    </row>
    <row r="22" spans="1:16" s="743" customFormat="1" ht="121"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121"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83" t="s">
        <v>1239</v>
      </c>
    </row>
    <row r="24" spans="1:16" s="743" customFormat="1" ht="121" x14ac:dyDescent="0.3">
      <c r="A24" s="737" t="s">
        <v>1630</v>
      </c>
      <c r="B24" s="744" t="s">
        <v>1637</v>
      </c>
      <c r="C24" s="738" t="s">
        <v>805</v>
      </c>
      <c r="D24" s="738" t="s">
        <v>805</v>
      </c>
      <c r="E24" s="738" t="s">
        <v>1182</v>
      </c>
      <c r="F24" s="737" t="s">
        <v>1638</v>
      </c>
      <c r="G24" s="740" t="s">
        <v>798</v>
      </c>
      <c r="H24" s="737" t="s">
        <v>1639</v>
      </c>
      <c r="I24" s="737" t="s">
        <v>1640</v>
      </c>
      <c r="J24" s="741" t="s">
        <v>63</v>
      </c>
      <c r="K24" s="742" t="s">
        <v>63</v>
      </c>
      <c r="L24" s="742"/>
      <c r="M24" s="742" t="s">
        <v>63</v>
      </c>
      <c r="N24" s="737">
        <v>202</v>
      </c>
      <c r="O24" s="683" t="s">
        <v>1239</v>
      </c>
    </row>
    <row r="25" spans="1:16" s="135" customFormat="1" ht="12.1" x14ac:dyDescent="0.3">
      <c r="B25" s="126"/>
      <c r="C25" s="126"/>
      <c r="D25" s="12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ET-G002-SRS-G1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ET-G002</v>
      </c>
      <c r="F28" s="56" t="str" cm="1">
        <f t="array" ref="F28">IF($C28="","",INDEX('List of Test Cases'!C:C,MATCH(CONCATENATE($C28,$C$1),'List of Test Cases'!$Q:$Q,0),))</f>
        <v>ET-G002-SRS-G1</v>
      </c>
      <c r="G28" s="56" t="str" cm="1">
        <f t="array" aca="1" ref="G28" ca="1">IF($C28="","",INDEX('List of Test Cases'!G:G,MATCH(CONCATENATE($C28,$C$1),'List of Test Cases'!$Q:$Q,0),))</f>
        <v>Switch Request Secured Active - Gas (Gaining) (1 Day(s), Domestic, Change of Occupancy)</v>
      </c>
      <c r="H28" s="56" t="str" cm="1">
        <f t="array" ref="H28">IF($C28="","",INDEX('List of Test Cases'!A:A,MATCH(CONCATENATE($C28,$C$1),'List of Test Cases'!$Q:$Q,0),))</f>
        <v>Switch Request Successful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ET-G002-SRS-G2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ET-G002</v>
      </c>
      <c r="F29" s="56" t="str" cm="1">
        <f t="array" ref="F29">IF($C29="","",INDEX('List of Test Cases'!C:C,MATCH(CONCATENATE($C29,$C$1),'List of Test Cases'!$Q:$Q,0),))</f>
        <v>ET-G002-SRS-G2</v>
      </c>
      <c r="G29" s="56" t="str" cm="1">
        <f t="array" aca="1" ref="G29" ca="1">IF($C29="","",INDEX('List of Test Cases'!G:G,MATCH(CONCATENATE($C29,$C$1),'List of Test Cases'!$Q:$Q,0),))</f>
        <v>Switch Request Secured Active - Gas (Gaining) (2 Day(s), Non-Domestic, Change of Occupancy)</v>
      </c>
      <c r="H29" s="56" t="str" cm="1">
        <f t="array" ref="H29">IF($C29="","",INDEX('List of Test Cases'!A:A,MATCH(CONCATENATE($C29,$C$1),'List of Test Cases'!$Q:$Q,0),))</f>
        <v>Switch Request Successful - GAIN</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ET-G002-SRS-G3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ET-G002</v>
      </c>
      <c r="F30" s="56" t="str" cm="1">
        <f t="array" ref="F30">IF($C30="","",INDEX('List of Test Cases'!C:C,MATCH(CONCATENATE($C30,$C$1),'List of Test Cases'!$Q:$Q,0),))</f>
        <v>ET-G002-SRS-G3</v>
      </c>
      <c r="G30" s="56" t="str" cm="1">
        <f t="array" aca="1" ref="G30" ca="1">IF($C30="","",INDEX('List of Test Cases'!G:G,MATCH(CONCATENATE($C30,$C$1),'List of Test Cases'!$Q:$Q,0),))</f>
        <v>Switch Request Secured Active - Gas (Gaining) (OFAF, 1 Day(s), Domestic, Change of Occupancy)</v>
      </c>
      <c r="H30" s="56" t="str" cm="1">
        <f t="array" ref="H30">IF($C30="","",INDEX('List of Test Cases'!A:A,MATCH(CONCATENATE($C30,$C$1),'List of Test Cases'!$Q:$Q,0),))</f>
        <v>Switch Request Successful - GAIN</v>
      </c>
      <c r="I30" s="601"/>
      <c r="J30" s="601"/>
      <c r="K30" s="47"/>
      <c r="L30" s="47"/>
      <c r="M30" s="47"/>
      <c r="N30" s="47"/>
      <c r="O30" s="56"/>
      <c r="P30" s="56"/>
    </row>
    <row r="31" spans="1:16" s="42" customFormat="1" ht="36.299999999999997" x14ac:dyDescent="0.25">
      <c r="B31" s="603">
        <v>4</v>
      </c>
      <c r="C31" s="325" t="str" cm="1">
        <f t="array" ref="C31">IFERROR(INDEX('List of Test Cases'!C:C,SMALL(IF('List of Test Cases'!E:E=$C$1,ROW('List of Test Cases'!E:E) - ROW(INDEX('List of Test Cases'!E:E,1,1))+1),B31)),"")</f>
        <v>ET-G002-SRS-G4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ET-G002</v>
      </c>
      <c r="F31" s="56" t="str" cm="1">
        <f t="array" ref="F31">IF($C31="","",INDEX('List of Test Cases'!C:C,MATCH(CONCATENATE($C31,$C$1),'List of Test Cases'!$Q:$Q,0),))</f>
        <v>ET-G002-SRS-G4</v>
      </c>
      <c r="G31" s="56" t="str" cm="1">
        <f t="array" aca="1" ref="G31" ca="1">IF($C31="","",INDEX('List of Test Cases'!G:G,MATCH(CONCATENATE($C31,$C$1),'List of Test Cases'!$Q:$Q,0),))</f>
        <v>Switch Request Secured Active - Gas (Gaining) (OFAF, 2 Day(s), Non-Domestic, Change of Occupancy)</v>
      </c>
      <c r="H31" s="56" t="str" cm="1">
        <f t="array" ref="H31">IF($C31="","",INDEX('List of Test Cases'!A:A,MATCH(CONCATENATE($C31,$C$1),'List of Test Cases'!$Q:$Q,0),))</f>
        <v>Switch Request Successful - GAIN</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ET-G010-SRWR-G1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ET-G010</v>
      </c>
      <c r="F32" s="56" t="str" cm="1">
        <f t="array" ref="F32">IF($C32="","",INDEX('List of Test Cases'!C:C,MATCH(CONCATENATE($C32,$C$1),'List of Test Cases'!$Q:$Q,0),))</f>
        <v>ET-G010-SRWR-G1</v>
      </c>
      <c r="G32" s="56" t="str" cm="1">
        <f t="array" aca="1" ref="G32" ca="1">IF($C32="","",INDEX('List of Test Cases'!G:G,MATCH(CONCATENATE($C32,$C$1),'List of Test Cases'!$Q:$Q,0),))</f>
        <v>Switch Request Secured Active - Gas (Gaining) (1 Day(s))</v>
      </c>
      <c r="H32" s="56" t="str" cm="1">
        <f t="array" ref="H32">IF($C32="","",INDEX('List of Test Cases'!A:A,MATCH(CONCATENATE($C32,$C$1),'List of Test Cases'!$Q:$Q,0),))</f>
        <v>Switch Request Withdrawal Rejected - GAIN</v>
      </c>
      <c r="I32" s="601"/>
      <c r="J32" s="601"/>
      <c r="K32" s="47"/>
      <c r="L32" s="47"/>
      <c r="M32" s="47"/>
      <c r="N32" s="47"/>
      <c r="O32" s="56"/>
      <c r="P32" s="56"/>
    </row>
    <row r="33" spans="2:16" s="24" customFormat="1" ht="24.2" x14ac:dyDescent="0.25">
      <c r="B33" s="603">
        <v>6</v>
      </c>
      <c r="C33" s="325" t="str" cm="1">
        <f t="array" ref="C33">IFERROR(INDEX('List of Test Cases'!C:C,SMALL(IF('List of Test Cases'!E:E=$C$1,ROW('List of Test Cases'!E:E) - ROW(INDEX('List of Test Cases'!E:E,1,1))+1),B33)),"")</f>
        <v>ET-G010-SRWR-G2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ET-G010</v>
      </c>
      <c r="F33" s="56" t="str" cm="1">
        <f t="array" ref="F33">IF($C33="","",INDEX('List of Test Cases'!C:C,MATCH(CONCATENATE($C33,$C$1),'List of Test Cases'!$Q:$Q,0),))</f>
        <v>ET-G010-SRWR-G2</v>
      </c>
      <c r="G33" s="56" t="str" cm="1">
        <f t="array" aca="1" ref="G33" ca="1">IF($C33="","",INDEX('List of Test Cases'!G:G,MATCH(CONCATENATE($C33,$C$1),'List of Test Cases'!$Q:$Q,0),))</f>
        <v>Switch Request Secured Active - Gas (Gaining) (OFAF, 1 Day(s))</v>
      </c>
      <c r="H33" s="56" t="str" cm="1">
        <f t="array" ref="H33">IF($C33="","",INDEX('List of Test Cases'!A:A,MATCH(CONCATENATE($C33,$C$1),'List of Test Cases'!$Q:$Q,0),))</f>
        <v>Switch Request Withdrawal Rejected - GAIN</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sheetData>
  <autoFilter ref="B13:P24" xr:uid="{50C60D55-D714-42F1-9A1E-8E708121C9FD}"/>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A35"/>
  <sheetViews>
    <sheetView workbookViewId="0">
      <selection activeCell="A4" sqref="A4"/>
    </sheetView>
  </sheetViews>
  <sheetFormatPr defaultRowHeight="13.25" x14ac:dyDescent="0.3"/>
  <cols>
    <col min="1" max="1" width="44" bestFit="1" customWidth="1"/>
    <col min="2" max="2" width="15.6640625" bestFit="1" customWidth="1"/>
    <col min="3" max="3" width="20.5546875" bestFit="1" customWidth="1"/>
  </cols>
  <sheetData>
    <row r="3" spans="1:1" x14ac:dyDescent="0.3">
      <c r="A3" s="273" t="s">
        <v>11</v>
      </c>
    </row>
    <row r="4" spans="1:1" x14ac:dyDescent="0.3">
      <c r="A4" s="274" t="s">
        <v>12</v>
      </c>
    </row>
    <row r="5" spans="1:1" x14ac:dyDescent="0.3">
      <c r="A5" s="274" t="s">
        <v>13</v>
      </c>
    </row>
    <row r="6" spans="1:1" x14ac:dyDescent="0.3">
      <c r="A6" s="274" t="s">
        <v>14</v>
      </c>
    </row>
    <row r="7" spans="1:1" x14ac:dyDescent="0.3">
      <c r="A7" s="274" t="s">
        <v>15</v>
      </c>
    </row>
    <row r="8" spans="1:1" x14ac:dyDescent="0.3">
      <c r="A8" s="274" t="s">
        <v>16</v>
      </c>
    </row>
    <row r="9" spans="1:1" x14ac:dyDescent="0.3">
      <c r="A9" s="274" t="s">
        <v>17</v>
      </c>
    </row>
    <row r="10" spans="1:1" x14ac:dyDescent="0.3">
      <c r="A10" s="274" t="s">
        <v>18</v>
      </c>
    </row>
    <row r="11" spans="1:1" x14ac:dyDescent="0.3">
      <c r="A11" s="274" t="s">
        <v>19</v>
      </c>
    </row>
    <row r="12" spans="1:1" x14ac:dyDescent="0.3">
      <c r="A12" s="274" t="s">
        <v>20</v>
      </c>
    </row>
    <row r="13" spans="1:1" x14ac:dyDescent="0.3">
      <c r="A13" s="274" t="s">
        <v>21</v>
      </c>
    </row>
    <row r="14" spans="1:1" x14ac:dyDescent="0.3">
      <c r="A14" s="274" t="s">
        <v>22</v>
      </c>
    </row>
    <row r="15" spans="1:1" x14ac:dyDescent="0.3">
      <c r="A15" s="274" t="s">
        <v>23</v>
      </c>
    </row>
    <row r="16" spans="1:1" x14ac:dyDescent="0.3">
      <c r="A16" s="274" t="s">
        <v>24</v>
      </c>
    </row>
    <row r="17" spans="1:1" x14ac:dyDescent="0.3">
      <c r="A17" s="274" t="s">
        <v>25</v>
      </c>
    </row>
    <row r="18" spans="1:1" x14ac:dyDescent="0.3">
      <c r="A18" s="274" t="s">
        <v>26</v>
      </c>
    </row>
    <row r="19" spans="1:1" x14ac:dyDescent="0.3">
      <c r="A19" s="274" t="s">
        <v>27</v>
      </c>
    </row>
    <row r="20" spans="1:1" x14ac:dyDescent="0.3">
      <c r="A20" s="274" t="s">
        <v>28</v>
      </c>
    </row>
    <row r="21" spans="1:1" x14ac:dyDescent="0.3">
      <c r="A21" s="274" t="s">
        <v>29</v>
      </c>
    </row>
    <row r="22" spans="1:1" x14ac:dyDescent="0.3">
      <c r="A22" s="274" t="s">
        <v>30</v>
      </c>
    </row>
    <row r="23" spans="1:1" x14ac:dyDescent="0.3">
      <c r="A23" s="274" t="s">
        <v>31</v>
      </c>
    </row>
    <row r="24" spans="1:1" x14ac:dyDescent="0.3">
      <c r="A24" s="274" t="s">
        <v>32</v>
      </c>
    </row>
    <row r="25" spans="1:1" x14ac:dyDescent="0.3">
      <c r="A25" s="274" t="s">
        <v>33</v>
      </c>
    </row>
    <row r="26" spans="1:1" x14ac:dyDescent="0.3">
      <c r="A26" s="274" t="s">
        <v>34</v>
      </c>
    </row>
    <row r="27" spans="1:1" x14ac:dyDescent="0.3">
      <c r="A27" s="274" t="s">
        <v>35</v>
      </c>
    </row>
    <row r="28" spans="1:1" x14ac:dyDescent="0.3">
      <c r="A28" s="274" t="s">
        <v>36</v>
      </c>
    </row>
    <row r="29" spans="1:1" x14ac:dyDescent="0.3">
      <c r="A29" s="274" t="s">
        <v>37</v>
      </c>
    </row>
    <row r="30" spans="1:1" x14ac:dyDescent="0.3">
      <c r="A30" s="274" t="s">
        <v>38</v>
      </c>
    </row>
    <row r="31" spans="1:1" x14ac:dyDescent="0.3">
      <c r="A31" s="274" t="s">
        <v>39</v>
      </c>
    </row>
    <row r="32" spans="1:1" x14ac:dyDescent="0.3">
      <c r="A32" s="274" t="s">
        <v>40</v>
      </c>
    </row>
    <row r="33" spans="1:1" x14ac:dyDescent="0.3">
      <c r="A33" s="274" t="s">
        <v>41</v>
      </c>
    </row>
    <row r="34" spans="1:1" x14ac:dyDescent="0.3">
      <c r="A34" s="274" t="s">
        <v>42</v>
      </c>
    </row>
    <row r="35" spans="1:1" x14ac:dyDescent="0.3">
      <c r="A35" s="274" t="s">
        <v>43</v>
      </c>
    </row>
  </sheetData>
  <pageMargins left="0.7" right="0.7" top="0.75" bottom="0.75" header="0.3" footer="0.3"/>
  <pageSetup paperSize="9" orientation="portrait" r:id="rId2"/>
  <headerFooter>
    <oddHeader>&amp;C&amp;"Calibri"&amp;11&amp;KFF0000DCC Controlled&amp;1#</oddHeader>
    <oddFooter>&amp;C&amp;1#&amp;"Calibri"&amp;11&amp;KFF0000DCC Controlled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96206-2464-4D73-846D-F1D7DFCCCD74}">
  <dimension ref="A1:P161"/>
  <sheetViews>
    <sheetView showGridLines="0" showRuler="0" topLeftCell="A2" zoomScaleNormal="100" zoomScalePageLayoutView="176" workbookViewId="0">
      <pane xSplit="7" topLeftCell="H1" activePane="topRight" state="frozen"/>
      <selection activeCell="A8" sqref="A8"/>
      <selection pane="topRight" activeCell="A2" sqref="A1:A1048576"/>
    </sheetView>
  </sheetViews>
  <sheetFormatPr defaultColWidth="10.5546875" defaultRowHeight="20.3" customHeight="1" x14ac:dyDescent="0.25"/>
  <cols>
    <col min="1" max="1" width="0" style="124" hidden="1" customWidth="1"/>
    <col min="2" max="2" width="27" style="140" customWidth="1"/>
    <col min="3" max="3" width="27.5546875" style="140" customWidth="1"/>
    <col min="4" max="4" width="13.5546875" style="140" customWidth="1"/>
    <col min="5" max="5" width="12" style="141" bestFit="1" customWidth="1"/>
    <col min="6" max="6" width="15.33203125" style="124" bestFit="1" customWidth="1"/>
    <col min="7" max="7" width="46.33203125" style="124" customWidth="1"/>
    <col min="8" max="8" width="21.88671875" style="124" bestFit="1" customWidth="1"/>
    <col min="9" max="9" width="30.109375" style="124" customWidth="1"/>
    <col min="10" max="10" width="39.6640625" style="124" customWidth="1"/>
    <col min="11" max="11" width="19.88671875" style="124" bestFit="1" customWidth="1"/>
    <col min="12" max="12" width="26.6640625" style="124" customWidth="1"/>
    <col min="13" max="13" width="32.44140625" style="124" bestFit="1" customWidth="1"/>
    <col min="14" max="14" width="36.109375" style="124" bestFit="1" customWidth="1"/>
    <col min="15" max="15" width="20.33203125" style="124" bestFit="1" customWidth="1"/>
    <col min="16" max="16" width="40.33203125" style="124" customWidth="1"/>
    <col min="17" max="16384" width="10.5546875" style="124"/>
  </cols>
  <sheetData>
    <row r="1" spans="1:16" ht="39.049999999999997" customHeight="1" x14ac:dyDescent="0.25">
      <c r="B1" s="322" t="s">
        <v>388</v>
      </c>
      <c r="C1" s="122" t="s">
        <v>989</v>
      </c>
      <c r="D1" s="195"/>
      <c r="E1" s="123"/>
      <c r="F1" s="98"/>
      <c r="G1" s="123"/>
      <c r="H1" s="123"/>
      <c r="I1" s="123"/>
      <c r="J1" s="123"/>
      <c r="K1" s="123"/>
      <c r="L1" s="123"/>
      <c r="M1" s="123"/>
      <c r="N1" s="123"/>
      <c r="O1" s="379"/>
      <c r="P1" s="380"/>
    </row>
    <row r="2" spans="1:16" ht="14.4" x14ac:dyDescent="0.25">
      <c r="B2" s="322" t="s">
        <v>390</v>
      </c>
      <c r="C2" s="1262" t="s">
        <v>1641</v>
      </c>
      <c r="D2" s="1263"/>
      <c r="E2" s="1263"/>
      <c r="F2" s="1263"/>
      <c r="G2" s="1263"/>
      <c r="H2" s="527"/>
      <c r="I2" s="527"/>
      <c r="J2" s="527"/>
      <c r="K2" s="527"/>
      <c r="L2" s="527"/>
      <c r="M2" s="527"/>
      <c r="N2" s="527"/>
      <c r="O2" s="379"/>
      <c r="P2" s="380"/>
    </row>
    <row r="3" spans="1:16" ht="12.1" x14ac:dyDescent="0.25">
      <c r="B3" s="1235" t="s">
        <v>392</v>
      </c>
      <c r="C3" s="1264" t="s">
        <v>1598</v>
      </c>
      <c r="D3" s="1265"/>
      <c r="E3" s="1265"/>
      <c r="F3" s="1265"/>
      <c r="G3" s="1265"/>
      <c r="H3" s="528"/>
      <c r="I3" s="528"/>
      <c r="J3" s="528"/>
      <c r="K3" s="528"/>
      <c r="L3" s="528"/>
      <c r="M3" s="528"/>
      <c r="N3" s="528"/>
      <c r="O3" s="381"/>
      <c r="P3" s="382"/>
    </row>
    <row r="4" spans="1:16" ht="12.1" x14ac:dyDescent="0.25">
      <c r="B4" s="1236"/>
      <c r="C4" s="1266"/>
      <c r="D4" s="1267"/>
      <c r="E4" s="1267"/>
      <c r="F4" s="1267"/>
      <c r="G4" s="1267"/>
      <c r="H4" s="529"/>
      <c r="I4" s="529"/>
      <c r="J4" s="529"/>
      <c r="K4" s="529"/>
      <c r="L4" s="529"/>
      <c r="M4" s="529"/>
      <c r="N4" s="529"/>
      <c r="P4" s="383"/>
    </row>
    <row r="5" spans="1:16" ht="12.1" x14ac:dyDescent="0.25">
      <c r="B5" s="1236"/>
      <c r="C5" s="1266"/>
      <c r="D5" s="1267"/>
      <c r="E5" s="1267"/>
      <c r="F5" s="1267"/>
      <c r="G5" s="1267"/>
      <c r="H5" s="529"/>
      <c r="I5" s="529"/>
      <c r="J5" s="529"/>
      <c r="K5" s="529"/>
      <c r="L5" s="529"/>
      <c r="M5" s="529"/>
      <c r="N5" s="529"/>
      <c r="P5" s="383"/>
    </row>
    <row r="6" spans="1:16" ht="12.1" x14ac:dyDescent="0.25">
      <c r="B6" s="1236"/>
      <c r="C6" s="1266"/>
      <c r="D6" s="1267"/>
      <c r="E6" s="1267"/>
      <c r="F6" s="1267"/>
      <c r="G6" s="1267"/>
      <c r="H6" s="529"/>
      <c r="I6" s="529"/>
      <c r="J6" s="529"/>
      <c r="K6" s="529"/>
      <c r="L6" s="529"/>
      <c r="M6" s="529"/>
      <c r="N6" s="529"/>
      <c r="O6" s="384"/>
      <c r="P6" s="385"/>
    </row>
    <row r="7" spans="1:16" ht="12.1" x14ac:dyDescent="0.25">
      <c r="B7" s="1237"/>
      <c r="C7" s="1268"/>
      <c r="D7" s="1269"/>
      <c r="E7" s="1269"/>
      <c r="F7" s="1269"/>
      <c r="G7" s="1269"/>
      <c r="H7" s="530"/>
      <c r="I7" s="530"/>
      <c r="J7" s="530"/>
      <c r="K7" s="530"/>
      <c r="L7" s="530"/>
      <c r="M7" s="530"/>
      <c r="N7" s="531"/>
    </row>
    <row r="8" spans="1:16" ht="58.5" customHeight="1"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t="s">
        <v>1600</v>
      </c>
      <c r="D9" s="1263"/>
      <c r="E9" s="1263"/>
      <c r="F9" s="1263"/>
      <c r="G9" s="1263"/>
      <c r="H9" s="1010"/>
      <c r="I9" s="1010"/>
      <c r="J9" s="527"/>
      <c r="K9" s="527"/>
      <c r="L9" s="527"/>
      <c r="M9" s="527"/>
      <c r="N9" s="527"/>
      <c r="O9" s="379"/>
      <c r="P9" s="380"/>
    </row>
    <row r="10" spans="1:16" ht="44.25" hidden="1" customHeight="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269" t="s">
        <v>1602</v>
      </c>
      <c r="D13" s="269" t="s">
        <v>406</v>
      </c>
      <c r="E13" s="269"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409.55" x14ac:dyDescent="0.3">
      <c r="A14" s="126" t="s">
        <v>1603</v>
      </c>
      <c r="B14" s="106" t="s">
        <v>1604</v>
      </c>
      <c r="C14" s="612" t="s">
        <v>805</v>
      </c>
      <c r="D14" s="612" t="s">
        <v>804</v>
      </c>
      <c r="E14" s="612" t="s">
        <v>1207</v>
      </c>
      <c r="F14" s="112" t="s">
        <v>1642</v>
      </c>
      <c r="G14" s="127" t="s">
        <v>324</v>
      </c>
      <c r="H14" s="126" t="s">
        <v>1606</v>
      </c>
      <c r="I14" s="128" t="s">
        <v>1607</v>
      </c>
      <c r="J14" s="502"/>
      <c r="K14" s="126"/>
      <c r="L14" s="126" t="s">
        <v>1608</v>
      </c>
      <c r="M14" s="129" t="s">
        <v>1609</v>
      </c>
      <c r="N14" s="130">
        <v>202</v>
      </c>
      <c r="O14" s="131"/>
    </row>
    <row r="15" spans="1:16" s="135" customFormat="1" ht="133.05000000000001" x14ac:dyDescent="0.3">
      <c r="A15" s="132" t="s">
        <v>1610</v>
      </c>
      <c r="B15" s="126" t="s">
        <v>1611</v>
      </c>
      <c r="C15" s="612" t="s">
        <v>805</v>
      </c>
      <c r="D15" s="612" t="s">
        <v>804</v>
      </c>
      <c r="E15" s="612" t="s">
        <v>1264</v>
      </c>
      <c r="F15" s="133" t="s">
        <v>1643</v>
      </c>
      <c r="G15" s="134" t="s">
        <v>1184</v>
      </c>
      <c r="H15" s="272" t="s">
        <v>1209</v>
      </c>
      <c r="I15" s="272" t="s">
        <v>1613</v>
      </c>
      <c r="J15" s="272" t="s">
        <v>63</v>
      </c>
      <c r="K15" s="129" t="s">
        <v>63</v>
      </c>
      <c r="L15" s="126" t="s">
        <v>63</v>
      </c>
      <c r="M15" s="126" t="s">
        <v>63</v>
      </c>
      <c r="N15" s="130">
        <v>202</v>
      </c>
      <c r="O15" s="106" t="s">
        <v>1225</v>
      </c>
    </row>
    <row r="16" spans="1:16" s="743" customFormat="1" ht="133.05000000000001" x14ac:dyDescent="0.3">
      <c r="A16" s="745" t="s">
        <v>1610</v>
      </c>
      <c r="B16" s="737" t="s">
        <v>1614</v>
      </c>
      <c r="C16" s="738" t="s">
        <v>805</v>
      </c>
      <c r="D16" s="738" t="s">
        <v>805</v>
      </c>
      <c r="E16" s="738" t="s">
        <v>1182</v>
      </c>
      <c r="F16" s="739" t="s">
        <v>1644</v>
      </c>
      <c r="G16" s="783" t="s">
        <v>336</v>
      </c>
      <c r="H16" s="741" t="s">
        <v>1209</v>
      </c>
      <c r="I16" s="741" t="s">
        <v>1613</v>
      </c>
      <c r="J16" s="741" t="s">
        <v>63</v>
      </c>
      <c r="K16" s="742" t="s">
        <v>63</v>
      </c>
      <c r="L16" s="737" t="s">
        <v>63</v>
      </c>
      <c r="M16" s="737" t="s">
        <v>63</v>
      </c>
      <c r="N16" s="777">
        <v>202</v>
      </c>
      <c r="O16" s="720" t="s">
        <v>1225</v>
      </c>
    </row>
    <row r="17" spans="1:16" s="135" customFormat="1" ht="145.15" x14ac:dyDescent="0.3">
      <c r="A17" s="132" t="s">
        <v>1610</v>
      </c>
      <c r="B17" s="126" t="s">
        <v>1616</v>
      </c>
      <c r="C17" s="612" t="s">
        <v>805</v>
      </c>
      <c r="D17" s="612" t="s">
        <v>1389</v>
      </c>
      <c r="E17" s="612" t="s">
        <v>1182</v>
      </c>
      <c r="F17" s="133" t="s">
        <v>1645</v>
      </c>
      <c r="G17" s="134" t="s">
        <v>1618</v>
      </c>
      <c r="H17" s="272" t="s">
        <v>63</v>
      </c>
      <c r="I17" s="272" t="s">
        <v>1613</v>
      </c>
      <c r="J17" s="272" t="s">
        <v>63</v>
      </c>
      <c r="K17" s="129" t="s">
        <v>63</v>
      </c>
      <c r="L17" s="126" t="s">
        <v>63</v>
      </c>
      <c r="M17" s="272" t="s">
        <v>63</v>
      </c>
      <c r="N17" s="129">
        <v>202</v>
      </c>
      <c r="O17" s="106" t="s">
        <v>1225</v>
      </c>
    </row>
    <row r="18" spans="1:16" s="135" customFormat="1" ht="84.7" x14ac:dyDescent="0.3">
      <c r="A18" s="132" t="s">
        <v>1610</v>
      </c>
      <c r="B18" s="126" t="s">
        <v>1619</v>
      </c>
      <c r="C18" s="612" t="s">
        <v>804</v>
      </c>
      <c r="D18" s="612" t="s">
        <v>804</v>
      </c>
      <c r="E18" s="612" t="s">
        <v>1207</v>
      </c>
      <c r="F18" s="133" t="s">
        <v>1646</v>
      </c>
      <c r="G18" s="134" t="s">
        <v>1621</v>
      </c>
      <c r="H18" s="272" t="s">
        <v>1209</v>
      </c>
      <c r="I18" s="272" t="s">
        <v>1613</v>
      </c>
      <c r="J18" s="272" t="s">
        <v>63</v>
      </c>
      <c r="K18" s="129" t="s">
        <v>63</v>
      </c>
      <c r="L18" s="126" t="s">
        <v>63</v>
      </c>
      <c r="M18" s="126" t="s">
        <v>63</v>
      </c>
      <c r="N18" s="130">
        <v>202</v>
      </c>
      <c r="O18" s="290"/>
    </row>
    <row r="19" spans="1:16" s="135" customFormat="1" ht="84.7" x14ac:dyDescent="0.3">
      <c r="A19" s="132" t="s">
        <v>1610</v>
      </c>
      <c r="B19" s="126" t="s">
        <v>1623</v>
      </c>
      <c r="C19" s="612" t="s">
        <v>804</v>
      </c>
      <c r="D19" s="612" t="s">
        <v>1389</v>
      </c>
      <c r="E19" s="612" t="s">
        <v>1207</v>
      </c>
      <c r="F19" s="133" t="s">
        <v>1647</v>
      </c>
      <c r="G19" s="134" t="s">
        <v>1625</v>
      </c>
      <c r="H19" s="272" t="s">
        <v>63</v>
      </c>
      <c r="I19" s="272" t="s">
        <v>1613</v>
      </c>
      <c r="J19" s="272" t="s">
        <v>63</v>
      </c>
      <c r="K19" s="129" t="s">
        <v>63</v>
      </c>
      <c r="L19" s="126" t="s">
        <v>63</v>
      </c>
      <c r="M19" s="126" t="s">
        <v>63</v>
      </c>
      <c r="N19" s="130">
        <v>202</v>
      </c>
      <c r="O19" s="56"/>
    </row>
    <row r="20" spans="1:16" s="743" customFormat="1" ht="84.7" x14ac:dyDescent="0.3">
      <c r="A20" s="745" t="s">
        <v>1610</v>
      </c>
      <c r="B20" s="737" t="s">
        <v>1626</v>
      </c>
      <c r="C20" s="738" t="s">
        <v>805</v>
      </c>
      <c r="D20" s="738" t="s">
        <v>805</v>
      </c>
      <c r="E20" s="738" t="s">
        <v>1207</v>
      </c>
      <c r="F20" s="739" t="s">
        <v>1648</v>
      </c>
      <c r="G20" s="783" t="s">
        <v>338</v>
      </c>
      <c r="H20" s="741" t="s">
        <v>1209</v>
      </c>
      <c r="I20" s="741" t="s">
        <v>1613</v>
      </c>
      <c r="J20" s="741" t="s">
        <v>63</v>
      </c>
      <c r="K20" s="742" t="s">
        <v>63</v>
      </c>
      <c r="L20" s="737" t="s">
        <v>63</v>
      </c>
      <c r="M20" s="737" t="s">
        <v>63</v>
      </c>
      <c r="N20" s="777">
        <v>202</v>
      </c>
      <c r="O20" s="683" t="s">
        <v>1308</v>
      </c>
    </row>
    <row r="21" spans="1:16" s="135" customFormat="1" ht="84.7" x14ac:dyDescent="0.3">
      <c r="A21" s="132" t="s">
        <v>1610</v>
      </c>
      <c r="B21" s="126" t="s">
        <v>1628</v>
      </c>
      <c r="C21" s="612" t="s">
        <v>804</v>
      </c>
      <c r="D21" s="612" t="s">
        <v>1389</v>
      </c>
      <c r="E21" s="612" t="s">
        <v>1207</v>
      </c>
      <c r="F21" s="133" t="s">
        <v>1649</v>
      </c>
      <c r="G21" s="134" t="s">
        <v>1391</v>
      </c>
      <c r="H21" s="272" t="s">
        <v>1209</v>
      </c>
      <c r="I21" s="272" t="s">
        <v>1613</v>
      </c>
      <c r="J21" s="272" t="s">
        <v>63</v>
      </c>
      <c r="K21" s="129" t="s">
        <v>63</v>
      </c>
      <c r="L21" s="126" t="s">
        <v>63</v>
      </c>
      <c r="M21" s="126" t="s">
        <v>63</v>
      </c>
      <c r="N21" s="130">
        <v>202</v>
      </c>
      <c r="O21" s="56"/>
    </row>
    <row r="22" spans="1:16" s="743" customFormat="1" ht="121" x14ac:dyDescent="0.3">
      <c r="A22" s="737" t="s">
        <v>1630</v>
      </c>
      <c r="B22" s="737" t="s">
        <v>1631</v>
      </c>
      <c r="C22" s="738" t="s">
        <v>805</v>
      </c>
      <c r="D22" s="738" t="s">
        <v>805</v>
      </c>
      <c r="E22" s="738" t="s">
        <v>1207</v>
      </c>
      <c r="F22" s="739" t="s">
        <v>1632</v>
      </c>
      <c r="G22" s="740" t="s">
        <v>326</v>
      </c>
      <c r="H22" s="737" t="s">
        <v>63</v>
      </c>
      <c r="I22" s="737" t="s">
        <v>1633</v>
      </c>
      <c r="J22" s="741" t="s">
        <v>63</v>
      </c>
      <c r="K22" s="742" t="s">
        <v>63</v>
      </c>
      <c r="L22" s="742" t="s">
        <v>63</v>
      </c>
      <c r="M22" s="742" t="s">
        <v>63</v>
      </c>
      <c r="N22" s="737">
        <v>202</v>
      </c>
      <c r="O22" s="683" t="s">
        <v>1239</v>
      </c>
    </row>
    <row r="23" spans="1:16" s="743" customFormat="1" ht="121" x14ac:dyDescent="0.3">
      <c r="A23" s="737" t="s">
        <v>1630</v>
      </c>
      <c r="B23" s="737" t="s">
        <v>1634</v>
      </c>
      <c r="C23" s="738" t="s">
        <v>805</v>
      </c>
      <c r="D23" s="738" t="s">
        <v>805</v>
      </c>
      <c r="E23" s="738" t="s">
        <v>1207</v>
      </c>
      <c r="F23" s="739" t="s">
        <v>1635</v>
      </c>
      <c r="G23" s="740" t="s">
        <v>328</v>
      </c>
      <c r="H23" s="737" t="s">
        <v>63</v>
      </c>
      <c r="I23" s="737" t="s">
        <v>1636</v>
      </c>
      <c r="J23" s="741" t="s">
        <v>63</v>
      </c>
      <c r="K23" s="742" t="s">
        <v>63</v>
      </c>
      <c r="L23" s="742" t="s">
        <v>63</v>
      </c>
      <c r="M23" s="742" t="s">
        <v>63</v>
      </c>
      <c r="N23" s="737">
        <v>202</v>
      </c>
      <c r="O23" s="683" t="s">
        <v>1239</v>
      </c>
    </row>
    <row r="24" spans="1:16" s="743" customFormat="1" ht="121" x14ac:dyDescent="0.3">
      <c r="A24" s="737" t="s">
        <v>1630</v>
      </c>
      <c r="B24" s="744" t="s">
        <v>1637</v>
      </c>
      <c r="C24" s="738" t="s">
        <v>805</v>
      </c>
      <c r="D24" s="738" t="s">
        <v>805</v>
      </c>
      <c r="E24" s="738" t="s">
        <v>1207</v>
      </c>
      <c r="F24" s="737" t="s">
        <v>1638</v>
      </c>
      <c r="G24" s="740" t="s">
        <v>798</v>
      </c>
      <c r="H24" s="737" t="s">
        <v>1639</v>
      </c>
      <c r="I24" s="737" t="s">
        <v>1640</v>
      </c>
      <c r="J24" s="741" t="s">
        <v>63</v>
      </c>
      <c r="K24" s="742" t="s">
        <v>63</v>
      </c>
      <c r="L24" s="742"/>
      <c r="M24" s="742" t="s">
        <v>63</v>
      </c>
      <c r="N24" s="737">
        <v>202</v>
      </c>
      <c r="O24" s="683" t="s">
        <v>1239</v>
      </c>
    </row>
    <row r="25" spans="1:16" s="135" customFormat="1" ht="12.1" x14ac:dyDescent="0.3">
      <c r="B25" s="126"/>
      <c r="C25" s="126"/>
      <c r="D25" s="12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ET-G002-SRS-L1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ET-G002</v>
      </c>
      <c r="F28" s="56" t="str" cm="1">
        <f t="array" ref="F28">IF($C28="","",INDEX('List of Test Cases'!C:C,MATCH(CONCATENATE($C28,$C$1),'List of Test Cases'!$Q:$Q,0),))</f>
        <v>ET-G002-SRS-L1</v>
      </c>
      <c r="G28" s="56" t="str" cm="1">
        <f t="array" aca="1" ref="G28" ca="1">IF($C28="","",INDEX('List of Test Cases'!G:G,MATCH(CONCATENATE($C28,$C$1),'List of Test Cases'!$Q:$Q,0),))</f>
        <v>Switch Request Secured InActive - Gas (Losing) (1 Day(s), Domestic, Change of Occupancy)</v>
      </c>
      <c r="H28" s="56" t="str" cm="1">
        <f t="array" ref="H28">IF($C28="","",INDEX('List of Test Cases'!A:A,MATCH(CONCATENATE($C28,$C$1),'List of Test Cases'!$Q:$Q,0),))</f>
        <v>Switch Request Successful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ET-G002-SRS-L2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ET-G002</v>
      </c>
      <c r="F29" s="56" t="str" cm="1">
        <f t="array" ref="F29">IF($C29="","",INDEX('List of Test Cases'!C:C,MATCH(CONCATENATE($C29,$C$1),'List of Test Cases'!$Q:$Q,0),))</f>
        <v>ET-G002-SRS-L2</v>
      </c>
      <c r="G29" s="56" t="str" cm="1">
        <f t="array" aca="1" ref="G29" ca="1">IF($C29="","",INDEX('List of Test Cases'!G:G,MATCH(CONCATENATE($C29,$C$1),'List of Test Cases'!$Q:$Q,0),))</f>
        <v>Switch Request Secured InActive - Gas (Losing) (2 Day(s), Non-Domestic, Change of Occupancy)</v>
      </c>
      <c r="H29" s="56" t="str" cm="1">
        <f t="array" ref="H29">IF($C29="","",INDEX('List of Test Cases'!A:A,MATCH(CONCATENATE($C29,$C$1),'List of Test Cases'!$Q:$Q,0),))</f>
        <v>Switch Request Successful - LOSE</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ET-G002-SRS-L3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ET-G002</v>
      </c>
      <c r="F30" s="56" t="str" cm="1">
        <f t="array" ref="F30">IF($C30="","",INDEX('List of Test Cases'!C:C,MATCH(CONCATENATE($C30,$C$1),'List of Test Cases'!$Q:$Q,0),))</f>
        <v>ET-G002-SRS-L3</v>
      </c>
      <c r="G30" s="56" t="str" cm="1">
        <f t="array" aca="1" ref="G30" ca="1">IF($C30="","",INDEX('List of Test Cases'!G:G,MATCH(CONCATENATE($C30,$C$1),'List of Test Cases'!$Q:$Q,0),))</f>
        <v>Switch Request Secured InActive - Gas (Losing) (OFAF, 1 Day(s), Domestic, Change of Occupancy)</v>
      </c>
      <c r="H30" s="56" t="str" cm="1">
        <f t="array" ref="H30">IF($C30="","",INDEX('List of Test Cases'!A:A,MATCH(CONCATENATE($C30,$C$1),'List of Test Cases'!$Q:$Q,0),))</f>
        <v>Switch Request Successful - LOSE</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ET-G002-SRS-L4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ET-G002</v>
      </c>
      <c r="F31" s="56" t="str" cm="1">
        <f t="array" ref="F31">IF($C31="","",INDEX('List of Test Cases'!C:C,MATCH(CONCATENATE($C31,$C$1),'List of Test Cases'!$Q:$Q,0),))</f>
        <v>ET-G002-SRS-L4</v>
      </c>
      <c r="G31" s="56" t="str" cm="1">
        <f t="array" aca="1" ref="G31" ca="1">IF($C31="","",INDEX('List of Test Cases'!G:G,MATCH(CONCATENATE($C31,$C$1),'List of Test Cases'!$Q:$Q,0),))</f>
        <v>Switch Request Secured InActive - Gas (Losing) (OFAF, 2 Day(s), Non-Domestic, Change of Occupancy)</v>
      </c>
      <c r="H31" s="56" t="str" cm="1">
        <f t="array" ref="H31">IF($C31="","",INDEX('List of Test Cases'!A:A,MATCH(CONCATENATE($C31,$C$1),'List of Test Cases'!$Q:$Q,0),))</f>
        <v>Switch Request Successful - LOSE</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ET-G011-SRAR-L1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ET-G011</v>
      </c>
      <c r="F32" s="56" t="str" cm="1">
        <f t="array" ref="F32">IF($C32="","",INDEX('List of Test Cases'!C:C,MATCH(CONCATENATE($C32,$C$1),'List of Test Cases'!$Q:$Q,0),))</f>
        <v>ET-G011-SRAR-L1</v>
      </c>
      <c r="G32" s="56" t="str" cm="1">
        <f t="array" aca="1" ref="G32" ca="1">IF($C32="","",INDEX('List of Test Cases'!G:G,MATCH(CONCATENATE($C32,$C$1),'List of Test Cases'!$Q:$Q,0),))</f>
        <v>Switch Request Secured InActive - Gas (Losing) (1 Day(s))</v>
      </c>
      <c r="H32" s="56" t="str" cm="1">
        <f t="array" ref="H32">IF($C32="","",INDEX('List of Test Cases'!A:A,MATCH(CONCATENATE($C32,$C$1),'List of Test Cases'!$Q:$Q,0),))</f>
        <v>Switch Request Annulment Rejection - LOSE</v>
      </c>
      <c r="I32" s="601"/>
      <c r="J32" s="601"/>
      <c r="K32" s="47"/>
      <c r="L32" s="47"/>
      <c r="M32" s="47"/>
      <c r="N32" s="47"/>
      <c r="O32" s="56"/>
      <c r="P32" s="56"/>
    </row>
    <row r="33" spans="2:16" s="24" customFormat="1" ht="24.2" x14ac:dyDescent="0.25">
      <c r="B33" s="603">
        <v>6</v>
      </c>
      <c r="C33" s="325" t="str" cm="1">
        <f t="array" ref="C33">IFERROR(INDEX('List of Test Cases'!C:C,SMALL(IF('List of Test Cases'!E:E=$C$1,ROW('List of Test Cases'!E:E) - ROW(INDEX('List of Test Cases'!E:E,1,1))+1),B33)),"")</f>
        <v>ET-G011-SRAR-L2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ET-G011</v>
      </c>
      <c r="F33" s="56" t="str" cm="1">
        <f t="array" ref="F33">IF($C33="","",INDEX('List of Test Cases'!C:C,MATCH(CONCATENATE($C33,$C$1),'List of Test Cases'!$Q:$Q,0),))</f>
        <v>ET-G011-SRAR-L2</v>
      </c>
      <c r="G33" s="56" t="str" cm="1">
        <f t="array" aca="1" ref="G33" ca="1">IF($C33="","",INDEX('List of Test Cases'!G:G,MATCH(CONCATENATE($C33,$C$1),'List of Test Cases'!$Q:$Q,0),))</f>
        <v>Switch Request Secured InActive - Gas (Losing) (OFAF, 1 Day(s))</v>
      </c>
      <c r="H33" s="56" t="str" cm="1">
        <f t="array" ref="H33">IF($C33="","",INDEX('List of Test Cases'!A:A,MATCH(CONCATENATE($C33,$C$1),'List of Test Cases'!$Q:$Q,0),))</f>
        <v>Switch Request Annulment Rejection - LOSE</v>
      </c>
      <c r="I33" s="601"/>
      <c r="J33" s="601"/>
      <c r="K33" s="47"/>
      <c r="L33" s="47"/>
      <c r="M33" s="47"/>
      <c r="N33" s="47"/>
      <c r="O33" s="56"/>
      <c r="P33" s="56"/>
    </row>
    <row r="34" spans="2:16" s="24" customFormat="1" ht="24.2" x14ac:dyDescent="0.25">
      <c r="B34" s="603">
        <v>7</v>
      </c>
      <c r="C34" s="325" t="str" cm="1">
        <f t="array" ref="C34">IFERROR(INDEX('List of Test Cases'!C:C,SMALL(IF('List of Test Cases'!E:E=$C$1,ROW('List of Test Cases'!E:E) - ROW(INDEX('List of Test Cases'!E:E,1,1))+1),B34)),"")</f>
        <v>ET-G013-SROF-L1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ET-G013</v>
      </c>
      <c r="F34" s="56" t="str" cm="1">
        <f t="array" ref="F34">IF($C34="","",INDEX('List of Test Cases'!C:C,MATCH(CONCATENATE($C34,$C$1),'List of Test Cases'!$Q:$Q,0),))</f>
        <v>ET-G013-SROF-L1</v>
      </c>
      <c r="G34" s="56" t="str" cm="1">
        <f t="array" aca="1" ref="G34" ca="1">IF($C34="","",INDEX('List of Test Cases'!G:G,MATCH(CONCATENATE($C34,$C$1),'List of Test Cases'!$Q:$Q,0),))</f>
        <v>Switch Request Secured InActive - Gas (Losing) (1 Day(s))</v>
      </c>
      <c r="H34" s="56" t="str" cm="1">
        <f t="array" ref="H34">IF($C34="","",INDEX('List of Test Cases'!A:A,MATCH(CONCATENATE($C34,$C$1),'List of Test Cases'!$Q:$Q,0),))</f>
        <v>Switch Request Objection Failure - LOSE</v>
      </c>
      <c r="I34" s="601"/>
      <c r="J34" s="601"/>
      <c r="K34" s="47"/>
      <c r="L34" s="47"/>
      <c r="M34" s="47"/>
      <c r="N34" s="47"/>
      <c r="O34" s="56"/>
      <c r="P34" s="56"/>
    </row>
    <row r="35" spans="2:16" s="24" customFormat="1" ht="24.2" x14ac:dyDescent="0.25">
      <c r="B35" s="603">
        <v>8</v>
      </c>
      <c r="C35" s="325" t="str" cm="1">
        <f t="array" ref="C35">IFERROR(INDEX('List of Test Cases'!C:C,SMALL(IF('List of Test Cases'!E:E=$C$1,ROW('List of Test Cases'!E:E) - ROW(INDEX('List of Test Cases'!E:E,1,1))+1),B35)),"")</f>
        <v>ET-G013-SROF-L2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ET-G013</v>
      </c>
      <c r="F35" s="56" t="str" cm="1">
        <f t="array" ref="F35">IF($C35="","",INDEX('List of Test Cases'!C:C,MATCH(CONCATENATE($C35,$C$1),'List of Test Cases'!$Q:$Q,0),))</f>
        <v>ET-G013-SROF-L2</v>
      </c>
      <c r="G35" s="56" t="str" cm="1">
        <f t="array" aca="1" ref="G35" ca="1">IF($C35="","",INDEX('List of Test Cases'!G:G,MATCH(CONCATENATE($C35,$C$1),'List of Test Cases'!$Q:$Q,0),))</f>
        <v>Switch Request Secured InActive - Gas (Losing) (OFAF, 1 Day(s))</v>
      </c>
      <c r="H35" s="56" t="str" cm="1">
        <f t="array" ref="H35">IF($C35="","",INDEX('List of Test Cases'!A:A,MATCH(CONCATENATE($C35,$C$1),'List of Test Cases'!$Q:$Q,0),))</f>
        <v>Switch Request Objection Failure - LOSE</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sheetData>
  <autoFilter ref="B13:P24" xr:uid="{EDBEDE56-6844-49E9-B29C-4D1D4F4DD1CC}"/>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494D-A2B1-4BB8-8821-085C364365C0}">
  <dimension ref="A1:P165"/>
  <sheetViews>
    <sheetView showGridLines="0" showRuler="0" topLeftCell="A19" zoomScaleNormal="100" zoomScalePageLayoutView="130" workbookViewId="0">
      <pane xSplit="7" topLeftCell="H1" activePane="topRight" state="frozen"/>
      <selection pane="topRight" activeCell="F20" sqref="F20"/>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15.33203125" style="99" bestFit="1" customWidth="1"/>
    <col min="7" max="7" width="45.109375" style="99" customWidth="1"/>
    <col min="8" max="8" width="30.33203125" style="99" bestFit="1" customWidth="1"/>
    <col min="9" max="9" width="34.44140625" style="99" customWidth="1"/>
    <col min="10" max="10" width="40.88671875" style="99" customWidth="1"/>
    <col min="11" max="11" width="19.88671875" style="99" bestFit="1" customWidth="1"/>
    <col min="12" max="12" width="23.88671875" style="99" customWidth="1"/>
    <col min="13" max="13" width="20" style="99" bestFit="1" customWidth="1"/>
    <col min="14" max="14" width="36.109375" style="99" bestFit="1" customWidth="1"/>
    <col min="15" max="15" width="20.33203125" style="99" bestFit="1" customWidth="1"/>
    <col min="16" max="16" width="36.44140625" style="99" customWidth="1"/>
    <col min="17" max="16384" width="8.88671875" style="99"/>
  </cols>
  <sheetData>
    <row r="1" spans="1:16" ht="39.049999999999997" customHeight="1" x14ac:dyDescent="0.25">
      <c r="B1" s="322" t="s">
        <v>388</v>
      </c>
      <c r="C1" s="97" t="s">
        <v>997</v>
      </c>
      <c r="D1" s="399"/>
      <c r="E1" s="98"/>
      <c r="F1" s="98"/>
      <c r="G1" s="98"/>
      <c r="H1" s="98"/>
      <c r="I1" s="98"/>
      <c r="J1" s="98"/>
      <c r="K1" s="98"/>
      <c r="L1" s="98"/>
      <c r="M1" s="98"/>
      <c r="N1" s="98"/>
      <c r="O1" s="400"/>
      <c r="P1" s="374"/>
    </row>
    <row r="2" spans="1:16" ht="14.4" x14ac:dyDescent="0.25">
      <c r="B2" s="322" t="s">
        <v>390</v>
      </c>
      <c r="C2" s="1252" t="s">
        <v>1650</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63.25" customHeight="1" x14ac:dyDescent="0.25">
      <c r="B8" s="322" t="s">
        <v>394</v>
      </c>
      <c r="C8" s="1252" t="s">
        <v>1652</v>
      </c>
      <c r="D8" s="1253"/>
      <c r="E8" s="1253"/>
      <c r="F8" s="1253"/>
      <c r="G8" s="1253"/>
      <c r="H8" s="98"/>
      <c r="I8" s="98"/>
      <c r="J8" s="98"/>
      <c r="K8" s="98"/>
      <c r="L8" s="98"/>
      <c r="M8" s="98"/>
      <c r="N8" s="98"/>
      <c r="O8" s="400"/>
      <c r="P8" s="374"/>
    </row>
    <row r="9" spans="1:16" ht="33.700000000000003" customHeight="1" x14ac:dyDescent="0.25">
      <c r="B9" s="322" t="s">
        <v>396</v>
      </c>
      <c r="C9" s="1252" t="s">
        <v>1653</v>
      </c>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409.55" x14ac:dyDescent="0.3">
      <c r="A14" s="126" t="s">
        <v>1603</v>
      </c>
      <c r="B14" s="106" t="s">
        <v>1655</v>
      </c>
      <c r="C14" s="612" t="s">
        <v>805</v>
      </c>
      <c r="D14" s="612" t="s">
        <v>804</v>
      </c>
      <c r="E14" s="612" t="s">
        <v>1264</v>
      </c>
      <c r="F14" s="112" t="s">
        <v>1656</v>
      </c>
      <c r="G14" s="107" t="s">
        <v>324</v>
      </c>
      <c r="H14" s="106" t="s">
        <v>1657</v>
      </c>
      <c r="I14" s="119" t="s">
        <v>1658</v>
      </c>
      <c r="J14" s="108" t="s">
        <v>63</v>
      </c>
      <c r="K14" s="106" t="s">
        <v>63</v>
      </c>
      <c r="L14" s="117" t="s">
        <v>1659</v>
      </c>
      <c r="M14" s="117" t="s">
        <v>1660</v>
      </c>
      <c r="N14" s="109">
        <v>202</v>
      </c>
      <c r="O14" s="143"/>
    </row>
    <row r="15" spans="1:16" s="115" customFormat="1" ht="108.9" x14ac:dyDescent="0.3">
      <c r="A15" s="132" t="s">
        <v>1610</v>
      </c>
      <c r="B15" s="126" t="s">
        <v>1661</v>
      </c>
      <c r="C15" s="612" t="s">
        <v>804</v>
      </c>
      <c r="D15" s="612" t="s">
        <v>804</v>
      </c>
      <c r="E15" s="612" t="s">
        <v>1182</v>
      </c>
      <c r="F15" s="112" t="s">
        <v>1612</v>
      </c>
      <c r="G15" s="120" t="s">
        <v>1184</v>
      </c>
      <c r="H15" s="110" t="s">
        <v>1606</v>
      </c>
      <c r="I15" s="110" t="s">
        <v>1229</v>
      </c>
      <c r="J15" s="106" t="s">
        <v>63</v>
      </c>
      <c r="K15" s="117" t="s">
        <v>63</v>
      </c>
      <c r="L15" s="106" t="s">
        <v>63</v>
      </c>
      <c r="M15" s="106" t="s">
        <v>63</v>
      </c>
      <c r="N15" s="109">
        <v>202</v>
      </c>
      <c r="O15" s="109"/>
    </row>
    <row r="16" spans="1:16" s="115" customFormat="1" ht="121" x14ac:dyDescent="0.3">
      <c r="A16" s="132" t="s">
        <v>1610</v>
      </c>
      <c r="B16" s="126" t="s">
        <v>1662</v>
      </c>
      <c r="C16" s="612" t="s">
        <v>804</v>
      </c>
      <c r="D16" s="612" t="s">
        <v>1389</v>
      </c>
      <c r="E16" s="612" t="s">
        <v>1182</v>
      </c>
      <c r="F16" s="112" t="s">
        <v>1617</v>
      </c>
      <c r="G16" s="120" t="s">
        <v>1618</v>
      </c>
      <c r="H16" s="110" t="s">
        <v>63</v>
      </c>
      <c r="I16" s="110" t="s">
        <v>1663</v>
      </c>
      <c r="J16" s="106" t="s">
        <v>63</v>
      </c>
      <c r="K16" s="117" t="s">
        <v>63</v>
      </c>
      <c r="L16" s="106" t="s">
        <v>63</v>
      </c>
      <c r="M16" s="106" t="s">
        <v>63</v>
      </c>
      <c r="N16" s="109">
        <v>202</v>
      </c>
      <c r="O16" s="4"/>
    </row>
    <row r="17" spans="1:16" s="115" customFormat="1" ht="133.05000000000001" x14ac:dyDescent="0.3">
      <c r="A17" s="132" t="s">
        <v>1610</v>
      </c>
      <c r="B17" s="126" t="s">
        <v>1664</v>
      </c>
      <c r="C17" s="612" t="s">
        <v>805</v>
      </c>
      <c r="D17" s="612" t="s">
        <v>804</v>
      </c>
      <c r="E17" s="612" t="s">
        <v>1207</v>
      </c>
      <c r="F17" s="112" t="s">
        <v>1620</v>
      </c>
      <c r="G17" s="120" t="s">
        <v>1621</v>
      </c>
      <c r="H17" s="110" t="s">
        <v>1665</v>
      </c>
      <c r="I17" s="110" t="s">
        <v>1229</v>
      </c>
      <c r="J17" s="106" t="s">
        <v>63</v>
      </c>
      <c r="K17" s="117" t="s">
        <v>63</v>
      </c>
      <c r="L17" s="106" t="s">
        <v>63</v>
      </c>
      <c r="M17" s="106" t="s">
        <v>63</v>
      </c>
      <c r="N17" s="109">
        <v>202</v>
      </c>
      <c r="O17" s="106" t="s">
        <v>1622</v>
      </c>
    </row>
    <row r="18" spans="1:16" s="115" customFormat="1" ht="145.15" x14ac:dyDescent="0.3">
      <c r="A18" s="132" t="s">
        <v>1610</v>
      </c>
      <c r="B18" s="126" t="s">
        <v>1666</v>
      </c>
      <c r="C18" s="612" t="s">
        <v>805</v>
      </c>
      <c r="D18" s="612" t="s">
        <v>1389</v>
      </c>
      <c r="E18" s="612" t="s">
        <v>1207</v>
      </c>
      <c r="F18" s="112" t="s">
        <v>1667</v>
      </c>
      <c r="G18" s="120" t="s">
        <v>1625</v>
      </c>
      <c r="H18" s="110" t="s">
        <v>1665</v>
      </c>
      <c r="I18" s="110" t="s">
        <v>1668</v>
      </c>
      <c r="J18" s="106" t="s">
        <v>63</v>
      </c>
      <c r="K18" s="117" t="s">
        <v>63</v>
      </c>
      <c r="L18" s="106" t="s">
        <v>63</v>
      </c>
      <c r="M18" s="106" t="s">
        <v>63</v>
      </c>
      <c r="N18" s="109">
        <v>202</v>
      </c>
      <c r="O18" s="106" t="s">
        <v>1622</v>
      </c>
    </row>
    <row r="19" spans="1:16" s="115" customFormat="1" ht="145.15" x14ac:dyDescent="0.3">
      <c r="A19" s="132" t="s">
        <v>1610</v>
      </c>
      <c r="B19" s="106" t="s">
        <v>1669</v>
      </c>
      <c r="C19" s="612" t="s">
        <v>805</v>
      </c>
      <c r="D19" s="612" t="s">
        <v>1389</v>
      </c>
      <c r="E19" s="612" t="s">
        <v>1207</v>
      </c>
      <c r="F19" s="112" t="s">
        <v>1670</v>
      </c>
      <c r="G19" s="120" t="s">
        <v>1457</v>
      </c>
      <c r="H19" s="110" t="s">
        <v>1665</v>
      </c>
      <c r="I19" s="110" t="s">
        <v>1668</v>
      </c>
      <c r="J19" s="106" t="s">
        <v>63</v>
      </c>
      <c r="K19" s="117" t="s">
        <v>63</v>
      </c>
      <c r="L19" s="106" t="s">
        <v>63</v>
      </c>
      <c r="M19" s="106" t="s">
        <v>63</v>
      </c>
      <c r="N19" s="109">
        <v>202</v>
      </c>
      <c r="O19" s="106" t="s">
        <v>1622</v>
      </c>
    </row>
    <row r="20" spans="1:16" s="115" customFormat="1" ht="145.15" x14ac:dyDescent="0.3">
      <c r="A20" s="132" t="s">
        <v>1610</v>
      </c>
      <c r="B20" s="106" t="s">
        <v>1671</v>
      </c>
      <c r="C20" s="612" t="s">
        <v>805</v>
      </c>
      <c r="D20" s="612" t="s">
        <v>1389</v>
      </c>
      <c r="E20" s="612" t="s">
        <v>1207</v>
      </c>
      <c r="F20" s="112" t="s">
        <v>1672</v>
      </c>
      <c r="G20" s="120" t="s">
        <v>1463</v>
      </c>
      <c r="H20" s="110" t="s">
        <v>1665</v>
      </c>
      <c r="I20" s="110" t="s">
        <v>1668</v>
      </c>
      <c r="J20" s="106" t="s">
        <v>63</v>
      </c>
      <c r="K20" s="117" t="s">
        <v>63</v>
      </c>
      <c r="L20" s="106" t="s">
        <v>63</v>
      </c>
      <c r="M20" s="106" t="s">
        <v>63</v>
      </c>
      <c r="N20" s="109">
        <v>202</v>
      </c>
      <c r="O20" s="106" t="s">
        <v>1622</v>
      </c>
    </row>
    <row r="21" spans="1:16" s="115" customFormat="1" ht="133.05000000000001" x14ac:dyDescent="0.3">
      <c r="A21" s="132" t="s">
        <v>1610</v>
      </c>
      <c r="B21" s="126" t="s">
        <v>1673</v>
      </c>
      <c r="C21" s="612" t="s">
        <v>805</v>
      </c>
      <c r="D21" s="612" t="s">
        <v>1389</v>
      </c>
      <c r="E21" s="612" t="s">
        <v>1207</v>
      </c>
      <c r="F21" s="112" t="s">
        <v>1629</v>
      </c>
      <c r="G21" s="120" t="s">
        <v>1391</v>
      </c>
      <c r="H21" s="110" t="s">
        <v>1665</v>
      </c>
      <c r="I21" s="110" t="s">
        <v>1668</v>
      </c>
      <c r="J21" s="106" t="s">
        <v>63</v>
      </c>
      <c r="K21" s="117" t="s">
        <v>63</v>
      </c>
      <c r="L21" s="106" t="s">
        <v>63</v>
      </c>
      <c r="M21" s="106" t="s">
        <v>63</v>
      </c>
      <c r="N21" s="109">
        <v>202</v>
      </c>
      <c r="O21" s="106" t="s">
        <v>1622</v>
      </c>
    </row>
    <row r="22" spans="1:16" s="731" customFormat="1" ht="181.45" x14ac:dyDescent="0.3">
      <c r="A22" s="745" t="s">
        <v>1630</v>
      </c>
      <c r="B22" s="720" t="s">
        <v>1674</v>
      </c>
      <c r="C22" s="738" t="s">
        <v>805</v>
      </c>
      <c r="D22" s="738" t="s">
        <v>805</v>
      </c>
      <c r="E22" s="738" t="s">
        <v>1182</v>
      </c>
      <c r="F22" s="727" t="s">
        <v>1675</v>
      </c>
      <c r="G22" s="721" t="s">
        <v>330</v>
      </c>
      <c r="H22" s="720" t="s">
        <v>1676</v>
      </c>
      <c r="I22" s="720" t="s">
        <v>1677</v>
      </c>
      <c r="J22" s="730" t="s">
        <v>63</v>
      </c>
      <c r="K22" s="728" t="s">
        <v>63</v>
      </c>
      <c r="L22" s="728" t="s">
        <v>63</v>
      </c>
      <c r="M22" s="728" t="s">
        <v>63</v>
      </c>
      <c r="N22" s="720">
        <v>202</v>
      </c>
      <c r="O22" s="732" t="s">
        <v>1239</v>
      </c>
    </row>
    <row r="23" spans="1:16" s="731" customFormat="1" ht="205.65" x14ac:dyDescent="0.3">
      <c r="A23" s="745" t="s">
        <v>1630</v>
      </c>
      <c r="B23" s="720" t="s">
        <v>1678</v>
      </c>
      <c r="C23" s="738" t="s">
        <v>805</v>
      </c>
      <c r="D23" s="738" t="s">
        <v>805</v>
      </c>
      <c r="E23" s="738" t="s">
        <v>1182</v>
      </c>
      <c r="F23" s="727" t="s">
        <v>1679</v>
      </c>
      <c r="G23" s="721" t="s">
        <v>332</v>
      </c>
      <c r="H23" s="720" t="s">
        <v>1280</v>
      </c>
      <c r="I23" s="720" t="s">
        <v>1680</v>
      </c>
      <c r="J23" s="730" t="s">
        <v>63</v>
      </c>
      <c r="K23" s="728" t="s">
        <v>63</v>
      </c>
      <c r="L23" s="728" t="s">
        <v>63</v>
      </c>
      <c r="M23" s="728" t="s">
        <v>63</v>
      </c>
      <c r="N23" s="720">
        <v>202</v>
      </c>
      <c r="O23" s="732" t="s">
        <v>1239</v>
      </c>
    </row>
    <row r="24" spans="1:16" s="731" customFormat="1" ht="193.55" x14ac:dyDescent="0.3">
      <c r="A24" s="745" t="s">
        <v>1630</v>
      </c>
      <c r="B24" s="720" t="s">
        <v>1681</v>
      </c>
      <c r="C24" s="735" t="s">
        <v>805</v>
      </c>
      <c r="D24" s="738" t="s">
        <v>805</v>
      </c>
      <c r="E24" s="738" t="s">
        <v>1182</v>
      </c>
      <c r="F24" s="727" t="s">
        <v>1682</v>
      </c>
      <c r="G24" s="721" t="s">
        <v>798</v>
      </c>
      <c r="H24" s="720" t="s">
        <v>1639</v>
      </c>
      <c r="I24" s="720" t="s">
        <v>1683</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ET-E002-SRS-G1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ET-E002</v>
      </c>
      <c r="F28" s="56" t="str" cm="1">
        <f t="array" ref="F28">IF($C28="","",INDEX('List of Test Cases'!C:C,MATCH(CONCATENATE($C28,$C$1),'List of Test Cases'!$Q:$Q,0),))</f>
        <v>ET-E002-SRS-G1</v>
      </c>
      <c r="G28" s="56" t="str" cm="1">
        <f t="array" aca="1" ref="G28" ca="1">IF($C28="","",INDEX('List of Test Cases'!G:G,MATCH(CONCATENATE($C28,$C$1),'List of Test Cases'!$Q:$Q,0),))</f>
        <v>Switch Request Secured Active - Electricity (Gaining) (1 Day(s), Domestic, Change of Occupancy)</v>
      </c>
      <c r="H28" s="56" t="str" cm="1">
        <f t="array" ref="H28">IF($C28="","",INDEX('List of Test Cases'!A:A,MATCH(CONCATENATE($C28,$C$1),'List of Test Cases'!$Q:$Q,0),))</f>
        <v>Switch Request Successful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ET-E002-SRS-G2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ET-E002</v>
      </c>
      <c r="F29" s="56" t="str" cm="1">
        <f t="array" ref="F29">IF($C29="","",INDEX('List of Test Cases'!C:C,MATCH(CONCATENATE($C29,$C$1),'List of Test Cases'!$Q:$Q,0),))</f>
        <v>ET-E002-SRS-G2</v>
      </c>
      <c r="G29" s="56" t="str" cm="1">
        <f t="array" aca="1" ref="G29" ca="1">IF($C29="","",INDEX('List of Test Cases'!G:G,MATCH(CONCATENATE($C29,$C$1),'List of Test Cases'!$Q:$Q,0),))</f>
        <v>Switch Request Secured Active - Electricity (Gaining) (2 Day(s), Non-Domestic, Change of Occupancy)</v>
      </c>
      <c r="H29" s="56" t="str" cm="1">
        <f t="array" ref="H29">IF($C29="","",INDEX('List of Test Cases'!A:A,MATCH(CONCATENATE($C29,$C$1),'List of Test Cases'!$Q:$Q,0),))</f>
        <v>Switch Request Successful - GAIN</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ET-E002-SRS-G3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ET-E002</v>
      </c>
      <c r="F30" s="56" t="str" cm="1">
        <f t="array" ref="F30">IF($C30="","",INDEX('List of Test Cases'!C:C,MATCH(CONCATENATE($C30,$C$1),'List of Test Cases'!$Q:$Q,0),))</f>
        <v>ET-E002-SRS-G3</v>
      </c>
      <c r="G30" s="56" t="str" cm="1">
        <f t="array" aca="1" ref="G30" ca="1">IF($C30="","",INDEX('List of Test Cases'!G:G,MATCH(CONCATENATE($C30,$C$1),'List of Test Cases'!$Q:$Q,0),))</f>
        <v>Switch Request Secured Active - Electricity (Gaining) (OFAF, 1 Day(s))</v>
      </c>
      <c r="H30" s="56" t="str" cm="1">
        <f t="array" ref="H30">IF($C30="","",INDEX('List of Test Cases'!A:A,MATCH(CONCATENATE($C30,$C$1),'List of Test Cases'!$Q:$Q,0),))</f>
        <v>Switch Request Successful - GAIN</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ET-E002-SRS-G4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ET-E002</v>
      </c>
      <c r="F31" s="56" t="str" cm="1">
        <f t="array" ref="F31">IF($C31="","",INDEX('List of Test Cases'!C:C,MATCH(CONCATENATE($C31,$C$1),'List of Test Cases'!$Q:$Q,0),))</f>
        <v>ET-E002-SRS-G4</v>
      </c>
      <c r="G31" s="56" t="str" cm="1">
        <f t="array" aca="1" ref="G31" ca="1">IF($C31="","",INDEX('List of Test Cases'!G:G,MATCH(CONCATENATE($C31,$C$1),'List of Test Cases'!$Q:$Q,0),))</f>
        <v>Switch Request Secured Active - Electricity (Gaining) (Related MPAN, 1 Day(s))</v>
      </c>
      <c r="H31" s="56" t="str" cm="1">
        <f t="array" ref="H31">IF($C31="","",INDEX('List of Test Cases'!A:A,MATCH(CONCATENATE($C31,$C$1),'List of Test Cases'!$Q:$Q,0),))</f>
        <v>Switch Request Successful - GAIN</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ET-E002-SRS-G5</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ET-E002</v>
      </c>
      <c r="F32" s="56" t="str" cm="1">
        <f t="array" ref="F32">IF($C32="","",INDEX('List of Test Cases'!C:C,MATCH(CONCATENATE($C32,$C$1),'List of Test Cases'!$Q:$Q,0),))</f>
        <v>ET-E002-SRS-G5</v>
      </c>
      <c r="G32" s="56" t="str" cm="1">
        <f t="array" aca="1" ref="G32" ca="1">IF($C32="","",INDEX('List of Test Cases'!G:G,MATCH(CONCATENATE($C32,$C$1),'List of Test Cases'!$Q:$Q,0),))</f>
        <v>Switch Request Secured Active - Electricity (Gaining) (OFAF, Related MPAN, 1 Day(s), Domestic, Change of Occupancy)</v>
      </c>
      <c r="H32" s="56" t="str" cm="1">
        <f t="array" ref="H32">IF($C32="","",INDEX('List of Test Cases'!A:A,MATCH(CONCATENATE($C32,$C$1),'List of Test Cases'!$Q:$Q,0),))</f>
        <v>Switch Request Successful - GAIN</v>
      </c>
      <c r="I32" s="601"/>
      <c r="J32" s="601"/>
      <c r="K32" s="47"/>
      <c r="L32" s="47"/>
      <c r="M32" s="47"/>
      <c r="N32" s="47"/>
      <c r="O32" s="56"/>
      <c r="P32" s="56"/>
    </row>
    <row r="33" spans="2:16" s="24" customFormat="1" ht="36.299999999999997" x14ac:dyDescent="0.25">
      <c r="B33" s="603">
        <v>6</v>
      </c>
      <c r="C33" s="325" t="str" cm="1">
        <f t="array" ref="C33">IFERROR(INDEX('List of Test Cases'!C:C,SMALL(IF('List of Test Cases'!E:E=$C$1,ROW('List of Test Cases'!E:E) - ROW(INDEX('List of Test Cases'!E:E,1,1))+1),B33)),"")</f>
        <v>ET-E002-SRS-G6</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ET-E002</v>
      </c>
      <c r="F33" s="56" t="str" cm="1">
        <f t="array" ref="F33">IF($C33="","",INDEX('List of Test Cases'!C:C,MATCH(CONCATENATE($C33,$C$1),'List of Test Cases'!$Q:$Q,0),))</f>
        <v>ET-E002-SRS-G6</v>
      </c>
      <c r="G33" s="56" t="str" cm="1">
        <f t="array" aca="1" ref="G33" ca="1">IF($C33="","",INDEX('List of Test Cases'!G:G,MATCH(CONCATENATE($C33,$C$1),'List of Test Cases'!$Q:$Q,0),))</f>
        <v>Switch Request Secured Active - Electricity (Gaining) (OFAF, Related MPAN, 2 Day(s), Non-Domestic, Change of Occupancy)</v>
      </c>
      <c r="H33" s="56" t="str" cm="1">
        <f t="array" ref="H33">IF($C33="","",INDEX('List of Test Cases'!A:A,MATCH(CONCATENATE($C33,$C$1),'List of Test Cases'!$Q:$Q,0),))</f>
        <v>Switch Request Successful - GAIN</v>
      </c>
      <c r="I33" s="601"/>
      <c r="J33" s="601"/>
      <c r="K33" s="47"/>
      <c r="L33" s="47"/>
      <c r="M33" s="47"/>
      <c r="N33" s="47"/>
      <c r="O33" s="56"/>
      <c r="P33" s="56"/>
    </row>
    <row r="34" spans="2:16" s="24" customFormat="1" ht="24.2" x14ac:dyDescent="0.25">
      <c r="B34" s="603">
        <v>7</v>
      </c>
      <c r="C34" s="325" t="str" cm="1">
        <f t="array" ref="C34">IFERROR(INDEX('List of Test Cases'!C:C,SMALL(IF('List of Test Cases'!E:E=$C$1,ROW('List of Test Cases'!E:E) - ROW(INDEX('List of Test Cases'!E:E,1,1))+1),B34)),"")</f>
        <v>ET-E009-SRWR-G1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ET-E009</v>
      </c>
      <c r="F34" s="56" t="str" cm="1">
        <f t="array" ref="F34">IF($C34="","",INDEX('List of Test Cases'!C:C,MATCH(CONCATENATE($C34,$C$1),'List of Test Cases'!$Q:$Q,0),))</f>
        <v>ET-E009-SRWR-G1</v>
      </c>
      <c r="G34" s="56" t="str" cm="1">
        <f t="array" aca="1" ref="G34" ca="1">IF($C34="","",INDEX('List of Test Cases'!G:G,MATCH(CONCATENATE($C34,$C$1),'List of Test Cases'!$Q:$Q,0),))</f>
        <v>Switch Request Secured Active - Electricity (Gaining) (1 Day(s))</v>
      </c>
      <c r="H34" s="56" t="str" cm="1">
        <f t="array" ref="H34">IF($C34="","",INDEX('List of Test Cases'!A:A,MATCH(CONCATENATE($C34,$C$1),'List of Test Cases'!$Q:$Q,0),))</f>
        <v>Switch Request Withdrawal Rejected - GAIN</v>
      </c>
      <c r="I34" s="601"/>
      <c r="J34" s="601"/>
      <c r="K34" s="47"/>
      <c r="L34" s="47"/>
      <c r="M34" s="47"/>
      <c r="N34" s="47"/>
      <c r="O34" s="56"/>
      <c r="P34" s="56"/>
    </row>
    <row r="35" spans="2:16" s="24" customFormat="1" ht="24.2" x14ac:dyDescent="0.25">
      <c r="B35" s="603">
        <v>8</v>
      </c>
      <c r="C35" s="325" t="str" cm="1">
        <f t="array" ref="C35">IFERROR(INDEX('List of Test Cases'!C:C,SMALL(IF('List of Test Cases'!E:E=$C$1,ROW('List of Test Cases'!E:E) - ROW(INDEX('List of Test Cases'!E:E,1,1))+1),B35)),"")</f>
        <v>ET-E009-SRWR-G2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ET-E009</v>
      </c>
      <c r="F35" s="56" t="str" cm="1">
        <f t="array" ref="F35">IF($C35="","",INDEX('List of Test Cases'!C:C,MATCH(CONCATENATE($C35,$C$1),'List of Test Cases'!$Q:$Q,0),))</f>
        <v>ET-E009-SRWR-G2</v>
      </c>
      <c r="G35" s="56" t="str" cm="1">
        <f t="array" aca="1" ref="G35" ca="1">IF($C35="","",INDEX('List of Test Cases'!G:G,MATCH(CONCATENATE($C35,$C$1),'List of Test Cases'!$Q:$Q,0),))</f>
        <v>Switch Request Secured Active - Electricity (Gaining) (OFAF, 1 Day(s))</v>
      </c>
      <c r="H35" s="56" t="str" cm="1">
        <f t="array" ref="H35">IF($C35="","",INDEX('List of Test Cases'!A:A,MATCH(CONCATENATE($C35,$C$1),'List of Test Cases'!$Q:$Q,0),))</f>
        <v>Switch Request Withdrawal Rejected - GAIN</v>
      </c>
      <c r="I35" s="601"/>
      <c r="J35" s="601"/>
      <c r="K35" s="47"/>
      <c r="L35" s="47"/>
      <c r="M35" s="47"/>
      <c r="N35" s="47"/>
      <c r="O35" s="56"/>
      <c r="P35" s="56"/>
    </row>
    <row r="36" spans="2:16" s="24" customFormat="1" ht="24.2" x14ac:dyDescent="0.25">
      <c r="B36" s="603">
        <v>9</v>
      </c>
      <c r="C36" s="325" t="str" cm="1">
        <f t="array" ref="C36">IFERROR(INDEX('List of Test Cases'!C:C,SMALL(IF('List of Test Cases'!E:E=$C$1,ROW('List of Test Cases'!E:E) - ROW(INDEX('List of Test Cases'!E:E,1,1))+1),B36)),"")</f>
        <v>ET-E009-SRWR-G3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ET-E009</v>
      </c>
      <c r="F36" s="56" t="str" cm="1">
        <f t="array" ref="F36">IF($C36="","",INDEX('List of Test Cases'!C:C,MATCH(CONCATENATE($C36,$C$1),'List of Test Cases'!$Q:$Q,0),))</f>
        <v>ET-E009-SRWR-G3</v>
      </c>
      <c r="G36" s="56" t="str" cm="1">
        <f t="array" aca="1" ref="G36" ca="1">IF($C36="","",INDEX('List of Test Cases'!G:G,MATCH(CONCATENATE($C36,$C$1),'List of Test Cases'!$Q:$Q,0),))</f>
        <v>Switch Request Secured Active - Electricity (Gaining) (Related MPAN, 1 Day(s))</v>
      </c>
      <c r="H36" s="56" t="str" cm="1">
        <f t="array" ref="H36">IF($C36="","",INDEX('List of Test Cases'!A:A,MATCH(CONCATENATE($C36,$C$1),'List of Test Cases'!$Q:$Q,0),))</f>
        <v>Switch Request Withdrawal Rejected - GAIN</v>
      </c>
      <c r="I36" s="601"/>
      <c r="J36" s="601"/>
      <c r="K36" s="47"/>
      <c r="L36" s="47"/>
      <c r="M36" s="47"/>
      <c r="N36" s="47"/>
      <c r="O36" s="56"/>
      <c r="P36" s="56"/>
    </row>
    <row r="37" spans="2:16" s="24" customFormat="1" ht="24.2" x14ac:dyDescent="0.25">
      <c r="B37" s="603">
        <v>10</v>
      </c>
      <c r="C37" s="325" t="str" cm="1">
        <f t="array" ref="C37">IFERROR(INDEX('List of Test Cases'!C:C,SMALL(IF('List of Test Cases'!E:E=$C$1,ROW('List of Test Cases'!E:E) - ROW(INDEX('List of Test Cases'!E:E,1,1))+1),B37)),"")</f>
        <v>ET-E009-SRWR-G4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ET-E009</v>
      </c>
      <c r="F37" s="56" t="str" cm="1">
        <f t="array" ref="F37">IF($C37="","",INDEX('List of Test Cases'!C:C,MATCH(CONCATENATE($C37,$C$1),'List of Test Cases'!$Q:$Q,0),))</f>
        <v>ET-E009-SRWR-G4</v>
      </c>
      <c r="G37" s="56" t="str" cm="1">
        <f t="array" aca="1" ref="G37" ca="1">IF($C37="","",INDEX('List of Test Cases'!G:G,MATCH(CONCATENATE($C37,$C$1),'List of Test Cases'!$Q:$Q,0),))</f>
        <v>Switch Request Secured Active - Electricity (Gaining) (OFAF, Related MPAN, 1 Day(s))</v>
      </c>
      <c r="H37" s="56" t="str" cm="1">
        <f t="array" ref="H37">IF($C37="","",INDEX('List of Test Cases'!A:A,MATCH(CONCATENATE($C37,$C$1),'List of Test Cases'!$Q:$Q,0),))</f>
        <v>Switch Request Withdrawal Rejected - GAIN</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sheetData>
  <autoFilter ref="B13:P24" xr:uid="{F0A571CF-FD26-47FA-9146-DF765BEC19E1}"/>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2B882-B147-4AEA-BDD7-0B3CD6482FAA}">
  <dimension ref="A1:P166"/>
  <sheetViews>
    <sheetView showGridLines="0" showRuler="0" topLeftCell="A3" zoomScaleNormal="100" zoomScalePageLayoutView="130" workbookViewId="0">
      <pane xSplit="7" topLeftCell="H1" activePane="topRight" state="frozen"/>
      <selection pane="topRight" activeCell="A3" sqref="A1:A1048576"/>
    </sheetView>
  </sheetViews>
  <sheetFormatPr defaultColWidth="8.88671875" defaultRowHeight="20.3" customHeight="1" x14ac:dyDescent="0.25"/>
  <cols>
    <col min="1" max="1" width="0" style="99" hidden="1" customWidth="1"/>
    <col min="2" max="2" width="22.44140625" style="145" customWidth="1"/>
    <col min="3" max="3" width="32.88671875" style="145" customWidth="1"/>
    <col min="4" max="4" width="13.5546875" style="145" bestFit="1" customWidth="1"/>
    <col min="5" max="5" width="12" style="146" bestFit="1" customWidth="1"/>
    <col min="6" max="6" width="15.33203125" style="99" bestFit="1" customWidth="1"/>
    <col min="7" max="7" width="45.5546875" style="99" customWidth="1"/>
    <col min="8" max="8" width="21.88671875" style="99" bestFit="1" customWidth="1"/>
    <col min="9" max="9" width="32.88671875" style="99" customWidth="1"/>
    <col min="10" max="10" width="38.88671875" style="99" customWidth="1"/>
    <col min="11" max="11" width="19.88671875" style="99" bestFit="1" customWidth="1"/>
    <col min="12" max="12" width="22.44140625" style="99" customWidth="1"/>
    <col min="13" max="13" width="20" style="99" bestFit="1" customWidth="1"/>
    <col min="14" max="14" width="36.109375" style="99" bestFit="1" customWidth="1"/>
    <col min="15" max="15" width="20.33203125" style="99" bestFit="1" customWidth="1"/>
    <col min="16" max="16" width="45" style="99" customWidth="1"/>
    <col min="17" max="16384" width="8.88671875" style="99"/>
  </cols>
  <sheetData>
    <row r="1" spans="1:16" ht="39.049999999999997" customHeight="1" x14ac:dyDescent="0.25">
      <c r="B1" s="322" t="s">
        <v>388</v>
      </c>
      <c r="C1" s="97" t="s">
        <v>1007</v>
      </c>
      <c r="D1" s="399"/>
      <c r="E1" s="98"/>
      <c r="F1" s="98"/>
      <c r="G1" s="98"/>
      <c r="H1" s="98"/>
      <c r="I1" s="98"/>
      <c r="J1" s="98"/>
      <c r="K1" s="98"/>
      <c r="L1" s="98"/>
      <c r="M1" s="98"/>
      <c r="N1" s="98"/>
      <c r="O1" s="400"/>
      <c r="P1" s="374"/>
    </row>
    <row r="2" spans="1:16" ht="14.4" x14ac:dyDescent="0.25">
      <c r="B2" s="322" t="s">
        <v>390</v>
      </c>
      <c r="C2" s="1252" t="s">
        <v>1684</v>
      </c>
      <c r="D2" s="1253"/>
      <c r="E2" s="1253"/>
      <c r="F2" s="1253"/>
      <c r="G2" s="1253"/>
      <c r="H2" s="98"/>
      <c r="I2" s="98"/>
      <c r="J2" s="98"/>
      <c r="K2" s="98"/>
      <c r="L2" s="98"/>
      <c r="M2" s="98"/>
      <c r="N2" s="98"/>
      <c r="O2" s="400"/>
      <c r="P2" s="374"/>
    </row>
    <row r="3" spans="1:16" ht="12.1" x14ac:dyDescent="0.25">
      <c r="B3" s="1235" t="s">
        <v>392</v>
      </c>
      <c r="C3" s="1254" t="s">
        <v>1651</v>
      </c>
      <c r="D3" s="1255"/>
      <c r="E3" s="1255"/>
      <c r="F3" s="1255"/>
      <c r="G3" s="1255"/>
      <c r="H3" s="613"/>
      <c r="I3" s="613"/>
      <c r="J3" s="613"/>
      <c r="K3" s="613"/>
      <c r="L3" s="613"/>
      <c r="M3" s="613"/>
      <c r="N3" s="613"/>
      <c r="O3" s="401"/>
      <c r="P3" s="375"/>
    </row>
    <row r="4" spans="1:16" ht="12.1" x14ac:dyDescent="0.25">
      <c r="B4" s="1236"/>
      <c r="C4" s="1256"/>
      <c r="D4" s="1257"/>
      <c r="E4" s="1257"/>
      <c r="F4" s="1257"/>
      <c r="G4" s="1257"/>
      <c r="H4" s="614"/>
      <c r="I4" s="614"/>
      <c r="J4" s="614"/>
      <c r="K4" s="614"/>
      <c r="L4" s="614"/>
      <c r="M4" s="614"/>
      <c r="N4" s="614"/>
      <c r="P4" s="376"/>
    </row>
    <row r="5" spans="1:16" ht="12.1" x14ac:dyDescent="0.25">
      <c r="B5" s="1236"/>
      <c r="C5" s="1256"/>
      <c r="D5" s="1257"/>
      <c r="E5" s="1257"/>
      <c r="F5" s="1257"/>
      <c r="G5" s="1257"/>
      <c r="H5" s="614"/>
      <c r="I5" s="614"/>
      <c r="J5" s="614"/>
      <c r="K5" s="614"/>
      <c r="L5" s="614"/>
      <c r="M5" s="614"/>
      <c r="N5" s="614"/>
      <c r="P5" s="376"/>
    </row>
    <row r="6" spans="1:16" ht="12.1" x14ac:dyDescent="0.25">
      <c r="B6" s="1236"/>
      <c r="C6" s="1256"/>
      <c r="D6" s="1257"/>
      <c r="E6" s="1257"/>
      <c r="F6" s="1257"/>
      <c r="G6" s="1257"/>
      <c r="H6" s="614"/>
      <c r="I6" s="614"/>
      <c r="J6" s="614"/>
      <c r="K6" s="614"/>
      <c r="L6" s="614"/>
      <c r="M6" s="614"/>
      <c r="N6" s="614"/>
      <c r="O6" s="402"/>
      <c r="P6" s="377"/>
    </row>
    <row r="7" spans="1:16" ht="12.1" x14ac:dyDescent="0.25">
      <c r="B7" s="1237"/>
      <c r="C7" s="1258"/>
      <c r="D7" s="1259"/>
      <c r="E7" s="1259"/>
      <c r="F7" s="1259"/>
      <c r="G7" s="1259"/>
      <c r="H7" s="615"/>
      <c r="I7" s="615"/>
      <c r="J7" s="615"/>
      <c r="K7" s="615"/>
      <c r="L7" s="615"/>
      <c r="M7" s="615"/>
      <c r="N7" s="616"/>
    </row>
    <row r="8" spans="1:16" ht="56.3" customHeight="1" x14ac:dyDescent="0.25">
      <c r="B8" s="322" t="s">
        <v>394</v>
      </c>
      <c r="C8" s="1252" t="s">
        <v>1652</v>
      </c>
      <c r="D8" s="1253"/>
      <c r="E8" s="1253"/>
      <c r="F8" s="1253"/>
      <c r="G8" s="1253"/>
      <c r="H8" s="98"/>
      <c r="I8" s="98"/>
      <c r="J8" s="98"/>
      <c r="K8" s="98"/>
      <c r="L8" s="98"/>
      <c r="M8" s="98"/>
      <c r="N8" s="98"/>
      <c r="O8" s="400"/>
      <c r="P8" s="374"/>
    </row>
    <row r="9" spans="1:16" ht="31.55" customHeight="1" x14ac:dyDescent="0.25">
      <c r="B9" s="322" t="s">
        <v>396</v>
      </c>
      <c r="C9" s="1252" t="s">
        <v>1653</v>
      </c>
      <c r="D9" s="1253"/>
      <c r="E9" s="1253"/>
      <c r="F9" s="1253"/>
      <c r="G9" s="1253"/>
      <c r="H9" s="399"/>
      <c r="I9" s="399"/>
      <c r="J9" s="524"/>
      <c r="K9" s="524"/>
      <c r="L9" s="524"/>
      <c r="M9" s="524"/>
      <c r="N9" s="524"/>
      <c r="O9" s="400"/>
      <c r="P9" s="374"/>
    </row>
    <row r="10" spans="1:16" ht="46.55" hidden="1" customHeight="1" x14ac:dyDescent="0.25">
      <c r="B10" s="322" t="s">
        <v>445</v>
      </c>
      <c r="C10" s="1252" t="s">
        <v>1654</v>
      </c>
      <c r="D10" s="1253"/>
      <c r="E10" s="1253"/>
      <c r="F10" s="1253"/>
      <c r="G10" s="1253"/>
      <c r="H10" s="511" t="e">
        <f t="array" ref="H10">_xlfn.TEXTJOIN(", ",TRUE,IF((E14:E100="Y")*(B25:B100&lt;&gt;""),B25:B100,""))</f>
        <v>#N/A</v>
      </c>
      <c r="I10" s="98"/>
      <c r="J10" s="98"/>
      <c r="K10" s="98"/>
      <c r="L10" s="98"/>
      <c r="M10" s="98"/>
      <c r="N10" s="98"/>
      <c r="O10" s="400"/>
      <c r="P10" s="374"/>
    </row>
    <row r="11" spans="1:16" ht="14.4" x14ac:dyDescent="0.25">
      <c r="B11" s="322" t="s">
        <v>398</v>
      </c>
      <c r="C11" s="1252" t="s">
        <v>63</v>
      </c>
      <c r="D11" s="1253"/>
      <c r="E11" s="1253"/>
      <c r="F11" s="1253"/>
      <c r="G11" s="1253"/>
      <c r="H11" s="98"/>
      <c r="I11" s="98"/>
      <c r="J11" s="98"/>
      <c r="K11" s="98"/>
      <c r="L11" s="98"/>
      <c r="M11" s="98"/>
      <c r="N11" s="98"/>
      <c r="O11" s="400"/>
      <c r="P11" s="374"/>
    </row>
    <row r="12" spans="1:16" ht="20.3" customHeight="1" x14ac:dyDescent="0.25">
      <c r="B12" s="1270" t="s">
        <v>1175</v>
      </c>
      <c r="C12" s="1271"/>
      <c r="D12" s="1271"/>
      <c r="E12" s="1271"/>
      <c r="F12" s="1271"/>
      <c r="G12" s="1271"/>
      <c r="H12" s="1271"/>
      <c r="I12" s="1271"/>
      <c r="J12" s="1271"/>
      <c r="K12" s="1271"/>
      <c r="L12" s="1271"/>
      <c r="M12" s="1271"/>
      <c r="N12" s="1271"/>
      <c r="O12" s="400"/>
      <c r="P12" s="374"/>
    </row>
    <row r="13" spans="1:16" s="10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05" customFormat="1" ht="409.55" x14ac:dyDescent="0.3">
      <c r="A14" s="126" t="s">
        <v>1603</v>
      </c>
      <c r="B14" s="106" t="s">
        <v>1655</v>
      </c>
      <c r="C14" s="612" t="s">
        <v>805</v>
      </c>
      <c r="D14" s="612" t="s">
        <v>804</v>
      </c>
      <c r="E14" s="612" t="s">
        <v>1207</v>
      </c>
      <c r="F14" s="112" t="s">
        <v>1656</v>
      </c>
      <c r="G14" s="107" t="s">
        <v>324</v>
      </c>
      <c r="H14" s="106" t="s">
        <v>1657</v>
      </c>
      <c r="I14" s="119" t="s">
        <v>1658</v>
      </c>
      <c r="J14" s="108" t="s">
        <v>63</v>
      </c>
      <c r="K14" s="106" t="s">
        <v>63</v>
      </c>
      <c r="L14" s="117" t="s">
        <v>1659</v>
      </c>
      <c r="M14" s="117" t="s">
        <v>1660</v>
      </c>
      <c r="N14" s="109">
        <v>202</v>
      </c>
      <c r="O14" s="143"/>
    </row>
    <row r="15" spans="1:16" s="115" customFormat="1" ht="133.05000000000001" x14ac:dyDescent="0.3">
      <c r="A15" s="132" t="s">
        <v>1610</v>
      </c>
      <c r="B15" s="126" t="s">
        <v>1661</v>
      </c>
      <c r="C15" s="612" t="s">
        <v>805</v>
      </c>
      <c r="D15" s="612" t="s">
        <v>804</v>
      </c>
      <c r="E15" s="612" t="s">
        <v>1264</v>
      </c>
      <c r="F15" s="112" t="s">
        <v>1643</v>
      </c>
      <c r="G15" s="120" t="s">
        <v>1184</v>
      </c>
      <c r="H15" s="110" t="s">
        <v>1606</v>
      </c>
      <c r="I15" s="110" t="s">
        <v>1229</v>
      </c>
      <c r="J15" s="106" t="s">
        <v>63</v>
      </c>
      <c r="K15" s="117" t="s">
        <v>63</v>
      </c>
      <c r="L15" s="106" t="s">
        <v>63</v>
      </c>
      <c r="M15" s="106" t="s">
        <v>63</v>
      </c>
      <c r="N15" s="109">
        <v>202</v>
      </c>
      <c r="O15" s="106" t="s">
        <v>1622</v>
      </c>
    </row>
    <row r="16" spans="1:16" s="115" customFormat="1" ht="145.15" x14ac:dyDescent="0.3">
      <c r="A16" s="132" t="s">
        <v>1610</v>
      </c>
      <c r="B16" s="126" t="s">
        <v>1662</v>
      </c>
      <c r="C16" s="612" t="s">
        <v>805</v>
      </c>
      <c r="D16" s="612" t="s">
        <v>1389</v>
      </c>
      <c r="E16" s="612" t="s">
        <v>1182</v>
      </c>
      <c r="F16" s="112" t="s">
        <v>1645</v>
      </c>
      <c r="G16" s="120" t="s">
        <v>1618</v>
      </c>
      <c r="H16" s="110" t="s">
        <v>63</v>
      </c>
      <c r="I16" s="110" t="s">
        <v>1663</v>
      </c>
      <c r="J16" s="106" t="s">
        <v>63</v>
      </c>
      <c r="K16" s="117" t="s">
        <v>63</v>
      </c>
      <c r="L16" s="106" t="s">
        <v>63</v>
      </c>
      <c r="M16" s="106" t="s">
        <v>63</v>
      </c>
      <c r="N16" s="109">
        <v>202</v>
      </c>
      <c r="O16" s="106" t="s">
        <v>1622</v>
      </c>
    </row>
    <row r="17" spans="1:16" s="115" customFormat="1" ht="108.9" x14ac:dyDescent="0.3">
      <c r="A17" s="132" t="s">
        <v>1610</v>
      </c>
      <c r="B17" s="126" t="s">
        <v>1664</v>
      </c>
      <c r="C17" s="612" t="s">
        <v>804</v>
      </c>
      <c r="D17" s="612" t="s">
        <v>804</v>
      </c>
      <c r="E17" s="612" t="s">
        <v>1207</v>
      </c>
      <c r="F17" s="112" t="s">
        <v>1646</v>
      </c>
      <c r="G17" s="120" t="s">
        <v>1621</v>
      </c>
      <c r="H17" s="110" t="s">
        <v>1665</v>
      </c>
      <c r="I17" s="110" t="s">
        <v>1229</v>
      </c>
      <c r="J17" s="106" t="s">
        <v>63</v>
      </c>
      <c r="K17" s="117" t="s">
        <v>63</v>
      </c>
      <c r="L17" s="106" t="s">
        <v>63</v>
      </c>
      <c r="M17" s="106" t="s">
        <v>63</v>
      </c>
      <c r="N17" s="109">
        <v>202</v>
      </c>
      <c r="O17" s="106"/>
    </row>
    <row r="18" spans="1:16" s="115" customFormat="1" ht="121" x14ac:dyDescent="0.3">
      <c r="A18" s="132" t="s">
        <v>1610</v>
      </c>
      <c r="B18" s="126" t="s">
        <v>1666</v>
      </c>
      <c r="C18" s="612" t="s">
        <v>804</v>
      </c>
      <c r="D18" s="612" t="s">
        <v>1389</v>
      </c>
      <c r="E18" s="612" t="s">
        <v>1207</v>
      </c>
      <c r="F18" s="112" t="s">
        <v>1685</v>
      </c>
      <c r="G18" s="120" t="s">
        <v>1625</v>
      </c>
      <c r="H18" s="110" t="s">
        <v>1665</v>
      </c>
      <c r="I18" s="110" t="s">
        <v>1668</v>
      </c>
      <c r="J18" s="106" t="s">
        <v>63</v>
      </c>
      <c r="K18" s="117" t="s">
        <v>63</v>
      </c>
      <c r="L18" s="106" t="s">
        <v>63</v>
      </c>
      <c r="M18" s="106" t="s">
        <v>63</v>
      </c>
      <c r="N18" s="109">
        <v>202</v>
      </c>
      <c r="O18" s="106"/>
    </row>
    <row r="19" spans="1:16" s="115" customFormat="1" ht="108.9" x14ac:dyDescent="0.3">
      <c r="A19" s="132" t="s">
        <v>1610</v>
      </c>
      <c r="B19" s="106" t="s">
        <v>1669</v>
      </c>
      <c r="C19" s="612" t="s">
        <v>804</v>
      </c>
      <c r="D19" s="612" t="s">
        <v>1389</v>
      </c>
      <c r="E19" s="612" t="s">
        <v>1207</v>
      </c>
      <c r="F19" s="112" t="s">
        <v>1686</v>
      </c>
      <c r="G19" s="120" t="s">
        <v>1457</v>
      </c>
      <c r="H19" s="110" t="s">
        <v>1665</v>
      </c>
      <c r="I19" s="110" t="s">
        <v>1668</v>
      </c>
      <c r="J19" s="106" t="s">
        <v>63</v>
      </c>
      <c r="K19" s="117" t="s">
        <v>63</v>
      </c>
      <c r="L19" s="106" t="s">
        <v>63</v>
      </c>
      <c r="M19" s="106" t="s">
        <v>63</v>
      </c>
      <c r="N19" s="109">
        <v>202</v>
      </c>
      <c r="O19" s="106"/>
    </row>
    <row r="20" spans="1:16" s="115" customFormat="1" ht="108.9" x14ac:dyDescent="0.3">
      <c r="A20" s="132" t="s">
        <v>1610</v>
      </c>
      <c r="B20" s="106" t="s">
        <v>1671</v>
      </c>
      <c r="C20" s="612" t="s">
        <v>804</v>
      </c>
      <c r="D20" s="612" t="s">
        <v>1389</v>
      </c>
      <c r="E20" s="612" t="s">
        <v>1207</v>
      </c>
      <c r="F20" s="112" t="s">
        <v>1687</v>
      </c>
      <c r="G20" s="120" t="s">
        <v>1463</v>
      </c>
      <c r="H20" s="110" t="s">
        <v>1665</v>
      </c>
      <c r="I20" s="110" t="s">
        <v>1668</v>
      </c>
      <c r="J20" s="106" t="s">
        <v>63</v>
      </c>
      <c r="K20" s="117" t="s">
        <v>63</v>
      </c>
      <c r="L20" s="106" t="s">
        <v>63</v>
      </c>
      <c r="M20" s="106" t="s">
        <v>63</v>
      </c>
      <c r="N20" s="109">
        <v>202</v>
      </c>
      <c r="O20" s="106"/>
    </row>
    <row r="21" spans="1:16" s="115" customFormat="1" ht="108.9" x14ac:dyDescent="0.3">
      <c r="A21" s="132" t="s">
        <v>1610</v>
      </c>
      <c r="B21" s="126" t="s">
        <v>1673</v>
      </c>
      <c r="C21" s="612" t="s">
        <v>804</v>
      </c>
      <c r="D21" s="612" t="s">
        <v>1389</v>
      </c>
      <c r="E21" s="612" t="s">
        <v>1207</v>
      </c>
      <c r="F21" s="112" t="s">
        <v>1649</v>
      </c>
      <c r="G21" s="120" t="s">
        <v>1391</v>
      </c>
      <c r="H21" s="110" t="s">
        <v>1665</v>
      </c>
      <c r="I21" s="110" t="s">
        <v>1668</v>
      </c>
      <c r="J21" s="106" t="s">
        <v>63</v>
      </c>
      <c r="K21" s="117" t="s">
        <v>63</v>
      </c>
      <c r="L21" s="106" t="s">
        <v>63</v>
      </c>
      <c r="M21" s="106" t="s">
        <v>63</v>
      </c>
      <c r="N21" s="109">
        <v>202</v>
      </c>
      <c r="O21" s="106"/>
    </row>
    <row r="22" spans="1:16" s="731" customFormat="1" ht="181.45" x14ac:dyDescent="0.3">
      <c r="A22" s="745" t="s">
        <v>1630</v>
      </c>
      <c r="B22" s="720" t="s">
        <v>1674</v>
      </c>
      <c r="C22" s="738" t="s">
        <v>805</v>
      </c>
      <c r="D22" s="738" t="s">
        <v>805</v>
      </c>
      <c r="E22" s="738" t="s">
        <v>1207</v>
      </c>
      <c r="F22" s="727" t="s">
        <v>1675</v>
      </c>
      <c r="G22" s="721" t="s">
        <v>330</v>
      </c>
      <c r="H22" s="720" t="s">
        <v>1676</v>
      </c>
      <c r="I22" s="720" t="s">
        <v>1677</v>
      </c>
      <c r="J22" s="730" t="s">
        <v>63</v>
      </c>
      <c r="K22" s="728" t="s">
        <v>63</v>
      </c>
      <c r="L22" s="728" t="s">
        <v>63</v>
      </c>
      <c r="M22" s="728" t="s">
        <v>63</v>
      </c>
      <c r="N22" s="720">
        <v>202</v>
      </c>
      <c r="O22" s="732" t="s">
        <v>1239</v>
      </c>
    </row>
    <row r="23" spans="1:16" s="731" customFormat="1" ht="205.65" x14ac:dyDescent="0.3">
      <c r="A23" s="745" t="s">
        <v>1630</v>
      </c>
      <c r="B23" s="720" t="s">
        <v>1678</v>
      </c>
      <c r="C23" s="738" t="s">
        <v>805</v>
      </c>
      <c r="D23" s="738" t="s">
        <v>805</v>
      </c>
      <c r="E23" s="738" t="s">
        <v>1207</v>
      </c>
      <c r="F23" s="727" t="s">
        <v>1679</v>
      </c>
      <c r="G23" s="721" t="s">
        <v>332</v>
      </c>
      <c r="H23" s="720" t="s">
        <v>1280</v>
      </c>
      <c r="I23" s="720" t="s">
        <v>1680</v>
      </c>
      <c r="J23" s="730" t="s">
        <v>63</v>
      </c>
      <c r="K23" s="728" t="s">
        <v>63</v>
      </c>
      <c r="L23" s="728" t="s">
        <v>63</v>
      </c>
      <c r="M23" s="728" t="s">
        <v>63</v>
      </c>
      <c r="N23" s="720">
        <v>202</v>
      </c>
      <c r="O23" s="732" t="s">
        <v>1239</v>
      </c>
    </row>
    <row r="24" spans="1:16" s="731" customFormat="1" ht="217.75" x14ac:dyDescent="0.3">
      <c r="A24" s="745" t="s">
        <v>1630</v>
      </c>
      <c r="B24" s="720" t="s">
        <v>1681</v>
      </c>
      <c r="C24" s="735" t="s">
        <v>805</v>
      </c>
      <c r="D24" s="738" t="s">
        <v>805</v>
      </c>
      <c r="E24" s="738" t="s">
        <v>1207</v>
      </c>
      <c r="F24" s="727" t="s">
        <v>1682</v>
      </c>
      <c r="G24" s="721" t="s">
        <v>798</v>
      </c>
      <c r="H24" s="720" t="s">
        <v>1639</v>
      </c>
      <c r="I24" s="720" t="s">
        <v>1683</v>
      </c>
      <c r="J24" s="730" t="s">
        <v>63</v>
      </c>
      <c r="K24" s="728" t="s">
        <v>63</v>
      </c>
      <c r="L24" s="728"/>
      <c r="M24" s="728" t="s">
        <v>63</v>
      </c>
      <c r="N24" s="720">
        <v>202</v>
      </c>
      <c r="O24" s="732" t="s">
        <v>1239</v>
      </c>
    </row>
    <row r="25" spans="1:16" s="115" customFormat="1" ht="12.1" x14ac:dyDescent="0.3">
      <c r="B25" s="144"/>
      <c r="C25" s="106"/>
      <c r="D25" s="106"/>
      <c r="E25" s="106"/>
      <c r="F25" s="107"/>
      <c r="G25" s="106"/>
      <c r="H25" s="106"/>
      <c r="I25" s="110"/>
      <c r="J25" s="106"/>
      <c r="K25" s="106"/>
      <c r="L25" s="106"/>
      <c r="M25" s="106"/>
      <c r="N25" s="117"/>
      <c r="O25" s="504"/>
      <c r="P25" s="505"/>
    </row>
    <row r="26" spans="1:16" s="115" customFormat="1" ht="12.1" x14ac:dyDescent="0.3">
      <c r="B26" s="144"/>
      <c r="C26" s="106"/>
      <c r="D26" s="106"/>
      <c r="E26" s="106"/>
      <c r="F26" s="107"/>
      <c r="G26" s="106"/>
      <c r="H26" s="106"/>
      <c r="I26" s="110"/>
      <c r="J26" s="106"/>
      <c r="K26" s="106"/>
      <c r="L26" s="106"/>
      <c r="M26" s="106"/>
      <c r="N26" s="117"/>
      <c r="O26" s="504"/>
      <c r="P26" s="505"/>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ET-E002-SRS-L1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ET-E002</v>
      </c>
      <c r="F28" s="56" t="str" cm="1">
        <f t="array" ref="F28">IF($C28="","",INDEX('List of Test Cases'!C:C,MATCH(CONCATENATE($C28,$C$1),'List of Test Cases'!$Q:$Q,0),))</f>
        <v>ET-E002-SRS-L1</v>
      </c>
      <c r="G28" s="56" t="str" cm="1">
        <f t="array" aca="1" ref="G28" ca="1">IF($C28="","",INDEX('List of Test Cases'!G:G,MATCH(CONCATENATE($C28,$C$1),'List of Test Cases'!$Q:$Q,0),))</f>
        <v>Switch Request Secured InActive - Electricity (Losing) (1 Day(s), Domestic, Change of Occupancy)</v>
      </c>
      <c r="H28" s="56" t="str" cm="1">
        <f t="array" ref="H28">IF($C28="","",INDEX('List of Test Cases'!A:A,MATCH(CONCATENATE($C28,$C$1),'List of Test Cases'!$Q:$Q,0),))</f>
        <v>Switch Request Successful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ET-E002-SRS-L2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ET-E002</v>
      </c>
      <c r="F29" s="56" t="str" cm="1">
        <f t="array" ref="F29">IF($C29="","",INDEX('List of Test Cases'!C:C,MATCH(CONCATENATE($C29,$C$1),'List of Test Cases'!$Q:$Q,0),))</f>
        <v>ET-E002-SRS-L2</v>
      </c>
      <c r="G29" s="56" t="str" cm="1">
        <f t="array" aca="1" ref="G29" ca="1">IF($C29="","",INDEX('List of Test Cases'!G:G,MATCH(CONCATENATE($C29,$C$1),'List of Test Cases'!$Q:$Q,0),))</f>
        <v>Switch Request Secured InActive - Electricity (Losing) (2 Day(s), Non-Domestic, Change of Occupancy)</v>
      </c>
      <c r="H29" s="56" t="str" cm="1">
        <f t="array" ref="H29">IF($C29="","",INDEX('List of Test Cases'!A:A,MATCH(CONCATENATE($C29,$C$1),'List of Test Cases'!$Q:$Q,0),))</f>
        <v>Switch Request Successful - LOSE</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ET-E002-SRS-L3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ET-E002</v>
      </c>
      <c r="F30" s="56" t="str" cm="1">
        <f t="array" ref="F30">IF($C30="","",INDEX('List of Test Cases'!C:C,MATCH(CONCATENATE($C30,$C$1),'List of Test Cases'!$Q:$Q,0),))</f>
        <v>ET-E002-SRS-L3</v>
      </c>
      <c r="G30" s="56" t="str" cm="1">
        <f t="array" aca="1" ref="G30" ca="1">IF($C30="","",INDEX('List of Test Cases'!G:G,MATCH(CONCATENATE($C30,$C$1),'List of Test Cases'!$Q:$Q,0),))</f>
        <v>Switch Request Secured InActive - Electricity (Losing) (OFAF, 1 Day(s))</v>
      </c>
      <c r="H30" s="56" t="str" cm="1">
        <f t="array" ref="H30">IF($C30="","",INDEX('List of Test Cases'!A:A,MATCH(CONCATENATE($C30,$C$1),'List of Test Cases'!$Q:$Q,0),))</f>
        <v>Switch Request Successful - LOSE</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ET-E002-SRS-L4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ET-E002</v>
      </c>
      <c r="F31" s="56" t="str" cm="1">
        <f t="array" ref="F31">IF($C31="","",INDEX('List of Test Cases'!C:C,MATCH(CONCATENATE($C31,$C$1),'List of Test Cases'!$Q:$Q,0),))</f>
        <v>ET-E002-SRS-L4</v>
      </c>
      <c r="G31" s="56" t="str" cm="1">
        <f t="array" aca="1" ref="G31" ca="1">IF($C31="","",INDEX('List of Test Cases'!G:G,MATCH(CONCATENATE($C31,$C$1),'List of Test Cases'!$Q:$Q,0),))</f>
        <v>Switch Request Secured InActive - Electricity (Losing) (Related MPAN, 1 Day(s))</v>
      </c>
      <c r="H31" s="56" t="str" cm="1">
        <f t="array" ref="H31">IF($C31="","",INDEX('List of Test Cases'!A:A,MATCH(CONCATENATE($C31,$C$1),'List of Test Cases'!$Q:$Q,0),))</f>
        <v>Switch Request Successful - LOSE</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ET-E002-SRS-L5</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ET-E002</v>
      </c>
      <c r="F32" s="56" t="str" cm="1">
        <f t="array" ref="F32">IF($C32="","",INDEX('List of Test Cases'!C:C,MATCH(CONCATENATE($C32,$C$1),'List of Test Cases'!$Q:$Q,0),))</f>
        <v>ET-E002-SRS-L5</v>
      </c>
      <c r="G32" s="56" t="str" cm="1">
        <f t="array" aca="1" ref="G32" ca="1">IF($C32="","",INDEX('List of Test Cases'!G:G,MATCH(CONCATENATE($C32,$C$1),'List of Test Cases'!$Q:$Q,0),))</f>
        <v>Switch Request Secured InActive - Electricity (Losing) (OFAF, Related MPAN, 1 Day(s), Domestic, Change of Occupancy)</v>
      </c>
      <c r="H32" s="56" t="str" cm="1">
        <f t="array" ref="H32">IF($C32="","",INDEX('List of Test Cases'!A:A,MATCH(CONCATENATE($C32,$C$1),'List of Test Cases'!$Q:$Q,0),))</f>
        <v>Switch Request Successful - LOSE</v>
      </c>
      <c r="I32" s="601"/>
      <c r="J32" s="601"/>
      <c r="K32" s="47"/>
      <c r="L32" s="47"/>
      <c r="M32" s="47"/>
      <c r="N32" s="47"/>
      <c r="O32" s="56"/>
      <c r="P32" s="56"/>
    </row>
    <row r="33" spans="2:16" s="24" customFormat="1" ht="36.299999999999997" x14ac:dyDescent="0.25">
      <c r="B33" s="603">
        <v>6</v>
      </c>
      <c r="C33" s="325" t="str" cm="1">
        <f t="array" ref="C33">IFERROR(INDEX('List of Test Cases'!C:C,SMALL(IF('List of Test Cases'!E:E=$C$1,ROW('List of Test Cases'!E:E) - ROW(INDEX('List of Test Cases'!E:E,1,1))+1),B33)),"")</f>
        <v>ET-E002-SRS-L6</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ET-E002</v>
      </c>
      <c r="F33" s="56" t="str" cm="1">
        <f t="array" ref="F33">IF($C33="","",INDEX('List of Test Cases'!C:C,MATCH(CONCATENATE($C33,$C$1),'List of Test Cases'!$Q:$Q,0),))</f>
        <v>ET-E002-SRS-L6</v>
      </c>
      <c r="G33" s="56" t="str" cm="1">
        <f t="array" aca="1" ref="G33" ca="1">IF($C33="","",INDEX('List of Test Cases'!G:G,MATCH(CONCATENATE($C33,$C$1),'List of Test Cases'!$Q:$Q,0),))</f>
        <v>Switch Request Secured InActive - Electricity (Losing) (OFAF, Related MPAN, 2 Day(s), Non-Domestic, Change of Occupancy)</v>
      </c>
      <c r="H33" s="56" t="str" cm="1">
        <f t="array" ref="H33">IF($C33="","",INDEX('List of Test Cases'!A:A,MATCH(CONCATENATE($C33,$C$1),'List of Test Cases'!$Q:$Q,0),))</f>
        <v>Switch Request Successful - LOSE</v>
      </c>
      <c r="I33" s="601"/>
      <c r="J33" s="601"/>
      <c r="K33" s="47"/>
      <c r="L33" s="47"/>
      <c r="M33" s="47"/>
      <c r="N33" s="47"/>
      <c r="O33" s="56"/>
      <c r="P33" s="56"/>
    </row>
    <row r="34" spans="2:16" s="24" customFormat="1" ht="24.2" x14ac:dyDescent="0.25">
      <c r="B34" s="603">
        <v>7</v>
      </c>
      <c r="C34" s="325" t="str" cm="1">
        <f t="array" ref="C34">IFERROR(INDEX('List of Test Cases'!C:C,SMALL(IF('List of Test Cases'!E:E=$C$1,ROW('List of Test Cases'!E:E) - ROW(INDEX('List of Test Cases'!E:E,1,1))+1),B34)),"")</f>
        <v>ET-E010-SRAR-L1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ET-E010</v>
      </c>
      <c r="F34" s="56" t="str" cm="1">
        <f t="array" ref="F34">IF($C34="","",INDEX('List of Test Cases'!C:C,MATCH(CONCATENATE($C34,$C$1),'List of Test Cases'!$Q:$Q,0),))</f>
        <v>ET-E010-SRAR-L1</v>
      </c>
      <c r="G34" s="56" t="str" cm="1">
        <f t="array" aca="1" ref="G34" ca="1">IF($C34="","",INDEX('List of Test Cases'!G:G,MATCH(CONCATENATE($C34,$C$1),'List of Test Cases'!$Q:$Q,0),))</f>
        <v>Switch Request Secured InActive - Electricity (Losing) (1 Day(s))</v>
      </c>
      <c r="H34" s="56" t="str" cm="1">
        <f t="array" ref="H34">IF($C34="","",INDEX('List of Test Cases'!A:A,MATCH(CONCATENATE($C34,$C$1),'List of Test Cases'!$Q:$Q,0),))</f>
        <v>Switch Request Annulment Rejection - LOSE</v>
      </c>
      <c r="I34" s="601"/>
      <c r="J34" s="601"/>
      <c r="K34" s="47"/>
      <c r="L34" s="47"/>
      <c r="M34" s="47"/>
      <c r="N34" s="47"/>
      <c r="O34" s="56"/>
      <c r="P34" s="56"/>
    </row>
    <row r="35" spans="2:16" s="24" customFormat="1" ht="24.2" x14ac:dyDescent="0.25">
      <c r="B35" s="603">
        <v>8</v>
      </c>
      <c r="C35" s="325" t="str" cm="1">
        <f t="array" ref="C35">IFERROR(INDEX('List of Test Cases'!C:C,SMALL(IF('List of Test Cases'!E:E=$C$1,ROW('List of Test Cases'!E:E) - ROW(INDEX('List of Test Cases'!E:E,1,1))+1),B35)),"")</f>
        <v>ET-E010-SRAR-L2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ET-E010</v>
      </c>
      <c r="F35" s="56" t="str" cm="1">
        <f t="array" ref="F35">IF($C35="","",INDEX('List of Test Cases'!C:C,MATCH(CONCATENATE($C35,$C$1),'List of Test Cases'!$Q:$Q,0),))</f>
        <v>ET-E010-SRAR-L2</v>
      </c>
      <c r="G35" s="56" t="str" cm="1">
        <f t="array" aca="1" ref="G35" ca="1">IF($C35="","",INDEX('List of Test Cases'!G:G,MATCH(CONCATENATE($C35,$C$1),'List of Test Cases'!$Q:$Q,0),))</f>
        <v>Switch Request Secured InActive - Electricity (Losing) (OFAF, 1 Day(s))</v>
      </c>
      <c r="H35" s="56" t="str" cm="1">
        <f t="array" ref="H35">IF($C35="","",INDEX('List of Test Cases'!A:A,MATCH(CONCATENATE($C35,$C$1),'List of Test Cases'!$Q:$Q,0),))</f>
        <v>Switch Request Annulment Rejection - LOSE</v>
      </c>
      <c r="I35" s="601"/>
      <c r="J35" s="601"/>
      <c r="K35" s="47"/>
      <c r="L35" s="47"/>
      <c r="M35" s="47"/>
      <c r="N35" s="47"/>
      <c r="O35" s="56"/>
      <c r="P35" s="56"/>
    </row>
    <row r="36" spans="2:16" s="24" customFormat="1" ht="24.2" x14ac:dyDescent="0.25">
      <c r="B36" s="603">
        <v>9</v>
      </c>
      <c r="C36" s="325" t="str" cm="1">
        <f t="array" ref="C36">IFERROR(INDEX('List of Test Cases'!C:C,SMALL(IF('List of Test Cases'!E:E=$C$1,ROW('List of Test Cases'!E:E) - ROW(INDEX('List of Test Cases'!E:E,1,1))+1),B36)),"")</f>
        <v>ET-E010-SRAR-L3</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ET-E010</v>
      </c>
      <c r="F36" s="56" t="str" cm="1">
        <f t="array" ref="F36">IF($C36="","",INDEX('List of Test Cases'!C:C,MATCH(CONCATENATE($C36,$C$1),'List of Test Cases'!$Q:$Q,0),))</f>
        <v>ET-E010-SRAR-L3</v>
      </c>
      <c r="G36" s="56" t="str" cm="1">
        <f t="array" aca="1" ref="G36" ca="1">IF($C36="","",INDEX('List of Test Cases'!G:G,MATCH(CONCATENATE($C36,$C$1),'List of Test Cases'!$Q:$Q,0),))</f>
        <v>Switch Request Secured InActive - Electricity (Losing) (Related MPAN, 1 Day(s))</v>
      </c>
      <c r="H36" s="56" t="str" cm="1">
        <f t="array" ref="H36">IF($C36="","",INDEX('List of Test Cases'!A:A,MATCH(CONCATENATE($C36,$C$1),'List of Test Cases'!$Q:$Q,0),))</f>
        <v>Switch Request Annulment Rejection - LOSE</v>
      </c>
      <c r="I36" s="601"/>
      <c r="J36" s="601"/>
      <c r="K36" s="47"/>
      <c r="L36" s="47"/>
      <c r="M36" s="47"/>
      <c r="N36" s="47"/>
      <c r="O36" s="56"/>
      <c r="P36" s="56"/>
    </row>
    <row r="37" spans="2:16" s="24" customFormat="1" ht="24.2" x14ac:dyDescent="0.25">
      <c r="B37" s="603">
        <v>10</v>
      </c>
      <c r="C37" s="325" t="str" cm="1">
        <f t="array" ref="C37">IFERROR(INDEX('List of Test Cases'!C:C,SMALL(IF('List of Test Cases'!E:E=$C$1,ROW('List of Test Cases'!E:E) - ROW(INDEX('List of Test Cases'!E:E,1,1))+1),B37)),"")</f>
        <v>ET-E010-SRAR-L4</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ET-E010</v>
      </c>
      <c r="F37" s="56" t="str" cm="1">
        <f t="array" ref="F37">IF($C37="","",INDEX('List of Test Cases'!C:C,MATCH(CONCATENATE($C37,$C$1),'List of Test Cases'!$Q:$Q,0),))</f>
        <v>ET-E010-SRAR-L4</v>
      </c>
      <c r="G37" s="56" t="str" cm="1">
        <f t="array" aca="1" ref="G37" ca="1">IF($C37="","",INDEX('List of Test Cases'!G:G,MATCH(CONCATENATE($C37,$C$1),'List of Test Cases'!$Q:$Q,0),))</f>
        <v>Switch Request Secured InActive - Electricity (Losing) (OFAF, Related MPAN, 1 Day(s))</v>
      </c>
      <c r="H37" s="56" t="str" cm="1">
        <f t="array" ref="H37">IF($C37="","",INDEX('List of Test Cases'!A:A,MATCH(CONCATENATE($C37,$C$1),'List of Test Cases'!$Q:$Q,0),))</f>
        <v>Switch Request Annulment Rejection - LOSE</v>
      </c>
      <c r="I37" s="601"/>
      <c r="J37" s="601"/>
      <c r="K37" s="47"/>
      <c r="L37" s="47"/>
      <c r="M37" s="47"/>
      <c r="N37" s="47"/>
      <c r="O37" s="56"/>
      <c r="P37" s="56"/>
    </row>
    <row r="38" spans="2:16" s="24" customFormat="1" ht="24.2" x14ac:dyDescent="0.25">
      <c r="B38" s="603">
        <v>11</v>
      </c>
      <c r="C38" s="325" t="str" cm="1">
        <f t="array" ref="C38">IFERROR(INDEX('List of Test Cases'!C:C,SMALL(IF('List of Test Cases'!E:E=$C$1,ROW('List of Test Cases'!E:E) - ROW(INDEX('List of Test Cases'!E:E,1,1))+1),B38)),"")</f>
        <v>ET-E012-SROF-L1</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ET-E012</v>
      </c>
      <c r="F38" s="56" t="str" cm="1">
        <f t="array" ref="F38">IF($C38="","",INDEX('List of Test Cases'!C:C,MATCH(CONCATENATE($C38,$C$1),'List of Test Cases'!$Q:$Q,0),))</f>
        <v>ET-E012-SROF-L1</v>
      </c>
      <c r="G38" s="56" t="str" cm="1">
        <f t="array" aca="1" ref="G38" ca="1">IF($C38="","",INDEX('List of Test Cases'!G:G,MATCH(CONCATENATE($C38,$C$1),'List of Test Cases'!$Q:$Q,0),))</f>
        <v>Switch Request Secured InActive - Electricity (Losing) (1 Day(s))</v>
      </c>
      <c r="H38" s="56" t="str" cm="1">
        <f t="array" ref="H38">IF($C38="","",INDEX('List of Test Cases'!A:A,MATCH(CONCATENATE($C38,$C$1),'List of Test Cases'!$Q:$Q,0),))</f>
        <v>Switch Request Objection Failure - LOSE</v>
      </c>
      <c r="I38" s="601"/>
      <c r="J38" s="601"/>
      <c r="K38" s="47"/>
      <c r="L38" s="47"/>
      <c r="M38" s="47"/>
      <c r="N38" s="47"/>
      <c r="O38" s="56"/>
      <c r="P38" s="56"/>
    </row>
    <row r="39" spans="2:16" s="24" customFormat="1" ht="24.2" x14ac:dyDescent="0.25">
      <c r="B39" s="603">
        <v>12</v>
      </c>
      <c r="C39" s="325" t="str" cm="1">
        <f t="array" ref="C39">IFERROR(INDEX('List of Test Cases'!C:C,SMALL(IF('List of Test Cases'!E:E=$C$1,ROW('List of Test Cases'!E:E) - ROW(INDEX('List of Test Cases'!E:E,1,1))+1),B39)),"")</f>
        <v>ET-E012-SROF-L2</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ET-E012</v>
      </c>
      <c r="F39" s="56" t="str" cm="1">
        <f t="array" ref="F39">IF($C39="","",INDEX('List of Test Cases'!C:C,MATCH(CONCATENATE($C39,$C$1),'List of Test Cases'!$Q:$Q,0),))</f>
        <v>ET-E012-SROF-L2</v>
      </c>
      <c r="G39" s="56" t="str" cm="1">
        <f t="array" aca="1" ref="G39" ca="1">IF($C39="","",INDEX('List of Test Cases'!G:G,MATCH(CONCATENATE($C39,$C$1),'List of Test Cases'!$Q:$Q,0),))</f>
        <v>Switch Request Secured InActive - Electricity (Losing) (Related MPAN, 1 Day(s))</v>
      </c>
      <c r="H39" s="56" t="str" cm="1">
        <f t="array" ref="H39">IF($C39="","",INDEX('List of Test Cases'!A:A,MATCH(CONCATENATE($C39,$C$1),'List of Test Cases'!$Q:$Q,0),))</f>
        <v>Switch Request Objection Failure - LOSE</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21"/>
    </row>
    <row r="79" spans="2:16" ht="20.3" customHeight="1" x14ac:dyDescent="0.25">
      <c r="F79" s="121"/>
    </row>
    <row r="80" spans="2:16" ht="20.3" customHeight="1" x14ac:dyDescent="0.25">
      <c r="F80" s="121"/>
    </row>
    <row r="81" spans="6:6" ht="20.3" customHeight="1" x14ac:dyDescent="0.25">
      <c r="F81" s="121"/>
    </row>
    <row r="82" spans="6:6" ht="20.3" customHeight="1" x14ac:dyDescent="0.25">
      <c r="F82" s="121"/>
    </row>
    <row r="83" spans="6:6" ht="20.3" customHeight="1" x14ac:dyDescent="0.25">
      <c r="F83" s="121"/>
    </row>
    <row r="84" spans="6:6" ht="20.3" customHeight="1" x14ac:dyDescent="0.25">
      <c r="F84" s="121"/>
    </row>
    <row r="85" spans="6:6" ht="20.3" customHeight="1" x14ac:dyDescent="0.25">
      <c r="F85" s="121"/>
    </row>
    <row r="86" spans="6:6" ht="20.3" customHeight="1" x14ac:dyDescent="0.25">
      <c r="F86" s="121"/>
    </row>
    <row r="87" spans="6:6" ht="20.3" customHeight="1" x14ac:dyDescent="0.25">
      <c r="F87" s="121"/>
    </row>
    <row r="88" spans="6:6" ht="20.3" customHeight="1" x14ac:dyDescent="0.25">
      <c r="F88" s="121"/>
    </row>
    <row r="89" spans="6:6" ht="20.3" customHeight="1" x14ac:dyDescent="0.25">
      <c r="F89" s="121"/>
    </row>
    <row r="90" spans="6:6" ht="20.3" customHeight="1" x14ac:dyDescent="0.25">
      <c r="F90" s="121"/>
    </row>
    <row r="91" spans="6:6" ht="20.3" customHeight="1" x14ac:dyDescent="0.25">
      <c r="F91" s="121"/>
    </row>
    <row r="92" spans="6:6" ht="20.3" customHeight="1" x14ac:dyDescent="0.25">
      <c r="F92" s="121"/>
    </row>
    <row r="93" spans="6:6" ht="20.3" customHeight="1" x14ac:dyDescent="0.25">
      <c r="F93" s="121"/>
    </row>
    <row r="94" spans="6:6" ht="20.3" customHeight="1" x14ac:dyDescent="0.25">
      <c r="F94" s="121"/>
    </row>
    <row r="95" spans="6:6" ht="20.3" customHeight="1" x14ac:dyDescent="0.25">
      <c r="F95" s="121"/>
    </row>
    <row r="96" spans="6:6" ht="20.3" customHeight="1" x14ac:dyDescent="0.25">
      <c r="F96" s="121"/>
    </row>
    <row r="97" spans="6:6" ht="20.3" customHeight="1" x14ac:dyDescent="0.25">
      <c r="F97" s="121"/>
    </row>
    <row r="98" spans="6:6" ht="20.3" customHeight="1" x14ac:dyDescent="0.25">
      <c r="F98" s="121"/>
    </row>
    <row r="99" spans="6:6" ht="20.3" customHeight="1" x14ac:dyDescent="0.25">
      <c r="F99" s="121"/>
    </row>
    <row r="100" spans="6:6" ht="20.3" customHeight="1" x14ac:dyDescent="0.25">
      <c r="F100" s="121"/>
    </row>
    <row r="101" spans="6:6" ht="20.3" customHeight="1" x14ac:dyDescent="0.25">
      <c r="F101" s="121"/>
    </row>
    <row r="102" spans="6:6" ht="20.3" customHeight="1" x14ac:dyDescent="0.25">
      <c r="F102" s="121"/>
    </row>
    <row r="103" spans="6:6" ht="20.3" customHeight="1" x14ac:dyDescent="0.25">
      <c r="F103" s="121"/>
    </row>
    <row r="104" spans="6:6" ht="20.3" customHeight="1" x14ac:dyDescent="0.25">
      <c r="F104" s="121"/>
    </row>
    <row r="105" spans="6:6" ht="20.3" customHeight="1" x14ac:dyDescent="0.25">
      <c r="F105" s="121"/>
    </row>
    <row r="106" spans="6:6" ht="20.3" customHeight="1" x14ac:dyDescent="0.25">
      <c r="F106" s="121"/>
    </row>
    <row r="107" spans="6:6" ht="20.3" customHeight="1" x14ac:dyDescent="0.25">
      <c r="F107" s="121"/>
    </row>
    <row r="108" spans="6:6" ht="20.3" customHeight="1" x14ac:dyDescent="0.25">
      <c r="F108" s="121"/>
    </row>
    <row r="109" spans="6:6" ht="20.3" customHeight="1" x14ac:dyDescent="0.25">
      <c r="F109" s="121"/>
    </row>
    <row r="110" spans="6:6" ht="20.3" customHeight="1" x14ac:dyDescent="0.25">
      <c r="F110" s="121"/>
    </row>
    <row r="111" spans="6:6" ht="20.3" customHeight="1" x14ac:dyDescent="0.25">
      <c r="F111" s="121"/>
    </row>
    <row r="112" spans="6:6" ht="20.3" customHeight="1" x14ac:dyDescent="0.25">
      <c r="F112" s="121"/>
    </row>
    <row r="113" spans="6:6" ht="20.3" customHeight="1" x14ac:dyDescent="0.25">
      <c r="F113" s="121"/>
    </row>
    <row r="114" spans="6:6" ht="20.3" customHeight="1" x14ac:dyDescent="0.25">
      <c r="F114" s="121"/>
    </row>
    <row r="115" spans="6:6" ht="20.3" customHeight="1" x14ac:dyDescent="0.25">
      <c r="F115" s="121"/>
    </row>
    <row r="116" spans="6:6" ht="20.3" customHeight="1" x14ac:dyDescent="0.25">
      <c r="F116" s="121"/>
    </row>
    <row r="117" spans="6:6" ht="20.3" customHeight="1" x14ac:dyDescent="0.25">
      <c r="F117" s="121"/>
    </row>
    <row r="118" spans="6:6" ht="20.3" customHeight="1" x14ac:dyDescent="0.25">
      <c r="F118" s="121"/>
    </row>
    <row r="119" spans="6:6" ht="20.3" customHeight="1" x14ac:dyDescent="0.25">
      <c r="F119" s="121"/>
    </row>
    <row r="120" spans="6:6" ht="20.3" customHeight="1" x14ac:dyDescent="0.25">
      <c r="F120" s="121"/>
    </row>
    <row r="121" spans="6:6" ht="20.3" customHeight="1" x14ac:dyDescent="0.25">
      <c r="F121" s="121"/>
    </row>
    <row r="122" spans="6:6" ht="20.3" customHeight="1" x14ac:dyDescent="0.25">
      <c r="F122" s="121"/>
    </row>
    <row r="123" spans="6:6" ht="20.3" customHeight="1" x14ac:dyDescent="0.25">
      <c r="F123" s="121"/>
    </row>
    <row r="124" spans="6:6" ht="20.3" customHeight="1" x14ac:dyDescent="0.25">
      <c r="F124" s="121"/>
    </row>
    <row r="125" spans="6:6" ht="20.3" customHeight="1" x14ac:dyDescent="0.25">
      <c r="F125" s="121"/>
    </row>
    <row r="126" spans="6:6" ht="20.3" customHeight="1" x14ac:dyDescent="0.25">
      <c r="F126" s="121"/>
    </row>
    <row r="127" spans="6:6" ht="20.3" customHeight="1" x14ac:dyDescent="0.25">
      <c r="F127" s="121"/>
    </row>
    <row r="128" spans="6:6" ht="20.3" customHeight="1" x14ac:dyDescent="0.25">
      <c r="F128" s="121"/>
    </row>
    <row r="129" spans="6:6" ht="20.3" customHeight="1" x14ac:dyDescent="0.25">
      <c r="F129" s="121"/>
    </row>
    <row r="130" spans="6:6" ht="20.3" customHeight="1" x14ac:dyDescent="0.25">
      <c r="F130" s="121"/>
    </row>
    <row r="131" spans="6:6" ht="20.3" customHeight="1" x14ac:dyDescent="0.25">
      <c r="F131" s="121"/>
    </row>
    <row r="132" spans="6:6" ht="20.3" customHeight="1" x14ac:dyDescent="0.25">
      <c r="F132" s="121"/>
    </row>
    <row r="133" spans="6:6" ht="20.3" customHeight="1" x14ac:dyDescent="0.25">
      <c r="F133" s="121"/>
    </row>
    <row r="134" spans="6:6" ht="20.3" customHeight="1" x14ac:dyDescent="0.25">
      <c r="F134" s="121"/>
    </row>
    <row r="135" spans="6:6" ht="20.3" customHeight="1" x14ac:dyDescent="0.25">
      <c r="F135" s="121"/>
    </row>
    <row r="136" spans="6:6" ht="20.3" customHeight="1" x14ac:dyDescent="0.25">
      <c r="F136" s="121"/>
    </row>
    <row r="137" spans="6:6" ht="20.3" customHeight="1" x14ac:dyDescent="0.25">
      <c r="F137" s="121"/>
    </row>
    <row r="138" spans="6:6" ht="20.3" customHeight="1" x14ac:dyDescent="0.25">
      <c r="F138" s="121"/>
    </row>
    <row r="139" spans="6:6" ht="20.3" customHeight="1" x14ac:dyDescent="0.25">
      <c r="F139" s="121"/>
    </row>
    <row r="140" spans="6:6" ht="20.3" customHeight="1" x14ac:dyDescent="0.25">
      <c r="F140" s="121"/>
    </row>
    <row r="141" spans="6:6" ht="20.3" customHeight="1" x14ac:dyDescent="0.25">
      <c r="F141" s="121"/>
    </row>
    <row r="142" spans="6:6" ht="20.3" customHeight="1" x14ac:dyDescent="0.25">
      <c r="F142" s="121"/>
    </row>
    <row r="143" spans="6:6" ht="20.3" customHeight="1" x14ac:dyDescent="0.25">
      <c r="F143" s="121"/>
    </row>
    <row r="144" spans="6:6" ht="20.3" customHeight="1" x14ac:dyDescent="0.25">
      <c r="F144" s="121"/>
    </row>
    <row r="145" spans="6:6" ht="20.3" customHeight="1" x14ac:dyDescent="0.25">
      <c r="F145" s="121"/>
    </row>
    <row r="146" spans="6:6" ht="20.3" customHeight="1" x14ac:dyDescent="0.25">
      <c r="F146" s="121"/>
    </row>
    <row r="147" spans="6:6" ht="20.3" customHeight="1" x14ac:dyDescent="0.25">
      <c r="F147" s="121"/>
    </row>
    <row r="148" spans="6:6" ht="20.3" customHeight="1" x14ac:dyDescent="0.25">
      <c r="F148" s="121"/>
    </row>
    <row r="149" spans="6:6" ht="20.3" customHeight="1" x14ac:dyDescent="0.25">
      <c r="F149" s="121"/>
    </row>
    <row r="150" spans="6:6" ht="20.3" customHeight="1" x14ac:dyDescent="0.25">
      <c r="F150" s="121"/>
    </row>
    <row r="151" spans="6:6" ht="20.3" customHeight="1" x14ac:dyDescent="0.25">
      <c r="F151" s="121"/>
    </row>
    <row r="152" spans="6:6" ht="20.3" customHeight="1" x14ac:dyDescent="0.25">
      <c r="F152" s="121"/>
    </row>
    <row r="153" spans="6:6" ht="20.3" customHeight="1" x14ac:dyDescent="0.25">
      <c r="F153" s="121"/>
    </row>
    <row r="154" spans="6:6" ht="20.3" customHeight="1" x14ac:dyDescent="0.25">
      <c r="F154" s="121"/>
    </row>
    <row r="155" spans="6:6" ht="20.3" customHeight="1" x14ac:dyDescent="0.25">
      <c r="F155" s="121"/>
    </row>
    <row r="156" spans="6:6" ht="20.3" customHeight="1" x14ac:dyDescent="0.25">
      <c r="F156" s="121"/>
    </row>
    <row r="157" spans="6:6" ht="20.3" customHeight="1" x14ac:dyDescent="0.25">
      <c r="F157" s="121"/>
    </row>
    <row r="158" spans="6:6" ht="20.3" customHeight="1" x14ac:dyDescent="0.25">
      <c r="F158" s="121"/>
    </row>
    <row r="159" spans="6:6" ht="20.3" customHeight="1" x14ac:dyDescent="0.25">
      <c r="F159" s="121"/>
    </row>
    <row r="160" spans="6:6" ht="20.3" customHeight="1" x14ac:dyDescent="0.25">
      <c r="F160" s="121"/>
    </row>
    <row r="161" spans="6:6" ht="20.3" customHeight="1" x14ac:dyDescent="0.25">
      <c r="F161" s="121"/>
    </row>
    <row r="162" spans="6:6" ht="20.3" customHeight="1" x14ac:dyDescent="0.25">
      <c r="F162" s="121"/>
    </row>
    <row r="163" spans="6:6" ht="20.3" customHeight="1" x14ac:dyDescent="0.25">
      <c r="F163" s="121"/>
    </row>
    <row r="164" spans="6:6" ht="20.3" customHeight="1" x14ac:dyDescent="0.25">
      <c r="F164" s="121"/>
    </row>
    <row r="165" spans="6:6" ht="20.3" customHeight="1" x14ac:dyDescent="0.25">
      <c r="F165" s="121"/>
    </row>
    <row r="166" spans="6:6" ht="20.3" customHeight="1" x14ac:dyDescent="0.25">
      <c r="F166" s="121"/>
    </row>
  </sheetData>
  <autoFilter ref="B13:P24" xr:uid="{965A277D-7557-4A15-804F-014215AEB398}"/>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FFA9D-5386-4C88-8C8E-47C9D5901EAC}">
  <dimension ref="A1:P172"/>
  <sheetViews>
    <sheetView showGridLines="0" showRuler="0" topLeftCell="A3" zoomScaleNormal="100" zoomScalePageLayoutView="160" workbookViewId="0">
      <pane xSplit="7" topLeftCell="H1" activePane="topRight" state="frozen"/>
      <selection activeCell="A8" sqref="A8"/>
      <selection pane="topRight" activeCell="A3" sqref="A1:A1048576"/>
    </sheetView>
  </sheetViews>
  <sheetFormatPr defaultColWidth="10.5546875" defaultRowHeight="20.3" customHeight="1" x14ac:dyDescent="0.25"/>
  <cols>
    <col min="1" max="1" width="0" style="124" hidden="1" customWidth="1"/>
    <col min="2" max="2" width="21.44140625" style="140" customWidth="1"/>
    <col min="3" max="3" width="39.109375" style="140" customWidth="1"/>
    <col min="4" max="4" width="13.5546875" style="140" bestFit="1" customWidth="1"/>
    <col min="5" max="5" width="12" style="141" bestFit="1" customWidth="1"/>
    <col min="6" max="6" width="15.33203125" style="124" bestFit="1" customWidth="1"/>
    <col min="7" max="7" width="59.88671875" style="124" customWidth="1"/>
    <col min="8" max="8" width="21.88671875" style="124" bestFit="1" customWidth="1"/>
    <col min="9" max="9" width="39.88671875" style="124" customWidth="1"/>
    <col min="10" max="10" width="48.44140625" style="124" customWidth="1"/>
    <col min="11" max="11" width="19.88671875" style="124" bestFit="1" customWidth="1"/>
    <col min="12" max="12" width="23.33203125" style="124" customWidth="1"/>
    <col min="13" max="13" width="36.88671875" style="124" bestFit="1" customWidth="1"/>
    <col min="14" max="14" width="36.109375" style="124" bestFit="1" customWidth="1"/>
    <col min="15" max="15" width="20.33203125" style="124" bestFit="1" customWidth="1"/>
    <col min="16" max="16" width="42.6640625" style="124" customWidth="1"/>
    <col min="17" max="16384" width="10.5546875" style="124"/>
  </cols>
  <sheetData>
    <row r="1" spans="1:16" ht="39.049999999999997" customHeight="1" x14ac:dyDescent="0.25">
      <c r="B1" s="322" t="s">
        <v>388</v>
      </c>
      <c r="C1" s="122" t="s">
        <v>1017</v>
      </c>
      <c r="D1" s="195"/>
      <c r="E1" s="123"/>
      <c r="F1" s="98"/>
      <c r="G1" s="123"/>
      <c r="H1" s="123"/>
      <c r="I1" s="123"/>
      <c r="J1" s="123"/>
      <c r="K1" s="123"/>
      <c r="L1" s="123"/>
      <c r="M1" s="123"/>
      <c r="N1" s="123"/>
      <c r="O1" s="379"/>
      <c r="P1" s="380"/>
    </row>
    <row r="2" spans="1:16" ht="14.4" x14ac:dyDescent="0.25">
      <c r="B2" s="322" t="s">
        <v>390</v>
      </c>
      <c r="C2" s="1262" t="s">
        <v>1688</v>
      </c>
      <c r="D2" s="1263"/>
      <c r="E2" s="1263"/>
      <c r="F2" s="1263"/>
      <c r="G2" s="1263"/>
      <c r="H2" s="123"/>
      <c r="I2" s="123"/>
      <c r="J2" s="123"/>
      <c r="K2" s="123"/>
      <c r="L2" s="123"/>
      <c r="M2" s="123"/>
      <c r="N2" s="123"/>
      <c r="O2" s="379"/>
      <c r="P2" s="380"/>
    </row>
    <row r="3" spans="1:16" ht="12.1" x14ac:dyDescent="0.25">
      <c r="B3" s="1235" t="s">
        <v>392</v>
      </c>
      <c r="C3" s="1264" t="s">
        <v>1689</v>
      </c>
      <c r="D3" s="1265"/>
      <c r="E3" s="1265"/>
      <c r="F3" s="1265"/>
      <c r="G3" s="1265"/>
      <c r="H3" s="618"/>
      <c r="I3" s="618"/>
      <c r="J3" s="618"/>
      <c r="K3" s="618"/>
      <c r="L3" s="618"/>
      <c r="M3" s="618"/>
      <c r="N3" s="618"/>
      <c r="O3" s="381"/>
      <c r="P3" s="382"/>
    </row>
    <row r="4" spans="1:16" ht="12.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70.7" customHeight="1" x14ac:dyDescent="0.25">
      <c r="B8" s="322" t="s">
        <v>394</v>
      </c>
      <c r="C8" s="1262" t="s">
        <v>1690</v>
      </c>
      <c r="D8" s="1263"/>
      <c r="E8" s="1263"/>
      <c r="F8" s="1263"/>
      <c r="G8" s="1263"/>
      <c r="H8" s="123"/>
      <c r="I8" s="123"/>
      <c r="J8" s="123"/>
      <c r="K8" s="123"/>
      <c r="L8" s="123"/>
      <c r="M8" s="123"/>
      <c r="N8" s="123"/>
      <c r="O8" s="379"/>
      <c r="P8" s="380"/>
    </row>
    <row r="9" spans="1:16" ht="29.95" customHeight="1" x14ac:dyDescent="0.25">
      <c r="B9" s="322" t="s">
        <v>396</v>
      </c>
      <c r="C9" s="1252" t="s">
        <v>1653</v>
      </c>
      <c r="D9" s="1253"/>
      <c r="E9" s="1253"/>
      <c r="F9" s="1253"/>
      <c r="G9" s="1253"/>
      <c r="H9" s="195"/>
      <c r="I9" s="195"/>
      <c r="J9" s="527"/>
      <c r="K9" s="527"/>
      <c r="L9" s="527"/>
      <c r="M9" s="527"/>
      <c r="N9" s="527"/>
      <c r="O9" s="379"/>
      <c r="P9" s="380"/>
    </row>
    <row r="10" spans="1:16" ht="57.05" hidden="1" customHeight="1" x14ac:dyDescent="0.25">
      <c r="B10" s="322" t="s">
        <v>445</v>
      </c>
      <c r="C10" s="1262" t="s">
        <v>1691</v>
      </c>
      <c r="D10" s="1263"/>
      <c r="E10" s="1263"/>
      <c r="F10" s="1263"/>
      <c r="G10" s="1263"/>
      <c r="H10" s="511" t="e">
        <f t="array" ref="H10">_xlfn.TEXTJOIN(", ",TRUE,IF((E14:E100="Y")*(B32:B100&lt;&gt;""),B32:B100,""))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409.55" x14ac:dyDescent="0.3">
      <c r="A14" s="126" t="s">
        <v>1603</v>
      </c>
      <c r="B14" s="106" t="s">
        <v>1655</v>
      </c>
      <c r="C14" s="329" t="s">
        <v>805</v>
      </c>
      <c r="D14" s="612" t="s">
        <v>804</v>
      </c>
      <c r="E14" s="612" t="s">
        <v>1182</v>
      </c>
      <c r="F14" s="112" t="s">
        <v>1656</v>
      </c>
      <c r="G14" s="127" t="s">
        <v>324</v>
      </c>
      <c r="H14" s="126" t="s">
        <v>1692</v>
      </c>
      <c r="I14" s="147" t="s">
        <v>1693</v>
      </c>
      <c r="J14" s="502" t="s">
        <v>63</v>
      </c>
      <c r="K14" s="126" t="s">
        <v>63</v>
      </c>
      <c r="L14" s="129" t="s">
        <v>1694</v>
      </c>
      <c r="M14" s="129" t="s">
        <v>1695</v>
      </c>
      <c r="N14" s="130">
        <v>202</v>
      </c>
      <c r="O14" s="131"/>
    </row>
    <row r="15" spans="1:16" s="135" customFormat="1" ht="108.9" x14ac:dyDescent="0.3">
      <c r="A15" s="132" t="s">
        <v>1610</v>
      </c>
      <c r="B15" s="126" t="s">
        <v>1661</v>
      </c>
      <c r="C15" s="622" t="s">
        <v>804</v>
      </c>
      <c r="D15" s="612" t="s">
        <v>804</v>
      </c>
      <c r="E15" s="612" t="s">
        <v>1182</v>
      </c>
      <c r="F15" s="133" t="s">
        <v>1612</v>
      </c>
      <c r="G15" s="134" t="s">
        <v>1184</v>
      </c>
      <c r="H15" s="272" t="s">
        <v>1300</v>
      </c>
      <c r="I15" s="272" t="s">
        <v>1613</v>
      </c>
      <c r="J15" s="272" t="s">
        <v>63</v>
      </c>
      <c r="K15" s="129" t="s">
        <v>63</v>
      </c>
      <c r="L15" s="126" t="s">
        <v>63</v>
      </c>
      <c r="M15" s="126" t="s">
        <v>63</v>
      </c>
      <c r="N15" s="130">
        <v>202</v>
      </c>
      <c r="O15" s="109"/>
    </row>
    <row r="16" spans="1:16" s="135" customFormat="1" ht="133.05000000000001" x14ac:dyDescent="0.3">
      <c r="A16" s="132" t="s">
        <v>1610</v>
      </c>
      <c r="B16" s="126" t="s">
        <v>1696</v>
      </c>
      <c r="C16" s="622" t="s">
        <v>805</v>
      </c>
      <c r="D16" s="612" t="s">
        <v>804</v>
      </c>
      <c r="E16" s="612" t="s">
        <v>1207</v>
      </c>
      <c r="F16" s="133" t="s">
        <v>1620</v>
      </c>
      <c r="G16" s="134" t="s">
        <v>1621</v>
      </c>
      <c r="H16" s="272" t="s">
        <v>1300</v>
      </c>
      <c r="I16" s="272" t="s">
        <v>1613</v>
      </c>
      <c r="J16" s="272" t="s">
        <v>63</v>
      </c>
      <c r="K16" s="129" t="s">
        <v>63</v>
      </c>
      <c r="L16" s="126" t="s">
        <v>63</v>
      </c>
      <c r="M16" s="126" t="s">
        <v>63</v>
      </c>
      <c r="N16" s="130">
        <v>202</v>
      </c>
      <c r="O16" s="106" t="s">
        <v>1622</v>
      </c>
    </row>
    <row r="17" spans="1:16" s="743" customFormat="1" ht="108.9" x14ac:dyDescent="0.3">
      <c r="A17" s="745" t="s">
        <v>1610</v>
      </c>
      <c r="B17" s="737" t="s">
        <v>1697</v>
      </c>
      <c r="C17" s="746" t="s">
        <v>805</v>
      </c>
      <c r="D17" s="738" t="s">
        <v>805</v>
      </c>
      <c r="E17" s="738" t="s">
        <v>1182</v>
      </c>
      <c r="F17" s="739" t="s">
        <v>1615</v>
      </c>
      <c r="G17" s="740" t="s">
        <v>336</v>
      </c>
      <c r="H17" s="737" t="s">
        <v>1698</v>
      </c>
      <c r="I17" s="741" t="s">
        <v>1613</v>
      </c>
      <c r="J17" s="741" t="s">
        <v>63</v>
      </c>
      <c r="K17" s="742" t="s">
        <v>63</v>
      </c>
      <c r="L17" s="742" t="s">
        <v>63</v>
      </c>
      <c r="M17" s="737" t="s">
        <v>63</v>
      </c>
      <c r="N17" s="737">
        <v>202</v>
      </c>
      <c r="O17" s="720" t="s">
        <v>1699</v>
      </c>
    </row>
    <row r="18" spans="1:16" s="135" customFormat="1" ht="121" x14ac:dyDescent="0.3">
      <c r="A18" s="132" t="s">
        <v>1610</v>
      </c>
      <c r="B18" s="126" t="s">
        <v>1700</v>
      </c>
      <c r="C18" s="622" t="s">
        <v>804</v>
      </c>
      <c r="D18" s="612" t="s">
        <v>1389</v>
      </c>
      <c r="E18" s="612" t="s">
        <v>1182</v>
      </c>
      <c r="F18" s="133" t="s">
        <v>1701</v>
      </c>
      <c r="G18" s="134" t="s">
        <v>1702</v>
      </c>
      <c r="H18" s="272" t="s">
        <v>63</v>
      </c>
      <c r="I18" s="272" t="s">
        <v>1613</v>
      </c>
      <c r="J18" s="272" t="s">
        <v>63</v>
      </c>
      <c r="K18" s="129" t="s">
        <v>63</v>
      </c>
      <c r="L18" s="272" t="s">
        <v>63</v>
      </c>
      <c r="M18" s="129" t="s">
        <v>63</v>
      </c>
      <c r="N18" s="126">
        <v>202</v>
      </c>
      <c r="O18" s="106"/>
    </row>
    <row r="19" spans="1:16" s="135" customFormat="1" ht="121" x14ac:dyDescent="0.3">
      <c r="A19" s="132" t="s">
        <v>1610</v>
      </c>
      <c r="B19" s="126" t="s">
        <v>1703</v>
      </c>
      <c r="C19" s="622" t="s">
        <v>804</v>
      </c>
      <c r="D19" s="612" t="s">
        <v>1389</v>
      </c>
      <c r="E19" s="612" t="s">
        <v>1182</v>
      </c>
      <c r="F19" s="133" t="s">
        <v>1704</v>
      </c>
      <c r="G19" s="134" t="s">
        <v>1705</v>
      </c>
      <c r="H19" s="272" t="s">
        <v>63</v>
      </c>
      <c r="I19" s="272" t="s">
        <v>1706</v>
      </c>
      <c r="J19" s="272" t="s">
        <v>63</v>
      </c>
      <c r="K19" s="129" t="s">
        <v>63</v>
      </c>
      <c r="L19" s="126" t="s">
        <v>63</v>
      </c>
      <c r="M19" s="272" t="s">
        <v>63</v>
      </c>
      <c r="N19" s="129">
        <v>202</v>
      </c>
      <c r="O19" s="109"/>
    </row>
    <row r="20" spans="1:16" s="135" customFormat="1" ht="133.05000000000001" x14ac:dyDescent="0.3">
      <c r="A20" s="132" t="s">
        <v>1610</v>
      </c>
      <c r="B20" s="126" t="s">
        <v>1707</v>
      </c>
      <c r="C20" s="622" t="s">
        <v>805</v>
      </c>
      <c r="D20" s="612" t="s">
        <v>1389</v>
      </c>
      <c r="E20" s="612" t="s">
        <v>1207</v>
      </c>
      <c r="F20" s="133" t="s">
        <v>1708</v>
      </c>
      <c r="G20" s="134" t="s">
        <v>1709</v>
      </c>
      <c r="H20" s="272" t="s">
        <v>63</v>
      </c>
      <c r="I20" s="272" t="s">
        <v>1613</v>
      </c>
      <c r="J20" s="272" t="s">
        <v>63</v>
      </c>
      <c r="K20" s="129" t="s">
        <v>63</v>
      </c>
      <c r="L20" s="126" t="s">
        <v>63</v>
      </c>
      <c r="M20" s="126" t="s">
        <v>63</v>
      </c>
      <c r="N20" s="130">
        <v>202</v>
      </c>
      <c r="O20" s="106" t="s">
        <v>1622</v>
      </c>
    </row>
    <row r="21" spans="1:16" s="135" customFormat="1" ht="145.15" x14ac:dyDescent="0.3">
      <c r="A21" s="132" t="s">
        <v>1610</v>
      </c>
      <c r="B21" s="126" t="s">
        <v>1710</v>
      </c>
      <c r="C21" s="622" t="s">
        <v>805</v>
      </c>
      <c r="D21" s="612" t="s">
        <v>1389</v>
      </c>
      <c r="E21" s="612" t="s">
        <v>1207</v>
      </c>
      <c r="F21" s="133" t="s">
        <v>1711</v>
      </c>
      <c r="G21" s="134" t="s">
        <v>1712</v>
      </c>
      <c r="H21" s="272" t="s">
        <v>63</v>
      </c>
      <c r="I21" s="272" t="s">
        <v>1713</v>
      </c>
      <c r="J21" s="272" t="s">
        <v>63</v>
      </c>
      <c r="K21" s="129" t="s">
        <v>63</v>
      </c>
      <c r="L21" s="126" t="s">
        <v>63</v>
      </c>
      <c r="M21" s="126" t="s">
        <v>63</v>
      </c>
      <c r="N21" s="130">
        <v>202</v>
      </c>
      <c r="O21" s="106" t="s">
        <v>1622</v>
      </c>
    </row>
    <row r="22" spans="1:16" s="743" customFormat="1" ht="133.05000000000001" x14ac:dyDescent="0.3">
      <c r="A22" s="745" t="s">
        <v>1610</v>
      </c>
      <c r="B22" s="737" t="s">
        <v>1714</v>
      </c>
      <c r="C22" s="746" t="s">
        <v>805</v>
      </c>
      <c r="D22" s="738" t="s">
        <v>805</v>
      </c>
      <c r="E22" s="738" t="s">
        <v>1207</v>
      </c>
      <c r="F22" s="739" t="s">
        <v>1715</v>
      </c>
      <c r="G22" s="740" t="s">
        <v>338</v>
      </c>
      <c r="H22" s="737" t="s">
        <v>63</v>
      </c>
      <c r="I22" s="741" t="s">
        <v>1613</v>
      </c>
      <c r="J22" s="741" t="s">
        <v>63</v>
      </c>
      <c r="K22" s="742" t="s">
        <v>63</v>
      </c>
      <c r="L22" s="742" t="s">
        <v>63</v>
      </c>
      <c r="M22" s="737" t="s">
        <v>63</v>
      </c>
      <c r="N22" s="737">
        <v>202</v>
      </c>
      <c r="O22" s="720" t="s">
        <v>1622</v>
      </c>
    </row>
    <row r="23" spans="1:16" s="135" customFormat="1" ht="145.15" x14ac:dyDescent="0.3">
      <c r="A23" s="132" t="s">
        <v>1610</v>
      </c>
      <c r="B23" s="126" t="s">
        <v>1716</v>
      </c>
      <c r="C23" s="622" t="s">
        <v>805</v>
      </c>
      <c r="D23" s="612" t="s">
        <v>1389</v>
      </c>
      <c r="E23" s="612" t="s">
        <v>1207</v>
      </c>
      <c r="F23" s="133" t="s">
        <v>1670</v>
      </c>
      <c r="G23" s="134" t="s">
        <v>1457</v>
      </c>
      <c r="H23" s="272" t="s">
        <v>63</v>
      </c>
      <c r="I23" s="272" t="s">
        <v>1717</v>
      </c>
      <c r="J23" s="272" t="s">
        <v>63</v>
      </c>
      <c r="K23" s="129" t="s">
        <v>63</v>
      </c>
      <c r="L23" s="126" t="s">
        <v>63</v>
      </c>
      <c r="M23" s="126" t="s">
        <v>63</v>
      </c>
      <c r="N23" s="130">
        <v>202</v>
      </c>
      <c r="O23" s="106" t="s">
        <v>1622</v>
      </c>
    </row>
    <row r="24" spans="1:16" s="135" customFormat="1" ht="145.15" x14ac:dyDescent="0.3">
      <c r="A24" s="132" t="s">
        <v>1610</v>
      </c>
      <c r="B24" s="126" t="s">
        <v>1718</v>
      </c>
      <c r="C24" s="622" t="s">
        <v>805</v>
      </c>
      <c r="D24" s="612" t="s">
        <v>1389</v>
      </c>
      <c r="E24" s="612" t="s">
        <v>1207</v>
      </c>
      <c r="F24" s="133" t="s">
        <v>1672</v>
      </c>
      <c r="G24" s="134" t="s">
        <v>1463</v>
      </c>
      <c r="H24" s="272" t="s">
        <v>63</v>
      </c>
      <c r="I24" s="272" t="s">
        <v>1717</v>
      </c>
      <c r="J24" s="272" t="s">
        <v>63</v>
      </c>
      <c r="K24" s="129" t="s">
        <v>63</v>
      </c>
      <c r="L24" s="126"/>
      <c r="M24" s="126" t="s">
        <v>63</v>
      </c>
      <c r="N24" s="130">
        <v>202</v>
      </c>
      <c r="O24" s="106" t="s">
        <v>1622</v>
      </c>
    </row>
    <row r="25" spans="1:16" s="135" customFormat="1" ht="133.05000000000001" x14ac:dyDescent="0.3">
      <c r="A25" s="132" t="s">
        <v>1610</v>
      </c>
      <c r="B25" s="126" t="s">
        <v>1719</v>
      </c>
      <c r="C25" s="622" t="s">
        <v>805</v>
      </c>
      <c r="D25" s="612" t="s">
        <v>1389</v>
      </c>
      <c r="E25" s="612" t="s">
        <v>1207</v>
      </c>
      <c r="F25" s="133" t="s">
        <v>1629</v>
      </c>
      <c r="G25" s="134" t="s">
        <v>1720</v>
      </c>
      <c r="H25" s="272" t="s">
        <v>63</v>
      </c>
      <c r="I25" s="272" t="s">
        <v>1613</v>
      </c>
      <c r="J25" s="272" t="s">
        <v>63</v>
      </c>
      <c r="K25" s="129" t="s">
        <v>63</v>
      </c>
      <c r="L25" s="126" t="s">
        <v>63</v>
      </c>
      <c r="M25" s="126" t="s">
        <v>63</v>
      </c>
      <c r="N25" s="130">
        <v>202</v>
      </c>
      <c r="O25" s="106" t="s">
        <v>1622</v>
      </c>
    </row>
    <row r="26" spans="1:16" s="135" customFormat="1" ht="133.05000000000001" x14ac:dyDescent="0.3">
      <c r="A26" s="132" t="s">
        <v>1610</v>
      </c>
      <c r="B26" s="126" t="s">
        <v>1721</v>
      </c>
      <c r="C26" s="622" t="s">
        <v>805</v>
      </c>
      <c r="D26" s="612" t="s">
        <v>1389</v>
      </c>
      <c r="E26" s="612" t="s">
        <v>1207</v>
      </c>
      <c r="F26" s="133" t="s">
        <v>1629</v>
      </c>
      <c r="G26" s="134" t="s">
        <v>1722</v>
      </c>
      <c r="H26" s="272" t="s">
        <v>63</v>
      </c>
      <c r="I26" s="272" t="s">
        <v>1717</v>
      </c>
      <c r="J26" s="272" t="s">
        <v>63</v>
      </c>
      <c r="K26" s="129" t="s">
        <v>63</v>
      </c>
      <c r="L26" s="126" t="s">
        <v>63</v>
      </c>
      <c r="M26" s="126" t="s">
        <v>63</v>
      </c>
      <c r="N26" s="130">
        <v>202</v>
      </c>
      <c r="O26" s="106" t="s">
        <v>1622</v>
      </c>
    </row>
    <row r="27" spans="1:16" s="743" customFormat="1" ht="121" x14ac:dyDescent="0.3">
      <c r="A27" s="737" t="s">
        <v>1630</v>
      </c>
      <c r="B27" s="737" t="s">
        <v>1631</v>
      </c>
      <c r="C27" s="746" t="s">
        <v>805</v>
      </c>
      <c r="D27" s="738" t="s">
        <v>805</v>
      </c>
      <c r="E27" s="738" t="s">
        <v>1182</v>
      </c>
      <c r="F27" s="739" t="s">
        <v>1723</v>
      </c>
      <c r="G27" s="740" t="s">
        <v>326</v>
      </c>
      <c r="H27" s="737" t="s">
        <v>63</v>
      </c>
      <c r="I27" s="737" t="s">
        <v>1724</v>
      </c>
      <c r="J27" s="741" t="s">
        <v>63</v>
      </c>
      <c r="K27" s="737" t="s">
        <v>63</v>
      </c>
      <c r="L27" s="737" t="s">
        <v>63</v>
      </c>
      <c r="M27" s="737" t="s">
        <v>63</v>
      </c>
      <c r="N27" s="737">
        <v>202</v>
      </c>
      <c r="O27" s="737" t="s">
        <v>1346</v>
      </c>
    </row>
    <row r="28" spans="1:16" s="743" customFormat="1" ht="121" x14ac:dyDescent="0.3">
      <c r="A28" s="737" t="s">
        <v>1630</v>
      </c>
      <c r="B28" s="737" t="s">
        <v>1634</v>
      </c>
      <c r="C28" s="746" t="s">
        <v>805</v>
      </c>
      <c r="D28" s="738" t="s">
        <v>805</v>
      </c>
      <c r="E28" s="738" t="s">
        <v>1182</v>
      </c>
      <c r="F28" s="739" t="s">
        <v>1635</v>
      </c>
      <c r="G28" s="783" t="s">
        <v>328</v>
      </c>
      <c r="H28" s="737" t="s">
        <v>63</v>
      </c>
      <c r="I28" s="737" t="s">
        <v>1725</v>
      </c>
      <c r="J28" s="741" t="s">
        <v>63</v>
      </c>
      <c r="K28" s="737" t="s">
        <v>63</v>
      </c>
      <c r="L28" s="741" t="s">
        <v>63</v>
      </c>
      <c r="M28" s="737" t="s">
        <v>63</v>
      </c>
      <c r="N28" s="777">
        <v>202</v>
      </c>
      <c r="O28" s="737" t="s">
        <v>1346</v>
      </c>
    </row>
    <row r="29" spans="1:16" s="743" customFormat="1" ht="121" x14ac:dyDescent="0.3">
      <c r="A29" s="737" t="s">
        <v>1630</v>
      </c>
      <c r="B29" s="737" t="s">
        <v>1726</v>
      </c>
      <c r="C29" s="746" t="s">
        <v>805</v>
      </c>
      <c r="D29" s="738" t="s">
        <v>805</v>
      </c>
      <c r="E29" s="738" t="s">
        <v>1182</v>
      </c>
      <c r="F29" s="739" t="s">
        <v>1727</v>
      </c>
      <c r="G29" s="740" t="s">
        <v>330</v>
      </c>
      <c r="H29" s="737" t="s">
        <v>1728</v>
      </c>
      <c r="I29" s="737" t="s">
        <v>1729</v>
      </c>
      <c r="J29" s="741" t="s">
        <v>63</v>
      </c>
      <c r="K29" s="742" t="s">
        <v>63</v>
      </c>
      <c r="L29" s="742" t="s">
        <v>63</v>
      </c>
      <c r="M29" s="742" t="s">
        <v>63</v>
      </c>
      <c r="N29" s="737">
        <v>202</v>
      </c>
      <c r="O29" s="737" t="s">
        <v>1346</v>
      </c>
    </row>
    <row r="30" spans="1:16" s="743" customFormat="1" ht="121" x14ac:dyDescent="0.3">
      <c r="A30" s="737" t="s">
        <v>1630</v>
      </c>
      <c r="B30" s="737" t="s">
        <v>1730</v>
      </c>
      <c r="C30" s="746" t="s">
        <v>805</v>
      </c>
      <c r="D30" s="738" t="s">
        <v>805</v>
      </c>
      <c r="E30" s="738" t="s">
        <v>1182</v>
      </c>
      <c r="F30" s="739" t="s">
        <v>1731</v>
      </c>
      <c r="G30" s="740" t="s">
        <v>332</v>
      </c>
      <c r="H30" s="737" t="s">
        <v>1280</v>
      </c>
      <c r="I30" s="737" t="s">
        <v>1729</v>
      </c>
      <c r="J30" s="741" t="s">
        <v>63</v>
      </c>
      <c r="K30" s="742" t="s">
        <v>63</v>
      </c>
      <c r="L30" s="742" t="s">
        <v>63</v>
      </c>
      <c r="M30" s="742" t="s">
        <v>63</v>
      </c>
      <c r="N30" s="737">
        <v>202</v>
      </c>
      <c r="O30" s="737" t="s">
        <v>1346</v>
      </c>
    </row>
    <row r="31" spans="1:16" s="743" customFormat="1" ht="145.15" x14ac:dyDescent="0.3">
      <c r="A31" s="737" t="s">
        <v>1630</v>
      </c>
      <c r="B31" s="744" t="s">
        <v>1732</v>
      </c>
      <c r="C31" s="747" t="s">
        <v>805</v>
      </c>
      <c r="D31" s="738" t="s">
        <v>805</v>
      </c>
      <c r="E31" s="738" t="s">
        <v>1182</v>
      </c>
      <c r="F31" s="737" t="s">
        <v>1638</v>
      </c>
      <c r="G31" s="740" t="s">
        <v>798</v>
      </c>
      <c r="H31" s="737" t="s">
        <v>1639</v>
      </c>
      <c r="I31" s="737" t="s">
        <v>1733</v>
      </c>
      <c r="J31" s="741" t="s">
        <v>63</v>
      </c>
      <c r="K31" s="742" t="s">
        <v>63</v>
      </c>
      <c r="L31" s="742" t="s">
        <v>63</v>
      </c>
      <c r="M31" s="742" t="s">
        <v>63</v>
      </c>
      <c r="N31" s="737">
        <v>202</v>
      </c>
      <c r="O31" s="745" t="s">
        <v>1346</v>
      </c>
    </row>
    <row r="32" spans="1:16" s="135" customFormat="1" ht="12.1" x14ac:dyDescent="0.3">
      <c r="B32" s="126"/>
      <c r="C32" s="126"/>
      <c r="D32" s="126"/>
      <c r="E32" s="126"/>
      <c r="F32" s="127"/>
      <c r="G32" s="126"/>
      <c r="H32" s="126"/>
      <c r="I32" s="272"/>
      <c r="J32" s="126"/>
      <c r="K32" s="126"/>
      <c r="L32" s="126"/>
      <c r="M32" s="126"/>
      <c r="N32" s="129"/>
      <c r="O32" s="396"/>
      <c r="P32" s="397"/>
    </row>
    <row r="33" spans="2:16" ht="20.3" customHeight="1" x14ac:dyDescent="0.25">
      <c r="B33" s="137"/>
      <c r="C33" s="137"/>
      <c r="D33" s="137"/>
      <c r="E33" s="89"/>
      <c r="F33" s="126"/>
      <c r="G33" s="138"/>
      <c r="H33" s="138"/>
      <c r="I33" s="138"/>
      <c r="J33" s="138"/>
      <c r="K33" s="138"/>
      <c r="L33" s="138"/>
      <c r="M33" s="138"/>
      <c r="N33" s="139"/>
      <c r="O33" s="398"/>
      <c r="P33" s="380"/>
    </row>
    <row r="34" spans="2:16" s="55" customFormat="1" ht="28.8" x14ac:dyDescent="0.3">
      <c r="B34" s="330" t="s">
        <v>431</v>
      </c>
      <c r="C34" s="269" t="s">
        <v>433</v>
      </c>
      <c r="D34" s="330" t="s">
        <v>435</v>
      </c>
      <c r="E34" s="598" t="s">
        <v>1201</v>
      </c>
      <c r="F34" s="597" t="s">
        <v>437</v>
      </c>
      <c r="G34" s="596" t="s">
        <v>368</v>
      </c>
      <c r="H34" s="598" t="s">
        <v>360</v>
      </c>
      <c r="I34" s="330"/>
      <c r="J34" s="330"/>
      <c r="K34" s="269"/>
      <c r="L34" s="58"/>
      <c r="M34" s="58"/>
      <c r="N34" s="58"/>
      <c r="O34" s="604"/>
      <c r="P34" s="604"/>
    </row>
    <row r="35" spans="2:16" s="54" customFormat="1" ht="24.2" x14ac:dyDescent="0.3">
      <c r="B35" s="599">
        <v>1</v>
      </c>
      <c r="C35" s="325" t="str" cm="1">
        <f t="array" ref="C35">IFERROR(INDEX('List of Test Cases'!C:C,SMALL(IF('List of Test Cases'!E:E=$C$1,ROW('List of Test Cases'!E:E) - ROW(INDEX('List of Test Cases'!E:E,1,1))+1),B35)),"")</f>
        <v>ET-D002-SRS-G1</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ET-D002</v>
      </c>
      <c r="F35" s="56" t="str" cm="1">
        <f t="array" ref="F35">IF($C35="","",INDEX('List of Test Cases'!C:C,MATCH(CONCATENATE($C35,$C$1),'List of Test Cases'!$Q:$Q,0),))</f>
        <v>ET-D002-SRS-G1</v>
      </c>
      <c r="G35" s="56" t="str" cm="1">
        <f t="array" aca="1" ref="G35" ca="1">IF($C35="","",INDEX('List of Test Cases'!G:G,MATCH(CONCATENATE($C35,$C$1),'List of Test Cases'!$Q:$Q,0),))</f>
        <v>Switch Request Secured Active - Dual Fuel (Gaining) (OFAF, 1 Day(s))</v>
      </c>
      <c r="H35" s="56" t="str" cm="1">
        <f t="array" ref="H35">IF($C35="","",INDEX('List of Test Cases'!A:A,MATCH(CONCATENATE($C35,$C$1),'List of Test Cases'!$Q:$Q,0),))</f>
        <v>Switch Request Successful - GAIN</v>
      </c>
      <c r="I35" s="601"/>
      <c r="J35" s="601"/>
      <c r="K35" s="47"/>
      <c r="L35" s="47"/>
      <c r="M35" s="47"/>
      <c r="N35" s="47"/>
      <c r="O35" s="56"/>
      <c r="P35" s="56"/>
    </row>
    <row r="36" spans="2:16" s="55" customFormat="1" ht="24.2" x14ac:dyDescent="0.3">
      <c r="B36" s="602">
        <v>2</v>
      </c>
      <c r="C36" s="325" t="str" cm="1">
        <f t="array" ref="C36">IFERROR(INDEX('List of Test Cases'!C:C,SMALL(IF('List of Test Cases'!E:E=$C$1,ROW('List of Test Cases'!E:E) - ROW(INDEX('List of Test Cases'!E:E,1,1))+1),B36)),"")</f>
        <v>ET-D002-SRS-G2</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ET-D002</v>
      </c>
      <c r="F36" s="56" t="str" cm="1">
        <f t="array" ref="F36">IF($C36="","",INDEX('List of Test Cases'!C:C,MATCH(CONCATENATE($C36,$C$1),'List of Test Cases'!$Q:$Q,0),))</f>
        <v>ET-D002-SRS-G2</v>
      </c>
      <c r="G36" s="56" t="str" cm="1">
        <f t="array" aca="1" ref="G36" ca="1">IF($C36="","",INDEX('List of Test Cases'!G:G,MATCH(CONCATENATE($C36,$C$1),'List of Test Cases'!$Q:$Q,0),))</f>
        <v>Switch Request Secured Active - Dual Fuel (Gaining) (OFAF, Related MPAN, 1 Day(s), Domestic, Change of Occupancy)</v>
      </c>
      <c r="H36" s="56" t="str" cm="1">
        <f t="array" ref="H36">IF($C36="","",INDEX('List of Test Cases'!A:A,MATCH(CONCATENATE($C36,$C$1),'List of Test Cases'!$Q:$Q,0),))</f>
        <v>Switch Request Successful - GAIN</v>
      </c>
      <c r="I36" s="601"/>
      <c r="J36" s="601"/>
      <c r="K36" s="47"/>
      <c r="L36" s="47"/>
      <c r="M36" s="47"/>
      <c r="N36" s="47"/>
      <c r="O36" s="56"/>
      <c r="P36" s="56"/>
    </row>
    <row r="37" spans="2:16" s="55" customFormat="1" ht="24.2" x14ac:dyDescent="0.3">
      <c r="B37" s="602">
        <v>3</v>
      </c>
      <c r="C37" s="325" t="str" cm="1">
        <f t="array" ref="C37">IFERROR(INDEX('List of Test Cases'!C:C,SMALL(IF('List of Test Cases'!E:E=$C$1,ROW('List of Test Cases'!E:E) - ROW(INDEX('List of Test Cases'!E:E,1,1))+1),B37)),"")</f>
        <v>ET-D002-SRS-G3</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ET-D002</v>
      </c>
      <c r="F37" s="56" t="str" cm="1">
        <f t="array" ref="F37">IF($C37="","",INDEX('List of Test Cases'!C:C,MATCH(CONCATENATE($C37,$C$1),'List of Test Cases'!$Q:$Q,0),))</f>
        <v>ET-D002-SRS-G3</v>
      </c>
      <c r="G37" s="56" t="str" cm="1">
        <f t="array" aca="1" ref="G37" ca="1">IF($C37="","",INDEX('List of Test Cases'!G:G,MATCH(CONCATENATE($C37,$C$1),'List of Test Cases'!$Q:$Q,0),))</f>
        <v>Switch Request Secured Active - Dual Fuel (Gaining) (OFAF, Related MPAN, 2 Day(s), Non-Domestic, Change of Occupancy)</v>
      </c>
      <c r="H37" s="56" t="str" cm="1">
        <f t="array" ref="H37">IF($C37="","",INDEX('List of Test Cases'!A:A,MATCH(CONCATENATE($C37,$C$1),'List of Test Cases'!$Q:$Q,0),))</f>
        <v>Switch Request Successful - GAIN</v>
      </c>
      <c r="I37" s="601"/>
      <c r="J37" s="601"/>
      <c r="K37" s="47"/>
      <c r="L37" s="47"/>
      <c r="M37" s="47"/>
      <c r="N37" s="47"/>
      <c r="O37" s="56"/>
      <c r="P37" s="56"/>
    </row>
    <row r="38" spans="2:16" s="42" customFormat="1" ht="13.85" x14ac:dyDescent="0.25">
      <c r="B38" s="603">
        <v>4</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42" customFormat="1" ht="13.85" x14ac:dyDescent="0.25">
      <c r="B39" s="603">
        <v>5</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6</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7</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8</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9</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10</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11</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12</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13</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14</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15</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16</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17</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18</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19</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20</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21</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22</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23</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24</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25</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26</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27</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28</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29</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30</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31</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32</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33</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34</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35</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36</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37</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38</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39</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40</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41</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42</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43</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44</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45</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46</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47</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48</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s="71" customFormat="1" ht="12.1" x14ac:dyDescent="0.25">
      <c r="B83" s="603">
        <v>49</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s="71" customFormat="1" ht="12.1" x14ac:dyDescent="0.25">
      <c r="B84" s="603">
        <v>50</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row r="171" spans="6:6" ht="20.3" customHeight="1" x14ac:dyDescent="0.25">
      <c r="F171" s="142"/>
    </row>
    <row r="172" spans="6:6" ht="20.3" customHeight="1" x14ac:dyDescent="0.25">
      <c r="F172" s="142"/>
    </row>
  </sheetData>
  <autoFilter ref="B13:P31" xr:uid="{F4846237-B4B5-47A2-9387-710E8C458D82}"/>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C795-C83F-44F3-BF2C-93B9A05E31F7}">
  <dimension ref="A1:P172"/>
  <sheetViews>
    <sheetView showGridLines="0" showRuler="0" topLeftCell="A3" zoomScaleNormal="100" zoomScalePageLayoutView="160" workbookViewId="0">
      <pane xSplit="7" topLeftCell="H1" activePane="topRight" state="frozen"/>
      <selection pane="topRight" activeCell="A3" sqref="A1:A1048576"/>
    </sheetView>
  </sheetViews>
  <sheetFormatPr defaultColWidth="10.5546875" defaultRowHeight="20.3" customHeight="1" x14ac:dyDescent="0.25"/>
  <cols>
    <col min="1" max="1" width="0" style="124" hidden="1" customWidth="1"/>
    <col min="2" max="2" width="21.44140625" style="140" customWidth="1"/>
    <col min="3" max="3" width="39.109375" style="140" customWidth="1"/>
    <col min="4" max="4" width="13.5546875" style="140" bestFit="1" customWidth="1"/>
    <col min="5" max="5" width="12" style="141" bestFit="1" customWidth="1"/>
    <col min="6" max="6" width="15.33203125" style="124" bestFit="1" customWidth="1"/>
    <col min="7" max="7" width="56.33203125" style="124" customWidth="1"/>
    <col min="8" max="8" width="21.88671875" style="124" bestFit="1" customWidth="1"/>
    <col min="9" max="9" width="40.88671875" style="124" customWidth="1"/>
    <col min="10" max="10" width="43.33203125" style="124" customWidth="1"/>
    <col min="11" max="11" width="19.88671875" style="124" bestFit="1" customWidth="1"/>
    <col min="12" max="12" width="26" style="124" customWidth="1"/>
    <col min="13" max="13" width="36.88671875" style="124" bestFit="1" customWidth="1"/>
    <col min="14" max="14" width="36.109375" style="124" bestFit="1" customWidth="1"/>
    <col min="15" max="15" width="20.33203125" style="124" bestFit="1" customWidth="1"/>
    <col min="16" max="16" width="41" style="124" customWidth="1"/>
    <col min="17" max="16384" width="10.5546875" style="124"/>
  </cols>
  <sheetData>
    <row r="1" spans="1:16" ht="39.049999999999997" customHeight="1" x14ac:dyDescent="0.25">
      <c r="B1" s="322" t="s">
        <v>388</v>
      </c>
      <c r="C1" s="122" t="s">
        <v>1024</v>
      </c>
      <c r="D1" s="195"/>
      <c r="E1" s="123"/>
      <c r="F1" s="98"/>
      <c r="G1" s="123"/>
      <c r="H1" s="123"/>
      <c r="I1" s="123"/>
      <c r="J1" s="123"/>
      <c r="K1" s="123"/>
      <c r="L1" s="123"/>
      <c r="M1" s="123"/>
      <c r="N1" s="123"/>
      <c r="O1" s="379"/>
      <c r="P1" s="380"/>
    </row>
    <row r="2" spans="1:16" ht="14.4" x14ac:dyDescent="0.25">
      <c r="B2" s="322" t="s">
        <v>390</v>
      </c>
      <c r="C2" s="1262" t="s">
        <v>1734</v>
      </c>
      <c r="D2" s="1263"/>
      <c r="E2" s="1263"/>
      <c r="F2" s="1263"/>
      <c r="G2" s="1263"/>
      <c r="H2" s="123"/>
      <c r="I2" s="123"/>
      <c r="J2" s="123"/>
      <c r="K2" s="123"/>
      <c r="L2" s="123"/>
      <c r="M2" s="123"/>
      <c r="N2" s="123"/>
      <c r="O2" s="379"/>
      <c r="P2" s="380"/>
    </row>
    <row r="3" spans="1:16" ht="12.1" x14ac:dyDescent="0.25">
      <c r="B3" s="1235" t="s">
        <v>392</v>
      </c>
      <c r="C3" s="1264" t="s">
        <v>1689</v>
      </c>
      <c r="D3" s="1265"/>
      <c r="E3" s="1265"/>
      <c r="F3" s="1265"/>
      <c r="G3" s="1265"/>
      <c r="H3" s="618"/>
      <c r="I3" s="618"/>
      <c r="J3" s="618"/>
      <c r="K3" s="618"/>
      <c r="L3" s="618"/>
      <c r="M3" s="618"/>
      <c r="N3" s="618"/>
      <c r="O3" s="381"/>
      <c r="P3" s="382"/>
    </row>
    <row r="4" spans="1:16" ht="12.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67" customHeight="1" x14ac:dyDescent="0.25">
      <c r="B8" s="322" t="s">
        <v>394</v>
      </c>
      <c r="C8" s="1262" t="s">
        <v>1690</v>
      </c>
      <c r="D8" s="1263"/>
      <c r="E8" s="1263"/>
      <c r="F8" s="1263"/>
      <c r="G8" s="1263"/>
      <c r="H8" s="123"/>
      <c r="I8" s="123"/>
      <c r="J8" s="123"/>
      <c r="K8" s="123"/>
      <c r="L8" s="123"/>
      <c r="M8" s="123"/>
      <c r="N8" s="123"/>
      <c r="O8" s="379"/>
      <c r="P8" s="380"/>
    </row>
    <row r="9" spans="1:16" ht="33" customHeight="1" x14ac:dyDescent="0.25">
      <c r="B9" s="322" t="s">
        <v>396</v>
      </c>
      <c r="C9" s="1252" t="s">
        <v>1653</v>
      </c>
      <c r="D9" s="1253"/>
      <c r="E9" s="1253"/>
      <c r="F9" s="1253"/>
      <c r="G9" s="1253"/>
      <c r="H9" s="195"/>
      <c r="I9" s="195"/>
      <c r="J9" s="527"/>
      <c r="K9" s="527"/>
      <c r="L9" s="527"/>
      <c r="M9" s="527"/>
      <c r="N9" s="527"/>
      <c r="O9" s="379"/>
      <c r="P9" s="380"/>
    </row>
    <row r="10" spans="1:16" ht="58.5" hidden="1" customHeight="1" x14ac:dyDescent="0.25">
      <c r="B10" s="322" t="s">
        <v>445</v>
      </c>
      <c r="C10" s="1262" t="s">
        <v>1691</v>
      </c>
      <c r="D10" s="1263"/>
      <c r="E10" s="1263"/>
      <c r="F10" s="1263"/>
      <c r="G10" s="1263"/>
      <c r="H10" s="511" t="e">
        <f t="array" ref="H10">_xlfn.TEXTJOIN(", ",TRUE,IF((E14:E100="Y")*(B32:B100&lt;&gt;""),B32:B100,""))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409.55" x14ac:dyDescent="0.3">
      <c r="A14" s="126" t="s">
        <v>1603</v>
      </c>
      <c r="B14" s="106" t="s">
        <v>1655</v>
      </c>
      <c r="C14" s="329" t="s">
        <v>805</v>
      </c>
      <c r="D14" s="612" t="s">
        <v>804</v>
      </c>
      <c r="E14" s="612" t="s">
        <v>1182</v>
      </c>
      <c r="F14" s="112" t="s">
        <v>1656</v>
      </c>
      <c r="G14" s="127" t="s">
        <v>324</v>
      </c>
      <c r="H14" s="126" t="s">
        <v>1692</v>
      </c>
      <c r="I14" s="147" t="s">
        <v>1735</v>
      </c>
      <c r="J14" s="502" t="s">
        <v>63</v>
      </c>
      <c r="K14" s="126" t="s">
        <v>63</v>
      </c>
      <c r="L14" s="129" t="s">
        <v>1694</v>
      </c>
      <c r="M14" s="129" t="s">
        <v>1695</v>
      </c>
      <c r="N14" s="130">
        <v>202</v>
      </c>
      <c r="O14" s="131"/>
    </row>
    <row r="15" spans="1:16" s="135" customFormat="1" ht="133.05000000000001" x14ac:dyDescent="0.3">
      <c r="A15" s="132" t="s">
        <v>1610</v>
      </c>
      <c r="B15" s="126" t="s">
        <v>1736</v>
      </c>
      <c r="C15" s="622" t="s">
        <v>805</v>
      </c>
      <c r="D15" s="612" t="s">
        <v>804</v>
      </c>
      <c r="E15" s="612" t="s">
        <v>1182</v>
      </c>
      <c r="F15" s="133" t="s">
        <v>1737</v>
      </c>
      <c r="G15" s="134" t="s">
        <v>1184</v>
      </c>
      <c r="H15" s="272" t="s">
        <v>1300</v>
      </c>
      <c r="I15" s="272" t="s">
        <v>1613</v>
      </c>
      <c r="J15" s="272" t="s">
        <v>63</v>
      </c>
      <c r="K15" s="129" t="s">
        <v>63</v>
      </c>
      <c r="L15" s="126" t="s">
        <v>63</v>
      </c>
      <c r="M15" s="126" t="s">
        <v>63</v>
      </c>
      <c r="N15" s="130">
        <v>202</v>
      </c>
      <c r="O15" s="106" t="s">
        <v>1622</v>
      </c>
    </row>
    <row r="16" spans="1:16" s="135" customFormat="1" ht="108.9" x14ac:dyDescent="0.3">
      <c r="A16" s="132" t="s">
        <v>1610</v>
      </c>
      <c r="B16" s="126" t="s">
        <v>1661</v>
      </c>
      <c r="C16" s="622" t="s">
        <v>804</v>
      </c>
      <c r="D16" s="612" t="s">
        <v>804</v>
      </c>
      <c r="E16" s="612" t="s">
        <v>1207</v>
      </c>
      <c r="F16" s="133" t="s">
        <v>1646</v>
      </c>
      <c r="G16" s="134" t="s">
        <v>1621</v>
      </c>
      <c r="H16" s="272" t="s">
        <v>1300</v>
      </c>
      <c r="I16" s="272" t="s">
        <v>1613</v>
      </c>
      <c r="J16" s="272" t="s">
        <v>63</v>
      </c>
      <c r="K16" s="129" t="s">
        <v>63</v>
      </c>
      <c r="L16" s="126" t="s">
        <v>63</v>
      </c>
      <c r="M16" s="126" t="s">
        <v>63</v>
      </c>
      <c r="N16" s="130">
        <v>202</v>
      </c>
      <c r="O16" s="109"/>
    </row>
    <row r="17" spans="1:16" s="743" customFormat="1" ht="133.05000000000001" x14ac:dyDescent="0.3">
      <c r="A17" s="745" t="s">
        <v>1610</v>
      </c>
      <c r="B17" s="737" t="s">
        <v>1697</v>
      </c>
      <c r="C17" s="746" t="s">
        <v>805</v>
      </c>
      <c r="D17" s="738" t="s">
        <v>805</v>
      </c>
      <c r="E17" s="738" t="s">
        <v>1182</v>
      </c>
      <c r="F17" s="739" t="s">
        <v>1644</v>
      </c>
      <c r="G17" s="740" t="s">
        <v>336</v>
      </c>
      <c r="H17" s="737" t="s">
        <v>1698</v>
      </c>
      <c r="I17" s="741" t="s">
        <v>1613</v>
      </c>
      <c r="J17" s="741" t="s">
        <v>63</v>
      </c>
      <c r="K17" s="742" t="s">
        <v>63</v>
      </c>
      <c r="L17" s="742" t="s">
        <v>63</v>
      </c>
      <c r="M17" s="737" t="s">
        <v>63</v>
      </c>
      <c r="N17" s="737">
        <v>202</v>
      </c>
      <c r="O17" s="720" t="s">
        <v>1622</v>
      </c>
    </row>
    <row r="18" spans="1:16" s="135" customFormat="1" ht="145.15" x14ac:dyDescent="0.3">
      <c r="A18" s="132" t="s">
        <v>1610</v>
      </c>
      <c r="B18" s="126" t="s">
        <v>1700</v>
      </c>
      <c r="C18" s="622" t="s">
        <v>805</v>
      </c>
      <c r="D18" s="612" t="s">
        <v>1389</v>
      </c>
      <c r="E18" s="612" t="s">
        <v>1182</v>
      </c>
      <c r="F18" s="133" t="s">
        <v>1738</v>
      </c>
      <c r="G18" s="134" t="s">
        <v>1702</v>
      </c>
      <c r="H18" s="272" t="s">
        <v>63</v>
      </c>
      <c r="I18" s="272" t="s">
        <v>1613</v>
      </c>
      <c r="J18" s="272" t="s">
        <v>63</v>
      </c>
      <c r="K18" s="129" t="s">
        <v>63</v>
      </c>
      <c r="L18" s="272" t="s">
        <v>63</v>
      </c>
      <c r="M18" s="129" t="s">
        <v>63</v>
      </c>
      <c r="N18" s="126">
        <v>202</v>
      </c>
      <c r="O18" s="106" t="s">
        <v>1622</v>
      </c>
    </row>
    <row r="19" spans="1:16" s="135" customFormat="1" ht="157.25" x14ac:dyDescent="0.3">
      <c r="A19" s="132" t="s">
        <v>1610</v>
      </c>
      <c r="B19" s="126" t="s">
        <v>1703</v>
      </c>
      <c r="C19" s="622" t="s">
        <v>805</v>
      </c>
      <c r="D19" s="612" t="s">
        <v>1389</v>
      </c>
      <c r="E19" s="612" t="s">
        <v>1182</v>
      </c>
      <c r="F19" s="133" t="s">
        <v>1739</v>
      </c>
      <c r="G19" s="134" t="s">
        <v>1705</v>
      </c>
      <c r="H19" s="272" t="s">
        <v>63</v>
      </c>
      <c r="I19" s="272" t="s">
        <v>1706</v>
      </c>
      <c r="J19" s="272" t="s">
        <v>63</v>
      </c>
      <c r="K19" s="129" t="s">
        <v>63</v>
      </c>
      <c r="L19" s="126" t="s">
        <v>63</v>
      </c>
      <c r="M19" s="272" t="s">
        <v>63</v>
      </c>
      <c r="N19" s="129">
        <v>202</v>
      </c>
      <c r="O19" s="106" t="s">
        <v>1622</v>
      </c>
    </row>
    <row r="20" spans="1:16" s="135" customFormat="1" ht="121" x14ac:dyDescent="0.3">
      <c r="A20" s="132" t="s">
        <v>1610</v>
      </c>
      <c r="B20" s="126" t="s">
        <v>1707</v>
      </c>
      <c r="C20" s="622" t="s">
        <v>804</v>
      </c>
      <c r="D20" s="612" t="s">
        <v>1389</v>
      </c>
      <c r="E20" s="612" t="s">
        <v>1207</v>
      </c>
      <c r="F20" s="133" t="s">
        <v>1740</v>
      </c>
      <c r="G20" s="134" t="s">
        <v>1709</v>
      </c>
      <c r="H20" s="272" t="s">
        <v>63</v>
      </c>
      <c r="I20" s="272" t="s">
        <v>1613</v>
      </c>
      <c r="J20" s="272" t="s">
        <v>63</v>
      </c>
      <c r="K20" s="129" t="s">
        <v>63</v>
      </c>
      <c r="L20" s="126" t="s">
        <v>63</v>
      </c>
      <c r="M20" s="126" t="s">
        <v>63</v>
      </c>
      <c r="N20" s="130">
        <v>202</v>
      </c>
      <c r="O20" s="109"/>
    </row>
    <row r="21" spans="1:16" s="135" customFormat="1" ht="133.05000000000001" x14ac:dyDescent="0.3">
      <c r="A21" s="132" t="s">
        <v>1610</v>
      </c>
      <c r="B21" s="126" t="s">
        <v>1710</v>
      </c>
      <c r="C21" s="622" t="s">
        <v>804</v>
      </c>
      <c r="D21" s="612" t="s">
        <v>1389</v>
      </c>
      <c r="E21" s="612" t="s">
        <v>1207</v>
      </c>
      <c r="F21" s="133" t="s">
        <v>1741</v>
      </c>
      <c r="G21" s="134" t="s">
        <v>1712</v>
      </c>
      <c r="H21" s="272" t="s">
        <v>63</v>
      </c>
      <c r="I21" s="272" t="s">
        <v>1713</v>
      </c>
      <c r="J21" s="272" t="s">
        <v>63</v>
      </c>
      <c r="K21" s="129" t="s">
        <v>63</v>
      </c>
      <c r="L21" s="126" t="s">
        <v>63</v>
      </c>
      <c r="M21" s="126" t="s">
        <v>63</v>
      </c>
      <c r="N21" s="130">
        <v>202</v>
      </c>
      <c r="O21" s="109"/>
    </row>
    <row r="22" spans="1:16" s="743" customFormat="1" ht="121" x14ac:dyDescent="0.3">
      <c r="A22" s="745" t="s">
        <v>1610</v>
      </c>
      <c r="B22" s="737" t="s">
        <v>1714</v>
      </c>
      <c r="C22" s="746" t="s">
        <v>805</v>
      </c>
      <c r="D22" s="738" t="s">
        <v>805</v>
      </c>
      <c r="E22" s="738" t="s">
        <v>1207</v>
      </c>
      <c r="F22" s="739" t="s">
        <v>1742</v>
      </c>
      <c r="G22" s="740" t="s">
        <v>338</v>
      </c>
      <c r="H22" s="737" t="s">
        <v>63</v>
      </c>
      <c r="I22" s="741" t="s">
        <v>1613</v>
      </c>
      <c r="J22" s="741" t="s">
        <v>63</v>
      </c>
      <c r="K22" s="742" t="s">
        <v>63</v>
      </c>
      <c r="L22" s="742" t="s">
        <v>63</v>
      </c>
      <c r="M22" s="737" t="s">
        <v>63</v>
      </c>
      <c r="N22" s="737">
        <v>202</v>
      </c>
      <c r="O22" s="720" t="s">
        <v>1699</v>
      </c>
    </row>
    <row r="23" spans="1:16" s="135" customFormat="1" ht="108.9" x14ac:dyDescent="0.3">
      <c r="A23" s="132" t="s">
        <v>1610</v>
      </c>
      <c r="B23" s="126" t="s">
        <v>1716</v>
      </c>
      <c r="C23" s="622" t="s">
        <v>804</v>
      </c>
      <c r="D23" s="612" t="s">
        <v>1389</v>
      </c>
      <c r="E23" s="612" t="s">
        <v>1207</v>
      </c>
      <c r="F23" s="133" t="s">
        <v>1686</v>
      </c>
      <c r="G23" s="134" t="s">
        <v>1457</v>
      </c>
      <c r="H23" s="272" t="s">
        <v>63</v>
      </c>
      <c r="I23" s="272" t="s">
        <v>1717</v>
      </c>
      <c r="J23" s="272" t="s">
        <v>63</v>
      </c>
      <c r="K23" s="129" t="s">
        <v>63</v>
      </c>
      <c r="L23" s="126" t="s">
        <v>63</v>
      </c>
      <c r="M23" s="126" t="s">
        <v>63</v>
      </c>
      <c r="N23" s="130">
        <v>202</v>
      </c>
      <c r="O23" s="109"/>
    </row>
    <row r="24" spans="1:16" s="135" customFormat="1" ht="108.9" x14ac:dyDescent="0.3">
      <c r="A24" s="132" t="s">
        <v>1610</v>
      </c>
      <c r="B24" s="126" t="s">
        <v>1718</v>
      </c>
      <c r="C24" s="622" t="s">
        <v>804</v>
      </c>
      <c r="D24" s="612" t="s">
        <v>1389</v>
      </c>
      <c r="E24" s="612" t="s">
        <v>1207</v>
      </c>
      <c r="F24" s="133" t="s">
        <v>1687</v>
      </c>
      <c r="G24" s="134" t="s">
        <v>1463</v>
      </c>
      <c r="H24" s="272" t="s">
        <v>63</v>
      </c>
      <c r="I24" s="272" t="s">
        <v>1717</v>
      </c>
      <c r="J24" s="272" t="s">
        <v>63</v>
      </c>
      <c r="K24" s="129" t="s">
        <v>63</v>
      </c>
      <c r="L24" s="126"/>
      <c r="M24" s="126" t="s">
        <v>63</v>
      </c>
      <c r="N24" s="130">
        <v>202</v>
      </c>
      <c r="O24" s="109"/>
    </row>
    <row r="25" spans="1:16" s="135" customFormat="1" ht="108.9" x14ac:dyDescent="0.3">
      <c r="A25" s="132" t="s">
        <v>1610</v>
      </c>
      <c r="B25" s="126" t="s">
        <v>1719</v>
      </c>
      <c r="C25" s="622" t="s">
        <v>804</v>
      </c>
      <c r="D25" s="612" t="s">
        <v>1389</v>
      </c>
      <c r="E25" s="612" t="s">
        <v>1207</v>
      </c>
      <c r="F25" s="133" t="s">
        <v>1649</v>
      </c>
      <c r="G25" s="134" t="s">
        <v>1720</v>
      </c>
      <c r="H25" s="272" t="s">
        <v>63</v>
      </c>
      <c r="I25" s="272" t="s">
        <v>1613</v>
      </c>
      <c r="J25" s="272" t="s">
        <v>63</v>
      </c>
      <c r="K25" s="129" t="s">
        <v>63</v>
      </c>
      <c r="L25" s="126" t="s">
        <v>63</v>
      </c>
      <c r="M25" s="126" t="s">
        <v>63</v>
      </c>
      <c r="N25" s="130">
        <v>202</v>
      </c>
      <c r="O25" s="109"/>
    </row>
    <row r="26" spans="1:16" s="135" customFormat="1" ht="121" x14ac:dyDescent="0.3">
      <c r="A26" s="132" t="s">
        <v>1610</v>
      </c>
      <c r="B26" s="126" t="s">
        <v>1721</v>
      </c>
      <c r="C26" s="622" t="s">
        <v>804</v>
      </c>
      <c r="D26" s="612" t="s">
        <v>1389</v>
      </c>
      <c r="E26" s="612" t="s">
        <v>1207</v>
      </c>
      <c r="F26" s="133" t="s">
        <v>1649</v>
      </c>
      <c r="G26" s="134" t="s">
        <v>1722</v>
      </c>
      <c r="H26" s="272" t="s">
        <v>63</v>
      </c>
      <c r="I26" s="272" t="s">
        <v>1717</v>
      </c>
      <c r="J26" s="272" t="s">
        <v>63</v>
      </c>
      <c r="K26" s="129" t="s">
        <v>63</v>
      </c>
      <c r="L26" s="126" t="s">
        <v>63</v>
      </c>
      <c r="M26" s="126" t="s">
        <v>63</v>
      </c>
      <c r="N26" s="130">
        <v>202</v>
      </c>
      <c r="O26" s="109"/>
    </row>
    <row r="27" spans="1:16" s="743" customFormat="1" ht="121" x14ac:dyDescent="0.3">
      <c r="A27" s="737" t="s">
        <v>1630</v>
      </c>
      <c r="B27" s="737" t="s">
        <v>1631</v>
      </c>
      <c r="C27" s="746" t="s">
        <v>805</v>
      </c>
      <c r="D27" s="738" t="s">
        <v>805</v>
      </c>
      <c r="E27" s="738" t="s">
        <v>1207</v>
      </c>
      <c r="F27" s="739" t="s">
        <v>1723</v>
      </c>
      <c r="G27" s="740" t="s">
        <v>326</v>
      </c>
      <c r="H27" s="737" t="s">
        <v>63</v>
      </c>
      <c r="I27" s="737" t="s">
        <v>1724</v>
      </c>
      <c r="J27" s="741" t="s">
        <v>63</v>
      </c>
      <c r="K27" s="737" t="s">
        <v>63</v>
      </c>
      <c r="L27" s="737" t="s">
        <v>63</v>
      </c>
      <c r="M27" s="737" t="s">
        <v>63</v>
      </c>
      <c r="N27" s="737">
        <v>202</v>
      </c>
      <c r="O27" s="737" t="s">
        <v>1239</v>
      </c>
    </row>
    <row r="28" spans="1:16" s="743" customFormat="1" ht="121" x14ac:dyDescent="0.3">
      <c r="A28" s="737" t="s">
        <v>1630</v>
      </c>
      <c r="B28" s="737" t="s">
        <v>1634</v>
      </c>
      <c r="C28" s="746" t="s">
        <v>805</v>
      </c>
      <c r="D28" s="738" t="s">
        <v>805</v>
      </c>
      <c r="E28" s="738" t="s">
        <v>1207</v>
      </c>
      <c r="F28" s="739" t="s">
        <v>1635</v>
      </c>
      <c r="G28" s="783" t="s">
        <v>328</v>
      </c>
      <c r="H28" s="737" t="s">
        <v>63</v>
      </c>
      <c r="I28" s="737" t="s">
        <v>1725</v>
      </c>
      <c r="J28" s="741" t="s">
        <v>63</v>
      </c>
      <c r="K28" s="737" t="s">
        <v>63</v>
      </c>
      <c r="L28" s="741" t="s">
        <v>63</v>
      </c>
      <c r="M28" s="737" t="s">
        <v>63</v>
      </c>
      <c r="N28" s="777">
        <v>202</v>
      </c>
      <c r="O28" s="737" t="s">
        <v>1239</v>
      </c>
    </row>
    <row r="29" spans="1:16" s="743" customFormat="1" ht="121" x14ac:dyDescent="0.3">
      <c r="A29" s="737" t="s">
        <v>1630</v>
      </c>
      <c r="B29" s="737" t="s">
        <v>1726</v>
      </c>
      <c r="C29" s="746" t="s">
        <v>805</v>
      </c>
      <c r="D29" s="738" t="s">
        <v>805</v>
      </c>
      <c r="E29" s="738" t="s">
        <v>1207</v>
      </c>
      <c r="F29" s="739" t="s">
        <v>1727</v>
      </c>
      <c r="G29" s="740" t="s">
        <v>330</v>
      </c>
      <c r="H29" s="737" t="s">
        <v>1728</v>
      </c>
      <c r="I29" s="737" t="s">
        <v>1729</v>
      </c>
      <c r="J29" s="741" t="s">
        <v>63</v>
      </c>
      <c r="K29" s="742" t="s">
        <v>63</v>
      </c>
      <c r="L29" s="742" t="s">
        <v>63</v>
      </c>
      <c r="M29" s="742" t="s">
        <v>63</v>
      </c>
      <c r="N29" s="737">
        <v>202</v>
      </c>
      <c r="O29" s="737" t="s">
        <v>1239</v>
      </c>
    </row>
    <row r="30" spans="1:16" s="743" customFormat="1" ht="121" x14ac:dyDescent="0.3">
      <c r="A30" s="737" t="s">
        <v>1630</v>
      </c>
      <c r="B30" s="737" t="s">
        <v>1730</v>
      </c>
      <c r="C30" s="746" t="s">
        <v>805</v>
      </c>
      <c r="D30" s="738" t="s">
        <v>805</v>
      </c>
      <c r="E30" s="738" t="s">
        <v>1207</v>
      </c>
      <c r="F30" s="739" t="s">
        <v>1731</v>
      </c>
      <c r="G30" s="740" t="s">
        <v>332</v>
      </c>
      <c r="H30" s="737" t="s">
        <v>1280</v>
      </c>
      <c r="I30" s="737" t="s">
        <v>1729</v>
      </c>
      <c r="J30" s="741" t="s">
        <v>63</v>
      </c>
      <c r="K30" s="742" t="s">
        <v>63</v>
      </c>
      <c r="L30" s="742" t="s">
        <v>63</v>
      </c>
      <c r="M30" s="742" t="s">
        <v>63</v>
      </c>
      <c r="N30" s="737">
        <v>202</v>
      </c>
      <c r="O30" s="737" t="s">
        <v>1239</v>
      </c>
    </row>
    <row r="31" spans="1:16" s="743" customFormat="1" ht="145.15" x14ac:dyDescent="0.3">
      <c r="A31" s="737" t="s">
        <v>1630</v>
      </c>
      <c r="B31" s="744" t="s">
        <v>1732</v>
      </c>
      <c r="C31" s="747" t="s">
        <v>805</v>
      </c>
      <c r="D31" s="738" t="s">
        <v>805</v>
      </c>
      <c r="E31" s="738" t="s">
        <v>1207</v>
      </c>
      <c r="F31" s="737" t="s">
        <v>1638</v>
      </c>
      <c r="G31" s="740" t="s">
        <v>798</v>
      </c>
      <c r="H31" s="737" t="s">
        <v>1639</v>
      </c>
      <c r="I31" s="737" t="s">
        <v>1733</v>
      </c>
      <c r="J31" s="741" t="s">
        <v>63</v>
      </c>
      <c r="K31" s="742" t="s">
        <v>63</v>
      </c>
      <c r="L31" s="742" t="s">
        <v>63</v>
      </c>
      <c r="M31" s="742" t="s">
        <v>63</v>
      </c>
      <c r="N31" s="737">
        <v>202</v>
      </c>
      <c r="O31" s="745" t="s">
        <v>1239</v>
      </c>
    </row>
    <row r="32" spans="1:16" s="135" customFormat="1" ht="12.1" x14ac:dyDescent="0.3">
      <c r="B32" s="126"/>
      <c r="C32" s="126"/>
      <c r="D32" s="126"/>
      <c r="E32" s="126"/>
      <c r="F32" s="127"/>
      <c r="G32" s="126"/>
      <c r="H32" s="126"/>
      <c r="I32" s="272"/>
      <c r="J32" s="126"/>
      <c r="K32" s="126"/>
      <c r="L32" s="126"/>
      <c r="M32" s="126"/>
      <c r="N32" s="129"/>
      <c r="O32" s="396"/>
      <c r="P32" s="397"/>
    </row>
    <row r="33" spans="2:16" ht="12.1" x14ac:dyDescent="0.25">
      <c r="B33" s="137"/>
      <c r="C33" s="137"/>
      <c r="D33" s="137"/>
      <c r="E33" s="89"/>
      <c r="F33" s="126"/>
      <c r="G33" s="138"/>
      <c r="H33" s="138"/>
      <c r="I33" s="138"/>
      <c r="J33" s="138"/>
      <c r="K33" s="138"/>
      <c r="L33" s="138"/>
      <c r="M33" s="138"/>
      <c r="N33" s="139"/>
      <c r="O33" s="398"/>
      <c r="P33" s="380"/>
    </row>
    <row r="34" spans="2:16" s="55" customFormat="1" ht="28.8" x14ac:dyDescent="0.3">
      <c r="B34" s="330" t="s">
        <v>431</v>
      </c>
      <c r="C34" s="269" t="s">
        <v>433</v>
      </c>
      <c r="D34" s="330" t="s">
        <v>435</v>
      </c>
      <c r="E34" s="598" t="s">
        <v>1201</v>
      </c>
      <c r="F34" s="597" t="s">
        <v>437</v>
      </c>
      <c r="G34" s="596" t="s">
        <v>368</v>
      </c>
      <c r="H34" s="598" t="s">
        <v>360</v>
      </c>
      <c r="I34" s="330"/>
      <c r="J34" s="330"/>
      <c r="K34" s="269"/>
      <c r="L34" s="58"/>
      <c r="M34" s="58"/>
      <c r="N34" s="58"/>
      <c r="O34" s="604"/>
      <c r="P34" s="604"/>
    </row>
    <row r="35" spans="2:16" s="54" customFormat="1" ht="24.2" x14ac:dyDescent="0.3">
      <c r="B35" s="599">
        <v>1</v>
      </c>
      <c r="C35" s="325" t="str" cm="1">
        <f t="array" ref="C35">IFERROR(INDEX('List of Test Cases'!C:C,SMALL(IF('List of Test Cases'!E:E=$C$1,ROW('List of Test Cases'!E:E) - ROW(INDEX('List of Test Cases'!E:E,1,1))+1),B35)),"")</f>
        <v>ET-D002-SRS-L1</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ET-D002</v>
      </c>
      <c r="F35" s="56" t="str" cm="1">
        <f t="array" ref="F35">IF($C35="","",INDEX('List of Test Cases'!C:C,MATCH(CONCATENATE($C35,$C$1),'List of Test Cases'!$Q:$Q,0),))</f>
        <v>ET-D002-SRS-L1</v>
      </c>
      <c r="G35" s="56" t="str" cm="1">
        <f t="array" aca="1" ref="G35" ca="1">IF($C35="","",INDEX('List of Test Cases'!G:G,MATCH(CONCATENATE($C35,$C$1),'List of Test Cases'!$Q:$Q,0),))</f>
        <v>Switch Request Secured InActive - Dual Fuel (Losing) (OFAF, 1 Day(s))</v>
      </c>
      <c r="H35" s="56" t="str" cm="1">
        <f t="array" ref="H35">IF($C35="","",INDEX('List of Test Cases'!A:A,MATCH(CONCATENATE($C35,$C$1),'List of Test Cases'!$Q:$Q,0),))</f>
        <v>Switch Request Successful - LOSE</v>
      </c>
      <c r="I35" s="601"/>
      <c r="J35" s="601"/>
      <c r="K35" s="47"/>
      <c r="L35" s="47"/>
      <c r="M35" s="47"/>
      <c r="N35" s="47"/>
      <c r="O35" s="56"/>
      <c r="P35" s="56"/>
    </row>
    <row r="36" spans="2:16" s="55" customFormat="1" ht="24.2" x14ac:dyDescent="0.3">
      <c r="B36" s="602">
        <v>2</v>
      </c>
      <c r="C36" s="325" t="str" cm="1">
        <f t="array" ref="C36">IFERROR(INDEX('List of Test Cases'!C:C,SMALL(IF('List of Test Cases'!E:E=$C$1,ROW('List of Test Cases'!E:E) - ROW(INDEX('List of Test Cases'!E:E,1,1))+1),B36)),"")</f>
        <v>ET-D002-SRS-L2</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ET-D002</v>
      </c>
      <c r="F36" s="56" t="str" cm="1">
        <f t="array" ref="F36">IF($C36="","",INDEX('List of Test Cases'!C:C,MATCH(CONCATENATE($C36,$C$1),'List of Test Cases'!$Q:$Q,0),))</f>
        <v>ET-D002-SRS-L2</v>
      </c>
      <c r="G36" s="56" t="str" cm="1">
        <f t="array" aca="1" ref="G36" ca="1">IF($C36="","",INDEX('List of Test Cases'!G:G,MATCH(CONCATENATE($C36,$C$1),'List of Test Cases'!$Q:$Q,0),))</f>
        <v>Switch Request Secured InActive - Dual Fuel (Losing) (OFAF, Related MPAN, 1 Day(s), Domestic, Change of Occupancy)</v>
      </c>
      <c r="H36" s="56" t="str" cm="1">
        <f t="array" ref="H36">IF($C36="","",INDEX('List of Test Cases'!A:A,MATCH(CONCATENATE($C36,$C$1),'List of Test Cases'!$Q:$Q,0),))</f>
        <v>Switch Request Successful - LOSE</v>
      </c>
      <c r="I36" s="601"/>
      <c r="J36" s="601"/>
      <c r="K36" s="47"/>
      <c r="L36" s="47"/>
      <c r="M36" s="47"/>
      <c r="N36" s="47"/>
      <c r="O36" s="56"/>
      <c r="P36" s="56"/>
    </row>
    <row r="37" spans="2:16" s="55" customFormat="1" ht="24.2" x14ac:dyDescent="0.3">
      <c r="B37" s="602">
        <v>3</v>
      </c>
      <c r="C37" s="325" t="str" cm="1">
        <f t="array" ref="C37">IFERROR(INDEX('List of Test Cases'!C:C,SMALL(IF('List of Test Cases'!E:E=$C$1,ROW('List of Test Cases'!E:E) - ROW(INDEX('List of Test Cases'!E:E,1,1))+1),B37)),"")</f>
        <v>ET-D002-SRS-L3</v>
      </c>
      <c r="D37" s="600" t="str" cm="1">
        <f t="array" aca="1" ref="D37" ca="1">IF(C37="","",HYPERLINK("#"&amp;CELL("address",INDEX('List of Test Cases'!C:C,MATCH(CONCATENATE(C37,C$1),'List of Test Cases'!Q:Q,0))),"View Test Case"))</f>
        <v>View Test Case</v>
      </c>
      <c r="E37" s="56" t="str" cm="1">
        <f t="array" ref="E37">IF($C37="","",INDEX('List of Test Cases'!B:B,MATCH(CONCATENATE($C37,$C$1),'List of Test Cases'!$Q:$Q,0),))</f>
        <v>ET-D002</v>
      </c>
      <c r="F37" s="56" t="str" cm="1">
        <f t="array" ref="F37">IF($C37="","",INDEX('List of Test Cases'!C:C,MATCH(CONCATENATE($C37,$C$1),'List of Test Cases'!$Q:$Q,0),))</f>
        <v>ET-D002-SRS-L3</v>
      </c>
      <c r="G37" s="56" t="str" cm="1">
        <f t="array" aca="1" ref="G37" ca="1">IF($C37="","",INDEX('List of Test Cases'!G:G,MATCH(CONCATENATE($C37,$C$1),'List of Test Cases'!$Q:$Q,0),))</f>
        <v>Switch Request Secured InActive - Dual Fuel (Losing) (OFAF, Related MPAN, 2 Day(s), Non-Domestic, Change of Occupancy)</v>
      </c>
      <c r="H37" s="56" t="str" cm="1">
        <f t="array" ref="H37">IF($C37="","",INDEX('List of Test Cases'!A:A,MATCH(CONCATENATE($C37,$C$1),'List of Test Cases'!$Q:$Q,0),))</f>
        <v>Switch Request Successful - LOSE</v>
      </c>
      <c r="I37" s="601"/>
      <c r="J37" s="601"/>
      <c r="K37" s="47"/>
      <c r="L37" s="47"/>
      <c r="M37" s="47"/>
      <c r="N37" s="47"/>
      <c r="O37" s="56"/>
      <c r="P37" s="56"/>
    </row>
    <row r="38" spans="2:16" s="42" customFormat="1" ht="13.85" x14ac:dyDescent="0.25">
      <c r="B38" s="603">
        <v>4</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42" customFormat="1" ht="13.85" x14ac:dyDescent="0.25">
      <c r="B39" s="603">
        <v>5</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6</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7</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8</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9</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10</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11</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12</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13</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14</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15</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16</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17</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18</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19</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20</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21</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22</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23</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24</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25</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26</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27</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28</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29</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30</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31</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32</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33</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34</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35</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36</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37</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38</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39</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40</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41</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42</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43</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44</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45</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46</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47</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48</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s="71" customFormat="1" ht="12.1" x14ac:dyDescent="0.25">
      <c r="B83" s="603">
        <v>49</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s="71" customFormat="1" ht="12.1" x14ac:dyDescent="0.25">
      <c r="B84" s="603">
        <v>50</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row r="171" spans="6:6" ht="20.3" customHeight="1" x14ac:dyDescent="0.25">
      <c r="F171" s="142"/>
    </row>
    <row r="172" spans="6:6" ht="20.3" customHeight="1" x14ac:dyDescent="0.25">
      <c r="F172" s="142"/>
    </row>
  </sheetData>
  <autoFilter ref="B13:P31" xr:uid="{62322DF9-66F7-41BD-B4B5-147FF8389C4D}"/>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FBD18-71A1-47A5-B4E5-1303C4EEFD4D}">
  <dimension ref="A1:P158"/>
  <sheetViews>
    <sheetView showGridLines="0" showRuler="0" zoomScaleNormal="100" zoomScalePageLayoutView="140" workbookViewId="0">
      <pane xSplit="7" topLeftCell="H1" activePane="topRight" state="frozen"/>
      <selection pane="topRight"/>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47.109375" style="152" customWidth="1"/>
    <col min="8" max="8" width="30.33203125" style="152" bestFit="1" customWidth="1"/>
    <col min="9" max="9" width="40.88671875" style="152" customWidth="1"/>
    <col min="10" max="10" width="39.44140625" style="152" customWidth="1"/>
    <col min="11" max="11" width="15.44140625" style="152" bestFit="1" customWidth="1"/>
    <col min="12" max="12" width="18.33203125" style="152" customWidth="1"/>
    <col min="13" max="13" width="27.5546875" style="152" bestFit="1" customWidth="1"/>
    <col min="14" max="14" width="21.88671875" style="152" customWidth="1"/>
    <col min="15" max="15" width="18" style="152" bestFit="1" customWidth="1"/>
    <col min="16" max="16" width="33.6640625" style="152" customWidth="1"/>
    <col min="17" max="16384" width="10.109375" style="152"/>
  </cols>
  <sheetData>
    <row r="1" spans="1:16" ht="39.049999999999997" customHeight="1" x14ac:dyDescent="0.25">
      <c r="B1" s="322" t="s">
        <v>388</v>
      </c>
      <c r="C1" s="149" t="s">
        <v>980</v>
      </c>
      <c r="D1" s="386"/>
      <c r="E1" s="150"/>
      <c r="F1" s="98"/>
      <c r="G1" s="150"/>
      <c r="H1" s="150"/>
      <c r="I1" s="150"/>
      <c r="J1" s="150"/>
      <c r="K1" s="150"/>
      <c r="L1" s="150"/>
      <c r="M1" s="150"/>
      <c r="N1" s="150"/>
      <c r="O1" s="387"/>
      <c r="P1" s="388"/>
    </row>
    <row r="2" spans="1:16" ht="14.4" x14ac:dyDescent="0.25">
      <c r="B2" s="322" t="s">
        <v>390</v>
      </c>
      <c r="C2" s="1274" t="s">
        <v>1743</v>
      </c>
      <c r="D2" s="1275"/>
      <c r="E2" s="1275"/>
      <c r="F2" s="1275"/>
      <c r="G2" s="1275"/>
      <c r="H2" s="150"/>
      <c r="I2" s="150"/>
      <c r="J2" s="150"/>
      <c r="K2" s="150"/>
      <c r="L2" s="150"/>
      <c r="M2" s="150"/>
      <c r="N2" s="150"/>
      <c r="O2" s="387"/>
      <c r="P2" s="388"/>
    </row>
    <row r="3" spans="1:16" ht="20.3" customHeight="1" x14ac:dyDescent="0.25">
      <c r="B3" s="1235" t="s">
        <v>392</v>
      </c>
      <c r="C3" s="1276" t="s">
        <v>1744</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14.4" x14ac:dyDescent="0.25">
      <c r="B9" s="322" t="s">
        <v>396</v>
      </c>
      <c r="C9" s="1274" t="s">
        <v>1600</v>
      </c>
      <c r="D9" s="1275"/>
      <c r="E9" s="1275"/>
      <c r="F9" s="1275"/>
      <c r="G9" s="1275"/>
      <c r="H9" s="386"/>
      <c r="I9" s="386"/>
      <c r="J9" s="532"/>
      <c r="K9" s="532"/>
      <c r="L9" s="532"/>
      <c r="M9" s="532"/>
      <c r="N9" s="532"/>
      <c r="O9" s="387"/>
      <c r="P9" s="388"/>
    </row>
    <row r="10" spans="1:16" ht="63.25" hidden="1" customHeight="1" x14ac:dyDescent="0.25">
      <c r="B10" s="322" t="s">
        <v>445</v>
      </c>
      <c r="C10" s="1274" t="s">
        <v>1745</v>
      </c>
      <c r="D10" s="1275"/>
      <c r="E10" s="1275"/>
      <c r="F10" s="1275"/>
      <c r="G10" s="1275"/>
      <c r="H10" s="511" t="e">
        <f t="array" ref="H10">_xlfn.TEXTJOIN(", ",TRUE,IF((E14:E100="Y")*(B21:B100&lt;&gt;""),B21:B100,""))</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49" customFormat="1" ht="72.599999999999994" x14ac:dyDescent="0.3">
      <c r="A14" s="696" t="s">
        <v>1746</v>
      </c>
      <c r="B14" s="697" t="s">
        <v>1747</v>
      </c>
      <c r="C14" s="738" t="s">
        <v>805</v>
      </c>
      <c r="D14" s="748" t="s">
        <v>805</v>
      </c>
      <c r="E14" s="748" t="s">
        <v>1207</v>
      </c>
      <c r="F14" s="698" t="s">
        <v>1748</v>
      </c>
      <c r="G14" s="699" t="s">
        <v>352</v>
      </c>
      <c r="H14" s="700" t="s">
        <v>1749</v>
      </c>
      <c r="I14" s="700" t="s">
        <v>1750</v>
      </c>
      <c r="J14" s="700" t="s">
        <v>63</v>
      </c>
      <c r="K14" s="702" t="s">
        <v>63</v>
      </c>
      <c r="L14" s="700" t="s">
        <v>63</v>
      </c>
      <c r="M14" s="703" t="s">
        <v>63</v>
      </c>
      <c r="N14" s="703" t="s">
        <v>63</v>
      </c>
      <c r="O14" s="690"/>
    </row>
    <row r="15" spans="1:16" s="749" customFormat="1" ht="108.9" x14ac:dyDescent="0.3">
      <c r="A15" s="696">
        <v>2.6</v>
      </c>
      <c r="B15" s="697" t="s">
        <v>1751</v>
      </c>
      <c r="C15" s="738" t="s">
        <v>805</v>
      </c>
      <c r="D15" s="748" t="s">
        <v>805</v>
      </c>
      <c r="E15" s="748" t="s">
        <v>1264</v>
      </c>
      <c r="F15" s="698" t="s">
        <v>1353</v>
      </c>
      <c r="G15" s="699" t="s">
        <v>1184</v>
      </c>
      <c r="H15" s="700" t="s">
        <v>1354</v>
      </c>
      <c r="I15" s="701" t="s">
        <v>1355</v>
      </c>
      <c r="J15" s="700" t="s">
        <v>63</v>
      </c>
      <c r="K15" s="702" t="s">
        <v>63</v>
      </c>
      <c r="L15" s="700" t="s">
        <v>63</v>
      </c>
      <c r="M15" s="702" t="s">
        <v>63</v>
      </c>
      <c r="N15" s="703" t="s">
        <v>63</v>
      </c>
      <c r="O15" s="704"/>
    </row>
    <row r="16" spans="1:16" s="764" customFormat="1" ht="193.55" x14ac:dyDescent="0.3">
      <c r="A16" s="757" t="s">
        <v>1752</v>
      </c>
      <c r="B16" s="757" t="s">
        <v>1753</v>
      </c>
      <c r="C16" s="628" t="s">
        <v>805</v>
      </c>
      <c r="D16" s="758" t="s">
        <v>804</v>
      </c>
      <c r="E16" s="758" t="s">
        <v>1182</v>
      </c>
      <c r="F16" s="759" t="s">
        <v>1754</v>
      </c>
      <c r="G16" s="760" t="s">
        <v>324</v>
      </c>
      <c r="H16" s="757" t="s">
        <v>1755</v>
      </c>
      <c r="I16" s="163" t="s">
        <v>1756</v>
      </c>
      <c r="J16" s="761" t="s">
        <v>63</v>
      </c>
      <c r="K16" s="757" t="s">
        <v>63</v>
      </c>
      <c r="L16" s="762" t="s">
        <v>63</v>
      </c>
      <c r="M16" s="762" t="s">
        <v>63</v>
      </c>
      <c r="N16" s="762" t="s">
        <v>63</v>
      </c>
      <c r="O16" s="763"/>
    </row>
    <row r="17" spans="1:16" s="749" customFormat="1" ht="133.05000000000001" x14ac:dyDescent="0.3">
      <c r="A17" s="696">
        <v>2.6</v>
      </c>
      <c r="B17" s="697" t="s">
        <v>1757</v>
      </c>
      <c r="C17" s="738" t="s">
        <v>805</v>
      </c>
      <c r="D17" s="748" t="s">
        <v>805</v>
      </c>
      <c r="E17" s="748" t="s">
        <v>1182</v>
      </c>
      <c r="F17" s="698" t="s">
        <v>1758</v>
      </c>
      <c r="G17" s="699" t="s">
        <v>326</v>
      </c>
      <c r="H17" s="697" t="s">
        <v>1759</v>
      </c>
      <c r="I17" s="751" t="s">
        <v>1760</v>
      </c>
      <c r="J17" s="752" t="s">
        <v>63</v>
      </c>
      <c r="K17" s="697" t="s">
        <v>63</v>
      </c>
      <c r="L17" s="703" t="s">
        <v>63</v>
      </c>
      <c r="M17" s="703" t="s">
        <v>63</v>
      </c>
      <c r="N17" s="703" t="s">
        <v>63</v>
      </c>
      <c r="O17" s="683" t="s">
        <v>1239</v>
      </c>
    </row>
    <row r="18" spans="1:16" s="749" customFormat="1" ht="133.05000000000001" x14ac:dyDescent="0.3">
      <c r="A18" s="696">
        <v>2.6</v>
      </c>
      <c r="B18" s="697" t="s">
        <v>1761</v>
      </c>
      <c r="C18" s="738" t="s">
        <v>805</v>
      </c>
      <c r="D18" s="748" t="s">
        <v>805</v>
      </c>
      <c r="E18" s="748" t="s">
        <v>1182</v>
      </c>
      <c r="F18" s="698" t="s">
        <v>1762</v>
      </c>
      <c r="G18" s="699" t="s">
        <v>328</v>
      </c>
      <c r="H18" s="697" t="s">
        <v>1759</v>
      </c>
      <c r="I18" s="751" t="s">
        <v>1763</v>
      </c>
      <c r="J18" s="752" t="s">
        <v>63</v>
      </c>
      <c r="K18" s="697" t="s">
        <v>63</v>
      </c>
      <c r="L18" s="703" t="s">
        <v>63</v>
      </c>
      <c r="M18" s="703" t="s">
        <v>63</v>
      </c>
      <c r="N18" s="703" t="s">
        <v>63</v>
      </c>
      <c r="O18" s="683" t="s">
        <v>1239</v>
      </c>
    </row>
    <row r="19" spans="1:16" s="749" customFormat="1" ht="145.15" x14ac:dyDescent="0.3">
      <c r="A19" s="696">
        <v>2.6</v>
      </c>
      <c r="B19" s="697" t="s">
        <v>1764</v>
      </c>
      <c r="C19" s="738" t="s">
        <v>805</v>
      </c>
      <c r="D19" s="748" t="s">
        <v>805</v>
      </c>
      <c r="E19" s="748" t="s">
        <v>1182</v>
      </c>
      <c r="F19" s="698" t="s">
        <v>1765</v>
      </c>
      <c r="G19" s="699" t="s">
        <v>798</v>
      </c>
      <c r="H19" s="697" t="s">
        <v>1766</v>
      </c>
      <c r="I19" s="751" t="s">
        <v>1767</v>
      </c>
      <c r="J19" s="752" t="s">
        <v>63</v>
      </c>
      <c r="K19" s="697" t="s">
        <v>63</v>
      </c>
      <c r="L19" s="703" t="s">
        <v>63</v>
      </c>
      <c r="M19" s="703" t="s">
        <v>63</v>
      </c>
      <c r="N19" s="703" t="s">
        <v>63</v>
      </c>
      <c r="O19" s="683" t="s">
        <v>1239</v>
      </c>
    </row>
    <row r="20" spans="1:16" s="749" customFormat="1" ht="48.4" x14ac:dyDescent="0.3">
      <c r="A20" s="696" t="s">
        <v>1768</v>
      </c>
      <c r="B20" s="697" t="s">
        <v>1769</v>
      </c>
      <c r="C20" s="755" t="s">
        <v>805</v>
      </c>
      <c r="D20" s="748" t="s">
        <v>805</v>
      </c>
      <c r="E20" s="748" t="s">
        <v>1182</v>
      </c>
      <c r="F20" s="698" t="s">
        <v>1770</v>
      </c>
      <c r="G20" s="699" t="s">
        <v>1184</v>
      </c>
      <c r="H20" s="700" t="s">
        <v>1771</v>
      </c>
      <c r="I20" s="700" t="s">
        <v>1772</v>
      </c>
      <c r="J20" s="697" t="s">
        <v>63</v>
      </c>
      <c r="K20" s="702" t="s">
        <v>63</v>
      </c>
      <c r="L20" s="697" t="s">
        <v>63</v>
      </c>
      <c r="M20" s="703" t="s">
        <v>63</v>
      </c>
      <c r="N20" s="703" t="s">
        <v>63</v>
      </c>
      <c r="O20" s="704"/>
    </row>
    <row r="21" spans="1:16" s="161" customFormat="1" ht="12.1" x14ac:dyDescent="0.3">
      <c r="A21" s="166"/>
      <c r="C21" s="154"/>
      <c r="D21" s="154"/>
      <c r="E21" s="155"/>
      <c r="F21" s="162"/>
      <c r="G21" s="154"/>
      <c r="H21" s="154"/>
      <c r="I21" s="157"/>
      <c r="J21" s="159"/>
      <c r="K21" s="159"/>
      <c r="L21" s="159"/>
      <c r="M21" s="154"/>
      <c r="N21" s="166"/>
      <c r="O21" s="394"/>
      <c r="P21" s="395"/>
    </row>
    <row r="22" spans="1:16" s="161" customFormat="1" ht="12.1" x14ac:dyDescent="0.3">
      <c r="B22" s="154"/>
      <c r="C22" s="154"/>
      <c r="D22" s="154"/>
      <c r="E22" s="154"/>
      <c r="F22" s="162"/>
      <c r="G22" s="154"/>
      <c r="H22" s="154"/>
      <c r="I22" s="157"/>
      <c r="J22" s="159"/>
      <c r="K22" s="159"/>
      <c r="L22" s="159"/>
      <c r="M22" s="154"/>
      <c r="N22" s="166"/>
      <c r="O22" s="394"/>
      <c r="P22" s="395"/>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ET-G002-SRS-G1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ET-G002</v>
      </c>
      <c r="F24" s="56" t="str" cm="1">
        <f t="array" ref="F24">IF($C24="","",INDEX('List of Test Cases'!C:C,MATCH(CONCATENATE($C24,$C$1),'List of Test Cases'!$Q:$Q,0),))</f>
        <v>ET-G002-SRS-G1</v>
      </c>
      <c r="G24" s="56" t="str" cm="1">
        <f t="array" aca="1" ref="G24" ca="1">IF($C24="","",INDEX('List of Test Cases'!G:G,MATCH(CONCATENATE($C24,$C$1),'List of Test Cases'!$Q:$Q,0),))</f>
        <v>Post Switch Execution - Gas (Gaining) (1 Day(s), Domestic, Change of Occupancy)</v>
      </c>
      <c r="H24" s="56" t="str" cm="1">
        <f t="array" ref="H24">IF($C24="","",INDEX('List of Test Cases'!A:A,MATCH(CONCATENATE($C24,$C$1),'List of Test Cases'!$Q:$Q,0),))</f>
        <v>Switch Request Successful - GAIN</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ET-G002-SRS-G2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ET-G002</v>
      </c>
      <c r="F25" s="56" t="str" cm="1">
        <f t="array" ref="F25">IF($C25="","",INDEX('List of Test Cases'!C:C,MATCH(CONCATENATE($C25,$C$1),'List of Test Cases'!$Q:$Q,0),))</f>
        <v>ET-G002-SRS-G2</v>
      </c>
      <c r="G25" s="56" t="str" cm="1">
        <f t="array" aca="1" ref="G25" ca="1">IF($C25="","",INDEX('List of Test Cases'!G:G,MATCH(CONCATENATE($C25,$C$1),'List of Test Cases'!$Q:$Q,0),))</f>
        <v>Post Switch Execution - Gas (Gaining) (2 Day(s), Non-Domestic, Change of Occupancy)</v>
      </c>
      <c r="H25" s="56" t="str" cm="1">
        <f t="array" ref="H25">IF($C25="","",INDEX('List of Test Cases'!A:A,MATCH(CONCATENATE($C25,$C$1),'List of Test Cases'!$Q:$Q,0),))</f>
        <v>Switch Request Successful - GAIN</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ET-G002-SRS-G3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ET-G002</v>
      </c>
      <c r="F26" s="56" t="str" cm="1">
        <f t="array" ref="F26">IF($C26="","",INDEX('List of Test Cases'!C:C,MATCH(CONCATENATE($C26,$C$1),'List of Test Cases'!$Q:$Q,0),))</f>
        <v>ET-G002-SRS-G3</v>
      </c>
      <c r="G26" s="56" t="str" cm="1">
        <f t="array" aca="1" ref="G26" ca="1">IF($C26="","",INDEX('List of Test Cases'!G:G,MATCH(CONCATENATE($C26,$C$1),'List of Test Cases'!$Q:$Q,0),))</f>
        <v>Post Switch Execution - Gas (Gaining) (OFAF, 1 Day(s), Domestic, Change of Occupancy)</v>
      </c>
      <c r="H26" s="56" t="str" cm="1">
        <f t="array" ref="H26">IF($C26="","",INDEX('List of Test Cases'!A:A,MATCH(CONCATENATE($C26,$C$1),'List of Test Cases'!$Q:$Q,0),))</f>
        <v>Switch Request Successful - GAIN</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ET-G002-SRS-G4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ET-G002</v>
      </c>
      <c r="F27" s="56" t="str" cm="1">
        <f t="array" ref="F27">IF($C27="","",INDEX('List of Test Cases'!C:C,MATCH(CONCATENATE($C27,$C$1),'List of Test Cases'!$Q:$Q,0),))</f>
        <v>ET-G002-SRS-G4</v>
      </c>
      <c r="G27" s="56" t="str" cm="1">
        <f t="array" aca="1" ref="G27" ca="1">IF($C27="","",INDEX('List of Test Cases'!G:G,MATCH(CONCATENATE($C27,$C$1),'List of Test Cases'!$Q:$Q,0),))</f>
        <v>Post Switch Execution - Gas (Gaining) (OFAF, 2 Day(s), Non-Domestic, Change of Occupancy)</v>
      </c>
      <c r="H27" s="56" t="str" cm="1">
        <f t="array" ref="H27">IF($C27="","",INDEX('List of Test Cases'!A:A,MATCH(CONCATENATE($C27,$C$1),'List of Test Cases'!$Q:$Q,0),))</f>
        <v>Switch Request Successful - GAIN</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71"/>
    </row>
    <row r="75" spans="2:16" ht="20.3" customHeight="1" x14ac:dyDescent="0.25">
      <c r="F75" s="171"/>
    </row>
    <row r="76" spans="2:16" ht="20.3" customHeight="1" x14ac:dyDescent="0.25">
      <c r="F76" s="171"/>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sheetData>
  <autoFilter ref="B13:P13" xr:uid="{9F02C879-1419-4493-B170-F4D713C2E7A5}"/>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9A911-0D69-4BDD-95CB-1ED3F5DD7A46}">
  <dimension ref="A1:P158"/>
  <sheetViews>
    <sheetView showGridLines="0" showRuler="0" zoomScaleNormal="100" zoomScalePageLayoutView="140" workbookViewId="0">
      <pane xSplit="7" topLeftCell="H1" activePane="topRight" state="frozen"/>
      <selection pane="topRight" activeCell="A13" sqref="A1:A1048576"/>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49" style="152" customWidth="1"/>
    <col min="8" max="8" width="21.88671875" style="152" bestFit="1" customWidth="1"/>
    <col min="9" max="9" width="34" style="152" customWidth="1"/>
    <col min="10" max="10" width="38" style="152" customWidth="1"/>
    <col min="11" max="11" width="15.44140625" style="152" bestFit="1" customWidth="1"/>
    <col min="12" max="12" width="14.88671875" style="152" customWidth="1"/>
    <col min="13" max="13" width="27.5546875" style="152" bestFit="1" customWidth="1"/>
    <col min="14" max="14" width="19.6640625" style="152" customWidth="1"/>
    <col min="15" max="15" width="20.33203125" style="152" bestFit="1" customWidth="1"/>
    <col min="16" max="16" width="42.109375" style="152" customWidth="1"/>
    <col min="17" max="16384" width="10.109375" style="152"/>
  </cols>
  <sheetData>
    <row r="1" spans="1:16" ht="39.049999999999997" customHeight="1" x14ac:dyDescent="0.25">
      <c r="B1" s="322" t="s">
        <v>388</v>
      </c>
      <c r="C1" s="149" t="s">
        <v>990</v>
      </c>
      <c r="D1" s="386"/>
      <c r="E1" s="150"/>
      <c r="F1" s="98"/>
      <c r="G1" s="150"/>
      <c r="H1" s="150"/>
      <c r="I1" s="150"/>
      <c r="J1" s="150"/>
      <c r="K1" s="150"/>
      <c r="L1" s="150"/>
      <c r="M1" s="150"/>
      <c r="N1" s="150"/>
      <c r="O1" s="387"/>
      <c r="P1" s="388"/>
    </row>
    <row r="2" spans="1:16" ht="14.4" x14ac:dyDescent="0.25">
      <c r="B2" s="322" t="s">
        <v>390</v>
      </c>
      <c r="C2" s="1274" t="s">
        <v>1773</v>
      </c>
      <c r="D2" s="1275"/>
      <c r="E2" s="1275"/>
      <c r="F2" s="1275"/>
      <c r="G2" s="1275"/>
      <c r="H2" s="150"/>
      <c r="I2" s="150"/>
      <c r="J2" s="150"/>
      <c r="K2" s="150"/>
      <c r="L2" s="150"/>
      <c r="M2" s="150"/>
      <c r="N2" s="150"/>
      <c r="O2" s="387"/>
      <c r="P2" s="388"/>
    </row>
    <row r="3" spans="1:16" ht="20.3" customHeight="1" x14ac:dyDescent="0.25">
      <c r="B3" s="1235" t="s">
        <v>392</v>
      </c>
      <c r="C3" s="1276" t="s">
        <v>1744</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14.4" x14ac:dyDescent="0.25">
      <c r="B9" s="322" t="s">
        <v>396</v>
      </c>
      <c r="C9" s="1274" t="s">
        <v>1600</v>
      </c>
      <c r="D9" s="1275"/>
      <c r="E9" s="1275"/>
      <c r="F9" s="1275"/>
      <c r="G9" s="1275"/>
      <c r="H9" s="386"/>
      <c r="I9" s="386"/>
      <c r="J9" s="532"/>
      <c r="K9" s="532"/>
      <c r="L9" s="532"/>
      <c r="M9" s="532"/>
      <c r="N9" s="532"/>
      <c r="O9" s="387"/>
      <c r="P9" s="388"/>
    </row>
    <row r="10" spans="1:16" ht="62.25" hidden="1" customHeight="1" x14ac:dyDescent="0.25">
      <c r="B10" s="322" t="s">
        <v>445</v>
      </c>
      <c r="C10" s="1274" t="s">
        <v>1745</v>
      </c>
      <c r="D10" s="1275"/>
      <c r="E10" s="1275"/>
      <c r="F10" s="1275"/>
      <c r="G10" s="1275"/>
      <c r="H10" s="511" t="e">
        <f t="array" ref="H10">_xlfn.TEXTJOIN(", ",TRUE,IF((E14:E100="Y")*(B21:B100&lt;&gt;""),B21:B100,""))</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57.6"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49" customFormat="1" ht="48.4" x14ac:dyDescent="0.3">
      <c r="A14" s="696" t="s">
        <v>1746</v>
      </c>
      <c r="B14" s="697" t="s">
        <v>1747</v>
      </c>
      <c r="C14" s="738" t="s">
        <v>805</v>
      </c>
      <c r="D14" s="748" t="s">
        <v>805</v>
      </c>
      <c r="E14" s="748" t="s">
        <v>1207</v>
      </c>
      <c r="F14" s="698" t="s">
        <v>1774</v>
      </c>
      <c r="G14" s="699" t="s">
        <v>352</v>
      </c>
      <c r="H14" s="700" t="s">
        <v>1749</v>
      </c>
      <c r="I14" s="700" t="s">
        <v>1750</v>
      </c>
      <c r="J14" s="700" t="s">
        <v>63</v>
      </c>
      <c r="K14" s="702" t="s">
        <v>63</v>
      </c>
      <c r="L14" s="700" t="s">
        <v>63</v>
      </c>
      <c r="M14" s="703" t="s">
        <v>63</v>
      </c>
      <c r="N14" s="703" t="s">
        <v>63</v>
      </c>
      <c r="O14" s="756"/>
    </row>
    <row r="15" spans="1:16" s="749" customFormat="1" ht="108.9" x14ac:dyDescent="0.3">
      <c r="A15" s="696">
        <v>2.6</v>
      </c>
      <c r="B15" s="697" t="s">
        <v>1751</v>
      </c>
      <c r="C15" s="738" t="s">
        <v>805</v>
      </c>
      <c r="D15" s="748" t="s">
        <v>805</v>
      </c>
      <c r="E15" s="748" t="s">
        <v>1264</v>
      </c>
      <c r="F15" s="698" t="s">
        <v>1353</v>
      </c>
      <c r="G15" s="699" t="s">
        <v>1184</v>
      </c>
      <c r="H15" s="700" t="s">
        <v>1354</v>
      </c>
      <c r="I15" s="701" t="s">
        <v>1355</v>
      </c>
      <c r="J15" s="700" t="s">
        <v>63</v>
      </c>
      <c r="K15" s="702" t="s">
        <v>63</v>
      </c>
      <c r="L15" s="700" t="s">
        <v>63</v>
      </c>
      <c r="M15" s="702" t="s">
        <v>63</v>
      </c>
      <c r="N15" s="703" t="s">
        <v>63</v>
      </c>
      <c r="O15" s="704"/>
    </row>
    <row r="16" spans="1:16" s="764" customFormat="1" ht="193.55" x14ac:dyDescent="0.3">
      <c r="A16" s="757" t="s">
        <v>1752</v>
      </c>
      <c r="B16" s="757" t="s">
        <v>1753</v>
      </c>
      <c r="C16" s="628" t="s">
        <v>805</v>
      </c>
      <c r="D16" s="758" t="s">
        <v>804</v>
      </c>
      <c r="E16" s="758" t="s">
        <v>1207</v>
      </c>
      <c r="F16" s="759" t="s">
        <v>1754</v>
      </c>
      <c r="G16" s="760" t="s">
        <v>324</v>
      </c>
      <c r="H16" s="757" t="s">
        <v>1755</v>
      </c>
      <c r="I16" s="163" t="s">
        <v>1756</v>
      </c>
      <c r="J16" s="761" t="s">
        <v>63</v>
      </c>
      <c r="K16" s="757" t="s">
        <v>63</v>
      </c>
      <c r="L16" s="762" t="s">
        <v>63</v>
      </c>
      <c r="M16" s="762" t="s">
        <v>63</v>
      </c>
      <c r="N16" s="762" t="s">
        <v>63</v>
      </c>
      <c r="O16" s="763"/>
    </row>
    <row r="17" spans="1:16" s="749" customFormat="1" ht="133.05000000000001" x14ac:dyDescent="0.3">
      <c r="A17" s="696">
        <v>2.6</v>
      </c>
      <c r="B17" s="697" t="s">
        <v>1757</v>
      </c>
      <c r="C17" s="738" t="s">
        <v>805</v>
      </c>
      <c r="D17" s="748" t="s">
        <v>805</v>
      </c>
      <c r="E17" s="748" t="s">
        <v>1207</v>
      </c>
      <c r="F17" s="698" t="s">
        <v>1758</v>
      </c>
      <c r="G17" s="699" t="s">
        <v>326</v>
      </c>
      <c r="H17" s="697" t="s">
        <v>1759</v>
      </c>
      <c r="I17" s="751" t="s">
        <v>1760</v>
      </c>
      <c r="J17" s="752" t="s">
        <v>63</v>
      </c>
      <c r="K17" s="697" t="s">
        <v>63</v>
      </c>
      <c r="L17" s="703" t="s">
        <v>63</v>
      </c>
      <c r="M17" s="703" t="s">
        <v>63</v>
      </c>
      <c r="N17" s="703" t="s">
        <v>63</v>
      </c>
      <c r="O17" s="683" t="s">
        <v>1239</v>
      </c>
    </row>
    <row r="18" spans="1:16" s="749" customFormat="1" ht="133.05000000000001" x14ac:dyDescent="0.3">
      <c r="A18" s="696">
        <v>2.6</v>
      </c>
      <c r="B18" s="697" t="s">
        <v>1761</v>
      </c>
      <c r="C18" s="738" t="s">
        <v>805</v>
      </c>
      <c r="D18" s="748" t="s">
        <v>805</v>
      </c>
      <c r="E18" s="748" t="s">
        <v>1207</v>
      </c>
      <c r="F18" s="698" t="s">
        <v>1762</v>
      </c>
      <c r="G18" s="699" t="s">
        <v>328</v>
      </c>
      <c r="H18" s="697" t="s">
        <v>1759</v>
      </c>
      <c r="I18" s="751" t="s">
        <v>1763</v>
      </c>
      <c r="J18" s="752" t="s">
        <v>63</v>
      </c>
      <c r="K18" s="697" t="s">
        <v>63</v>
      </c>
      <c r="L18" s="703" t="s">
        <v>63</v>
      </c>
      <c r="M18" s="703" t="s">
        <v>63</v>
      </c>
      <c r="N18" s="703" t="s">
        <v>63</v>
      </c>
      <c r="O18" s="683" t="s">
        <v>1239</v>
      </c>
    </row>
    <row r="19" spans="1:16" s="749" customFormat="1" ht="145.15" x14ac:dyDescent="0.3">
      <c r="A19" s="696">
        <v>2.6</v>
      </c>
      <c r="B19" s="697" t="s">
        <v>1764</v>
      </c>
      <c r="C19" s="738" t="s">
        <v>805</v>
      </c>
      <c r="D19" s="748" t="s">
        <v>805</v>
      </c>
      <c r="E19" s="748" t="s">
        <v>1207</v>
      </c>
      <c r="F19" s="698" t="s">
        <v>1765</v>
      </c>
      <c r="G19" s="699" t="s">
        <v>798</v>
      </c>
      <c r="H19" s="697" t="s">
        <v>1766</v>
      </c>
      <c r="I19" s="751" t="s">
        <v>1767</v>
      </c>
      <c r="J19" s="752" t="s">
        <v>63</v>
      </c>
      <c r="K19" s="697" t="s">
        <v>63</v>
      </c>
      <c r="L19" s="703" t="s">
        <v>63</v>
      </c>
      <c r="M19" s="703" t="s">
        <v>63</v>
      </c>
      <c r="N19" s="703" t="s">
        <v>63</v>
      </c>
      <c r="O19" s="683" t="s">
        <v>1239</v>
      </c>
    </row>
    <row r="20" spans="1:16" s="749" customFormat="1" ht="24.8" customHeight="1" x14ac:dyDescent="0.3">
      <c r="A20" s="696" t="s">
        <v>1768</v>
      </c>
      <c r="B20" s="697" t="s">
        <v>1769</v>
      </c>
      <c r="C20" s="755" t="s">
        <v>805</v>
      </c>
      <c r="D20" s="748" t="s">
        <v>805</v>
      </c>
      <c r="E20" s="748" t="s">
        <v>1207</v>
      </c>
      <c r="F20" s="698" t="s">
        <v>1770</v>
      </c>
      <c r="G20" s="699" t="s">
        <v>1184</v>
      </c>
      <c r="H20" s="700" t="s">
        <v>1771</v>
      </c>
      <c r="I20" s="700" t="s">
        <v>1772</v>
      </c>
      <c r="J20" s="697" t="s">
        <v>63</v>
      </c>
      <c r="K20" s="702" t="s">
        <v>63</v>
      </c>
      <c r="L20" s="697" t="s">
        <v>63</v>
      </c>
      <c r="M20" s="703" t="s">
        <v>63</v>
      </c>
      <c r="N20" s="703" t="s">
        <v>63</v>
      </c>
      <c r="O20" s="704"/>
    </row>
    <row r="21" spans="1:16" s="161" customFormat="1" ht="12.1" x14ac:dyDescent="0.3">
      <c r="B21" s="166"/>
      <c r="C21" s="154"/>
      <c r="D21" s="154"/>
      <c r="E21" s="155"/>
      <c r="F21" s="162"/>
      <c r="G21" s="154"/>
      <c r="H21" s="154"/>
      <c r="I21" s="157"/>
      <c r="J21" s="159"/>
      <c r="K21" s="159"/>
      <c r="L21" s="159"/>
      <c r="M21" s="154"/>
      <c r="N21" s="166"/>
      <c r="O21" s="394"/>
      <c r="P21" s="395"/>
    </row>
    <row r="22" spans="1:16" s="161" customFormat="1" ht="12.1" x14ac:dyDescent="0.3">
      <c r="B22" s="154"/>
      <c r="C22" s="154"/>
      <c r="D22" s="154"/>
      <c r="E22" s="154"/>
      <c r="F22" s="162"/>
      <c r="G22" s="154"/>
      <c r="H22" s="154"/>
      <c r="I22" s="157"/>
      <c r="J22" s="159"/>
      <c r="K22" s="159"/>
      <c r="L22" s="159"/>
      <c r="M22" s="154"/>
      <c r="N22" s="166"/>
      <c r="O22" s="394"/>
      <c r="P22" s="395"/>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ET-G002-SRS-L1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ET-G002</v>
      </c>
      <c r="F24" s="56" t="str" cm="1">
        <f t="array" ref="F24">IF($C24="","",INDEX('List of Test Cases'!C:C,MATCH(CONCATENATE($C24,$C$1),'List of Test Cases'!$Q:$Q,0),))</f>
        <v>ET-G002-SRS-L1</v>
      </c>
      <c r="G24" s="56" t="str" cm="1">
        <f t="array" aca="1" ref="G24" ca="1">IF($C24="","",INDEX('List of Test Cases'!G:G,MATCH(CONCATENATE($C24,$C$1),'List of Test Cases'!$Q:$Q,0),))</f>
        <v>Post Switch Execution - Gas (Losing) (1 Day(s), Domestic, Change of Occupancy)</v>
      </c>
      <c r="H24" s="56" t="str" cm="1">
        <f t="array" ref="H24">IF($C24="","",INDEX('List of Test Cases'!A:A,MATCH(CONCATENATE($C24,$C$1),'List of Test Cases'!$Q:$Q,0),))</f>
        <v>Switch Request Successful - LOSE</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ET-G002-SRS-L2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ET-G002</v>
      </c>
      <c r="F25" s="56" t="str" cm="1">
        <f t="array" ref="F25">IF($C25="","",INDEX('List of Test Cases'!C:C,MATCH(CONCATENATE($C25,$C$1),'List of Test Cases'!$Q:$Q,0),))</f>
        <v>ET-G002-SRS-L2</v>
      </c>
      <c r="G25" s="56" t="str" cm="1">
        <f t="array" aca="1" ref="G25" ca="1">IF($C25="","",INDEX('List of Test Cases'!G:G,MATCH(CONCATENATE($C25,$C$1),'List of Test Cases'!$Q:$Q,0),))</f>
        <v>Post Switch Execution - Gas (Losing) (2 Day(s), Non-Domestic, Change of Occupancy)</v>
      </c>
      <c r="H25" s="56" t="str" cm="1">
        <f t="array" ref="H25">IF($C25="","",INDEX('List of Test Cases'!A:A,MATCH(CONCATENATE($C25,$C$1),'List of Test Cases'!$Q:$Q,0),))</f>
        <v>Switch Request Successful - LOSE</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ET-G002-SRS-L3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ET-G002</v>
      </c>
      <c r="F26" s="56" t="str" cm="1">
        <f t="array" ref="F26">IF($C26="","",INDEX('List of Test Cases'!C:C,MATCH(CONCATENATE($C26,$C$1),'List of Test Cases'!$Q:$Q,0),))</f>
        <v>ET-G002-SRS-L3</v>
      </c>
      <c r="G26" s="56" t="str" cm="1">
        <f t="array" aca="1" ref="G26" ca="1">IF($C26="","",INDEX('List of Test Cases'!G:G,MATCH(CONCATENATE($C26,$C$1),'List of Test Cases'!$Q:$Q,0),))</f>
        <v>Post Switch Execution - Gas (Losing) (OFAF, 1 Day(s), Domestic, Change of Occupancy)</v>
      </c>
      <c r="H26" s="56" t="str" cm="1">
        <f t="array" ref="H26">IF($C26="","",INDEX('List of Test Cases'!A:A,MATCH(CONCATENATE($C26,$C$1),'List of Test Cases'!$Q:$Q,0),))</f>
        <v>Switch Request Successful - LOSE</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ET-G002-SRS-L4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ET-G002</v>
      </c>
      <c r="F27" s="56" t="str" cm="1">
        <f t="array" ref="F27">IF($C27="","",INDEX('List of Test Cases'!C:C,MATCH(CONCATENATE($C27,$C$1),'List of Test Cases'!$Q:$Q,0),))</f>
        <v>ET-G002-SRS-L4</v>
      </c>
      <c r="G27" s="56" t="str" cm="1">
        <f t="array" aca="1" ref="G27" ca="1">IF($C27="","",INDEX('List of Test Cases'!G:G,MATCH(CONCATENATE($C27,$C$1),'List of Test Cases'!$Q:$Q,0),))</f>
        <v>Post Switch Execution - Gas (Losing) (OFAF, 2 Day(s), Non-Domestic, Change of Occupancy)</v>
      </c>
      <c r="H27" s="56" t="str" cm="1">
        <f t="array" ref="H27">IF($C27="","",INDEX('List of Test Cases'!A:A,MATCH(CONCATENATE($C27,$C$1),'List of Test Cases'!$Q:$Q,0),))</f>
        <v>Switch Request Successful - LOSE</v>
      </c>
      <c r="I27" s="601"/>
      <c r="J27" s="601"/>
      <c r="K27" s="47"/>
      <c r="L27" s="47"/>
      <c r="M27" s="47"/>
      <c r="N27" s="47"/>
      <c r="O27" s="56"/>
      <c r="P27" s="56"/>
    </row>
    <row r="28" spans="1:16" s="42" customFormat="1" ht="24.2" x14ac:dyDescent="0.25">
      <c r="B28" s="603">
        <v>5</v>
      </c>
      <c r="C28" s="325" t="str" cm="1">
        <f t="array" ref="C28">IFERROR(INDEX('List of Test Cases'!C:C,SMALL(IF('List of Test Cases'!E:E=$C$1,ROW('List of Test Cases'!E:E) - ROW(INDEX('List of Test Cases'!E:E,1,1))+1),B28)),"")</f>
        <v>ET-G011-SRAR-L1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ET-G011</v>
      </c>
      <c r="F28" s="56" t="str" cm="1">
        <f t="array" ref="F28">IF($C28="","",INDEX('List of Test Cases'!C:C,MATCH(CONCATENATE($C28,$C$1),'List of Test Cases'!$Q:$Q,0),))</f>
        <v>ET-G011-SRAR-L1</v>
      </c>
      <c r="G28" s="56" t="str" cm="1">
        <f t="array" aca="1" ref="G28" ca="1">IF($C28="","",INDEX('List of Test Cases'!G:G,MATCH(CONCATENATE($C28,$C$1),'List of Test Cases'!$Q:$Q,0),))</f>
        <v>Post Switch Execution - Gas (Losing) (1 Day(s))</v>
      </c>
      <c r="H28" s="56" t="str" cm="1">
        <f t="array" ref="H28">IF($C28="","",INDEX('List of Test Cases'!A:A,MATCH(CONCATENATE($C28,$C$1),'List of Test Cases'!$Q:$Q,0),))</f>
        <v>Switch Request Annulment Rejection - LOSE</v>
      </c>
      <c r="I28" s="601"/>
      <c r="J28" s="601"/>
      <c r="K28" s="47"/>
      <c r="L28" s="47"/>
      <c r="M28" s="47"/>
      <c r="N28" s="47"/>
      <c r="O28" s="56"/>
      <c r="P28" s="56"/>
    </row>
    <row r="29" spans="1:16" s="24" customFormat="1" ht="24.2" x14ac:dyDescent="0.25">
      <c r="B29" s="603">
        <v>6</v>
      </c>
      <c r="C29" s="325" t="str" cm="1">
        <f t="array" ref="C29">IFERROR(INDEX('List of Test Cases'!C:C,SMALL(IF('List of Test Cases'!E:E=$C$1,ROW('List of Test Cases'!E:E) - ROW(INDEX('List of Test Cases'!E:E,1,1))+1),B29)),"")</f>
        <v>ET-G011-SRAR-L2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ET-G011</v>
      </c>
      <c r="F29" s="56" t="str" cm="1">
        <f t="array" ref="F29">IF($C29="","",INDEX('List of Test Cases'!C:C,MATCH(CONCATENATE($C29,$C$1),'List of Test Cases'!$Q:$Q,0),))</f>
        <v>ET-G011-SRAR-L2</v>
      </c>
      <c r="G29" s="56" t="str" cm="1">
        <f t="array" aca="1" ref="G29" ca="1">IF($C29="","",INDEX('List of Test Cases'!G:G,MATCH(CONCATENATE($C29,$C$1),'List of Test Cases'!$Q:$Q,0),))</f>
        <v>Post Switch Execution - Gas (Losing) (OFAF, 1 Day(s))</v>
      </c>
      <c r="H29" s="56" t="str" cm="1">
        <f t="array" ref="H29">IF($C29="","",INDEX('List of Test Cases'!A:A,MATCH(CONCATENATE($C29,$C$1),'List of Test Cases'!$Q:$Q,0),))</f>
        <v>Switch Request Annulment Rejection - LOSE</v>
      </c>
      <c r="I29" s="601"/>
      <c r="J29" s="601"/>
      <c r="K29" s="47"/>
      <c r="L29" s="47"/>
      <c r="M29" s="47"/>
      <c r="N29" s="47"/>
      <c r="O29" s="56"/>
      <c r="P29" s="56"/>
    </row>
    <row r="30" spans="1:16" s="24" customFormat="1" ht="24.2" x14ac:dyDescent="0.25">
      <c r="B30" s="603">
        <v>7</v>
      </c>
      <c r="C30" s="325" t="str" cm="1">
        <f t="array" ref="C30">IFERROR(INDEX('List of Test Cases'!C:C,SMALL(IF('List of Test Cases'!E:E=$C$1,ROW('List of Test Cases'!E:E) - ROW(INDEX('List of Test Cases'!E:E,1,1))+1),B30)),"")</f>
        <v>ET-G013-SROF-L1</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ET-G013</v>
      </c>
      <c r="F30" s="56" t="str" cm="1">
        <f t="array" ref="F30">IF($C30="","",INDEX('List of Test Cases'!C:C,MATCH(CONCATENATE($C30,$C$1),'List of Test Cases'!$Q:$Q,0),))</f>
        <v>ET-G013-SROF-L1</v>
      </c>
      <c r="G30" s="56" t="str" cm="1">
        <f t="array" aca="1" ref="G30" ca="1">IF($C30="","",INDEX('List of Test Cases'!G:G,MATCH(CONCATENATE($C30,$C$1),'List of Test Cases'!$Q:$Q,0),))</f>
        <v>Post Switch Execution - Gas (Losing) (1 Day(s))</v>
      </c>
      <c r="H30" s="56" t="str" cm="1">
        <f t="array" ref="H30">IF($C30="","",INDEX('List of Test Cases'!A:A,MATCH(CONCATENATE($C30,$C$1),'List of Test Cases'!$Q:$Q,0),))</f>
        <v>Switch Request Objection Failure - LOSE</v>
      </c>
      <c r="I30" s="601"/>
      <c r="J30" s="601"/>
      <c r="K30" s="47"/>
      <c r="L30" s="47"/>
      <c r="M30" s="47"/>
      <c r="N30" s="47"/>
      <c r="O30" s="56"/>
      <c r="P30" s="56"/>
    </row>
    <row r="31" spans="1:16" s="24" customFormat="1" ht="24.2" x14ac:dyDescent="0.25">
      <c r="B31" s="603">
        <v>8</v>
      </c>
      <c r="C31" s="325" t="str" cm="1">
        <f t="array" ref="C31">IFERROR(INDEX('List of Test Cases'!C:C,SMALL(IF('List of Test Cases'!E:E=$C$1,ROW('List of Test Cases'!E:E) - ROW(INDEX('List of Test Cases'!E:E,1,1))+1),B31)),"")</f>
        <v>ET-G013-SROF-L2</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ET-G013</v>
      </c>
      <c r="F31" s="56" t="str" cm="1">
        <f t="array" ref="F31">IF($C31="","",INDEX('List of Test Cases'!C:C,MATCH(CONCATENATE($C31,$C$1),'List of Test Cases'!$Q:$Q,0),))</f>
        <v>ET-G013-SROF-L2</v>
      </c>
      <c r="G31" s="56" t="str" cm="1">
        <f t="array" aca="1" ref="G31" ca="1">IF($C31="","",INDEX('List of Test Cases'!G:G,MATCH(CONCATENATE($C31,$C$1),'List of Test Cases'!$Q:$Q,0),))</f>
        <v>Post Switch Execution - Gas (Losing) (OFAF, 1 Day(s))</v>
      </c>
      <c r="H31" s="56" t="str" cm="1">
        <f t="array" ref="H31">IF($C31="","",INDEX('List of Test Cases'!A:A,MATCH(CONCATENATE($C31,$C$1),'List of Test Cases'!$Q:$Q,0),))</f>
        <v>Switch Request Objection Failure - LOSE</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71"/>
    </row>
    <row r="75" spans="2:16" ht="20.3" customHeight="1" x14ac:dyDescent="0.25">
      <c r="F75" s="171"/>
    </row>
    <row r="76" spans="2:16" ht="20.3" customHeight="1" x14ac:dyDescent="0.25">
      <c r="F76" s="171"/>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sheetData>
  <autoFilter ref="B13:P13" xr:uid="{259D0ADA-D089-4EF9-8744-A33568060AAE}"/>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84DD-D9DA-432D-897B-C4A167644A66}">
  <dimension ref="A1:P158"/>
  <sheetViews>
    <sheetView showGridLines="0" showRuler="0" zoomScaleNormal="100" zoomScalePageLayoutView="140" workbookViewId="0">
      <pane xSplit="7" topLeftCell="H1" activePane="topRight" state="frozen"/>
      <selection activeCell="A9" sqref="A9"/>
      <selection pane="topRight" activeCell="A11" sqref="A1:A1048576"/>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52.33203125" style="152" customWidth="1"/>
    <col min="8" max="8" width="30.33203125" style="152" bestFit="1" customWidth="1"/>
    <col min="9" max="9" width="38.33203125" style="152" customWidth="1"/>
    <col min="10" max="10" width="40" style="152" customWidth="1"/>
    <col min="11" max="11" width="15.44140625" style="152" bestFit="1" customWidth="1"/>
    <col min="12" max="12" width="14.109375" style="152" customWidth="1"/>
    <col min="13" max="13" width="27.5546875" style="152" bestFit="1" customWidth="1"/>
    <col min="14" max="14" width="22.33203125" style="152" customWidth="1"/>
    <col min="15" max="15" width="18" style="152" bestFit="1" customWidth="1"/>
    <col min="16" max="16" width="41.88671875" style="152" customWidth="1"/>
    <col min="17" max="16384" width="10.109375" style="152"/>
  </cols>
  <sheetData>
    <row r="1" spans="1:16" ht="39.049999999999997" customHeight="1" x14ac:dyDescent="0.25">
      <c r="B1" s="322" t="s">
        <v>388</v>
      </c>
      <c r="C1" s="149" t="s">
        <v>998</v>
      </c>
      <c r="D1" s="386"/>
      <c r="E1" s="150"/>
      <c r="F1" s="98"/>
      <c r="G1" s="150"/>
      <c r="H1" s="150"/>
      <c r="I1" s="150"/>
      <c r="J1" s="150"/>
      <c r="K1" s="150"/>
      <c r="L1" s="150"/>
      <c r="M1" s="150"/>
      <c r="N1" s="150"/>
      <c r="O1" s="387"/>
      <c r="P1" s="388"/>
    </row>
    <row r="2" spans="1:16" ht="14.4" x14ac:dyDescent="0.25">
      <c r="B2" s="322" t="s">
        <v>390</v>
      </c>
      <c r="C2" s="1274" t="s">
        <v>1775</v>
      </c>
      <c r="D2" s="1275"/>
      <c r="E2" s="1275"/>
      <c r="F2" s="1275"/>
      <c r="G2" s="1275"/>
      <c r="H2" s="150"/>
      <c r="I2" s="150"/>
      <c r="J2" s="150"/>
      <c r="K2" s="150"/>
      <c r="L2" s="150"/>
      <c r="M2" s="150"/>
      <c r="N2" s="150"/>
      <c r="O2" s="387"/>
      <c r="P2" s="388"/>
    </row>
    <row r="3" spans="1:16" ht="12.1" x14ac:dyDescent="0.25">
      <c r="B3" s="1235" t="s">
        <v>392</v>
      </c>
      <c r="C3" s="1276" t="s">
        <v>1776</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33" customHeight="1" x14ac:dyDescent="0.25">
      <c r="B9" s="322" t="s">
        <v>396</v>
      </c>
      <c r="C9" s="1274" t="s">
        <v>1777</v>
      </c>
      <c r="D9" s="1275"/>
      <c r="E9" s="1275"/>
      <c r="F9" s="1275"/>
      <c r="G9" s="1275"/>
      <c r="H9" s="386"/>
      <c r="I9" s="386"/>
      <c r="J9" s="532"/>
      <c r="K9" s="532"/>
      <c r="L9" s="532"/>
      <c r="M9" s="532"/>
      <c r="N9" s="532"/>
      <c r="O9" s="387"/>
      <c r="P9" s="388"/>
    </row>
    <row r="10" spans="1:16" ht="60.05" hidden="1" customHeight="1" x14ac:dyDescent="0.25">
      <c r="B10" s="322" t="s">
        <v>445</v>
      </c>
      <c r="C10" s="1274" t="s">
        <v>1778</v>
      </c>
      <c r="D10" s="1275"/>
      <c r="E10" s="1275"/>
      <c r="F10" s="1275"/>
      <c r="G10" s="1275"/>
      <c r="H10" s="511" t="e">
        <f t="array" ref="H10">_xlfn.TEXTJOIN(", ",TRUE,IF((E14:E99="Y")*(B19:B99&lt;&gt;""),B19:B99,""))</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57.6"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49" customFormat="1" ht="79.5" x14ac:dyDescent="0.3">
      <c r="A14" s="696" t="s">
        <v>1779</v>
      </c>
      <c r="B14" s="697" t="s">
        <v>1780</v>
      </c>
      <c r="C14" s="738" t="s">
        <v>805</v>
      </c>
      <c r="D14" s="748" t="s">
        <v>805</v>
      </c>
      <c r="E14" s="748" t="s">
        <v>1207</v>
      </c>
      <c r="F14" s="698" t="s">
        <v>1774</v>
      </c>
      <c r="G14" s="699" t="s">
        <v>352</v>
      </c>
      <c r="H14" s="700" t="s">
        <v>1749</v>
      </c>
      <c r="I14" s="700" t="s">
        <v>1750</v>
      </c>
      <c r="J14" s="700" t="s">
        <v>63</v>
      </c>
      <c r="K14" s="702" t="s">
        <v>63</v>
      </c>
      <c r="L14" s="700" t="s">
        <v>63</v>
      </c>
      <c r="M14" s="703" t="s">
        <v>63</v>
      </c>
      <c r="N14" s="703" t="s">
        <v>63</v>
      </c>
      <c r="O14" s="765" t="s">
        <v>1494</v>
      </c>
    </row>
    <row r="15" spans="1:16" s="153" customFormat="1" ht="193.55" x14ac:dyDescent="0.3">
      <c r="A15" s="154" t="s">
        <v>1752</v>
      </c>
      <c r="B15" s="154" t="s">
        <v>1753</v>
      </c>
      <c r="C15" s="612" t="s">
        <v>805</v>
      </c>
      <c r="D15" s="626" t="s">
        <v>804</v>
      </c>
      <c r="E15" s="626" t="s">
        <v>1207</v>
      </c>
      <c r="F15" s="155" t="s">
        <v>1754</v>
      </c>
      <c r="G15" s="162" t="s">
        <v>324</v>
      </c>
      <c r="H15" s="154" t="s">
        <v>1781</v>
      </c>
      <c r="I15" s="163" t="s">
        <v>1782</v>
      </c>
      <c r="J15" s="164" t="s">
        <v>63</v>
      </c>
      <c r="K15" s="154" t="s">
        <v>63</v>
      </c>
      <c r="L15" s="160" t="s">
        <v>63</v>
      </c>
      <c r="M15" s="160" t="s">
        <v>63</v>
      </c>
      <c r="N15" s="160" t="s">
        <v>63</v>
      </c>
      <c r="O15" s="291"/>
    </row>
    <row r="16" spans="1:16" s="749" customFormat="1" ht="96.8" x14ac:dyDescent="0.3">
      <c r="A16" s="696">
        <v>2.6</v>
      </c>
      <c r="B16" s="697" t="s">
        <v>1783</v>
      </c>
      <c r="C16" s="738" t="s">
        <v>805</v>
      </c>
      <c r="D16" s="748" t="s">
        <v>805</v>
      </c>
      <c r="E16" s="748" t="s">
        <v>1207</v>
      </c>
      <c r="F16" s="698" t="s">
        <v>1784</v>
      </c>
      <c r="G16" s="699" t="s">
        <v>332</v>
      </c>
      <c r="H16" s="697" t="s">
        <v>1785</v>
      </c>
      <c r="I16" s="751" t="s">
        <v>1786</v>
      </c>
      <c r="J16" s="752" t="s">
        <v>63</v>
      </c>
      <c r="K16" s="697" t="s">
        <v>63</v>
      </c>
      <c r="L16" s="703" t="s">
        <v>63</v>
      </c>
      <c r="M16" s="703" t="s">
        <v>63</v>
      </c>
      <c r="N16" s="703" t="s">
        <v>63</v>
      </c>
      <c r="O16" s="765" t="s">
        <v>1239</v>
      </c>
    </row>
    <row r="17" spans="1:16" s="749" customFormat="1" ht="145.15" x14ac:dyDescent="0.3">
      <c r="A17" s="696">
        <v>2.6</v>
      </c>
      <c r="B17" s="697" t="s">
        <v>1764</v>
      </c>
      <c r="C17" s="738" t="s">
        <v>805</v>
      </c>
      <c r="D17" s="748" t="s">
        <v>805</v>
      </c>
      <c r="E17" s="748" t="s">
        <v>1207</v>
      </c>
      <c r="F17" s="698" t="s">
        <v>1765</v>
      </c>
      <c r="G17" s="699" t="s">
        <v>798</v>
      </c>
      <c r="H17" s="697" t="s">
        <v>1787</v>
      </c>
      <c r="I17" s="751" t="s">
        <v>1788</v>
      </c>
      <c r="J17" s="752" t="s">
        <v>63</v>
      </c>
      <c r="K17" s="697" t="s">
        <v>63</v>
      </c>
      <c r="L17" s="703" t="s">
        <v>63</v>
      </c>
      <c r="M17" s="703" t="s">
        <v>63</v>
      </c>
      <c r="N17" s="703" t="s">
        <v>63</v>
      </c>
      <c r="O17" s="703"/>
    </row>
    <row r="18" spans="1:16" s="749" customFormat="1" ht="48.4" x14ac:dyDescent="0.3">
      <c r="A18" s="696" t="s">
        <v>1789</v>
      </c>
      <c r="B18" s="697" t="s">
        <v>1790</v>
      </c>
      <c r="C18" s="738" t="s">
        <v>805</v>
      </c>
      <c r="D18" s="748" t="s">
        <v>805</v>
      </c>
      <c r="E18" s="748" t="s">
        <v>1182</v>
      </c>
      <c r="F18" s="698" t="s">
        <v>1770</v>
      </c>
      <c r="G18" s="699" t="s">
        <v>1184</v>
      </c>
      <c r="H18" s="700" t="s">
        <v>1771</v>
      </c>
      <c r="I18" s="700" t="s">
        <v>1772</v>
      </c>
      <c r="J18" s="697" t="s">
        <v>63</v>
      </c>
      <c r="K18" s="702" t="s">
        <v>63</v>
      </c>
      <c r="L18" s="697" t="s">
        <v>63</v>
      </c>
      <c r="M18" s="703" t="s">
        <v>63</v>
      </c>
      <c r="N18" s="703" t="s">
        <v>63</v>
      </c>
      <c r="O18" s="703"/>
    </row>
    <row r="19" spans="1:16" s="161" customFormat="1" ht="12.1" x14ac:dyDescent="0.3">
      <c r="B19" s="166"/>
      <c r="C19" s="154"/>
      <c r="D19" s="154"/>
      <c r="E19" s="155"/>
      <c r="F19" s="162"/>
      <c r="G19" s="154"/>
      <c r="H19" s="154"/>
      <c r="I19" s="157"/>
      <c r="J19" s="159"/>
      <c r="K19" s="159"/>
      <c r="L19" s="159"/>
      <c r="M19" s="154"/>
      <c r="N19" s="166"/>
      <c r="O19" s="394"/>
      <c r="P19" s="395"/>
    </row>
    <row r="20" spans="1:16" s="161" customFormat="1" ht="12.1" x14ac:dyDescent="0.3">
      <c r="B20" s="159"/>
      <c r="C20" s="154"/>
      <c r="D20" s="154"/>
      <c r="E20" s="154"/>
      <c r="F20" s="162"/>
      <c r="G20" s="154"/>
      <c r="H20" s="154"/>
      <c r="I20" s="157"/>
      <c r="J20" s="154"/>
      <c r="K20" s="154"/>
      <c r="L20" s="154"/>
      <c r="M20" s="154"/>
      <c r="N20" s="159"/>
      <c r="O20" s="394"/>
      <c r="P20" s="395"/>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24.2" x14ac:dyDescent="0.3">
      <c r="B22" s="599">
        <v>1</v>
      </c>
      <c r="C22" s="325" t="str" cm="1">
        <f t="array" ref="C22">IFERROR(INDEX('List of Test Cases'!C:C,SMALL(IF('List of Test Cases'!E:E=$C$1,ROW('List of Test Cases'!E:E) - ROW(INDEX('List of Test Cases'!E:E,1,1))+1),B22)),"")</f>
        <v>ET-E002-SRS-G1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ET-E002</v>
      </c>
      <c r="F22" s="56" t="str" cm="1">
        <f t="array" ref="F22">IF($C22="","",INDEX('List of Test Cases'!C:C,MATCH(CONCATENATE($C22,$C$1),'List of Test Cases'!$Q:$Q,0),))</f>
        <v>ET-E002-SRS-G1</v>
      </c>
      <c r="G22" s="56" t="str" cm="1">
        <f t="array" aca="1" ref="G22" ca="1">IF($C22="","",INDEX('List of Test Cases'!G:G,MATCH(CONCATENATE($C22,$C$1),'List of Test Cases'!$Q:$Q,0),))</f>
        <v>Post Switch Execution - Electricity (Gaining) (1 Day(s), Domestic, Change of Occupancy)</v>
      </c>
      <c r="H22" s="56" t="str" cm="1">
        <f t="array" ref="H22">IF($C22="","",INDEX('List of Test Cases'!A:A,MATCH(CONCATENATE($C22,$C$1),'List of Test Cases'!$Q:$Q,0),))</f>
        <v>Switch Request Successful - GAIN</v>
      </c>
      <c r="I22" s="601"/>
      <c r="J22" s="601"/>
      <c r="K22" s="47"/>
      <c r="L22" s="47"/>
      <c r="M22" s="47"/>
      <c r="N22" s="47"/>
      <c r="O22" s="56"/>
      <c r="P22" s="56"/>
    </row>
    <row r="23" spans="1:16" s="55" customFormat="1" ht="24.2" x14ac:dyDescent="0.3">
      <c r="B23" s="602">
        <v>2</v>
      </c>
      <c r="C23" s="325" t="str" cm="1">
        <f t="array" ref="C23">IFERROR(INDEX('List of Test Cases'!C:C,SMALL(IF('List of Test Cases'!E:E=$C$1,ROW('List of Test Cases'!E:E) - ROW(INDEX('List of Test Cases'!E:E,1,1))+1),B23)),"")</f>
        <v>ET-E002-SRS-G2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ET-E002</v>
      </c>
      <c r="F23" s="56" t="str" cm="1">
        <f t="array" ref="F23">IF($C23="","",INDEX('List of Test Cases'!C:C,MATCH(CONCATENATE($C23,$C$1),'List of Test Cases'!$Q:$Q,0),))</f>
        <v>ET-E002-SRS-G2</v>
      </c>
      <c r="G23" s="56" t="str" cm="1">
        <f t="array" aca="1" ref="G23" ca="1">IF($C23="","",INDEX('List of Test Cases'!G:G,MATCH(CONCATENATE($C23,$C$1),'List of Test Cases'!$Q:$Q,0),))</f>
        <v>Post Switch Execution - Electricity (Gaining) (2 Day(s), Non-Domestic, Change of Occupancy)</v>
      </c>
      <c r="H23" s="56" t="str" cm="1">
        <f t="array" ref="H23">IF($C23="","",INDEX('List of Test Cases'!A:A,MATCH(CONCATENATE($C23,$C$1),'List of Test Cases'!$Q:$Q,0),))</f>
        <v>Switch Request Successful - GAIN</v>
      </c>
      <c r="I23" s="601"/>
      <c r="J23" s="601"/>
      <c r="K23" s="47"/>
      <c r="L23" s="47"/>
      <c r="M23" s="47"/>
      <c r="N23" s="47"/>
      <c r="O23" s="56"/>
      <c r="P23" s="56"/>
    </row>
    <row r="24" spans="1:16" s="55" customFormat="1" ht="13.85" x14ac:dyDescent="0.3">
      <c r="B24" s="602">
        <v>3</v>
      </c>
      <c r="C24" s="325" t="str" cm="1">
        <f t="array" ref="C24">IFERROR(INDEX('List of Test Cases'!C:C,SMALL(IF('List of Test Cases'!E:E=$C$1,ROW('List of Test Cases'!E:E) - ROW(INDEX('List of Test Cases'!E:E,1,1))+1),B24)),"")</f>
        <v>ET-E002-SRS-G3</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ET-E002</v>
      </c>
      <c r="F24" s="56" t="str" cm="1">
        <f t="array" ref="F24">IF($C24="","",INDEX('List of Test Cases'!C:C,MATCH(CONCATENATE($C24,$C$1),'List of Test Cases'!$Q:$Q,0),))</f>
        <v>ET-E002-SRS-G3</v>
      </c>
      <c r="G24" s="56" t="str" cm="1">
        <f t="array" aca="1" ref="G24" ca="1">IF($C24="","",INDEX('List of Test Cases'!G:G,MATCH(CONCATENATE($C24,$C$1),'List of Test Cases'!$Q:$Q,0),))</f>
        <v>Post Switch Execution - Electricity (Gaining) (OFAF, 1 Day(s))</v>
      </c>
      <c r="H24" s="56" t="str" cm="1">
        <f t="array" ref="H24">IF($C24="","",INDEX('List of Test Cases'!A:A,MATCH(CONCATENATE($C24,$C$1),'List of Test Cases'!$Q:$Q,0),))</f>
        <v>Switch Request Successful - GAIN</v>
      </c>
      <c r="I24" s="601"/>
      <c r="J24" s="601"/>
      <c r="K24" s="47"/>
      <c r="L24" s="47"/>
      <c r="M24" s="47"/>
      <c r="N24" s="47"/>
      <c r="O24" s="56"/>
      <c r="P24" s="56"/>
    </row>
    <row r="25" spans="1:16" s="42" customFormat="1" ht="13.85" x14ac:dyDescent="0.25">
      <c r="B25" s="603">
        <v>4</v>
      </c>
      <c r="C25" s="325" t="str" cm="1">
        <f t="array" ref="C25">IFERROR(INDEX('List of Test Cases'!C:C,SMALL(IF('List of Test Cases'!E:E=$C$1,ROW('List of Test Cases'!E:E) - ROW(INDEX('List of Test Cases'!E:E,1,1))+1),B25)),"")</f>
        <v>ET-E002-SRS-G4</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ET-E002</v>
      </c>
      <c r="F25" s="56" t="str" cm="1">
        <f t="array" ref="F25">IF($C25="","",INDEX('List of Test Cases'!C:C,MATCH(CONCATENATE($C25,$C$1),'List of Test Cases'!$Q:$Q,0),))</f>
        <v>ET-E002-SRS-G4</v>
      </c>
      <c r="G25" s="56" t="str" cm="1">
        <f t="array" aca="1" ref="G25" ca="1">IF($C25="","",INDEX('List of Test Cases'!G:G,MATCH(CONCATENATE($C25,$C$1),'List of Test Cases'!$Q:$Q,0),))</f>
        <v>Post Switch Execution - Electricity (Gaining) (Related MPAN, 1 Day(s))</v>
      </c>
      <c r="H25" s="56" t="str" cm="1">
        <f t="array" ref="H25">IF($C25="","",INDEX('List of Test Cases'!A:A,MATCH(CONCATENATE($C25,$C$1),'List of Test Cases'!$Q:$Q,0),))</f>
        <v>Switch Request Successful - GAIN</v>
      </c>
      <c r="I25" s="601"/>
      <c r="J25" s="601"/>
      <c r="K25" s="47"/>
      <c r="L25" s="47"/>
      <c r="M25" s="47"/>
      <c r="N25" s="47"/>
      <c r="O25" s="56"/>
      <c r="P25" s="56"/>
    </row>
    <row r="26" spans="1:16" s="42" customFormat="1" ht="24.2" x14ac:dyDescent="0.25">
      <c r="B26" s="603">
        <v>5</v>
      </c>
      <c r="C26" s="325" t="str" cm="1">
        <f t="array" ref="C26">IFERROR(INDEX('List of Test Cases'!C:C,SMALL(IF('List of Test Cases'!E:E=$C$1,ROW('List of Test Cases'!E:E) - ROW(INDEX('List of Test Cases'!E:E,1,1))+1),B26)),"")</f>
        <v>ET-E002-SRS-G5</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ET-E002</v>
      </c>
      <c r="F26" s="56" t="str" cm="1">
        <f t="array" ref="F26">IF($C26="","",INDEX('List of Test Cases'!C:C,MATCH(CONCATENATE($C26,$C$1),'List of Test Cases'!$Q:$Q,0),))</f>
        <v>ET-E002-SRS-G5</v>
      </c>
      <c r="G26" s="56" t="str" cm="1">
        <f t="array" aca="1" ref="G26" ca="1">IF($C26="","",INDEX('List of Test Cases'!G:G,MATCH(CONCATENATE($C26,$C$1),'List of Test Cases'!$Q:$Q,0),))</f>
        <v>Post Switch Execution - Electricity (Gaining) (OFAF, Related MPAN, 1 Day(s), Domestic, Change of Occupancy)</v>
      </c>
      <c r="H26" s="56" t="str" cm="1">
        <f t="array" ref="H26">IF($C26="","",INDEX('List of Test Cases'!A:A,MATCH(CONCATENATE($C26,$C$1),'List of Test Cases'!$Q:$Q,0),))</f>
        <v>Switch Request Successful - GAIN</v>
      </c>
      <c r="I26" s="601"/>
      <c r="J26" s="601"/>
      <c r="K26" s="47"/>
      <c r="L26" s="47"/>
      <c r="M26" s="47"/>
      <c r="N26" s="47"/>
      <c r="O26" s="56"/>
      <c r="P26" s="56"/>
    </row>
    <row r="27" spans="1:16" s="24" customFormat="1" ht="24.2" x14ac:dyDescent="0.25">
      <c r="B27" s="603">
        <v>6</v>
      </c>
      <c r="C27" s="325" t="str" cm="1">
        <f t="array" ref="C27">IFERROR(INDEX('List of Test Cases'!C:C,SMALL(IF('List of Test Cases'!E:E=$C$1,ROW('List of Test Cases'!E:E) - ROW(INDEX('List of Test Cases'!E:E,1,1))+1),B27)),"")</f>
        <v>ET-E002-SRS-G6</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ET-E002</v>
      </c>
      <c r="F27" s="56" t="str" cm="1">
        <f t="array" ref="F27">IF($C27="","",INDEX('List of Test Cases'!C:C,MATCH(CONCATENATE($C27,$C$1),'List of Test Cases'!$Q:$Q,0),))</f>
        <v>ET-E002-SRS-G6</v>
      </c>
      <c r="G27" s="56" t="str" cm="1">
        <f t="array" aca="1" ref="G27" ca="1">IF($C27="","",INDEX('List of Test Cases'!G:G,MATCH(CONCATENATE($C27,$C$1),'List of Test Cases'!$Q:$Q,0),))</f>
        <v>Post Switch Execution - Electricity (Gaining) (OFAF, Related MPAN, 2 Day(s), Non-Domestic, Change of Occupancy)</v>
      </c>
      <c r="H27" s="56" t="str" cm="1">
        <f t="array" ref="H27">IF($C27="","",INDEX('List of Test Cases'!A:A,MATCH(CONCATENATE($C27,$C$1),'List of Test Cases'!$Q:$Q,0),))</f>
        <v>Switch Request Successful - GAIN</v>
      </c>
      <c r="I27" s="601"/>
      <c r="J27" s="601"/>
      <c r="K27" s="47"/>
      <c r="L27" s="47"/>
      <c r="M27" s="47"/>
      <c r="N27" s="47"/>
      <c r="O27" s="56"/>
      <c r="P27" s="56"/>
    </row>
    <row r="28" spans="1:16" s="24" customFormat="1" ht="12.1" x14ac:dyDescent="0.25">
      <c r="B28" s="603">
        <v>7</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8</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9</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10</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11</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12</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F72" s="171"/>
    </row>
    <row r="73" spans="2:16" ht="20.3" customHeight="1" x14ac:dyDescent="0.25">
      <c r="F73" s="171"/>
    </row>
    <row r="74" spans="2:16" ht="20.3" customHeight="1" x14ac:dyDescent="0.25">
      <c r="F74" s="171"/>
    </row>
    <row r="75" spans="2:16" ht="20.3" customHeight="1" x14ac:dyDescent="0.25">
      <c r="F75" s="171"/>
    </row>
    <row r="76" spans="2:16" ht="20.3" customHeight="1" x14ac:dyDescent="0.25">
      <c r="F76" s="171"/>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sheetData>
  <autoFilter ref="B13:P13" xr:uid="{23102222-A874-4AF5-B98C-49FF6B2983E2}"/>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C368-AFEC-434A-9946-AD9C16983AAF}">
  <dimension ref="A1:P159"/>
  <sheetViews>
    <sheetView showGridLines="0" showRuler="0" topLeftCell="A9" zoomScaleNormal="100" zoomScalePageLayoutView="140" workbookViewId="0">
      <pane xSplit="7" topLeftCell="H1" activePane="topRight" state="frozen"/>
      <selection pane="topRight" activeCell="B13" sqref="B13:B18"/>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customWidth="1"/>
    <col min="5" max="5" width="12" style="152" bestFit="1" customWidth="1"/>
    <col min="6" max="6" width="15.33203125" style="152" bestFit="1" customWidth="1"/>
    <col min="7" max="7" width="56.33203125" style="152" customWidth="1"/>
    <col min="8" max="8" width="21.88671875" style="152" bestFit="1" customWidth="1"/>
    <col min="9" max="9" width="39.44140625" style="152" customWidth="1"/>
    <col min="10" max="10" width="36.44140625" style="152" customWidth="1"/>
    <col min="11" max="11" width="15.44140625" style="152" bestFit="1" customWidth="1"/>
    <col min="12" max="12" width="17.5546875" style="152" customWidth="1"/>
    <col min="13" max="13" width="27.5546875" style="152" bestFit="1" customWidth="1"/>
    <col min="14" max="14" width="19.5546875" style="152" customWidth="1"/>
    <col min="15" max="15" width="18" style="152" bestFit="1" customWidth="1"/>
    <col min="16" max="16" width="48.88671875" style="152" customWidth="1"/>
    <col min="17" max="16384" width="10.109375" style="152"/>
  </cols>
  <sheetData>
    <row r="1" spans="1:16" ht="39.049999999999997" customHeight="1" x14ac:dyDescent="0.25">
      <c r="B1" s="322" t="s">
        <v>388</v>
      </c>
      <c r="C1" s="149" t="s">
        <v>1008</v>
      </c>
      <c r="D1" s="386"/>
      <c r="E1" s="150"/>
      <c r="F1" s="98"/>
      <c r="G1" s="150"/>
      <c r="H1" s="150"/>
      <c r="I1" s="150"/>
      <c r="J1" s="150"/>
      <c r="K1" s="150"/>
      <c r="L1" s="150"/>
      <c r="M1" s="150"/>
      <c r="N1" s="150"/>
      <c r="O1" s="387"/>
      <c r="P1" s="388"/>
    </row>
    <row r="2" spans="1:16" ht="14.4" x14ac:dyDescent="0.25">
      <c r="B2" s="322" t="s">
        <v>390</v>
      </c>
      <c r="C2" s="1274" t="s">
        <v>1791</v>
      </c>
      <c r="D2" s="1275"/>
      <c r="E2" s="1275"/>
      <c r="F2" s="1275"/>
      <c r="G2" s="1275"/>
      <c r="H2" s="150"/>
      <c r="I2" s="150"/>
      <c r="J2" s="150"/>
      <c r="K2" s="150"/>
      <c r="L2" s="150"/>
      <c r="M2" s="150"/>
      <c r="N2" s="150"/>
      <c r="O2" s="387"/>
      <c r="P2" s="388"/>
    </row>
    <row r="3" spans="1:16" ht="12.1" x14ac:dyDescent="0.25">
      <c r="B3" s="1235" t="s">
        <v>392</v>
      </c>
      <c r="C3" s="1276" t="s">
        <v>1776</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34.700000000000003" customHeight="1" x14ac:dyDescent="0.25">
      <c r="B9" s="322" t="s">
        <v>396</v>
      </c>
      <c r="C9" s="1274" t="s">
        <v>1777</v>
      </c>
      <c r="D9" s="1275"/>
      <c r="E9" s="1275"/>
      <c r="F9" s="1275"/>
      <c r="G9" s="1275"/>
      <c r="H9" s="386"/>
      <c r="I9" s="386"/>
      <c r="J9" s="532"/>
      <c r="K9" s="532"/>
      <c r="L9" s="532"/>
      <c r="M9" s="532"/>
      <c r="N9" s="532"/>
      <c r="O9" s="387"/>
      <c r="P9" s="388"/>
    </row>
    <row r="10" spans="1:16" ht="61.5" hidden="1" customHeight="1" x14ac:dyDescent="0.25">
      <c r="B10" s="322" t="s">
        <v>445</v>
      </c>
      <c r="C10" s="1274" t="s">
        <v>1778</v>
      </c>
      <c r="D10" s="1275"/>
      <c r="E10" s="1275"/>
      <c r="F10" s="1275"/>
      <c r="G10" s="1275"/>
      <c r="H10" s="511" t="e">
        <f t="array" ref="H10">_xlfn.TEXTJOIN(", ",TRUE,IF((E14:E99="Y")*(B19:B99&lt;&gt;""),B19:B99,""))</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29.25" customHeight="1"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49" customFormat="1" ht="79.5" x14ac:dyDescent="0.3">
      <c r="A14" s="696" t="s">
        <v>1779</v>
      </c>
      <c r="B14" s="697" t="s">
        <v>1780</v>
      </c>
      <c r="C14" s="738" t="s">
        <v>805</v>
      </c>
      <c r="D14" s="748" t="s">
        <v>805</v>
      </c>
      <c r="E14" s="748" t="s">
        <v>1207</v>
      </c>
      <c r="F14" s="698" t="s">
        <v>1774</v>
      </c>
      <c r="G14" s="699" t="s">
        <v>352</v>
      </c>
      <c r="H14" s="700" t="s">
        <v>1749</v>
      </c>
      <c r="I14" s="700" t="s">
        <v>1750</v>
      </c>
      <c r="J14" s="700" t="s">
        <v>63</v>
      </c>
      <c r="K14" s="702" t="s">
        <v>63</v>
      </c>
      <c r="L14" s="700" t="s">
        <v>63</v>
      </c>
      <c r="M14" s="703" t="s">
        <v>63</v>
      </c>
      <c r="N14" s="703" t="s">
        <v>63</v>
      </c>
      <c r="O14" s="765" t="s">
        <v>1494</v>
      </c>
    </row>
    <row r="15" spans="1:16" s="153" customFormat="1" ht="193.55" x14ac:dyDescent="0.3">
      <c r="A15" s="154" t="s">
        <v>1752</v>
      </c>
      <c r="B15" s="154" t="s">
        <v>1753</v>
      </c>
      <c r="C15" s="612" t="s">
        <v>805</v>
      </c>
      <c r="D15" s="626" t="s">
        <v>804</v>
      </c>
      <c r="E15" s="626" t="s">
        <v>1207</v>
      </c>
      <c r="F15" s="155" t="s">
        <v>1754</v>
      </c>
      <c r="G15" s="162" t="s">
        <v>324</v>
      </c>
      <c r="H15" s="154" t="s">
        <v>1781</v>
      </c>
      <c r="I15" s="163" t="s">
        <v>1782</v>
      </c>
      <c r="J15" s="164" t="s">
        <v>63</v>
      </c>
      <c r="K15" s="154" t="s">
        <v>63</v>
      </c>
      <c r="L15" s="160" t="s">
        <v>63</v>
      </c>
      <c r="M15" s="160" t="s">
        <v>63</v>
      </c>
      <c r="N15" s="160" t="s">
        <v>63</v>
      </c>
      <c r="O15" s="291"/>
    </row>
    <row r="16" spans="1:16" s="749" customFormat="1" ht="96.8" x14ac:dyDescent="0.3">
      <c r="A16" s="696">
        <v>2.6</v>
      </c>
      <c r="B16" s="697" t="s">
        <v>1783</v>
      </c>
      <c r="C16" s="738" t="s">
        <v>805</v>
      </c>
      <c r="D16" s="748" t="s">
        <v>805</v>
      </c>
      <c r="E16" s="748" t="s">
        <v>1207</v>
      </c>
      <c r="F16" s="698" t="s">
        <v>1784</v>
      </c>
      <c r="G16" s="699" t="s">
        <v>332</v>
      </c>
      <c r="H16" s="697" t="s">
        <v>1785</v>
      </c>
      <c r="I16" s="751" t="s">
        <v>1786</v>
      </c>
      <c r="J16" s="752" t="s">
        <v>63</v>
      </c>
      <c r="K16" s="697" t="s">
        <v>63</v>
      </c>
      <c r="L16" s="703" t="s">
        <v>63</v>
      </c>
      <c r="M16" s="703" t="s">
        <v>63</v>
      </c>
      <c r="N16" s="703" t="s">
        <v>63</v>
      </c>
      <c r="O16" s="765" t="s">
        <v>1239</v>
      </c>
    </row>
    <row r="17" spans="1:16" s="749" customFormat="1" ht="145.15" x14ac:dyDescent="0.3">
      <c r="A17" s="696">
        <v>2.6</v>
      </c>
      <c r="B17" s="697" t="s">
        <v>1764</v>
      </c>
      <c r="C17" s="738" t="s">
        <v>805</v>
      </c>
      <c r="D17" s="748" t="s">
        <v>805</v>
      </c>
      <c r="E17" s="748" t="s">
        <v>1207</v>
      </c>
      <c r="F17" s="698" t="s">
        <v>1765</v>
      </c>
      <c r="G17" s="699" t="s">
        <v>798</v>
      </c>
      <c r="H17" s="697" t="s">
        <v>1787</v>
      </c>
      <c r="I17" s="751" t="s">
        <v>1788</v>
      </c>
      <c r="J17" s="752" t="s">
        <v>63</v>
      </c>
      <c r="K17" s="697" t="s">
        <v>63</v>
      </c>
      <c r="L17" s="703" t="s">
        <v>63</v>
      </c>
      <c r="M17" s="703" t="s">
        <v>63</v>
      </c>
      <c r="N17" s="703" t="s">
        <v>63</v>
      </c>
      <c r="O17" s="703"/>
    </row>
    <row r="18" spans="1:16" s="749" customFormat="1" ht="48.4" x14ac:dyDescent="0.3">
      <c r="A18" s="696" t="s">
        <v>1789</v>
      </c>
      <c r="B18" s="697" t="s">
        <v>1790</v>
      </c>
      <c r="C18" s="738" t="s">
        <v>805</v>
      </c>
      <c r="D18" s="748" t="s">
        <v>805</v>
      </c>
      <c r="E18" s="748" t="s">
        <v>1182</v>
      </c>
      <c r="F18" s="698" t="s">
        <v>1770</v>
      </c>
      <c r="G18" s="699" t="s">
        <v>1184</v>
      </c>
      <c r="H18" s="700" t="s">
        <v>1771</v>
      </c>
      <c r="I18" s="700" t="s">
        <v>1772</v>
      </c>
      <c r="J18" s="697" t="s">
        <v>63</v>
      </c>
      <c r="K18" s="702" t="s">
        <v>63</v>
      </c>
      <c r="L18" s="697" t="s">
        <v>63</v>
      </c>
      <c r="M18" s="703" t="s">
        <v>63</v>
      </c>
      <c r="N18" s="703" t="s">
        <v>63</v>
      </c>
      <c r="O18" s="703"/>
    </row>
    <row r="19" spans="1:16" s="161" customFormat="1" ht="12.1" x14ac:dyDescent="0.3">
      <c r="B19" s="166"/>
      <c r="C19" s="154"/>
      <c r="D19" s="154"/>
      <c r="E19" s="155"/>
      <c r="F19" s="162"/>
      <c r="G19" s="154"/>
      <c r="H19" s="154"/>
      <c r="I19" s="157"/>
      <c r="J19" s="159"/>
      <c r="K19" s="159"/>
      <c r="L19" s="159"/>
      <c r="M19" s="154"/>
      <c r="N19" s="166"/>
      <c r="O19" s="394"/>
      <c r="P19" s="395"/>
    </row>
    <row r="20" spans="1:16" s="161" customFormat="1" ht="12.1" x14ac:dyDescent="0.3">
      <c r="B20" s="159"/>
      <c r="C20" s="154"/>
      <c r="D20" s="154"/>
      <c r="E20" s="154"/>
      <c r="F20" s="162"/>
      <c r="G20" s="154"/>
      <c r="H20" s="154"/>
      <c r="I20" s="157"/>
      <c r="J20" s="154"/>
      <c r="K20" s="154"/>
      <c r="L20" s="154"/>
      <c r="M20" s="154"/>
      <c r="N20" s="159"/>
      <c r="O20" s="394"/>
      <c r="P20" s="395"/>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24.2" x14ac:dyDescent="0.3">
      <c r="B22" s="599">
        <v>1</v>
      </c>
      <c r="C22" s="325" t="str" cm="1">
        <f t="array" ref="C22">IFERROR(INDEX('List of Test Cases'!C:C,SMALL(IF('List of Test Cases'!E:E=$C$1,ROW('List of Test Cases'!E:E) - ROW(INDEX('List of Test Cases'!E:E,1,1))+1),B22)),"")</f>
        <v>ET-E002-SRS-L1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ET-E002</v>
      </c>
      <c r="F22" s="56" t="str" cm="1">
        <f t="array" ref="F22">IF($C22="","",INDEX('List of Test Cases'!C:C,MATCH(CONCATENATE($C22,$C$1),'List of Test Cases'!$Q:$Q,0),))</f>
        <v>ET-E002-SRS-L1</v>
      </c>
      <c r="G22" s="56" t="str" cm="1">
        <f t="array" aca="1" ref="G22" ca="1">IF($C22="","",INDEX('List of Test Cases'!G:G,MATCH(CONCATENATE($C22,$C$1),'List of Test Cases'!$Q:$Q,0),))</f>
        <v>Post Switch Execution - Electricity (Losing) (1 Day(s), Domestic, Change of Occupancy)</v>
      </c>
      <c r="H22" s="56" t="str" cm="1">
        <f t="array" ref="H22">IF($C22="","",INDEX('List of Test Cases'!A:A,MATCH(CONCATENATE($C22,$C$1),'List of Test Cases'!$Q:$Q,0),))</f>
        <v>Switch Request Successful - LOSE</v>
      </c>
      <c r="I22" s="601"/>
      <c r="J22" s="601"/>
      <c r="K22" s="47"/>
      <c r="L22" s="47"/>
      <c r="M22" s="47"/>
      <c r="N22" s="47"/>
      <c r="O22" s="56"/>
      <c r="P22" s="56"/>
    </row>
    <row r="23" spans="1:16" s="55" customFormat="1" ht="24.2" x14ac:dyDescent="0.3">
      <c r="B23" s="602">
        <v>2</v>
      </c>
      <c r="C23" s="325" t="str" cm="1">
        <f t="array" ref="C23">IFERROR(INDEX('List of Test Cases'!C:C,SMALL(IF('List of Test Cases'!E:E=$C$1,ROW('List of Test Cases'!E:E) - ROW(INDEX('List of Test Cases'!E:E,1,1))+1),B23)),"")</f>
        <v>ET-E002-SRS-L2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ET-E002</v>
      </c>
      <c r="F23" s="56" t="str" cm="1">
        <f t="array" ref="F23">IF($C23="","",INDEX('List of Test Cases'!C:C,MATCH(CONCATENATE($C23,$C$1),'List of Test Cases'!$Q:$Q,0),))</f>
        <v>ET-E002-SRS-L2</v>
      </c>
      <c r="G23" s="56" t="str" cm="1">
        <f t="array" aca="1" ref="G23" ca="1">IF($C23="","",INDEX('List of Test Cases'!G:G,MATCH(CONCATENATE($C23,$C$1),'List of Test Cases'!$Q:$Q,0),))</f>
        <v>Post Switch Execution - Electricity (Losing) (2 Day(s), Non-Domestic, Change of Occupancy)</v>
      </c>
      <c r="H23" s="56" t="str" cm="1">
        <f t="array" ref="H23">IF($C23="","",INDEX('List of Test Cases'!A:A,MATCH(CONCATENATE($C23,$C$1),'List of Test Cases'!$Q:$Q,0),))</f>
        <v>Switch Request Successful - LOSE</v>
      </c>
      <c r="I23" s="601"/>
      <c r="J23" s="601"/>
      <c r="K23" s="47"/>
      <c r="L23" s="47"/>
      <c r="M23" s="47"/>
      <c r="N23" s="47"/>
      <c r="O23" s="56"/>
      <c r="P23" s="56"/>
    </row>
    <row r="24" spans="1:16" s="55" customFormat="1" ht="24.2" x14ac:dyDescent="0.3">
      <c r="B24" s="602">
        <v>3</v>
      </c>
      <c r="C24" s="325" t="str" cm="1">
        <f t="array" ref="C24">IFERROR(INDEX('List of Test Cases'!C:C,SMALL(IF('List of Test Cases'!E:E=$C$1,ROW('List of Test Cases'!E:E) - ROW(INDEX('List of Test Cases'!E:E,1,1))+1),B24)),"")</f>
        <v>ET-E002-SRS-L3</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ET-E002</v>
      </c>
      <c r="F24" s="56" t="str" cm="1">
        <f t="array" ref="F24">IF($C24="","",INDEX('List of Test Cases'!C:C,MATCH(CONCATENATE($C24,$C$1),'List of Test Cases'!$Q:$Q,0),))</f>
        <v>ET-E002-SRS-L3</v>
      </c>
      <c r="G24" s="56" t="str" cm="1">
        <f t="array" aca="1" ref="G24" ca="1">IF($C24="","",INDEX('List of Test Cases'!G:G,MATCH(CONCATENATE($C24,$C$1),'List of Test Cases'!$Q:$Q,0),))</f>
        <v>Post Switch Execution - Electricity (Losing) (OFAF, 1 Day(s))</v>
      </c>
      <c r="H24" s="56" t="str" cm="1">
        <f t="array" ref="H24">IF($C24="","",INDEX('List of Test Cases'!A:A,MATCH(CONCATENATE($C24,$C$1),'List of Test Cases'!$Q:$Q,0),))</f>
        <v>Switch Request Successful - LOSE</v>
      </c>
      <c r="I24" s="601"/>
      <c r="J24" s="601"/>
      <c r="K24" s="47"/>
      <c r="L24" s="47"/>
      <c r="M24" s="47"/>
      <c r="N24" s="47"/>
      <c r="O24" s="56"/>
      <c r="P24" s="56"/>
    </row>
    <row r="25" spans="1:16" s="42" customFormat="1" ht="24.2" x14ac:dyDescent="0.25">
      <c r="B25" s="603">
        <v>4</v>
      </c>
      <c r="C25" s="325" t="str" cm="1">
        <f t="array" ref="C25">IFERROR(INDEX('List of Test Cases'!C:C,SMALL(IF('List of Test Cases'!E:E=$C$1,ROW('List of Test Cases'!E:E) - ROW(INDEX('List of Test Cases'!E:E,1,1))+1),B25)),"")</f>
        <v>ET-E002-SRS-L4</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ET-E002</v>
      </c>
      <c r="F25" s="56" t="str" cm="1">
        <f t="array" ref="F25">IF($C25="","",INDEX('List of Test Cases'!C:C,MATCH(CONCATENATE($C25,$C$1),'List of Test Cases'!$Q:$Q,0),))</f>
        <v>ET-E002-SRS-L4</v>
      </c>
      <c r="G25" s="56" t="str" cm="1">
        <f t="array" aca="1" ref="G25" ca="1">IF($C25="","",INDEX('List of Test Cases'!G:G,MATCH(CONCATENATE($C25,$C$1),'List of Test Cases'!$Q:$Q,0),))</f>
        <v>Post Switch Execution - Electricity (Losing) (Related MPAN, 1 Day(s))</v>
      </c>
      <c r="H25" s="56" t="str" cm="1">
        <f t="array" ref="H25">IF($C25="","",INDEX('List of Test Cases'!A:A,MATCH(CONCATENATE($C25,$C$1),'List of Test Cases'!$Q:$Q,0),))</f>
        <v>Switch Request Successful - LOSE</v>
      </c>
      <c r="I25" s="601"/>
      <c r="J25" s="601"/>
      <c r="K25" s="47"/>
      <c r="L25" s="47"/>
      <c r="M25" s="47"/>
      <c r="N25" s="47"/>
      <c r="O25" s="56"/>
      <c r="P25" s="56"/>
    </row>
    <row r="26" spans="1:16" s="42" customFormat="1" ht="24.2" x14ac:dyDescent="0.25">
      <c r="B26" s="603">
        <v>5</v>
      </c>
      <c r="C26" s="325" t="str" cm="1">
        <f t="array" ref="C26">IFERROR(INDEX('List of Test Cases'!C:C,SMALL(IF('List of Test Cases'!E:E=$C$1,ROW('List of Test Cases'!E:E) - ROW(INDEX('List of Test Cases'!E:E,1,1))+1),B26)),"")</f>
        <v>ET-E002-SRS-L5</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ET-E002</v>
      </c>
      <c r="F26" s="56" t="str" cm="1">
        <f t="array" ref="F26">IF($C26="","",INDEX('List of Test Cases'!C:C,MATCH(CONCATENATE($C26,$C$1),'List of Test Cases'!$Q:$Q,0),))</f>
        <v>ET-E002-SRS-L5</v>
      </c>
      <c r="G26" s="56" t="str" cm="1">
        <f t="array" aca="1" ref="G26" ca="1">IF($C26="","",INDEX('List of Test Cases'!G:G,MATCH(CONCATENATE($C26,$C$1),'List of Test Cases'!$Q:$Q,0),))</f>
        <v>Post Switch Execution - Electricity (Losing) (OFAF, Related MPAN, 1 Day(s), Domestic, Change of Occupancy)</v>
      </c>
      <c r="H26" s="56" t="str" cm="1">
        <f t="array" ref="H26">IF($C26="","",INDEX('List of Test Cases'!A:A,MATCH(CONCATENATE($C26,$C$1),'List of Test Cases'!$Q:$Q,0),))</f>
        <v>Switch Request Successful - LOSE</v>
      </c>
      <c r="I26" s="601"/>
      <c r="J26" s="601"/>
      <c r="K26" s="47"/>
      <c r="L26" s="47"/>
      <c r="M26" s="47"/>
      <c r="N26" s="47"/>
      <c r="O26" s="56"/>
      <c r="P26" s="56"/>
    </row>
    <row r="27" spans="1:16" s="24" customFormat="1" ht="24.2" x14ac:dyDescent="0.25">
      <c r="B27" s="603">
        <v>6</v>
      </c>
      <c r="C27" s="325" t="str" cm="1">
        <f t="array" ref="C27">IFERROR(INDEX('List of Test Cases'!C:C,SMALL(IF('List of Test Cases'!E:E=$C$1,ROW('List of Test Cases'!E:E) - ROW(INDEX('List of Test Cases'!E:E,1,1))+1),B27)),"")</f>
        <v>ET-E002-SRS-L6</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ET-E002</v>
      </c>
      <c r="F27" s="56" t="str" cm="1">
        <f t="array" ref="F27">IF($C27="","",INDEX('List of Test Cases'!C:C,MATCH(CONCATENATE($C27,$C$1),'List of Test Cases'!$Q:$Q,0),))</f>
        <v>ET-E002-SRS-L6</v>
      </c>
      <c r="G27" s="56" t="str" cm="1">
        <f t="array" aca="1" ref="G27" ca="1">IF($C27="","",INDEX('List of Test Cases'!G:G,MATCH(CONCATENATE($C27,$C$1),'List of Test Cases'!$Q:$Q,0),))</f>
        <v>Post Switch Execution - Electricity (Losing) (OFAF, Related MPAN, 2 Day(s), Non-Domestic, Change of Occupancy)</v>
      </c>
      <c r="H27" s="56" t="str" cm="1">
        <f t="array" ref="H27">IF($C27="","",INDEX('List of Test Cases'!A:A,MATCH(CONCATENATE($C27,$C$1),'List of Test Cases'!$Q:$Q,0),))</f>
        <v>Switch Request Successful - LOSE</v>
      </c>
      <c r="I27" s="601"/>
      <c r="J27" s="601"/>
      <c r="K27" s="47"/>
      <c r="L27" s="47"/>
      <c r="M27" s="47"/>
      <c r="N27" s="47"/>
      <c r="O27" s="56"/>
      <c r="P27" s="56"/>
    </row>
    <row r="28" spans="1:16" s="24" customFormat="1" ht="24.2" x14ac:dyDescent="0.25">
      <c r="B28" s="603">
        <v>7</v>
      </c>
      <c r="C28" s="325" t="str" cm="1">
        <f t="array" ref="C28">IFERROR(INDEX('List of Test Cases'!C:C,SMALL(IF('List of Test Cases'!E:E=$C$1,ROW('List of Test Cases'!E:E) - ROW(INDEX('List of Test Cases'!E:E,1,1))+1),B28)),"")</f>
        <v>ET-E010-SRAR-L1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ET-E010</v>
      </c>
      <c r="F28" s="56" t="str" cm="1">
        <f t="array" ref="F28">IF($C28="","",INDEX('List of Test Cases'!C:C,MATCH(CONCATENATE($C28,$C$1),'List of Test Cases'!$Q:$Q,0),))</f>
        <v>ET-E010-SRAR-L1</v>
      </c>
      <c r="G28" s="56" t="str" cm="1">
        <f t="array" aca="1" ref="G28" ca="1">IF($C28="","",INDEX('List of Test Cases'!G:G,MATCH(CONCATENATE($C28,$C$1),'List of Test Cases'!$Q:$Q,0),))</f>
        <v>Post Switch Execution - Electricity (Losing) (1 Day(s))</v>
      </c>
      <c r="H28" s="56" t="str" cm="1">
        <f t="array" ref="H28">IF($C28="","",INDEX('List of Test Cases'!A:A,MATCH(CONCATENATE($C28,$C$1),'List of Test Cases'!$Q:$Q,0),))</f>
        <v>Switch Request Annulment Rejection - LOSE</v>
      </c>
      <c r="I28" s="601"/>
      <c r="J28" s="601"/>
      <c r="K28" s="47"/>
      <c r="L28" s="47"/>
      <c r="M28" s="47"/>
      <c r="N28" s="47"/>
      <c r="O28" s="56"/>
      <c r="P28" s="56"/>
    </row>
    <row r="29" spans="1:16" s="24" customFormat="1" ht="24.2" x14ac:dyDescent="0.25">
      <c r="B29" s="603">
        <v>8</v>
      </c>
      <c r="C29" s="325" t="str" cm="1">
        <f t="array" ref="C29">IFERROR(INDEX('List of Test Cases'!C:C,SMALL(IF('List of Test Cases'!E:E=$C$1,ROW('List of Test Cases'!E:E) - ROW(INDEX('List of Test Cases'!E:E,1,1))+1),B29)),"")</f>
        <v>ET-E010-SRAR-L2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ET-E010</v>
      </c>
      <c r="F29" s="56" t="str" cm="1">
        <f t="array" ref="F29">IF($C29="","",INDEX('List of Test Cases'!C:C,MATCH(CONCATENATE($C29,$C$1),'List of Test Cases'!$Q:$Q,0),))</f>
        <v>ET-E010-SRAR-L2</v>
      </c>
      <c r="G29" s="56" t="str" cm="1">
        <f t="array" aca="1" ref="G29" ca="1">IF($C29="","",INDEX('List of Test Cases'!G:G,MATCH(CONCATENATE($C29,$C$1),'List of Test Cases'!$Q:$Q,0),))</f>
        <v>Post Switch Execution - Electricity (Losing) (OFAF, 1 Day(s))</v>
      </c>
      <c r="H29" s="56" t="str" cm="1">
        <f t="array" ref="H29">IF($C29="","",INDEX('List of Test Cases'!A:A,MATCH(CONCATENATE($C29,$C$1),'List of Test Cases'!$Q:$Q,0),))</f>
        <v>Switch Request Annulment Rejection - LOSE</v>
      </c>
      <c r="I29" s="601"/>
      <c r="J29" s="601"/>
      <c r="K29" s="47"/>
      <c r="L29" s="47"/>
      <c r="M29" s="47"/>
      <c r="N29" s="47"/>
      <c r="O29" s="56"/>
      <c r="P29" s="56"/>
    </row>
    <row r="30" spans="1:16" s="24" customFormat="1" ht="24.2" x14ac:dyDescent="0.25">
      <c r="B30" s="603">
        <v>9</v>
      </c>
      <c r="C30" s="325" t="str" cm="1">
        <f t="array" ref="C30">IFERROR(INDEX('List of Test Cases'!C:C,SMALL(IF('List of Test Cases'!E:E=$C$1,ROW('List of Test Cases'!E:E) - ROW(INDEX('List of Test Cases'!E:E,1,1))+1),B30)),"")</f>
        <v>ET-E010-SRAR-L3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ET-E010</v>
      </c>
      <c r="F30" s="56" t="str" cm="1">
        <f t="array" ref="F30">IF($C30="","",INDEX('List of Test Cases'!C:C,MATCH(CONCATENATE($C30,$C$1),'List of Test Cases'!$Q:$Q,0),))</f>
        <v>ET-E010-SRAR-L3</v>
      </c>
      <c r="G30" s="56" t="str" cm="1">
        <f t="array" aca="1" ref="G30" ca="1">IF($C30="","",INDEX('List of Test Cases'!G:G,MATCH(CONCATENATE($C30,$C$1),'List of Test Cases'!$Q:$Q,0),))</f>
        <v>Post Switch Execution - Electricity (Losing) (Related MPAN, 1 Day(s))</v>
      </c>
      <c r="H30" s="56" t="str" cm="1">
        <f t="array" ref="H30">IF($C30="","",INDEX('List of Test Cases'!A:A,MATCH(CONCATENATE($C30,$C$1),'List of Test Cases'!$Q:$Q,0),))</f>
        <v>Switch Request Annulment Rejection - LOSE</v>
      </c>
      <c r="I30" s="601"/>
      <c r="J30" s="601"/>
      <c r="K30" s="47"/>
      <c r="L30" s="47"/>
      <c r="M30" s="47"/>
      <c r="N30" s="47"/>
      <c r="O30" s="56"/>
      <c r="P30" s="56"/>
    </row>
    <row r="31" spans="1:16" s="24" customFormat="1" ht="24.2" x14ac:dyDescent="0.25">
      <c r="B31" s="603">
        <v>10</v>
      </c>
      <c r="C31" s="325" t="str" cm="1">
        <f t="array" ref="C31">IFERROR(INDEX('List of Test Cases'!C:C,SMALL(IF('List of Test Cases'!E:E=$C$1,ROW('List of Test Cases'!E:E) - ROW(INDEX('List of Test Cases'!E:E,1,1))+1),B31)),"")</f>
        <v>ET-E010-SRAR-L4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ET-E010</v>
      </c>
      <c r="F31" s="56" t="str" cm="1">
        <f t="array" ref="F31">IF($C31="","",INDEX('List of Test Cases'!C:C,MATCH(CONCATENATE($C31,$C$1),'List of Test Cases'!$Q:$Q,0),))</f>
        <v>ET-E010-SRAR-L4</v>
      </c>
      <c r="G31" s="56" t="str" cm="1">
        <f t="array" aca="1" ref="G31" ca="1">IF($C31="","",INDEX('List of Test Cases'!G:G,MATCH(CONCATENATE($C31,$C$1),'List of Test Cases'!$Q:$Q,0),))</f>
        <v>Post Switch Execution - Electricity (Losing) (OFAF, Related MPAN, 1 Day(s))</v>
      </c>
      <c r="H31" s="56" t="str" cm="1">
        <f t="array" ref="H31">IF($C31="","",INDEX('List of Test Cases'!A:A,MATCH(CONCATENATE($C31,$C$1),'List of Test Cases'!$Q:$Q,0),))</f>
        <v>Switch Request Annulment Rejection - LOSE</v>
      </c>
      <c r="I31" s="601"/>
      <c r="J31" s="601"/>
      <c r="K31" s="47"/>
      <c r="L31" s="47"/>
      <c r="M31" s="47"/>
      <c r="N31" s="47"/>
      <c r="O31" s="56"/>
      <c r="P31" s="56"/>
    </row>
    <row r="32" spans="1:16" s="24" customFormat="1" ht="24.2" x14ac:dyDescent="0.25">
      <c r="B32" s="603">
        <v>11</v>
      </c>
      <c r="C32" s="325" t="str" cm="1">
        <f t="array" ref="C32">IFERROR(INDEX('List of Test Cases'!C:C,SMALL(IF('List of Test Cases'!E:E=$C$1,ROW('List of Test Cases'!E:E) - ROW(INDEX('List of Test Cases'!E:E,1,1))+1),B32)),"")</f>
        <v>ET-E012-SROF-L1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ET-E012</v>
      </c>
      <c r="F32" s="56" t="str" cm="1">
        <f t="array" ref="F32">IF($C32="","",INDEX('List of Test Cases'!C:C,MATCH(CONCATENATE($C32,$C$1),'List of Test Cases'!$Q:$Q,0),))</f>
        <v>ET-E012-SROF-L1</v>
      </c>
      <c r="G32" s="56" t="str" cm="1">
        <f t="array" aca="1" ref="G32" ca="1">IF($C32="","",INDEX('List of Test Cases'!G:G,MATCH(CONCATENATE($C32,$C$1),'List of Test Cases'!$Q:$Q,0),))</f>
        <v>Post Switch Execution - Electricity (Losing) (1 Day(s))</v>
      </c>
      <c r="H32" s="56" t="str" cm="1">
        <f t="array" ref="H32">IF($C32="","",INDEX('List of Test Cases'!A:A,MATCH(CONCATENATE($C32,$C$1),'List of Test Cases'!$Q:$Q,0),))</f>
        <v>Switch Request Objection Failure - LOSE</v>
      </c>
      <c r="I32" s="601"/>
      <c r="J32" s="601"/>
      <c r="K32" s="47"/>
      <c r="L32" s="47"/>
      <c r="M32" s="47"/>
      <c r="N32" s="47"/>
      <c r="O32" s="56"/>
      <c r="P32" s="56"/>
    </row>
    <row r="33" spans="2:16" s="24" customFormat="1" ht="24.2" x14ac:dyDescent="0.25">
      <c r="B33" s="603">
        <v>12</v>
      </c>
      <c r="C33" s="325" t="str" cm="1">
        <f t="array" ref="C33">IFERROR(INDEX('List of Test Cases'!C:C,SMALL(IF('List of Test Cases'!E:E=$C$1,ROW('List of Test Cases'!E:E) - ROW(INDEX('List of Test Cases'!E:E,1,1))+1),B33)),"")</f>
        <v>ET-E012-SROF-L2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ET-E012</v>
      </c>
      <c r="F33" s="56" t="str" cm="1">
        <f t="array" ref="F33">IF($C33="","",INDEX('List of Test Cases'!C:C,MATCH(CONCATENATE($C33,$C$1),'List of Test Cases'!$Q:$Q,0),))</f>
        <v>ET-E012-SROF-L2</v>
      </c>
      <c r="G33" s="56" t="str" cm="1">
        <f t="array" aca="1" ref="G33" ca="1">IF($C33="","",INDEX('List of Test Cases'!G:G,MATCH(CONCATENATE($C33,$C$1),'List of Test Cases'!$Q:$Q,0),))</f>
        <v>Post Switch Execution - Electricity (Losing) (Related MPAN, 1 Day(s))</v>
      </c>
      <c r="H33" s="56" t="str" cm="1">
        <f t="array" ref="H33">IF($C33="","",INDEX('List of Test Cases'!A:A,MATCH(CONCATENATE($C33,$C$1),'List of Test Cases'!$Q:$Q,0),))</f>
        <v>Switch Request Objection Failure - LOSE</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F72" s="171"/>
    </row>
    <row r="73" spans="2:16" ht="20.3" customHeight="1" x14ac:dyDescent="0.25">
      <c r="F73" s="171"/>
    </row>
    <row r="74" spans="2:16" ht="20.3" customHeight="1" x14ac:dyDescent="0.25">
      <c r="F74" s="171"/>
    </row>
    <row r="75" spans="2:16" ht="20.3" customHeight="1" x14ac:dyDescent="0.25">
      <c r="F75" s="171"/>
    </row>
    <row r="76" spans="2:16" ht="20.3" customHeight="1" x14ac:dyDescent="0.25">
      <c r="F76" s="171"/>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row r="159" spans="6:6" ht="20.3" customHeight="1" x14ac:dyDescent="0.25">
      <c r="F159" s="171"/>
    </row>
  </sheetData>
  <autoFilter ref="B13:P13" xr:uid="{B5F605F2-F1D9-46A7-8136-98655DEFD403}"/>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6FD7A-4554-447A-BF21-AF5659B9003C}">
  <dimension ref="A1:P164"/>
  <sheetViews>
    <sheetView showGridLines="0" showRuler="0" topLeftCell="A18" zoomScaleNormal="100" zoomScalePageLayoutView="140" workbookViewId="0">
      <pane xSplit="7" topLeftCell="H1" activePane="topRight" state="frozen"/>
      <selection pane="topRight" activeCell="B20" sqref="B20"/>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51.88671875" style="152" customWidth="1"/>
    <col min="8" max="8" width="21.88671875" style="152" bestFit="1" customWidth="1"/>
    <col min="9" max="9" width="38.44140625" style="152" customWidth="1"/>
    <col min="10" max="10" width="40.5546875" style="152" customWidth="1"/>
    <col min="11" max="11" width="15.44140625" style="152" bestFit="1" customWidth="1"/>
    <col min="12" max="12" width="18.109375" style="152" customWidth="1"/>
    <col min="13" max="13" width="27.5546875" style="152" bestFit="1" customWidth="1"/>
    <col min="14" max="14" width="23.44140625" style="152" customWidth="1"/>
    <col min="15" max="15" width="20.33203125" style="152" bestFit="1" customWidth="1"/>
    <col min="16" max="16" width="50.44140625" style="152" customWidth="1"/>
    <col min="17" max="16384" width="10.109375" style="152"/>
  </cols>
  <sheetData>
    <row r="1" spans="1:16" ht="39.049999999999997" customHeight="1" x14ac:dyDescent="0.25">
      <c r="B1" s="322" t="s">
        <v>388</v>
      </c>
      <c r="C1" s="149" t="s">
        <v>1018</v>
      </c>
      <c r="D1" s="386"/>
      <c r="E1" s="150"/>
      <c r="F1" s="98"/>
      <c r="G1" s="150"/>
      <c r="H1" s="150"/>
      <c r="I1" s="150"/>
      <c r="J1" s="150"/>
      <c r="K1" s="150"/>
      <c r="L1" s="150"/>
      <c r="M1" s="150"/>
      <c r="N1" s="150"/>
      <c r="O1" s="387"/>
      <c r="P1" s="388"/>
    </row>
    <row r="2" spans="1:16" ht="14.4" x14ac:dyDescent="0.25">
      <c r="B2" s="322" t="s">
        <v>390</v>
      </c>
      <c r="C2" s="1274" t="s">
        <v>1792</v>
      </c>
      <c r="D2" s="1275"/>
      <c r="E2" s="1275"/>
      <c r="F2" s="1275"/>
      <c r="G2" s="1275"/>
      <c r="H2" s="150"/>
      <c r="I2" s="150"/>
      <c r="J2" s="150"/>
      <c r="K2" s="150"/>
      <c r="L2" s="150"/>
      <c r="M2" s="150"/>
      <c r="N2" s="150"/>
      <c r="O2" s="387"/>
      <c r="P2" s="388"/>
    </row>
    <row r="3" spans="1:16" ht="12.1" x14ac:dyDescent="0.25">
      <c r="B3" s="1235" t="s">
        <v>392</v>
      </c>
      <c r="C3" s="1276" t="s">
        <v>1793</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32.25" customHeight="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33" customHeight="1" x14ac:dyDescent="0.25">
      <c r="B9" s="322" t="s">
        <v>396</v>
      </c>
      <c r="C9" s="1274" t="s">
        <v>1777</v>
      </c>
      <c r="D9" s="1275"/>
      <c r="E9" s="1275"/>
      <c r="F9" s="1275"/>
      <c r="G9" s="1275"/>
      <c r="H9" s="386"/>
      <c r="I9" s="386"/>
      <c r="J9" s="532"/>
      <c r="K9" s="532"/>
      <c r="L9" s="532"/>
      <c r="M9" s="532"/>
      <c r="N9" s="532"/>
      <c r="O9" s="387"/>
      <c r="P9" s="388"/>
    </row>
    <row r="10" spans="1:16" ht="85" hidden="1" customHeight="1" x14ac:dyDescent="0.25">
      <c r="B10" s="322" t="s">
        <v>445</v>
      </c>
      <c r="C10" s="1274" t="s">
        <v>1794</v>
      </c>
      <c r="D10" s="1275"/>
      <c r="E10" s="1275"/>
      <c r="F10" s="1275"/>
      <c r="G10" s="1275"/>
      <c r="H10" s="511" t="e">
        <f t="array" ref="H10">_xlfn.TEXTJOIN(", ",TRUE,IF((E14:E99="Y")*(B24:B99&lt;&gt;""),B24:B99,""))</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6" customFormat="1" ht="60.5" x14ac:dyDescent="0.3">
      <c r="A14" s="696" t="s">
        <v>1746</v>
      </c>
      <c r="B14" s="697" t="s">
        <v>1795</v>
      </c>
      <c r="C14" s="755" t="s">
        <v>805</v>
      </c>
      <c r="D14" s="738" t="s">
        <v>805</v>
      </c>
      <c r="E14" s="738" t="s">
        <v>1207</v>
      </c>
      <c r="F14" s="698" t="s">
        <v>1774</v>
      </c>
      <c r="G14" s="699" t="s">
        <v>352</v>
      </c>
      <c r="H14" s="700" t="s">
        <v>1749</v>
      </c>
      <c r="I14" s="700" t="s">
        <v>1750</v>
      </c>
      <c r="J14" s="700" t="s">
        <v>63</v>
      </c>
      <c r="K14" s="697" t="s">
        <v>63</v>
      </c>
      <c r="L14" s="700" t="s">
        <v>63</v>
      </c>
      <c r="M14" s="703" t="s">
        <v>63</v>
      </c>
      <c r="N14" s="703" t="s">
        <v>63</v>
      </c>
      <c r="O14" s="697" t="s">
        <v>1494</v>
      </c>
    </row>
    <row r="15" spans="1:16" s="766" customFormat="1" ht="48.4" x14ac:dyDescent="0.3">
      <c r="A15" s="696" t="s">
        <v>1796</v>
      </c>
      <c r="B15" s="697" t="s">
        <v>1797</v>
      </c>
      <c r="C15" s="755" t="s">
        <v>805</v>
      </c>
      <c r="D15" s="738" t="s">
        <v>805</v>
      </c>
      <c r="E15" s="738" t="s">
        <v>1207</v>
      </c>
      <c r="F15" s="698" t="s">
        <v>1774</v>
      </c>
      <c r="G15" s="699" t="s">
        <v>352</v>
      </c>
      <c r="H15" s="700" t="s">
        <v>1749</v>
      </c>
      <c r="I15" s="700" t="s">
        <v>1750</v>
      </c>
      <c r="J15" s="700" t="s">
        <v>63</v>
      </c>
      <c r="K15" s="697" t="s">
        <v>63</v>
      </c>
      <c r="L15" s="700" t="s">
        <v>63</v>
      </c>
      <c r="M15" s="703" t="s">
        <v>63</v>
      </c>
      <c r="N15" s="703" t="s">
        <v>63</v>
      </c>
      <c r="O15" s="697" t="s">
        <v>1494</v>
      </c>
    </row>
    <row r="16" spans="1:16" s="749" customFormat="1" ht="108.9" x14ac:dyDescent="0.3">
      <c r="A16" s="696">
        <v>2.6</v>
      </c>
      <c r="B16" s="697" t="s">
        <v>1798</v>
      </c>
      <c r="C16" s="755" t="s">
        <v>805</v>
      </c>
      <c r="D16" s="738" t="s">
        <v>805</v>
      </c>
      <c r="E16" s="738" t="s">
        <v>1264</v>
      </c>
      <c r="F16" s="698" t="s">
        <v>1353</v>
      </c>
      <c r="G16" s="699" t="s">
        <v>1184</v>
      </c>
      <c r="H16" s="700" t="s">
        <v>1354</v>
      </c>
      <c r="I16" s="701" t="s">
        <v>1355</v>
      </c>
      <c r="J16" s="700" t="s">
        <v>63</v>
      </c>
      <c r="K16" s="702" t="s">
        <v>63</v>
      </c>
      <c r="L16" s="700" t="s">
        <v>63</v>
      </c>
      <c r="M16" s="702" t="s">
        <v>63</v>
      </c>
      <c r="N16" s="703" t="s">
        <v>63</v>
      </c>
      <c r="O16" s="720"/>
    </row>
    <row r="17" spans="1:16" s="153" customFormat="1" ht="193.55" x14ac:dyDescent="0.3">
      <c r="A17" s="154" t="s">
        <v>1752</v>
      </c>
      <c r="B17" s="154" t="s">
        <v>1753</v>
      </c>
      <c r="C17" s="627" t="s">
        <v>805</v>
      </c>
      <c r="D17" s="612" t="s">
        <v>804</v>
      </c>
      <c r="E17" s="612" t="s">
        <v>1182</v>
      </c>
      <c r="F17" s="155" t="s">
        <v>1754</v>
      </c>
      <c r="G17" s="162" t="s">
        <v>324</v>
      </c>
      <c r="H17" s="154" t="s">
        <v>1799</v>
      </c>
      <c r="I17" s="163" t="s">
        <v>1800</v>
      </c>
      <c r="J17" s="164" t="s">
        <v>63</v>
      </c>
      <c r="K17" s="154" t="s">
        <v>63</v>
      </c>
      <c r="L17" s="160" t="s">
        <v>63</v>
      </c>
      <c r="M17" s="160" t="s">
        <v>63</v>
      </c>
      <c r="N17" s="160" t="s">
        <v>63</v>
      </c>
      <c r="O17" s="165"/>
    </row>
    <row r="18" spans="1:16" s="749" customFormat="1" ht="133.05000000000001" x14ac:dyDescent="0.3">
      <c r="A18" s="696">
        <v>2.6</v>
      </c>
      <c r="B18" s="697" t="s">
        <v>1757</v>
      </c>
      <c r="C18" s="755" t="s">
        <v>805</v>
      </c>
      <c r="D18" s="738" t="s">
        <v>805</v>
      </c>
      <c r="E18" s="738" t="s">
        <v>1182</v>
      </c>
      <c r="F18" s="698" t="s">
        <v>1758</v>
      </c>
      <c r="G18" s="699" t="s">
        <v>326</v>
      </c>
      <c r="H18" s="697" t="s">
        <v>1801</v>
      </c>
      <c r="I18" s="751" t="s">
        <v>1760</v>
      </c>
      <c r="J18" s="752" t="s">
        <v>63</v>
      </c>
      <c r="K18" s="697" t="s">
        <v>63</v>
      </c>
      <c r="L18" s="703" t="s">
        <v>63</v>
      </c>
      <c r="M18" s="703" t="s">
        <v>63</v>
      </c>
      <c r="N18" s="703" t="s">
        <v>63</v>
      </c>
      <c r="O18" s="697" t="s">
        <v>1239</v>
      </c>
    </row>
    <row r="19" spans="1:16" ht="20.3" customHeight="1" x14ac:dyDescent="0.25">
      <c r="A19" s="170"/>
      <c r="D19" s="152"/>
    </row>
    <row r="20" spans="1:16" s="749" customFormat="1" ht="96.8" x14ac:dyDescent="0.3">
      <c r="A20" s="696">
        <v>2.6</v>
      </c>
      <c r="B20" s="697" t="s">
        <v>1802</v>
      </c>
      <c r="C20" s="755" t="s">
        <v>805</v>
      </c>
      <c r="D20" s="738" t="s">
        <v>805</v>
      </c>
      <c r="E20" s="738" t="s">
        <v>1182</v>
      </c>
      <c r="F20" s="698" t="s">
        <v>1784</v>
      </c>
      <c r="G20" s="699" t="s">
        <v>332</v>
      </c>
      <c r="H20" s="697" t="s">
        <v>1785</v>
      </c>
      <c r="I20" s="751" t="s">
        <v>1786</v>
      </c>
      <c r="J20" s="752" t="s">
        <v>63</v>
      </c>
      <c r="K20" s="697" t="s">
        <v>63</v>
      </c>
      <c r="L20" s="703" t="s">
        <v>63</v>
      </c>
      <c r="M20" s="703" t="s">
        <v>63</v>
      </c>
      <c r="N20" s="703" t="s">
        <v>63</v>
      </c>
      <c r="O20" s="697" t="s">
        <v>1239</v>
      </c>
    </row>
    <row r="21" spans="1:16" s="749" customFormat="1" ht="145.15" x14ac:dyDescent="0.3">
      <c r="A21" s="696">
        <v>2.6</v>
      </c>
      <c r="B21" s="697" t="s">
        <v>1764</v>
      </c>
      <c r="C21" s="755" t="s">
        <v>805</v>
      </c>
      <c r="D21" s="738" t="s">
        <v>805</v>
      </c>
      <c r="E21" s="738" t="s">
        <v>1182</v>
      </c>
      <c r="F21" s="698" t="s">
        <v>1765</v>
      </c>
      <c r="G21" s="699" t="s">
        <v>798</v>
      </c>
      <c r="H21" s="697" t="s">
        <v>1787</v>
      </c>
      <c r="I21" s="751" t="s">
        <v>1788</v>
      </c>
      <c r="J21" s="752" t="s">
        <v>63</v>
      </c>
      <c r="K21" s="697" t="s">
        <v>63</v>
      </c>
      <c r="L21" s="703" t="s">
        <v>63</v>
      </c>
      <c r="M21" s="703" t="s">
        <v>63</v>
      </c>
      <c r="N21" s="703" t="s">
        <v>63</v>
      </c>
      <c r="O21" s="703"/>
    </row>
    <row r="22" spans="1:16" s="766" customFormat="1" ht="48.4" x14ac:dyDescent="0.3">
      <c r="A22" s="696" t="s">
        <v>1768</v>
      </c>
      <c r="B22" s="697" t="s">
        <v>1803</v>
      </c>
      <c r="C22" s="755" t="s">
        <v>805</v>
      </c>
      <c r="D22" s="738" t="s">
        <v>805</v>
      </c>
      <c r="E22" s="738" t="s">
        <v>1182</v>
      </c>
      <c r="F22" s="698" t="s">
        <v>1770</v>
      </c>
      <c r="G22" s="699" t="s">
        <v>1184</v>
      </c>
      <c r="H22" s="700" t="s">
        <v>1771</v>
      </c>
      <c r="I22" s="700" t="s">
        <v>1772</v>
      </c>
      <c r="J22" s="697" t="s">
        <v>63</v>
      </c>
      <c r="K22" s="697" t="s">
        <v>63</v>
      </c>
      <c r="L22" s="697" t="s">
        <v>63</v>
      </c>
      <c r="M22" s="703" t="s">
        <v>63</v>
      </c>
      <c r="N22" s="703" t="s">
        <v>63</v>
      </c>
      <c r="O22" s="703"/>
    </row>
    <row r="23" spans="1:16" s="766" customFormat="1" ht="48.4" x14ac:dyDescent="0.3">
      <c r="A23" s="696" t="s">
        <v>1789</v>
      </c>
      <c r="B23" s="697" t="s">
        <v>1804</v>
      </c>
      <c r="C23" s="755" t="s">
        <v>805</v>
      </c>
      <c r="D23" s="738" t="s">
        <v>805</v>
      </c>
      <c r="E23" s="738" t="s">
        <v>1182</v>
      </c>
      <c r="F23" s="698" t="s">
        <v>1770</v>
      </c>
      <c r="G23" s="699" t="s">
        <v>1184</v>
      </c>
      <c r="H23" s="700" t="s">
        <v>1771</v>
      </c>
      <c r="I23" s="700" t="s">
        <v>1772</v>
      </c>
      <c r="J23" s="697" t="s">
        <v>63</v>
      </c>
      <c r="K23" s="697" t="s">
        <v>63</v>
      </c>
      <c r="L23" s="697"/>
      <c r="M23" s="703" t="s">
        <v>63</v>
      </c>
      <c r="N23" s="703" t="s">
        <v>63</v>
      </c>
      <c r="O23" s="703"/>
    </row>
    <row r="24" spans="1:16" s="161" customFormat="1" ht="12.1" x14ac:dyDescent="0.3">
      <c r="B24" s="166"/>
      <c r="C24" s="154"/>
      <c r="D24" s="154"/>
      <c r="E24" s="155"/>
      <c r="F24" s="162"/>
      <c r="G24" s="154"/>
      <c r="H24" s="154"/>
      <c r="I24" s="157"/>
      <c r="J24" s="159"/>
      <c r="K24" s="159"/>
      <c r="L24" s="159"/>
      <c r="M24" s="154"/>
      <c r="N24" s="166"/>
      <c r="O24" s="394"/>
      <c r="P24" s="395"/>
    </row>
    <row r="25" spans="1:16" s="161" customFormat="1" ht="12.1" x14ac:dyDescent="0.3">
      <c r="B25" s="159"/>
      <c r="C25" s="154"/>
      <c r="D25" s="154"/>
      <c r="E25" s="154"/>
      <c r="F25" s="162"/>
      <c r="G25" s="154"/>
      <c r="H25" s="154"/>
      <c r="I25" s="157"/>
      <c r="J25" s="154"/>
      <c r="K25" s="154"/>
      <c r="L25" s="154"/>
      <c r="M25" s="154"/>
      <c r="N25" s="159"/>
      <c r="O25" s="394"/>
      <c r="P25" s="39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ET-D002-SRS-G1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ET-D002</v>
      </c>
      <c r="F27" s="56" t="str" cm="1">
        <f t="array" ref="F27">IF($C27="","",INDEX('List of Test Cases'!C:C,MATCH(CONCATENATE($C27,$C$1),'List of Test Cases'!$Q:$Q,0),))</f>
        <v>ET-D002-SRS-G1</v>
      </c>
      <c r="G27" s="56" t="str" cm="1">
        <f t="array" aca="1" ref="G27" ca="1">IF($C27="","",INDEX('List of Test Cases'!G:G,MATCH(CONCATENATE($C27,$C$1),'List of Test Cases'!$Q:$Q,0),))</f>
        <v>Post Switch Execution - Dual Fuel (Gaining) (OFAF, 1 Day(s))</v>
      </c>
      <c r="H27" s="56" t="str" cm="1">
        <f t="array" ref="H27">IF($C27="","",INDEX('List of Test Cases'!A:A,MATCH(CONCATENATE($C27,$C$1),'List of Test Cases'!$Q:$Q,0),))</f>
        <v>Switch Request Successful - GAIN</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ET-D002-SRS-G2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ET-D002</v>
      </c>
      <c r="F28" s="56" t="str" cm="1">
        <f t="array" ref="F28">IF($C28="","",INDEX('List of Test Cases'!C:C,MATCH(CONCATENATE($C28,$C$1),'List of Test Cases'!$Q:$Q,0),))</f>
        <v>ET-D002-SRS-G2</v>
      </c>
      <c r="G28" s="56" t="str" cm="1">
        <f t="array" aca="1" ref="G28" ca="1">IF($C28="","",INDEX('List of Test Cases'!G:G,MATCH(CONCATENATE($C28,$C$1),'List of Test Cases'!$Q:$Q,0),))</f>
        <v>Post Switch Execution - Dual Fuel (Gaining) (OFAF, Related MPAN, 1 Day(s), Domestic, Change of Occupancy)</v>
      </c>
      <c r="H28" s="56" t="str" cm="1">
        <f t="array" ref="H28">IF($C28="","",INDEX('List of Test Cases'!A:A,MATCH(CONCATENATE($C28,$C$1),'List of Test Cases'!$Q:$Q,0),))</f>
        <v>Switch Request Successful - GAIN</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ET-D002-SRS-G3</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ET-D002</v>
      </c>
      <c r="F29" s="56" t="str" cm="1">
        <f t="array" ref="F29">IF($C29="","",INDEX('List of Test Cases'!C:C,MATCH(CONCATENATE($C29,$C$1),'List of Test Cases'!$Q:$Q,0),))</f>
        <v>ET-D002-SRS-G3</v>
      </c>
      <c r="G29" s="56" t="str" cm="1">
        <f t="array" aca="1" ref="G29" ca="1">IF($C29="","",INDEX('List of Test Cases'!G:G,MATCH(CONCATENATE($C29,$C$1),'List of Test Cases'!$Q:$Q,0),))</f>
        <v>Post Switch Execution - Dual Fuel (Gaining) (OFAF, Related MPAN, 2 Day(s), Non-Domestic, Change of Occupancy)</v>
      </c>
      <c r="H29" s="56" t="str" cm="1">
        <f t="array" ref="H29">IF($C29="","",INDEX('List of Test Cases'!A:A,MATCH(CONCATENATE($C29,$C$1),'List of Test Cases'!$Q:$Q,0),))</f>
        <v>Switch Request Successful - GAIN</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row r="159" spans="6:6" ht="20.3" customHeight="1" x14ac:dyDescent="0.25">
      <c r="F159" s="171"/>
    </row>
    <row r="160" spans="6:6" ht="20.3" customHeight="1" x14ac:dyDescent="0.25">
      <c r="F160" s="171"/>
    </row>
    <row r="161" spans="6:6" ht="20.3" customHeight="1" x14ac:dyDescent="0.25">
      <c r="F161" s="171"/>
    </row>
    <row r="162" spans="6:6" ht="20.3" customHeight="1" x14ac:dyDescent="0.25">
      <c r="F162" s="171"/>
    </row>
    <row r="163" spans="6:6" ht="20.3" customHeight="1" x14ac:dyDescent="0.25">
      <c r="F163" s="171"/>
    </row>
    <row r="164" spans="6:6" ht="20.3" customHeight="1" x14ac:dyDescent="0.25">
      <c r="F164" s="171"/>
    </row>
  </sheetData>
  <autoFilter ref="B13:P23" xr:uid="{36C1C5F7-2D68-4F65-BCA0-3A637716E961}"/>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dimension ref="A1:M101"/>
  <sheetViews>
    <sheetView workbookViewId="0"/>
  </sheetViews>
  <sheetFormatPr defaultRowHeight="13.25" x14ac:dyDescent="0.3"/>
  <cols>
    <col min="1" max="1" width="29.88671875" bestFit="1" customWidth="1"/>
    <col min="2" max="2" width="25.88671875" bestFit="1" customWidth="1"/>
    <col min="3" max="3" width="24.109375" bestFit="1" customWidth="1"/>
    <col min="4" max="4" width="141.109375" bestFit="1" customWidth="1"/>
    <col min="5" max="5" width="22.109375" bestFit="1" customWidth="1"/>
    <col min="6" max="6" width="26" bestFit="1" customWidth="1"/>
    <col min="7" max="7" width="19.5546875" bestFit="1" customWidth="1"/>
    <col min="8" max="8" width="23.33203125" bestFit="1" customWidth="1"/>
    <col min="9" max="9" width="36.33203125" bestFit="1" customWidth="1"/>
    <col min="10" max="10" width="33.5546875" bestFit="1" customWidth="1"/>
    <col min="11" max="11" width="28" bestFit="1" customWidth="1"/>
    <col min="12" max="12" width="28.109375" bestFit="1" customWidth="1"/>
    <col min="13" max="13" width="22.44140625" bestFit="1" customWidth="1"/>
  </cols>
  <sheetData>
    <row r="1" spans="1:13" x14ac:dyDescent="0.3">
      <c r="A1" t="s">
        <v>44</v>
      </c>
    </row>
    <row r="3" spans="1:13" x14ac:dyDescent="0.3">
      <c r="A3" t="s">
        <v>45</v>
      </c>
      <c r="B3" t="s">
        <v>46</v>
      </c>
      <c r="C3" t="s">
        <v>47</v>
      </c>
      <c r="D3" t="s">
        <v>48</v>
      </c>
      <c r="E3" t="s">
        <v>49</v>
      </c>
      <c r="F3" t="s">
        <v>50</v>
      </c>
      <c r="G3" t="s">
        <v>51</v>
      </c>
      <c r="H3" t="s">
        <v>52</v>
      </c>
      <c r="I3" t="s">
        <v>53</v>
      </c>
      <c r="J3" t="s">
        <v>54</v>
      </c>
      <c r="K3" t="s">
        <v>55</v>
      </c>
      <c r="L3" t="s">
        <v>56</v>
      </c>
      <c r="M3" t="s">
        <v>57</v>
      </c>
    </row>
    <row r="4" spans="1:13" x14ac:dyDescent="0.3">
      <c r="A4" t="s">
        <v>16</v>
      </c>
      <c r="B4" t="s">
        <v>58</v>
      </c>
      <c r="C4" t="s">
        <v>59</v>
      </c>
      <c r="D4" t="s">
        <v>60</v>
      </c>
      <c r="E4" t="s">
        <v>61</v>
      </c>
      <c r="H4" t="s">
        <v>61</v>
      </c>
      <c r="I4" t="s">
        <v>62</v>
      </c>
      <c r="J4" t="s">
        <v>63</v>
      </c>
      <c r="L4" t="s">
        <v>64</v>
      </c>
      <c r="M4" t="s">
        <v>65</v>
      </c>
    </row>
    <row r="5" spans="1:13" x14ac:dyDescent="0.3">
      <c r="A5" t="s">
        <v>16</v>
      </c>
      <c r="B5" t="s">
        <v>58</v>
      </c>
      <c r="C5" t="s">
        <v>66</v>
      </c>
      <c r="D5" t="s">
        <v>67</v>
      </c>
      <c r="E5" t="s">
        <v>61</v>
      </c>
      <c r="H5" t="s">
        <v>61</v>
      </c>
      <c r="I5" t="s">
        <v>68</v>
      </c>
      <c r="J5" t="s">
        <v>59</v>
      </c>
      <c r="L5" t="s">
        <v>64</v>
      </c>
      <c r="M5" t="s">
        <v>65</v>
      </c>
    </row>
    <row r="6" spans="1:13" x14ac:dyDescent="0.3">
      <c r="A6" t="s">
        <v>16</v>
      </c>
      <c r="B6" t="s">
        <v>58</v>
      </c>
      <c r="C6" t="s">
        <v>69</v>
      </c>
      <c r="D6" t="s">
        <v>70</v>
      </c>
      <c r="E6" t="s">
        <v>61</v>
      </c>
      <c r="H6" t="s">
        <v>61</v>
      </c>
      <c r="I6" t="s">
        <v>71</v>
      </c>
      <c r="J6" t="s">
        <v>66</v>
      </c>
      <c r="L6" t="s">
        <v>64</v>
      </c>
      <c r="M6" t="s">
        <v>65</v>
      </c>
    </row>
    <row r="7" spans="1:13" x14ac:dyDescent="0.3">
      <c r="A7" t="s">
        <v>16</v>
      </c>
      <c r="B7" t="s">
        <v>58</v>
      </c>
      <c r="C7" t="s">
        <v>72</v>
      </c>
      <c r="D7" t="s">
        <v>73</v>
      </c>
      <c r="F7" t="s">
        <v>61</v>
      </c>
      <c r="G7" t="s">
        <v>61</v>
      </c>
      <c r="I7" t="s">
        <v>62</v>
      </c>
      <c r="J7" t="s">
        <v>63</v>
      </c>
      <c r="L7" t="s">
        <v>74</v>
      </c>
      <c r="M7" t="s">
        <v>75</v>
      </c>
    </row>
    <row r="8" spans="1:13" x14ac:dyDescent="0.3">
      <c r="A8" t="s">
        <v>16</v>
      </c>
      <c r="B8" t="s">
        <v>58</v>
      </c>
      <c r="C8" t="s">
        <v>76</v>
      </c>
      <c r="D8" t="s">
        <v>77</v>
      </c>
      <c r="F8" t="s">
        <v>61</v>
      </c>
      <c r="G8" t="s">
        <v>61</v>
      </c>
      <c r="I8" t="s">
        <v>68</v>
      </c>
      <c r="J8" t="s">
        <v>72</v>
      </c>
      <c r="L8" t="s">
        <v>74</v>
      </c>
      <c r="M8" t="s">
        <v>75</v>
      </c>
    </row>
    <row r="9" spans="1:13" x14ac:dyDescent="0.3">
      <c r="A9" t="s">
        <v>16</v>
      </c>
      <c r="B9" t="s">
        <v>58</v>
      </c>
      <c r="C9" t="s">
        <v>78</v>
      </c>
      <c r="D9" t="s">
        <v>79</v>
      </c>
      <c r="F9" t="s">
        <v>61</v>
      </c>
      <c r="G9" t="s">
        <v>61</v>
      </c>
      <c r="I9" t="s">
        <v>71</v>
      </c>
      <c r="J9" t="s">
        <v>76</v>
      </c>
      <c r="L9" t="s">
        <v>74</v>
      </c>
      <c r="M9" t="s">
        <v>75</v>
      </c>
    </row>
    <row r="10" spans="1:13" x14ac:dyDescent="0.3">
      <c r="A10" t="s">
        <v>16</v>
      </c>
      <c r="B10" t="s">
        <v>58</v>
      </c>
      <c r="C10" t="s">
        <v>80</v>
      </c>
      <c r="D10" t="s">
        <v>81</v>
      </c>
      <c r="E10" t="s">
        <v>61</v>
      </c>
      <c r="G10" t="s">
        <v>61</v>
      </c>
      <c r="H10" t="s">
        <v>61</v>
      </c>
      <c r="I10" t="s">
        <v>62</v>
      </c>
      <c r="J10" t="s">
        <v>63</v>
      </c>
      <c r="L10" t="s">
        <v>82</v>
      </c>
      <c r="M10" t="s">
        <v>83</v>
      </c>
    </row>
    <row r="11" spans="1:13" x14ac:dyDescent="0.3">
      <c r="A11" t="s">
        <v>16</v>
      </c>
      <c r="B11" t="s">
        <v>58</v>
      </c>
      <c r="C11" t="s">
        <v>84</v>
      </c>
      <c r="D11" t="s">
        <v>67</v>
      </c>
      <c r="E11" t="s">
        <v>61</v>
      </c>
      <c r="G11" t="s">
        <v>61</v>
      </c>
      <c r="H11" t="s">
        <v>61</v>
      </c>
      <c r="I11" t="s">
        <v>68</v>
      </c>
      <c r="J11" t="s">
        <v>80</v>
      </c>
      <c r="L11" t="s">
        <v>82</v>
      </c>
      <c r="M11" t="s">
        <v>83</v>
      </c>
    </row>
    <row r="12" spans="1:13" x14ac:dyDescent="0.3">
      <c r="A12" t="s">
        <v>16</v>
      </c>
      <c r="B12" t="s">
        <v>58</v>
      </c>
      <c r="C12" t="s">
        <v>85</v>
      </c>
      <c r="D12" t="s">
        <v>86</v>
      </c>
      <c r="E12" t="s">
        <v>61</v>
      </c>
      <c r="G12" t="s">
        <v>61</v>
      </c>
      <c r="H12" t="s">
        <v>61</v>
      </c>
      <c r="I12" t="s">
        <v>71</v>
      </c>
      <c r="J12" t="s">
        <v>84</v>
      </c>
      <c r="L12" t="s">
        <v>82</v>
      </c>
      <c r="M12" t="s">
        <v>83</v>
      </c>
    </row>
    <row r="13" spans="1:13" x14ac:dyDescent="0.3">
      <c r="A13" t="s">
        <v>16</v>
      </c>
      <c r="B13" t="s">
        <v>58</v>
      </c>
      <c r="C13" t="s">
        <v>87</v>
      </c>
      <c r="D13" t="s">
        <v>88</v>
      </c>
      <c r="E13" t="s">
        <v>61</v>
      </c>
      <c r="H13" t="s">
        <v>61</v>
      </c>
      <c r="I13" t="s">
        <v>89</v>
      </c>
      <c r="J13" t="s">
        <v>63</v>
      </c>
      <c r="L13" t="s">
        <v>64</v>
      </c>
      <c r="M13" t="s">
        <v>90</v>
      </c>
    </row>
    <row r="14" spans="1:13" x14ac:dyDescent="0.3">
      <c r="A14" t="s">
        <v>16</v>
      </c>
      <c r="B14" t="s">
        <v>58</v>
      </c>
      <c r="C14" t="s">
        <v>91</v>
      </c>
      <c r="D14" t="s">
        <v>92</v>
      </c>
      <c r="E14" t="s">
        <v>61</v>
      </c>
      <c r="H14" t="s">
        <v>61</v>
      </c>
      <c r="I14" t="s">
        <v>93</v>
      </c>
      <c r="J14" t="s">
        <v>87</v>
      </c>
      <c r="L14" t="s">
        <v>64</v>
      </c>
      <c r="M14" t="s">
        <v>90</v>
      </c>
    </row>
    <row r="15" spans="1:13" x14ac:dyDescent="0.3">
      <c r="A15" t="s">
        <v>16</v>
      </c>
      <c r="B15" t="s">
        <v>58</v>
      </c>
      <c r="C15" t="s">
        <v>94</v>
      </c>
      <c r="D15" t="s">
        <v>95</v>
      </c>
      <c r="E15" t="s">
        <v>61</v>
      </c>
      <c r="H15" t="s">
        <v>61</v>
      </c>
      <c r="I15" t="s">
        <v>96</v>
      </c>
      <c r="J15" t="s">
        <v>91</v>
      </c>
      <c r="L15" t="s">
        <v>64</v>
      </c>
      <c r="M15" t="s">
        <v>90</v>
      </c>
    </row>
    <row r="16" spans="1:13" x14ac:dyDescent="0.3">
      <c r="A16" t="s">
        <v>16</v>
      </c>
      <c r="B16" t="s">
        <v>58</v>
      </c>
      <c r="C16" t="s">
        <v>97</v>
      </c>
      <c r="D16" t="s">
        <v>98</v>
      </c>
      <c r="F16" t="s">
        <v>61</v>
      </c>
      <c r="G16" t="s">
        <v>61</v>
      </c>
      <c r="I16" t="s">
        <v>89</v>
      </c>
      <c r="J16" t="s">
        <v>63</v>
      </c>
      <c r="L16" t="s">
        <v>74</v>
      </c>
      <c r="M16" t="s">
        <v>99</v>
      </c>
    </row>
    <row r="17" spans="1:13" x14ac:dyDescent="0.3">
      <c r="A17" t="s">
        <v>16</v>
      </c>
      <c r="B17" t="s">
        <v>58</v>
      </c>
      <c r="C17" t="s">
        <v>100</v>
      </c>
      <c r="D17" t="s">
        <v>101</v>
      </c>
      <c r="F17" t="s">
        <v>61</v>
      </c>
      <c r="G17" t="s">
        <v>61</v>
      </c>
      <c r="I17" t="s">
        <v>93</v>
      </c>
      <c r="J17" t="s">
        <v>97</v>
      </c>
      <c r="L17" t="s">
        <v>74</v>
      </c>
      <c r="M17" t="s">
        <v>99</v>
      </c>
    </row>
    <row r="18" spans="1:13" x14ac:dyDescent="0.3">
      <c r="A18" t="s">
        <v>16</v>
      </c>
      <c r="B18" t="s">
        <v>58</v>
      </c>
      <c r="C18" t="s">
        <v>102</v>
      </c>
      <c r="D18" t="s">
        <v>103</v>
      </c>
      <c r="F18" t="s">
        <v>61</v>
      </c>
      <c r="G18" t="s">
        <v>61</v>
      </c>
      <c r="I18" t="s">
        <v>96</v>
      </c>
      <c r="J18" t="s">
        <v>100</v>
      </c>
      <c r="L18" t="s">
        <v>74</v>
      </c>
      <c r="M18" t="s">
        <v>99</v>
      </c>
    </row>
    <row r="19" spans="1:13" x14ac:dyDescent="0.3">
      <c r="A19" t="s">
        <v>16</v>
      </c>
      <c r="B19" t="s">
        <v>58</v>
      </c>
      <c r="C19" t="s">
        <v>104</v>
      </c>
      <c r="D19" t="s">
        <v>105</v>
      </c>
      <c r="E19" t="s">
        <v>61</v>
      </c>
      <c r="G19" t="s">
        <v>61</v>
      </c>
      <c r="H19" t="s">
        <v>61</v>
      </c>
      <c r="I19" t="s">
        <v>89</v>
      </c>
      <c r="J19" t="s">
        <v>63</v>
      </c>
      <c r="L19" t="s">
        <v>82</v>
      </c>
      <c r="M19" t="s">
        <v>106</v>
      </c>
    </row>
    <row r="20" spans="1:13" x14ac:dyDescent="0.3">
      <c r="A20" t="s">
        <v>16</v>
      </c>
      <c r="B20" t="s">
        <v>58</v>
      </c>
      <c r="C20" t="s">
        <v>107</v>
      </c>
      <c r="D20" t="s">
        <v>108</v>
      </c>
      <c r="E20" t="s">
        <v>61</v>
      </c>
      <c r="G20" t="s">
        <v>61</v>
      </c>
      <c r="H20" t="s">
        <v>61</v>
      </c>
      <c r="I20" t="s">
        <v>93</v>
      </c>
      <c r="J20" t="s">
        <v>104</v>
      </c>
      <c r="L20" t="s">
        <v>82</v>
      </c>
      <c r="M20" t="s">
        <v>106</v>
      </c>
    </row>
    <row r="21" spans="1:13" x14ac:dyDescent="0.3">
      <c r="A21" t="s">
        <v>16</v>
      </c>
      <c r="B21" t="s">
        <v>58</v>
      </c>
      <c r="C21" t="s">
        <v>109</v>
      </c>
      <c r="D21" t="s">
        <v>110</v>
      </c>
      <c r="E21" t="s">
        <v>61</v>
      </c>
      <c r="G21" t="s">
        <v>61</v>
      </c>
      <c r="H21" t="s">
        <v>61</v>
      </c>
      <c r="I21" t="s">
        <v>96</v>
      </c>
      <c r="J21" t="s">
        <v>107</v>
      </c>
      <c r="L21" t="s">
        <v>82</v>
      </c>
      <c r="M21" t="s">
        <v>106</v>
      </c>
    </row>
    <row r="22" spans="1:13" x14ac:dyDescent="0.3">
      <c r="A22" t="s">
        <v>18</v>
      </c>
      <c r="B22" t="s">
        <v>111</v>
      </c>
      <c r="C22" t="s">
        <v>59</v>
      </c>
      <c r="D22" t="s">
        <v>60</v>
      </c>
      <c r="E22" t="s">
        <v>61</v>
      </c>
      <c r="H22" t="s">
        <v>61</v>
      </c>
      <c r="I22" t="s">
        <v>62</v>
      </c>
      <c r="J22" t="s">
        <v>63</v>
      </c>
      <c r="L22" t="s">
        <v>64</v>
      </c>
      <c r="M22" t="s">
        <v>112</v>
      </c>
    </row>
    <row r="23" spans="1:13" x14ac:dyDescent="0.3">
      <c r="A23" t="s">
        <v>18</v>
      </c>
      <c r="B23" t="s">
        <v>111</v>
      </c>
      <c r="C23" t="s">
        <v>66</v>
      </c>
      <c r="D23" t="s">
        <v>67</v>
      </c>
      <c r="E23" t="s">
        <v>61</v>
      </c>
      <c r="H23" t="s">
        <v>61</v>
      </c>
      <c r="I23" t="s">
        <v>68</v>
      </c>
      <c r="J23" t="s">
        <v>59</v>
      </c>
      <c r="L23" t="s">
        <v>64</v>
      </c>
      <c r="M23" t="s">
        <v>112</v>
      </c>
    </row>
    <row r="24" spans="1:13" x14ac:dyDescent="0.3">
      <c r="A24" t="s">
        <v>18</v>
      </c>
      <c r="B24" t="s">
        <v>111</v>
      </c>
      <c r="C24" t="s">
        <v>113</v>
      </c>
      <c r="D24" t="s">
        <v>114</v>
      </c>
      <c r="E24" t="s">
        <v>61</v>
      </c>
      <c r="H24" t="s">
        <v>61</v>
      </c>
      <c r="I24" t="s">
        <v>115</v>
      </c>
      <c r="J24" t="s">
        <v>66</v>
      </c>
      <c r="L24" t="s">
        <v>64</v>
      </c>
      <c r="M24" t="s">
        <v>112</v>
      </c>
    </row>
    <row r="25" spans="1:13" x14ac:dyDescent="0.3">
      <c r="A25" t="s">
        <v>18</v>
      </c>
      <c r="B25" t="s">
        <v>111</v>
      </c>
      <c r="C25" t="s">
        <v>116</v>
      </c>
      <c r="D25" t="s">
        <v>117</v>
      </c>
      <c r="E25" t="s">
        <v>61</v>
      </c>
      <c r="H25" t="s">
        <v>61</v>
      </c>
      <c r="I25" t="s">
        <v>118</v>
      </c>
      <c r="J25" t="s">
        <v>113</v>
      </c>
      <c r="L25" t="s">
        <v>64</v>
      </c>
      <c r="M25" t="s">
        <v>112</v>
      </c>
    </row>
    <row r="26" spans="1:13" x14ac:dyDescent="0.3">
      <c r="A26" t="s">
        <v>18</v>
      </c>
      <c r="B26" t="s">
        <v>111</v>
      </c>
      <c r="C26" t="s">
        <v>72</v>
      </c>
      <c r="D26" t="s">
        <v>119</v>
      </c>
      <c r="F26" t="s">
        <v>61</v>
      </c>
      <c r="G26" t="s">
        <v>61</v>
      </c>
      <c r="I26" t="s">
        <v>62</v>
      </c>
      <c r="J26" t="s">
        <v>63</v>
      </c>
      <c r="L26" t="s">
        <v>74</v>
      </c>
      <c r="M26" t="s">
        <v>120</v>
      </c>
    </row>
    <row r="27" spans="1:13" x14ac:dyDescent="0.3">
      <c r="A27" t="s">
        <v>18</v>
      </c>
      <c r="B27" t="s">
        <v>111</v>
      </c>
      <c r="C27" t="s">
        <v>76</v>
      </c>
      <c r="D27" t="s">
        <v>121</v>
      </c>
      <c r="F27" t="s">
        <v>61</v>
      </c>
      <c r="G27" t="s">
        <v>61</v>
      </c>
      <c r="I27" t="s">
        <v>68</v>
      </c>
      <c r="J27" t="s">
        <v>72</v>
      </c>
      <c r="L27" t="s">
        <v>74</v>
      </c>
      <c r="M27" t="s">
        <v>120</v>
      </c>
    </row>
    <row r="28" spans="1:13" x14ac:dyDescent="0.3">
      <c r="A28" t="s">
        <v>18</v>
      </c>
      <c r="B28" t="s">
        <v>111</v>
      </c>
      <c r="C28" t="s">
        <v>122</v>
      </c>
      <c r="D28" t="s">
        <v>123</v>
      </c>
      <c r="F28" t="s">
        <v>61</v>
      </c>
      <c r="G28" t="s">
        <v>61</v>
      </c>
      <c r="I28" t="s">
        <v>115</v>
      </c>
      <c r="J28" t="s">
        <v>76</v>
      </c>
      <c r="L28" t="s">
        <v>74</v>
      </c>
      <c r="M28" t="s">
        <v>120</v>
      </c>
    </row>
    <row r="29" spans="1:13" x14ac:dyDescent="0.3">
      <c r="A29" t="s">
        <v>18</v>
      </c>
      <c r="B29" t="s">
        <v>111</v>
      </c>
      <c r="C29" t="s">
        <v>124</v>
      </c>
      <c r="D29" t="s">
        <v>125</v>
      </c>
      <c r="F29" t="s">
        <v>61</v>
      </c>
      <c r="G29" t="s">
        <v>61</v>
      </c>
      <c r="I29" t="s">
        <v>118</v>
      </c>
      <c r="J29" t="s">
        <v>122</v>
      </c>
      <c r="L29" t="s">
        <v>74</v>
      </c>
      <c r="M29" t="s">
        <v>120</v>
      </c>
    </row>
    <row r="30" spans="1:13" x14ac:dyDescent="0.3">
      <c r="A30" t="s">
        <v>18</v>
      </c>
      <c r="B30" t="s">
        <v>111</v>
      </c>
      <c r="C30" t="s">
        <v>80</v>
      </c>
      <c r="D30" t="s">
        <v>126</v>
      </c>
      <c r="F30" t="s">
        <v>61</v>
      </c>
      <c r="H30" t="s">
        <v>61</v>
      </c>
      <c r="I30" t="s">
        <v>62</v>
      </c>
      <c r="J30" t="s">
        <v>63</v>
      </c>
      <c r="L30" t="s">
        <v>127</v>
      </c>
      <c r="M30" t="s">
        <v>128</v>
      </c>
    </row>
    <row r="31" spans="1:13" x14ac:dyDescent="0.3">
      <c r="A31" t="s">
        <v>18</v>
      </c>
      <c r="B31" t="s">
        <v>111</v>
      </c>
      <c r="C31" t="s">
        <v>84</v>
      </c>
      <c r="D31" t="s">
        <v>129</v>
      </c>
      <c r="F31" t="s">
        <v>61</v>
      </c>
      <c r="H31" t="s">
        <v>61</v>
      </c>
      <c r="I31" t="s">
        <v>68</v>
      </c>
      <c r="J31" t="s">
        <v>80</v>
      </c>
      <c r="L31" t="s">
        <v>127</v>
      </c>
      <c r="M31" t="s">
        <v>128</v>
      </c>
    </row>
    <row r="32" spans="1:13" x14ac:dyDescent="0.3">
      <c r="A32" t="s">
        <v>18</v>
      </c>
      <c r="B32" t="s">
        <v>111</v>
      </c>
      <c r="C32" t="s">
        <v>130</v>
      </c>
      <c r="D32" t="s">
        <v>131</v>
      </c>
      <c r="F32" t="s">
        <v>61</v>
      </c>
      <c r="H32" t="s">
        <v>61</v>
      </c>
      <c r="I32" t="s">
        <v>115</v>
      </c>
      <c r="J32" t="s">
        <v>84</v>
      </c>
      <c r="L32" t="s">
        <v>127</v>
      </c>
      <c r="M32" t="s">
        <v>128</v>
      </c>
    </row>
    <row r="33" spans="1:13" x14ac:dyDescent="0.3">
      <c r="A33" t="s">
        <v>18</v>
      </c>
      <c r="B33" t="s">
        <v>111</v>
      </c>
      <c r="C33" t="s">
        <v>132</v>
      </c>
      <c r="D33" t="s">
        <v>133</v>
      </c>
      <c r="F33" t="s">
        <v>61</v>
      </c>
      <c r="H33" t="s">
        <v>61</v>
      </c>
      <c r="I33" t="s">
        <v>118</v>
      </c>
      <c r="J33" t="s">
        <v>130</v>
      </c>
      <c r="L33" t="s">
        <v>127</v>
      </c>
      <c r="M33" t="s">
        <v>128</v>
      </c>
    </row>
    <row r="34" spans="1:13" x14ac:dyDescent="0.3">
      <c r="A34" t="s">
        <v>18</v>
      </c>
      <c r="B34" t="s">
        <v>111</v>
      </c>
      <c r="C34" t="s">
        <v>87</v>
      </c>
      <c r="D34" t="s">
        <v>134</v>
      </c>
      <c r="E34" t="s">
        <v>61</v>
      </c>
      <c r="G34" t="s">
        <v>61</v>
      </c>
      <c r="I34" t="s">
        <v>62</v>
      </c>
      <c r="J34" t="s">
        <v>63</v>
      </c>
      <c r="L34" t="s">
        <v>135</v>
      </c>
      <c r="M34" t="s">
        <v>136</v>
      </c>
    </row>
    <row r="35" spans="1:13" x14ac:dyDescent="0.3">
      <c r="A35" t="s">
        <v>18</v>
      </c>
      <c r="B35" t="s">
        <v>111</v>
      </c>
      <c r="C35" t="s">
        <v>91</v>
      </c>
      <c r="D35" t="s">
        <v>137</v>
      </c>
      <c r="E35" t="s">
        <v>61</v>
      </c>
      <c r="G35" t="s">
        <v>61</v>
      </c>
      <c r="I35" t="s">
        <v>68</v>
      </c>
      <c r="J35" t="s">
        <v>80</v>
      </c>
      <c r="L35" t="s">
        <v>135</v>
      </c>
      <c r="M35" t="s">
        <v>136</v>
      </c>
    </row>
    <row r="36" spans="1:13" x14ac:dyDescent="0.3">
      <c r="A36" t="s">
        <v>18</v>
      </c>
      <c r="B36" t="s">
        <v>111</v>
      </c>
      <c r="C36" t="s">
        <v>138</v>
      </c>
      <c r="D36" t="s">
        <v>139</v>
      </c>
      <c r="E36" t="s">
        <v>61</v>
      </c>
      <c r="G36" t="s">
        <v>61</v>
      </c>
      <c r="I36" t="s">
        <v>115</v>
      </c>
      <c r="J36" t="s">
        <v>84</v>
      </c>
      <c r="L36" t="s">
        <v>135</v>
      </c>
      <c r="M36" t="s">
        <v>136</v>
      </c>
    </row>
    <row r="37" spans="1:13" x14ac:dyDescent="0.3">
      <c r="A37" t="s">
        <v>18</v>
      </c>
      <c r="B37" t="s">
        <v>111</v>
      </c>
      <c r="C37" t="s">
        <v>140</v>
      </c>
      <c r="D37" t="s">
        <v>141</v>
      </c>
      <c r="E37" t="s">
        <v>61</v>
      </c>
      <c r="G37" t="s">
        <v>61</v>
      </c>
      <c r="I37" t="s">
        <v>118</v>
      </c>
      <c r="J37" t="s">
        <v>130</v>
      </c>
      <c r="L37" t="s">
        <v>135</v>
      </c>
      <c r="M37" t="s">
        <v>136</v>
      </c>
    </row>
    <row r="38" spans="1:13" x14ac:dyDescent="0.3">
      <c r="A38" t="s">
        <v>18</v>
      </c>
      <c r="B38" t="s">
        <v>111</v>
      </c>
      <c r="C38" t="s">
        <v>97</v>
      </c>
      <c r="D38" t="s">
        <v>142</v>
      </c>
      <c r="E38" t="s">
        <v>61</v>
      </c>
      <c r="H38" t="s">
        <v>61</v>
      </c>
      <c r="I38" t="s">
        <v>89</v>
      </c>
      <c r="J38" t="s">
        <v>63</v>
      </c>
      <c r="L38" t="s">
        <v>64</v>
      </c>
      <c r="M38" t="s">
        <v>143</v>
      </c>
    </row>
    <row r="39" spans="1:13" x14ac:dyDescent="0.3">
      <c r="A39" t="s">
        <v>18</v>
      </c>
      <c r="B39" t="s">
        <v>111</v>
      </c>
      <c r="C39" t="s">
        <v>100</v>
      </c>
      <c r="D39" t="s">
        <v>92</v>
      </c>
      <c r="E39" t="s">
        <v>61</v>
      </c>
      <c r="H39" t="s">
        <v>61</v>
      </c>
      <c r="I39" t="s">
        <v>93</v>
      </c>
      <c r="J39" t="s">
        <v>97</v>
      </c>
      <c r="L39" t="s">
        <v>64</v>
      </c>
      <c r="M39" t="s">
        <v>143</v>
      </c>
    </row>
    <row r="40" spans="1:13" x14ac:dyDescent="0.3">
      <c r="A40" t="s">
        <v>18</v>
      </c>
      <c r="B40" t="s">
        <v>111</v>
      </c>
      <c r="C40" t="s">
        <v>144</v>
      </c>
      <c r="D40" t="s">
        <v>145</v>
      </c>
      <c r="E40" t="s">
        <v>61</v>
      </c>
      <c r="H40" t="s">
        <v>61</v>
      </c>
      <c r="I40" t="s">
        <v>146</v>
      </c>
      <c r="J40" t="s">
        <v>100</v>
      </c>
      <c r="L40" t="s">
        <v>64</v>
      </c>
      <c r="M40" t="s">
        <v>143</v>
      </c>
    </row>
    <row r="41" spans="1:13" x14ac:dyDescent="0.3">
      <c r="A41" t="s">
        <v>18</v>
      </c>
      <c r="B41" t="s">
        <v>111</v>
      </c>
      <c r="C41" t="s">
        <v>147</v>
      </c>
      <c r="D41" t="s">
        <v>148</v>
      </c>
      <c r="E41" t="s">
        <v>61</v>
      </c>
      <c r="H41" t="s">
        <v>61</v>
      </c>
      <c r="I41" t="s">
        <v>149</v>
      </c>
      <c r="J41" t="s">
        <v>144</v>
      </c>
      <c r="L41" t="s">
        <v>64</v>
      </c>
      <c r="M41" t="s">
        <v>143</v>
      </c>
    </row>
    <row r="42" spans="1:13" x14ac:dyDescent="0.3">
      <c r="A42" t="s">
        <v>18</v>
      </c>
      <c r="B42" t="s">
        <v>111</v>
      </c>
      <c r="C42" t="s">
        <v>104</v>
      </c>
      <c r="D42" t="s">
        <v>150</v>
      </c>
      <c r="F42" t="s">
        <v>61</v>
      </c>
      <c r="G42" t="s">
        <v>61</v>
      </c>
      <c r="I42" t="s">
        <v>89</v>
      </c>
      <c r="J42" t="s">
        <v>63</v>
      </c>
      <c r="L42" t="s">
        <v>74</v>
      </c>
      <c r="M42" t="s">
        <v>151</v>
      </c>
    </row>
    <row r="43" spans="1:13" x14ac:dyDescent="0.3">
      <c r="A43" t="s">
        <v>18</v>
      </c>
      <c r="B43" t="s">
        <v>111</v>
      </c>
      <c r="C43" t="s">
        <v>107</v>
      </c>
      <c r="D43" t="s">
        <v>152</v>
      </c>
      <c r="F43" t="s">
        <v>61</v>
      </c>
      <c r="G43" t="s">
        <v>61</v>
      </c>
      <c r="I43" t="s">
        <v>93</v>
      </c>
      <c r="J43" t="s">
        <v>104</v>
      </c>
      <c r="L43" t="s">
        <v>74</v>
      </c>
      <c r="M43" t="s">
        <v>151</v>
      </c>
    </row>
    <row r="44" spans="1:13" x14ac:dyDescent="0.3">
      <c r="A44" t="s">
        <v>18</v>
      </c>
      <c r="B44" t="s">
        <v>111</v>
      </c>
      <c r="C44" t="s">
        <v>153</v>
      </c>
      <c r="D44" t="s">
        <v>154</v>
      </c>
      <c r="F44" t="s">
        <v>61</v>
      </c>
      <c r="G44" t="s">
        <v>61</v>
      </c>
      <c r="I44" t="s">
        <v>146</v>
      </c>
      <c r="J44" t="s">
        <v>107</v>
      </c>
      <c r="L44" t="s">
        <v>74</v>
      </c>
      <c r="M44" t="s">
        <v>151</v>
      </c>
    </row>
    <row r="45" spans="1:13" x14ac:dyDescent="0.3">
      <c r="A45" t="s">
        <v>18</v>
      </c>
      <c r="B45" t="s">
        <v>111</v>
      </c>
      <c r="C45" t="s">
        <v>155</v>
      </c>
      <c r="D45" t="s">
        <v>156</v>
      </c>
      <c r="F45" t="s">
        <v>61</v>
      </c>
      <c r="G45" t="s">
        <v>61</v>
      </c>
      <c r="I45" t="s">
        <v>149</v>
      </c>
      <c r="J45" t="s">
        <v>153</v>
      </c>
      <c r="L45" t="s">
        <v>74</v>
      </c>
      <c r="M45" t="s">
        <v>151</v>
      </c>
    </row>
    <row r="46" spans="1:13" x14ac:dyDescent="0.3">
      <c r="A46" t="s">
        <v>18</v>
      </c>
      <c r="B46" t="s">
        <v>111</v>
      </c>
      <c r="C46" t="s">
        <v>157</v>
      </c>
      <c r="D46" t="s">
        <v>158</v>
      </c>
      <c r="F46" t="s">
        <v>61</v>
      </c>
      <c r="H46" t="s">
        <v>61</v>
      </c>
      <c r="I46" t="s">
        <v>89</v>
      </c>
      <c r="J46" t="s">
        <v>63</v>
      </c>
      <c r="L46" t="s">
        <v>127</v>
      </c>
      <c r="M46" t="s">
        <v>159</v>
      </c>
    </row>
    <row r="47" spans="1:13" x14ac:dyDescent="0.3">
      <c r="A47" t="s">
        <v>18</v>
      </c>
      <c r="B47" t="s">
        <v>111</v>
      </c>
      <c r="C47" t="s">
        <v>160</v>
      </c>
      <c r="D47" t="s">
        <v>161</v>
      </c>
      <c r="F47" t="s">
        <v>61</v>
      </c>
      <c r="H47" t="s">
        <v>61</v>
      </c>
      <c r="I47" t="s">
        <v>93</v>
      </c>
      <c r="J47" t="s">
        <v>157</v>
      </c>
      <c r="L47" t="s">
        <v>127</v>
      </c>
      <c r="M47" t="s">
        <v>159</v>
      </c>
    </row>
    <row r="48" spans="1:13" x14ac:dyDescent="0.3">
      <c r="A48" t="s">
        <v>18</v>
      </c>
      <c r="B48" t="s">
        <v>111</v>
      </c>
      <c r="C48" t="s">
        <v>162</v>
      </c>
      <c r="D48" t="s">
        <v>163</v>
      </c>
      <c r="F48" t="s">
        <v>61</v>
      </c>
      <c r="H48" t="s">
        <v>61</v>
      </c>
      <c r="I48" t="s">
        <v>146</v>
      </c>
      <c r="J48" t="s">
        <v>160</v>
      </c>
      <c r="L48" t="s">
        <v>127</v>
      </c>
      <c r="M48" t="s">
        <v>159</v>
      </c>
    </row>
    <row r="49" spans="1:13" x14ac:dyDescent="0.3">
      <c r="A49" t="s">
        <v>18</v>
      </c>
      <c r="B49" t="s">
        <v>111</v>
      </c>
      <c r="C49" t="s">
        <v>164</v>
      </c>
      <c r="D49" t="s">
        <v>165</v>
      </c>
      <c r="F49" t="s">
        <v>61</v>
      </c>
      <c r="H49" t="s">
        <v>61</v>
      </c>
      <c r="I49" t="s">
        <v>149</v>
      </c>
      <c r="J49" t="s">
        <v>162</v>
      </c>
      <c r="L49" t="s">
        <v>127</v>
      </c>
      <c r="M49" t="s">
        <v>159</v>
      </c>
    </row>
    <row r="50" spans="1:13" x14ac:dyDescent="0.3">
      <c r="A50" t="s">
        <v>18</v>
      </c>
      <c r="B50" t="s">
        <v>111</v>
      </c>
      <c r="C50" t="s">
        <v>166</v>
      </c>
      <c r="D50" t="s">
        <v>167</v>
      </c>
      <c r="E50" t="s">
        <v>61</v>
      </c>
      <c r="G50" t="s">
        <v>61</v>
      </c>
      <c r="I50" t="s">
        <v>89</v>
      </c>
      <c r="J50" t="s">
        <v>63</v>
      </c>
      <c r="L50" t="s">
        <v>135</v>
      </c>
      <c r="M50" t="s">
        <v>168</v>
      </c>
    </row>
    <row r="51" spans="1:13" x14ac:dyDescent="0.3">
      <c r="A51" t="s">
        <v>18</v>
      </c>
      <c r="B51" t="s">
        <v>111</v>
      </c>
      <c r="C51" t="s">
        <v>169</v>
      </c>
      <c r="D51" t="s">
        <v>170</v>
      </c>
      <c r="E51" t="s">
        <v>61</v>
      </c>
      <c r="G51" t="s">
        <v>61</v>
      </c>
      <c r="I51" t="s">
        <v>93</v>
      </c>
      <c r="J51" t="s">
        <v>157</v>
      </c>
      <c r="L51" t="s">
        <v>135</v>
      </c>
      <c r="M51" t="s">
        <v>168</v>
      </c>
    </row>
    <row r="52" spans="1:13" x14ac:dyDescent="0.3">
      <c r="A52" t="s">
        <v>18</v>
      </c>
      <c r="B52" t="s">
        <v>111</v>
      </c>
      <c r="C52" t="s">
        <v>171</v>
      </c>
      <c r="D52" t="s">
        <v>172</v>
      </c>
      <c r="E52" t="s">
        <v>61</v>
      </c>
      <c r="G52" t="s">
        <v>61</v>
      </c>
      <c r="I52" t="s">
        <v>146</v>
      </c>
      <c r="J52" t="s">
        <v>160</v>
      </c>
      <c r="L52" t="s">
        <v>135</v>
      </c>
      <c r="M52" t="s">
        <v>168</v>
      </c>
    </row>
    <row r="53" spans="1:13" x14ac:dyDescent="0.3">
      <c r="A53" t="s">
        <v>18</v>
      </c>
      <c r="B53" t="s">
        <v>111</v>
      </c>
      <c r="C53" t="s">
        <v>173</v>
      </c>
      <c r="D53" t="s">
        <v>174</v>
      </c>
      <c r="E53" t="s">
        <v>61</v>
      </c>
      <c r="G53" t="s">
        <v>61</v>
      </c>
      <c r="I53" t="s">
        <v>149</v>
      </c>
      <c r="J53" t="s">
        <v>162</v>
      </c>
      <c r="L53" t="s">
        <v>135</v>
      </c>
      <c r="M53" t="s">
        <v>168</v>
      </c>
    </row>
    <row r="54" spans="1:13" x14ac:dyDescent="0.3">
      <c r="A54" t="s">
        <v>175</v>
      </c>
      <c r="B54" t="s">
        <v>176</v>
      </c>
      <c r="C54" t="s">
        <v>59</v>
      </c>
      <c r="D54" t="s">
        <v>60</v>
      </c>
      <c r="E54" t="s">
        <v>61</v>
      </c>
      <c r="H54" t="s">
        <v>61</v>
      </c>
      <c r="I54" t="s">
        <v>62</v>
      </c>
      <c r="J54" t="s">
        <v>63</v>
      </c>
      <c r="L54" t="s">
        <v>64</v>
      </c>
      <c r="M54" t="s">
        <v>177</v>
      </c>
    </row>
    <row r="55" spans="1:13" x14ac:dyDescent="0.3">
      <c r="A55" t="s">
        <v>175</v>
      </c>
      <c r="B55" t="s">
        <v>176</v>
      </c>
      <c r="C55" t="s">
        <v>66</v>
      </c>
      <c r="D55" t="s">
        <v>67</v>
      </c>
      <c r="E55" t="s">
        <v>61</v>
      </c>
      <c r="H55" t="s">
        <v>61</v>
      </c>
      <c r="I55" t="s">
        <v>68</v>
      </c>
      <c r="J55" t="s">
        <v>59</v>
      </c>
      <c r="L55" t="s">
        <v>64</v>
      </c>
      <c r="M55" t="s">
        <v>177</v>
      </c>
    </row>
    <row r="56" spans="1:13" x14ac:dyDescent="0.3">
      <c r="A56" t="s">
        <v>175</v>
      </c>
      <c r="B56" t="s">
        <v>176</v>
      </c>
      <c r="C56" t="s">
        <v>178</v>
      </c>
      <c r="D56" t="s">
        <v>179</v>
      </c>
      <c r="E56" t="s">
        <v>61</v>
      </c>
      <c r="H56" t="s">
        <v>61</v>
      </c>
      <c r="I56" t="s">
        <v>180</v>
      </c>
      <c r="J56" t="s">
        <v>181</v>
      </c>
      <c r="L56" t="s">
        <v>64</v>
      </c>
      <c r="M56" t="s">
        <v>177</v>
      </c>
    </row>
    <row r="57" spans="1:13" x14ac:dyDescent="0.3">
      <c r="A57" t="s">
        <v>175</v>
      </c>
      <c r="B57" t="s">
        <v>176</v>
      </c>
      <c r="C57" t="s">
        <v>72</v>
      </c>
      <c r="D57" t="s">
        <v>119</v>
      </c>
      <c r="F57" t="s">
        <v>61</v>
      </c>
      <c r="G57" t="s">
        <v>61</v>
      </c>
      <c r="I57" t="s">
        <v>62</v>
      </c>
      <c r="J57" t="s">
        <v>63</v>
      </c>
      <c r="L57" t="s">
        <v>74</v>
      </c>
      <c r="M57" t="s">
        <v>182</v>
      </c>
    </row>
    <row r="58" spans="1:13" x14ac:dyDescent="0.3">
      <c r="A58" t="s">
        <v>175</v>
      </c>
      <c r="B58" t="s">
        <v>176</v>
      </c>
      <c r="C58" t="s">
        <v>76</v>
      </c>
      <c r="D58" t="s">
        <v>121</v>
      </c>
      <c r="F58" t="s">
        <v>61</v>
      </c>
      <c r="G58" t="s">
        <v>61</v>
      </c>
      <c r="I58" t="s">
        <v>68</v>
      </c>
      <c r="J58" t="s">
        <v>72</v>
      </c>
      <c r="L58" t="s">
        <v>74</v>
      </c>
      <c r="M58" t="s">
        <v>182</v>
      </c>
    </row>
    <row r="59" spans="1:13" x14ac:dyDescent="0.3">
      <c r="A59" t="s">
        <v>175</v>
      </c>
      <c r="B59" t="s">
        <v>176</v>
      </c>
      <c r="C59" t="s">
        <v>183</v>
      </c>
      <c r="D59" t="s">
        <v>184</v>
      </c>
      <c r="F59" t="s">
        <v>61</v>
      </c>
      <c r="G59" t="s">
        <v>61</v>
      </c>
      <c r="I59" t="s">
        <v>180</v>
      </c>
      <c r="J59" t="s">
        <v>76</v>
      </c>
      <c r="L59" t="s">
        <v>74</v>
      </c>
      <c r="M59" t="s">
        <v>182</v>
      </c>
    </row>
    <row r="60" spans="1:13" x14ac:dyDescent="0.3">
      <c r="A60" t="s">
        <v>175</v>
      </c>
      <c r="B60" t="s">
        <v>176</v>
      </c>
      <c r="C60" t="s">
        <v>80</v>
      </c>
      <c r="D60" t="s">
        <v>126</v>
      </c>
      <c r="F60" t="s">
        <v>61</v>
      </c>
      <c r="H60" t="s">
        <v>61</v>
      </c>
      <c r="I60" t="s">
        <v>62</v>
      </c>
      <c r="J60" t="s">
        <v>63</v>
      </c>
      <c r="L60" t="s">
        <v>127</v>
      </c>
      <c r="M60" t="s">
        <v>185</v>
      </c>
    </row>
    <row r="61" spans="1:13" x14ac:dyDescent="0.3">
      <c r="A61" t="s">
        <v>175</v>
      </c>
      <c r="B61" t="s">
        <v>176</v>
      </c>
      <c r="C61" t="s">
        <v>84</v>
      </c>
      <c r="D61" t="s">
        <v>129</v>
      </c>
      <c r="F61" t="s">
        <v>61</v>
      </c>
      <c r="H61" t="s">
        <v>61</v>
      </c>
      <c r="I61" t="s">
        <v>68</v>
      </c>
      <c r="J61" t="s">
        <v>80</v>
      </c>
      <c r="L61" t="s">
        <v>127</v>
      </c>
      <c r="M61" t="s">
        <v>185</v>
      </c>
    </row>
    <row r="62" spans="1:13" x14ac:dyDescent="0.3">
      <c r="A62" t="s">
        <v>175</v>
      </c>
      <c r="B62" t="s">
        <v>176</v>
      </c>
      <c r="C62" t="s">
        <v>186</v>
      </c>
      <c r="D62" t="s">
        <v>187</v>
      </c>
      <c r="F62" t="s">
        <v>61</v>
      </c>
      <c r="H62" t="s">
        <v>61</v>
      </c>
      <c r="I62" t="s">
        <v>180</v>
      </c>
      <c r="J62" t="s">
        <v>84</v>
      </c>
      <c r="L62" t="s">
        <v>127</v>
      </c>
      <c r="M62" t="s">
        <v>185</v>
      </c>
    </row>
    <row r="63" spans="1:13" x14ac:dyDescent="0.3">
      <c r="A63" t="s">
        <v>175</v>
      </c>
      <c r="B63" t="s">
        <v>176</v>
      </c>
      <c r="C63" t="s">
        <v>87</v>
      </c>
      <c r="D63" t="s">
        <v>134</v>
      </c>
      <c r="E63" t="s">
        <v>61</v>
      </c>
      <c r="G63" t="s">
        <v>61</v>
      </c>
      <c r="I63" t="s">
        <v>62</v>
      </c>
      <c r="J63" t="s">
        <v>63</v>
      </c>
      <c r="L63" t="s">
        <v>135</v>
      </c>
      <c r="M63" t="s">
        <v>188</v>
      </c>
    </row>
    <row r="64" spans="1:13" x14ac:dyDescent="0.3">
      <c r="A64" t="s">
        <v>175</v>
      </c>
      <c r="B64" t="s">
        <v>176</v>
      </c>
      <c r="C64" t="s">
        <v>91</v>
      </c>
      <c r="D64" t="s">
        <v>137</v>
      </c>
      <c r="E64" t="s">
        <v>61</v>
      </c>
      <c r="G64" t="s">
        <v>61</v>
      </c>
      <c r="I64" t="s">
        <v>68</v>
      </c>
      <c r="J64" t="s">
        <v>87</v>
      </c>
      <c r="L64" t="s">
        <v>135</v>
      </c>
      <c r="M64" t="s">
        <v>188</v>
      </c>
    </row>
    <row r="65" spans="1:13" x14ac:dyDescent="0.3">
      <c r="A65" t="s">
        <v>175</v>
      </c>
      <c r="B65" t="s">
        <v>176</v>
      </c>
      <c r="C65" t="s">
        <v>189</v>
      </c>
      <c r="D65" t="s">
        <v>190</v>
      </c>
      <c r="E65" t="s">
        <v>61</v>
      </c>
      <c r="G65" t="s">
        <v>61</v>
      </c>
      <c r="I65" t="s">
        <v>180</v>
      </c>
      <c r="J65" t="s">
        <v>91</v>
      </c>
      <c r="L65" t="s">
        <v>135</v>
      </c>
      <c r="M65" t="s">
        <v>188</v>
      </c>
    </row>
    <row r="66" spans="1:13" x14ac:dyDescent="0.3">
      <c r="A66" t="s">
        <v>175</v>
      </c>
      <c r="B66" t="s">
        <v>176</v>
      </c>
      <c r="C66" t="s">
        <v>97</v>
      </c>
      <c r="D66" t="s">
        <v>142</v>
      </c>
      <c r="E66" t="s">
        <v>61</v>
      </c>
      <c r="H66" t="s">
        <v>61</v>
      </c>
      <c r="I66" t="s">
        <v>89</v>
      </c>
      <c r="J66" t="s">
        <v>63</v>
      </c>
      <c r="L66" t="s">
        <v>64</v>
      </c>
      <c r="M66" t="s">
        <v>191</v>
      </c>
    </row>
    <row r="67" spans="1:13" x14ac:dyDescent="0.3">
      <c r="A67" t="s">
        <v>175</v>
      </c>
      <c r="B67" t="s">
        <v>176</v>
      </c>
      <c r="C67" t="s">
        <v>100</v>
      </c>
      <c r="D67" t="s">
        <v>92</v>
      </c>
      <c r="E67" t="s">
        <v>61</v>
      </c>
      <c r="H67" t="s">
        <v>61</v>
      </c>
      <c r="I67" t="s">
        <v>93</v>
      </c>
      <c r="J67" t="s">
        <v>97</v>
      </c>
      <c r="L67" t="s">
        <v>64</v>
      </c>
      <c r="M67" t="s">
        <v>191</v>
      </c>
    </row>
    <row r="68" spans="1:13" x14ac:dyDescent="0.3">
      <c r="A68" t="s">
        <v>175</v>
      </c>
      <c r="B68" t="s">
        <v>176</v>
      </c>
      <c r="C68" t="s">
        <v>192</v>
      </c>
      <c r="D68" t="s">
        <v>193</v>
      </c>
      <c r="E68" t="s">
        <v>61</v>
      </c>
      <c r="H68" t="s">
        <v>61</v>
      </c>
      <c r="I68" t="s">
        <v>194</v>
      </c>
      <c r="J68" t="s">
        <v>100</v>
      </c>
      <c r="L68" t="s">
        <v>64</v>
      </c>
      <c r="M68" t="s">
        <v>191</v>
      </c>
    </row>
    <row r="69" spans="1:13" x14ac:dyDescent="0.3">
      <c r="A69" t="s">
        <v>175</v>
      </c>
      <c r="B69" t="s">
        <v>176</v>
      </c>
      <c r="C69" t="s">
        <v>104</v>
      </c>
      <c r="D69" t="s">
        <v>150</v>
      </c>
      <c r="F69" t="s">
        <v>61</v>
      </c>
      <c r="G69" t="s">
        <v>61</v>
      </c>
      <c r="I69" t="s">
        <v>89</v>
      </c>
      <c r="J69" t="s">
        <v>63</v>
      </c>
      <c r="L69" t="s">
        <v>74</v>
      </c>
      <c r="M69" t="s">
        <v>195</v>
      </c>
    </row>
    <row r="70" spans="1:13" x14ac:dyDescent="0.3">
      <c r="A70" t="s">
        <v>175</v>
      </c>
      <c r="B70" t="s">
        <v>176</v>
      </c>
      <c r="C70" t="s">
        <v>107</v>
      </c>
      <c r="D70" t="s">
        <v>196</v>
      </c>
      <c r="F70" t="s">
        <v>61</v>
      </c>
      <c r="G70" t="s">
        <v>61</v>
      </c>
      <c r="I70" t="s">
        <v>93</v>
      </c>
      <c r="J70" t="s">
        <v>104</v>
      </c>
      <c r="L70" t="s">
        <v>74</v>
      </c>
      <c r="M70" t="s">
        <v>195</v>
      </c>
    </row>
    <row r="71" spans="1:13" x14ac:dyDescent="0.3">
      <c r="A71" t="s">
        <v>175</v>
      </c>
      <c r="B71" t="s">
        <v>176</v>
      </c>
      <c r="C71" t="s">
        <v>197</v>
      </c>
      <c r="D71" t="s">
        <v>198</v>
      </c>
      <c r="F71" t="s">
        <v>61</v>
      </c>
      <c r="G71" t="s">
        <v>61</v>
      </c>
      <c r="I71" t="s">
        <v>194</v>
      </c>
      <c r="J71" t="s">
        <v>107</v>
      </c>
      <c r="L71" t="s">
        <v>74</v>
      </c>
      <c r="M71" t="s">
        <v>195</v>
      </c>
    </row>
    <row r="72" spans="1:13" x14ac:dyDescent="0.3">
      <c r="A72" t="s">
        <v>175</v>
      </c>
      <c r="B72" t="s">
        <v>176</v>
      </c>
      <c r="C72" t="s">
        <v>157</v>
      </c>
      <c r="D72" t="s">
        <v>199</v>
      </c>
      <c r="F72" t="s">
        <v>61</v>
      </c>
      <c r="H72" t="s">
        <v>61</v>
      </c>
      <c r="I72" t="s">
        <v>89</v>
      </c>
      <c r="J72" t="s">
        <v>63</v>
      </c>
      <c r="L72" t="s">
        <v>127</v>
      </c>
      <c r="M72" t="s">
        <v>200</v>
      </c>
    </row>
    <row r="73" spans="1:13" x14ac:dyDescent="0.3">
      <c r="A73" t="s">
        <v>175</v>
      </c>
      <c r="B73" t="s">
        <v>176</v>
      </c>
      <c r="C73" t="s">
        <v>160</v>
      </c>
      <c r="D73" t="s">
        <v>201</v>
      </c>
      <c r="F73" t="s">
        <v>61</v>
      </c>
      <c r="H73" t="s">
        <v>61</v>
      </c>
      <c r="I73" t="s">
        <v>93</v>
      </c>
      <c r="J73" t="s">
        <v>157</v>
      </c>
      <c r="L73" t="s">
        <v>127</v>
      </c>
      <c r="M73" t="s">
        <v>200</v>
      </c>
    </row>
    <row r="74" spans="1:13" x14ac:dyDescent="0.3">
      <c r="A74" t="s">
        <v>175</v>
      </c>
      <c r="B74" t="s">
        <v>176</v>
      </c>
      <c r="C74" t="s">
        <v>202</v>
      </c>
      <c r="D74" t="s">
        <v>203</v>
      </c>
      <c r="F74" t="s">
        <v>61</v>
      </c>
      <c r="H74" t="s">
        <v>61</v>
      </c>
      <c r="I74" t="s">
        <v>194</v>
      </c>
      <c r="J74" t="s">
        <v>160</v>
      </c>
      <c r="L74" t="s">
        <v>127</v>
      </c>
      <c r="M74" t="s">
        <v>200</v>
      </c>
    </row>
    <row r="75" spans="1:13" x14ac:dyDescent="0.3">
      <c r="A75" t="s">
        <v>175</v>
      </c>
      <c r="B75" t="s">
        <v>176</v>
      </c>
      <c r="C75" t="s">
        <v>166</v>
      </c>
      <c r="D75" t="s">
        <v>167</v>
      </c>
      <c r="E75" t="s">
        <v>61</v>
      </c>
      <c r="G75" t="s">
        <v>61</v>
      </c>
      <c r="I75" t="s">
        <v>89</v>
      </c>
      <c r="J75" t="s">
        <v>63</v>
      </c>
      <c r="L75" t="s">
        <v>135</v>
      </c>
      <c r="M75" t="s">
        <v>204</v>
      </c>
    </row>
    <row r="76" spans="1:13" x14ac:dyDescent="0.3">
      <c r="A76" t="s">
        <v>175</v>
      </c>
      <c r="B76" t="s">
        <v>176</v>
      </c>
      <c r="C76" t="s">
        <v>169</v>
      </c>
      <c r="D76" t="s">
        <v>170</v>
      </c>
      <c r="E76" t="s">
        <v>61</v>
      </c>
      <c r="G76" t="s">
        <v>61</v>
      </c>
      <c r="I76" t="s">
        <v>93</v>
      </c>
      <c r="J76" t="s">
        <v>166</v>
      </c>
      <c r="L76" t="s">
        <v>135</v>
      </c>
      <c r="M76" t="s">
        <v>204</v>
      </c>
    </row>
    <row r="77" spans="1:13" x14ac:dyDescent="0.3">
      <c r="A77" t="s">
        <v>175</v>
      </c>
      <c r="B77" t="s">
        <v>176</v>
      </c>
      <c r="C77" t="s">
        <v>205</v>
      </c>
      <c r="D77" t="s">
        <v>206</v>
      </c>
      <c r="E77" t="s">
        <v>61</v>
      </c>
      <c r="G77" t="s">
        <v>61</v>
      </c>
      <c r="I77" t="s">
        <v>194</v>
      </c>
      <c r="J77" t="s">
        <v>169</v>
      </c>
      <c r="L77" t="s">
        <v>135</v>
      </c>
      <c r="M77" t="s">
        <v>204</v>
      </c>
    </row>
    <row r="78" spans="1:13" x14ac:dyDescent="0.3">
      <c r="A78" t="s">
        <v>207</v>
      </c>
      <c r="B78" t="s">
        <v>208</v>
      </c>
      <c r="C78" t="s">
        <v>59</v>
      </c>
      <c r="D78" t="s">
        <v>209</v>
      </c>
      <c r="E78" t="s">
        <v>61</v>
      </c>
      <c r="H78" t="s">
        <v>61</v>
      </c>
      <c r="I78" t="s">
        <v>62</v>
      </c>
      <c r="J78" t="s">
        <v>63</v>
      </c>
      <c r="L78" t="s">
        <v>64</v>
      </c>
      <c r="M78" t="s">
        <v>210</v>
      </c>
    </row>
    <row r="79" spans="1:13" x14ac:dyDescent="0.3">
      <c r="A79" t="s">
        <v>207</v>
      </c>
      <c r="B79" t="s">
        <v>208</v>
      </c>
      <c r="C79" t="s">
        <v>66</v>
      </c>
      <c r="D79" t="s">
        <v>211</v>
      </c>
      <c r="E79" t="s">
        <v>61</v>
      </c>
      <c r="H79" t="s">
        <v>61</v>
      </c>
      <c r="I79" t="s">
        <v>68</v>
      </c>
      <c r="J79" t="s">
        <v>59</v>
      </c>
      <c r="L79" t="s">
        <v>64</v>
      </c>
      <c r="M79" t="s">
        <v>210</v>
      </c>
    </row>
    <row r="80" spans="1:13" x14ac:dyDescent="0.3">
      <c r="A80" t="s">
        <v>207</v>
      </c>
      <c r="B80" t="s">
        <v>208</v>
      </c>
      <c r="C80" t="s">
        <v>212</v>
      </c>
      <c r="D80" t="s">
        <v>213</v>
      </c>
      <c r="E80" t="s">
        <v>61</v>
      </c>
      <c r="H80" t="s">
        <v>61</v>
      </c>
      <c r="I80" t="s">
        <v>214</v>
      </c>
      <c r="J80" t="s">
        <v>66</v>
      </c>
      <c r="L80" t="s">
        <v>64</v>
      </c>
      <c r="M80" t="s">
        <v>210</v>
      </c>
    </row>
    <row r="81" spans="1:13" x14ac:dyDescent="0.3">
      <c r="A81" t="s">
        <v>207</v>
      </c>
      <c r="B81" t="s">
        <v>208</v>
      </c>
      <c r="C81" t="s">
        <v>72</v>
      </c>
      <c r="D81" t="s">
        <v>215</v>
      </c>
      <c r="F81" t="s">
        <v>61</v>
      </c>
      <c r="G81" t="s">
        <v>61</v>
      </c>
      <c r="I81" t="s">
        <v>62</v>
      </c>
      <c r="J81" t="s">
        <v>63</v>
      </c>
      <c r="L81" t="s">
        <v>74</v>
      </c>
      <c r="M81" t="s">
        <v>216</v>
      </c>
    </row>
    <row r="82" spans="1:13" x14ac:dyDescent="0.3">
      <c r="A82" t="s">
        <v>207</v>
      </c>
      <c r="B82" t="s">
        <v>208</v>
      </c>
      <c r="C82" t="s">
        <v>76</v>
      </c>
      <c r="D82" t="s">
        <v>217</v>
      </c>
      <c r="F82" t="s">
        <v>61</v>
      </c>
      <c r="G82" t="s">
        <v>61</v>
      </c>
      <c r="I82" t="s">
        <v>68</v>
      </c>
      <c r="J82" t="s">
        <v>72</v>
      </c>
      <c r="L82" t="s">
        <v>74</v>
      </c>
      <c r="M82" t="s">
        <v>216</v>
      </c>
    </row>
    <row r="83" spans="1:13" x14ac:dyDescent="0.3">
      <c r="A83" t="s">
        <v>207</v>
      </c>
      <c r="B83" t="s">
        <v>208</v>
      </c>
      <c r="C83" t="s">
        <v>218</v>
      </c>
      <c r="D83" t="s">
        <v>219</v>
      </c>
      <c r="F83" t="s">
        <v>61</v>
      </c>
      <c r="G83" t="s">
        <v>61</v>
      </c>
      <c r="I83" t="s">
        <v>214</v>
      </c>
      <c r="J83" t="s">
        <v>76</v>
      </c>
      <c r="L83" t="s">
        <v>74</v>
      </c>
      <c r="M83" t="s">
        <v>216</v>
      </c>
    </row>
    <row r="84" spans="1:13" x14ac:dyDescent="0.3">
      <c r="A84" t="s">
        <v>207</v>
      </c>
      <c r="B84" t="s">
        <v>208</v>
      </c>
      <c r="C84" t="s">
        <v>80</v>
      </c>
      <c r="D84" t="s">
        <v>220</v>
      </c>
      <c r="E84" t="s">
        <v>61</v>
      </c>
      <c r="G84" t="s">
        <v>61</v>
      </c>
      <c r="I84" t="s">
        <v>62</v>
      </c>
      <c r="J84" t="s">
        <v>63</v>
      </c>
      <c r="L84" t="s">
        <v>135</v>
      </c>
      <c r="M84" t="s">
        <v>221</v>
      </c>
    </row>
    <row r="85" spans="1:13" x14ac:dyDescent="0.3">
      <c r="A85" t="s">
        <v>207</v>
      </c>
      <c r="B85" t="s">
        <v>208</v>
      </c>
      <c r="C85" t="s">
        <v>84</v>
      </c>
      <c r="D85" t="s">
        <v>222</v>
      </c>
      <c r="E85" t="s">
        <v>61</v>
      </c>
      <c r="G85" t="s">
        <v>61</v>
      </c>
      <c r="I85" t="s">
        <v>68</v>
      </c>
      <c r="J85" t="s">
        <v>80</v>
      </c>
      <c r="L85" t="s">
        <v>135</v>
      </c>
      <c r="M85" t="s">
        <v>221</v>
      </c>
    </row>
    <row r="86" spans="1:13" x14ac:dyDescent="0.3">
      <c r="A86" t="s">
        <v>207</v>
      </c>
      <c r="B86" t="s">
        <v>208</v>
      </c>
      <c r="C86" t="s">
        <v>223</v>
      </c>
      <c r="D86" t="s">
        <v>224</v>
      </c>
      <c r="E86" t="s">
        <v>61</v>
      </c>
      <c r="G86" t="s">
        <v>61</v>
      </c>
      <c r="I86" t="s">
        <v>214</v>
      </c>
      <c r="J86" t="s">
        <v>84</v>
      </c>
      <c r="L86" t="s">
        <v>135</v>
      </c>
      <c r="M86" t="s">
        <v>221</v>
      </c>
    </row>
    <row r="87" spans="1:13" x14ac:dyDescent="0.3">
      <c r="A87" t="s">
        <v>207</v>
      </c>
      <c r="B87" t="s">
        <v>208</v>
      </c>
      <c r="C87" t="s">
        <v>87</v>
      </c>
      <c r="D87" t="s">
        <v>225</v>
      </c>
      <c r="F87" t="s">
        <v>61</v>
      </c>
      <c r="H87" t="s">
        <v>61</v>
      </c>
      <c r="I87" t="s">
        <v>62</v>
      </c>
      <c r="J87" t="s">
        <v>63</v>
      </c>
      <c r="L87" t="s">
        <v>226</v>
      </c>
      <c r="M87" t="s">
        <v>227</v>
      </c>
    </row>
    <row r="88" spans="1:13" x14ac:dyDescent="0.3">
      <c r="A88" t="s">
        <v>207</v>
      </c>
      <c r="B88" t="s">
        <v>208</v>
      </c>
      <c r="C88" t="s">
        <v>91</v>
      </c>
      <c r="D88" t="s">
        <v>228</v>
      </c>
      <c r="F88" t="s">
        <v>61</v>
      </c>
      <c r="H88" t="s">
        <v>61</v>
      </c>
      <c r="I88" t="s">
        <v>68</v>
      </c>
      <c r="J88" t="s">
        <v>87</v>
      </c>
      <c r="L88" t="s">
        <v>226</v>
      </c>
      <c r="M88" t="s">
        <v>227</v>
      </c>
    </row>
    <row r="89" spans="1:13" x14ac:dyDescent="0.3">
      <c r="A89" t="s">
        <v>207</v>
      </c>
      <c r="B89" t="s">
        <v>208</v>
      </c>
      <c r="C89" t="s">
        <v>229</v>
      </c>
      <c r="D89" t="s">
        <v>230</v>
      </c>
      <c r="F89" t="s">
        <v>61</v>
      </c>
      <c r="H89" t="s">
        <v>61</v>
      </c>
      <c r="I89" t="s">
        <v>214</v>
      </c>
      <c r="J89" t="s">
        <v>91</v>
      </c>
      <c r="L89" t="s">
        <v>226</v>
      </c>
      <c r="M89" t="s">
        <v>227</v>
      </c>
    </row>
    <row r="90" spans="1:13" x14ac:dyDescent="0.3">
      <c r="A90" t="s">
        <v>207</v>
      </c>
      <c r="B90" t="s">
        <v>208</v>
      </c>
      <c r="C90" t="s">
        <v>97</v>
      </c>
      <c r="D90" t="s">
        <v>231</v>
      </c>
      <c r="E90" t="s">
        <v>61</v>
      </c>
      <c r="H90" t="s">
        <v>61</v>
      </c>
      <c r="I90" t="s">
        <v>89</v>
      </c>
      <c r="J90" t="s">
        <v>63</v>
      </c>
      <c r="L90" t="s">
        <v>64</v>
      </c>
      <c r="M90" t="s">
        <v>232</v>
      </c>
    </row>
    <row r="91" spans="1:13" x14ac:dyDescent="0.3">
      <c r="A91" t="s">
        <v>207</v>
      </c>
      <c r="B91" t="s">
        <v>208</v>
      </c>
      <c r="C91" t="s">
        <v>100</v>
      </c>
      <c r="D91" t="s">
        <v>233</v>
      </c>
      <c r="E91" t="s">
        <v>61</v>
      </c>
      <c r="H91" t="s">
        <v>61</v>
      </c>
      <c r="I91" t="s">
        <v>93</v>
      </c>
      <c r="J91" t="s">
        <v>97</v>
      </c>
      <c r="L91" t="s">
        <v>64</v>
      </c>
      <c r="M91" t="s">
        <v>232</v>
      </c>
    </row>
    <row r="92" spans="1:13" x14ac:dyDescent="0.3">
      <c r="A92" t="s">
        <v>207</v>
      </c>
      <c r="B92" t="s">
        <v>208</v>
      </c>
      <c r="C92" t="s">
        <v>234</v>
      </c>
      <c r="D92" t="s">
        <v>235</v>
      </c>
      <c r="E92" t="s">
        <v>61</v>
      </c>
      <c r="H92" t="s">
        <v>61</v>
      </c>
      <c r="I92" t="s">
        <v>236</v>
      </c>
      <c r="J92" t="s">
        <v>100</v>
      </c>
      <c r="L92" t="s">
        <v>64</v>
      </c>
      <c r="M92" t="s">
        <v>232</v>
      </c>
    </row>
    <row r="93" spans="1:13" x14ac:dyDescent="0.3">
      <c r="A93" t="s">
        <v>207</v>
      </c>
      <c r="B93" t="s">
        <v>208</v>
      </c>
      <c r="C93" t="s">
        <v>104</v>
      </c>
      <c r="D93" t="s">
        <v>237</v>
      </c>
      <c r="F93" t="s">
        <v>61</v>
      </c>
      <c r="G93" t="s">
        <v>61</v>
      </c>
      <c r="I93" t="s">
        <v>89</v>
      </c>
      <c r="J93" t="s">
        <v>63</v>
      </c>
      <c r="L93" t="s">
        <v>74</v>
      </c>
      <c r="M93" t="s">
        <v>238</v>
      </c>
    </row>
    <row r="94" spans="1:13" x14ac:dyDescent="0.3">
      <c r="A94" t="s">
        <v>207</v>
      </c>
      <c r="B94" t="s">
        <v>208</v>
      </c>
      <c r="C94" t="s">
        <v>107</v>
      </c>
      <c r="D94" t="s">
        <v>239</v>
      </c>
      <c r="F94" t="s">
        <v>61</v>
      </c>
      <c r="G94" t="s">
        <v>61</v>
      </c>
      <c r="I94" t="s">
        <v>93</v>
      </c>
      <c r="J94" t="s">
        <v>104</v>
      </c>
      <c r="L94" t="s">
        <v>74</v>
      </c>
      <c r="M94" t="s">
        <v>238</v>
      </c>
    </row>
    <row r="95" spans="1:13" x14ac:dyDescent="0.3">
      <c r="A95" t="s">
        <v>207</v>
      </c>
      <c r="B95" t="s">
        <v>208</v>
      </c>
      <c r="C95" t="s">
        <v>240</v>
      </c>
      <c r="D95" t="s">
        <v>241</v>
      </c>
      <c r="F95" t="s">
        <v>61</v>
      </c>
      <c r="G95" t="s">
        <v>61</v>
      </c>
      <c r="I95" t="s">
        <v>236</v>
      </c>
      <c r="J95" t="s">
        <v>107</v>
      </c>
      <c r="L95" t="s">
        <v>74</v>
      </c>
      <c r="M95" t="s">
        <v>238</v>
      </c>
    </row>
    <row r="96" spans="1:13" x14ac:dyDescent="0.3">
      <c r="A96" t="s">
        <v>207</v>
      </c>
      <c r="B96" t="s">
        <v>208</v>
      </c>
      <c r="C96" t="s">
        <v>157</v>
      </c>
      <c r="D96" t="s">
        <v>242</v>
      </c>
      <c r="E96" t="s">
        <v>61</v>
      </c>
      <c r="G96" t="s">
        <v>61</v>
      </c>
      <c r="I96" t="s">
        <v>89</v>
      </c>
      <c r="J96" t="s">
        <v>63</v>
      </c>
      <c r="L96" t="s">
        <v>135</v>
      </c>
      <c r="M96" t="s">
        <v>243</v>
      </c>
    </row>
    <row r="97" spans="1:13" x14ac:dyDescent="0.3">
      <c r="A97" t="s">
        <v>207</v>
      </c>
      <c r="B97" t="s">
        <v>208</v>
      </c>
      <c r="C97" t="s">
        <v>160</v>
      </c>
      <c r="D97" t="s">
        <v>244</v>
      </c>
      <c r="E97" t="s">
        <v>61</v>
      </c>
      <c r="G97" t="s">
        <v>61</v>
      </c>
      <c r="I97" t="s">
        <v>93</v>
      </c>
      <c r="J97" t="s">
        <v>157</v>
      </c>
      <c r="L97" t="s">
        <v>135</v>
      </c>
      <c r="M97" t="s">
        <v>243</v>
      </c>
    </row>
    <row r="98" spans="1:13" x14ac:dyDescent="0.3">
      <c r="A98" t="s">
        <v>207</v>
      </c>
      <c r="B98" t="s">
        <v>208</v>
      </c>
      <c r="C98" t="s">
        <v>245</v>
      </c>
      <c r="D98" t="s">
        <v>246</v>
      </c>
      <c r="E98" t="s">
        <v>61</v>
      </c>
      <c r="G98" t="s">
        <v>61</v>
      </c>
      <c r="I98" t="s">
        <v>236</v>
      </c>
      <c r="J98" t="s">
        <v>160</v>
      </c>
      <c r="L98" t="s">
        <v>135</v>
      </c>
      <c r="M98" t="s">
        <v>243</v>
      </c>
    </row>
    <row r="99" spans="1:13" x14ac:dyDescent="0.3">
      <c r="A99" t="s">
        <v>207</v>
      </c>
      <c r="B99" t="s">
        <v>208</v>
      </c>
      <c r="C99" t="s">
        <v>166</v>
      </c>
      <c r="D99" t="s">
        <v>247</v>
      </c>
      <c r="F99" t="s">
        <v>61</v>
      </c>
      <c r="H99" t="s">
        <v>61</v>
      </c>
      <c r="I99" t="s">
        <v>89</v>
      </c>
      <c r="J99" t="s">
        <v>63</v>
      </c>
      <c r="L99" t="s">
        <v>127</v>
      </c>
      <c r="M99" t="s">
        <v>248</v>
      </c>
    </row>
    <row r="100" spans="1:13" x14ac:dyDescent="0.3">
      <c r="A100" t="s">
        <v>207</v>
      </c>
      <c r="B100" t="s">
        <v>208</v>
      </c>
      <c r="C100" t="s">
        <v>169</v>
      </c>
      <c r="D100" t="s">
        <v>249</v>
      </c>
      <c r="F100" t="s">
        <v>61</v>
      </c>
      <c r="H100" t="s">
        <v>61</v>
      </c>
      <c r="I100" t="s">
        <v>93</v>
      </c>
      <c r="J100" t="s">
        <v>166</v>
      </c>
      <c r="L100" t="s">
        <v>127</v>
      </c>
      <c r="M100" t="s">
        <v>248</v>
      </c>
    </row>
    <row r="101" spans="1:13" x14ac:dyDescent="0.3">
      <c r="A101" t="s">
        <v>207</v>
      </c>
      <c r="B101" t="s">
        <v>208</v>
      </c>
      <c r="C101" t="s">
        <v>250</v>
      </c>
      <c r="D101" t="s">
        <v>251</v>
      </c>
      <c r="F101" t="s">
        <v>61</v>
      </c>
      <c r="H101" t="s">
        <v>61</v>
      </c>
      <c r="I101" t="s">
        <v>236</v>
      </c>
      <c r="J101" t="s">
        <v>169</v>
      </c>
      <c r="L101" t="s">
        <v>127</v>
      </c>
      <c r="M101" t="s">
        <v>248</v>
      </c>
    </row>
  </sheetData>
  <pageMargins left="0.7" right="0.7" top="0.75" bottom="0.75" header="0.3" footer="0.3"/>
  <pageSetup paperSize="9" orientation="portrait" r:id="rId1"/>
  <headerFooter>
    <oddHeader>&amp;C&amp;"Calibri"&amp;11&amp;KFF0000DCC Controlled&amp;1#</oddHeader>
    <oddFooter>&amp;C&amp;1#&amp;"Calibri"&amp;11&amp;KFF0000DCC Controlled</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AD263-F637-484E-A6AE-74041CB8D2BA}">
  <dimension ref="A1:P164"/>
  <sheetViews>
    <sheetView showGridLines="0" showRuler="0" zoomScaleNormal="100" zoomScalePageLayoutView="140" workbookViewId="0">
      <pane xSplit="7" topLeftCell="H1" activePane="topRight" state="frozen"/>
      <selection pane="topRight" activeCell="B13" sqref="B13:B23"/>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56.44140625" style="152" customWidth="1"/>
    <col min="8" max="8" width="21.88671875" style="152" bestFit="1" customWidth="1"/>
    <col min="9" max="9" width="40.109375" style="152" customWidth="1"/>
    <col min="10" max="10" width="42" style="152" customWidth="1"/>
    <col min="11" max="11" width="15.44140625" style="152" bestFit="1" customWidth="1"/>
    <col min="12" max="12" width="13.6640625" style="152" customWidth="1"/>
    <col min="13" max="13" width="27.5546875" style="152" bestFit="1" customWidth="1"/>
    <col min="14" max="14" width="22.109375" style="152" customWidth="1"/>
    <col min="15" max="15" width="23.33203125" style="152" customWidth="1"/>
    <col min="16" max="16" width="48.33203125" style="152" customWidth="1"/>
    <col min="17" max="16384" width="10.109375" style="152"/>
  </cols>
  <sheetData>
    <row r="1" spans="1:16" ht="39.049999999999997" customHeight="1" x14ac:dyDescent="0.25">
      <c r="B1" s="322" t="s">
        <v>388</v>
      </c>
      <c r="C1" s="149" t="s">
        <v>1025</v>
      </c>
      <c r="D1" s="386"/>
      <c r="E1" s="150"/>
      <c r="F1" s="98"/>
      <c r="G1" s="150"/>
      <c r="H1" s="150"/>
      <c r="I1" s="150"/>
      <c r="J1" s="150"/>
      <c r="K1" s="150"/>
      <c r="L1" s="150"/>
      <c r="M1" s="150"/>
      <c r="N1" s="150"/>
      <c r="O1" s="387"/>
      <c r="P1" s="388"/>
    </row>
    <row r="2" spans="1:16" ht="14.4" x14ac:dyDescent="0.25">
      <c r="B2" s="322" t="s">
        <v>390</v>
      </c>
      <c r="C2" s="1274" t="s">
        <v>1805</v>
      </c>
      <c r="D2" s="1275"/>
      <c r="E2" s="1275"/>
      <c r="F2" s="1275"/>
      <c r="G2" s="1275"/>
      <c r="H2" s="150"/>
      <c r="I2" s="150"/>
      <c r="J2" s="150"/>
      <c r="K2" s="150"/>
      <c r="L2" s="150"/>
      <c r="M2" s="150"/>
      <c r="N2" s="150"/>
      <c r="O2" s="387"/>
      <c r="P2" s="388"/>
    </row>
    <row r="3" spans="1:16" ht="12.1" x14ac:dyDescent="0.25">
      <c r="B3" s="1235" t="s">
        <v>392</v>
      </c>
      <c r="C3" s="1276" t="s">
        <v>1793</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539</v>
      </c>
      <c r="D8" s="1275"/>
      <c r="E8" s="1275"/>
      <c r="F8" s="1275"/>
      <c r="G8" s="1275"/>
      <c r="H8" s="150"/>
      <c r="I8" s="150"/>
      <c r="J8" s="150"/>
      <c r="K8" s="150"/>
      <c r="L8" s="150"/>
      <c r="M8" s="150"/>
      <c r="N8" s="150"/>
      <c r="O8" s="387"/>
      <c r="P8" s="388"/>
    </row>
    <row r="9" spans="1:16" ht="28.55" customHeight="1" x14ac:dyDescent="0.25">
      <c r="B9" s="322" t="s">
        <v>396</v>
      </c>
      <c r="C9" s="1274" t="s">
        <v>1777</v>
      </c>
      <c r="D9" s="1275"/>
      <c r="E9" s="1275"/>
      <c r="F9" s="1275"/>
      <c r="G9" s="1275"/>
      <c r="H9" s="386"/>
      <c r="I9" s="386"/>
      <c r="J9" s="532"/>
      <c r="K9" s="532"/>
      <c r="L9" s="532"/>
      <c r="M9" s="532"/>
      <c r="N9" s="532"/>
      <c r="O9" s="387"/>
      <c r="P9" s="388"/>
    </row>
    <row r="10" spans="1:16" ht="82.55" hidden="1" customHeight="1" x14ac:dyDescent="0.25">
      <c r="B10" s="322" t="s">
        <v>445</v>
      </c>
      <c r="C10" s="1274" t="s">
        <v>1794</v>
      </c>
      <c r="D10" s="1275"/>
      <c r="E10" s="1275"/>
      <c r="F10" s="1275"/>
      <c r="G10" s="1275"/>
      <c r="H10" s="511" t="e">
        <f t="array" ref="H10">_xlfn.TEXTJOIN(", ",TRUE,IF((E14:E99="Y")*(B24:B99&lt;&gt;""),B24:B99,""))</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57.6"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6" customFormat="1" ht="60.5" x14ac:dyDescent="0.3">
      <c r="A14" s="696" t="s">
        <v>1746</v>
      </c>
      <c r="B14" s="697" t="s">
        <v>1795</v>
      </c>
      <c r="C14" s="755" t="s">
        <v>805</v>
      </c>
      <c r="D14" s="738" t="s">
        <v>805</v>
      </c>
      <c r="E14" s="738" t="s">
        <v>1207</v>
      </c>
      <c r="F14" s="698" t="s">
        <v>1774</v>
      </c>
      <c r="G14" s="699" t="s">
        <v>352</v>
      </c>
      <c r="H14" s="700" t="s">
        <v>1749</v>
      </c>
      <c r="I14" s="700" t="s">
        <v>1750</v>
      </c>
      <c r="J14" s="700" t="s">
        <v>63</v>
      </c>
      <c r="K14" s="697" t="s">
        <v>63</v>
      </c>
      <c r="L14" s="700" t="s">
        <v>63</v>
      </c>
      <c r="M14" s="703" t="s">
        <v>63</v>
      </c>
      <c r="N14" s="703" t="s">
        <v>63</v>
      </c>
      <c r="O14" s="697" t="s">
        <v>1494</v>
      </c>
    </row>
    <row r="15" spans="1:16" s="766" customFormat="1" ht="48.4" x14ac:dyDescent="0.3">
      <c r="A15" s="696" t="s">
        <v>1796</v>
      </c>
      <c r="B15" s="697" t="s">
        <v>1797</v>
      </c>
      <c r="C15" s="755" t="s">
        <v>805</v>
      </c>
      <c r="D15" s="738" t="s">
        <v>805</v>
      </c>
      <c r="E15" s="738" t="s">
        <v>1207</v>
      </c>
      <c r="F15" s="698" t="s">
        <v>1774</v>
      </c>
      <c r="G15" s="699" t="s">
        <v>352</v>
      </c>
      <c r="H15" s="700" t="s">
        <v>1749</v>
      </c>
      <c r="I15" s="700" t="s">
        <v>1750</v>
      </c>
      <c r="J15" s="700" t="s">
        <v>63</v>
      </c>
      <c r="K15" s="697" t="s">
        <v>63</v>
      </c>
      <c r="L15" s="700" t="s">
        <v>63</v>
      </c>
      <c r="M15" s="703" t="s">
        <v>63</v>
      </c>
      <c r="N15" s="703" t="s">
        <v>63</v>
      </c>
      <c r="O15" s="697" t="s">
        <v>1494</v>
      </c>
    </row>
    <row r="16" spans="1:16" s="749" customFormat="1" ht="108.9" x14ac:dyDescent="0.3">
      <c r="A16" s="696">
        <v>2.6</v>
      </c>
      <c r="B16" s="697" t="s">
        <v>1751</v>
      </c>
      <c r="C16" s="755" t="s">
        <v>805</v>
      </c>
      <c r="D16" s="738" t="s">
        <v>805</v>
      </c>
      <c r="E16" s="738" t="s">
        <v>1182</v>
      </c>
      <c r="F16" s="698" t="s">
        <v>1353</v>
      </c>
      <c r="G16" s="699" t="s">
        <v>1184</v>
      </c>
      <c r="H16" s="700" t="s">
        <v>1354</v>
      </c>
      <c r="I16" s="701" t="s">
        <v>1355</v>
      </c>
      <c r="J16" s="700" t="s">
        <v>63</v>
      </c>
      <c r="K16" s="702" t="s">
        <v>63</v>
      </c>
      <c r="L16" s="700" t="s">
        <v>63</v>
      </c>
      <c r="M16" s="702" t="s">
        <v>63</v>
      </c>
      <c r="N16" s="703" t="s">
        <v>63</v>
      </c>
      <c r="O16" s="720"/>
    </row>
    <row r="17" spans="1:16" s="153" customFormat="1" ht="193.55" x14ac:dyDescent="0.3">
      <c r="A17" s="154" t="s">
        <v>1752</v>
      </c>
      <c r="B17" s="154" t="s">
        <v>1753</v>
      </c>
      <c r="C17" s="627" t="s">
        <v>805</v>
      </c>
      <c r="D17" s="612" t="s">
        <v>804</v>
      </c>
      <c r="E17" s="612" t="s">
        <v>1207</v>
      </c>
      <c r="F17" s="155" t="s">
        <v>1754</v>
      </c>
      <c r="G17" s="162" t="s">
        <v>324</v>
      </c>
      <c r="H17" s="154" t="s">
        <v>1799</v>
      </c>
      <c r="I17" s="163" t="s">
        <v>1800</v>
      </c>
      <c r="J17" s="164" t="s">
        <v>63</v>
      </c>
      <c r="K17" s="154" t="s">
        <v>63</v>
      </c>
      <c r="L17" s="160" t="s">
        <v>63</v>
      </c>
      <c r="M17" s="160" t="s">
        <v>63</v>
      </c>
      <c r="N17" s="160" t="s">
        <v>63</v>
      </c>
      <c r="O17" s="165"/>
    </row>
    <row r="18" spans="1:16" s="749" customFormat="1" ht="133.05000000000001" x14ac:dyDescent="0.3">
      <c r="A18" s="696">
        <v>2.6</v>
      </c>
      <c r="B18" s="697" t="s">
        <v>1757</v>
      </c>
      <c r="C18" s="755" t="s">
        <v>805</v>
      </c>
      <c r="D18" s="738" t="s">
        <v>805</v>
      </c>
      <c r="E18" s="738" t="s">
        <v>1207</v>
      </c>
      <c r="F18" s="698" t="s">
        <v>1758</v>
      </c>
      <c r="G18" s="699" t="s">
        <v>326</v>
      </c>
      <c r="H18" s="697" t="s">
        <v>1801</v>
      </c>
      <c r="I18" s="751" t="s">
        <v>1760</v>
      </c>
      <c r="J18" s="752" t="s">
        <v>63</v>
      </c>
      <c r="K18" s="697" t="s">
        <v>63</v>
      </c>
      <c r="L18" s="703" t="s">
        <v>63</v>
      </c>
      <c r="M18" s="703" t="s">
        <v>63</v>
      </c>
      <c r="N18" s="703" t="s">
        <v>63</v>
      </c>
      <c r="O18" s="697" t="s">
        <v>1239</v>
      </c>
    </row>
    <row r="19" spans="1:16" s="749" customFormat="1" ht="133.05000000000001" x14ac:dyDescent="0.3">
      <c r="A19" s="696">
        <v>2.6</v>
      </c>
      <c r="B19" s="697" t="s">
        <v>1761</v>
      </c>
      <c r="C19" s="755" t="s">
        <v>805</v>
      </c>
      <c r="D19" s="738" t="s">
        <v>805</v>
      </c>
      <c r="E19" s="738" t="s">
        <v>1207</v>
      </c>
      <c r="F19" s="698" t="s">
        <v>1762</v>
      </c>
      <c r="G19" s="699" t="s">
        <v>328</v>
      </c>
      <c r="H19" s="697" t="s">
        <v>1801</v>
      </c>
      <c r="I19" s="751" t="s">
        <v>1763</v>
      </c>
      <c r="J19" s="752" t="s">
        <v>63</v>
      </c>
      <c r="K19" s="697" t="s">
        <v>63</v>
      </c>
      <c r="L19" s="703" t="s">
        <v>63</v>
      </c>
      <c r="M19" s="703" t="s">
        <v>63</v>
      </c>
      <c r="N19" s="703" t="s">
        <v>63</v>
      </c>
      <c r="O19" s="697" t="s">
        <v>1239</v>
      </c>
    </row>
    <row r="20" spans="1:16" s="749" customFormat="1" ht="96.8" x14ac:dyDescent="0.3">
      <c r="A20" s="696">
        <v>2.6</v>
      </c>
      <c r="B20" s="697" t="s">
        <v>1783</v>
      </c>
      <c r="C20" s="755" t="s">
        <v>805</v>
      </c>
      <c r="D20" s="738" t="s">
        <v>805</v>
      </c>
      <c r="E20" s="738" t="s">
        <v>1207</v>
      </c>
      <c r="F20" s="698" t="s">
        <v>1784</v>
      </c>
      <c r="G20" s="699" t="s">
        <v>332</v>
      </c>
      <c r="H20" s="697" t="s">
        <v>1785</v>
      </c>
      <c r="I20" s="751" t="s">
        <v>1786</v>
      </c>
      <c r="J20" s="752" t="s">
        <v>63</v>
      </c>
      <c r="K20" s="697" t="s">
        <v>63</v>
      </c>
      <c r="L20" s="703" t="s">
        <v>63</v>
      </c>
      <c r="M20" s="703" t="s">
        <v>63</v>
      </c>
      <c r="N20" s="703" t="s">
        <v>63</v>
      </c>
      <c r="O20" s="697" t="s">
        <v>1239</v>
      </c>
    </row>
    <row r="21" spans="1:16" s="749" customFormat="1" ht="145.15" x14ac:dyDescent="0.3">
      <c r="A21" s="696">
        <v>2.6</v>
      </c>
      <c r="B21" s="697" t="s">
        <v>1764</v>
      </c>
      <c r="C21" s="755" t="s">
        <v>805</v>
      </c>
      <c r="D21" s="738" t="s">
        <v>805</v>
      </c>
      <c r="E21" s="738" t="s">
        <v>1207</v>
      </c>
      <c r="F21" s="698" t="s">
        <v>1765</v>
      </c>
      <c r="G21" s="699" t="s">
        <v>798</v>
      </c>
      <c r="H21" s="697" t="s">
        <v>1787</v>
      </c>
      <c r="I21" s="751" t="s">
        <v>1788</v>
      </c>
      <c r="J21" s="752" t="s">
        <v>63</v>
      </c>
      <c r="K21" s="697" t="s">
        <v>63</v>
      </c>
      <c r="L21" s="703" t="s">
        <v>63</v>
      </c>
      <c r="M21" s="703" t="s">
        <v>63</v>
      </c>
      <c r="N21" s="703" t="s">
        <v>63</v>
      </c>
      <c r="O21" s="703"/>
    </row>
    <row r="22" spans="1:16" s="766" customFormat="1" ht="48.4" x14ac:dyDescent="0.3">
      <c r="A22" s="696" t="s">
        <v>1768</v>
      </c>
      <c r="B22" s="697" t="s">
        <v>1803</v>
      </c>
      <c r="C22" s="755" t="s">
        <v>805</v>
      </c>
      <c r="D22" s="738" t="s">
        <v>805</v>
      </c>
      <c r="E22" s="738" t="s">
        <v>1182</v>
      </c>
      <c r="F22" s="698" t="s">
        <v>1770</v>
      </c>
      <c r="G22" s="699" t="s">
        <v>1184</v>
      </c>
      <c r="H22" s="700" t="s">
        <v>1771</v>
      </c>
      <c r="I22" s="700" t="s">
        <v>1772</v>
      </c>
      <c r="J22" s="697" t="s">
        <v>63</v>
      </c>
      <c r="K22" s="697" t="s">
        <v>63</v>
      </c>
      <c r="L22" s="697" t="s">
        <v>63</v>
      </c>
      <c r="M22" s="703" t="s">
        <v>63</v>
      </c>
      <c r="N22" s="703" t="s">
        <v>63</v>
      </c>
      <c r="O22" s="703"/>
    </row>
    <row r="23" spans="1:16" s="766" customFormat="1" ht="48.4" x14ac:dyDescent="0.3">
      <c r="A23" s="696" t="s">
        <v>1789</v>
      </c>
      <c r="B23" s="697" t="s">
        <v>1804</v>
      </c>
      <c r="C23" s="755" t="s">
        <v>805</v>
      </c>
      <c r="D23" s="738" t="s">
        <v>805</v>
      </c>
      <c r="E23" s="738" t="s">
        <v>1182</v>
      </c>
      <c r="F23" s="698" t="s">
        <v>1770</v>
      </c>
      <c r="G23" s="699" t="s">
        <v>1184</v>
      </c>
      <c r="H23" s="700" t="s">
        <v>1771</v>
      </c>
      <c r="I23" s="700" t="s">
        <v>1772</v>
      </c>
      <c r="J23" s="697" t="s">
        <v>63</v>
      </c>
      <c r="K23" s="697" t="s">
        <v>63</v>
      </c>
      <c r="L23" s="697"/>
      <c r="M23" s="703" t="s">
        <v>63</v>
      </c>
      <c r="N23" s="703" t="s">
        <v>63</v>
      </c>
      <c r="O23" s="703"/>
    </row>
    <row r="24" spans="1:16" s="161" customFormat="1" ht="12.1" x14ac:dyDescent="0.3">
      <c r="B24" s="166"/>
      <c r="C24" s="154"/>
      <c r="D24" s="154"/>
      <c r="E24" s="155"/>
      <c r="F24" s="162"/>
      <c r="G24" s="154"/>
      <c r="H24" s="154"/>
      <c r="I24" s="157"/>
      <c r="J24" s="159"/>
      <c r="K24" s="159"/>
      <c r="L24" s="159"/>
      <c r="M24" s="154"/>
      <c r="N24" s="166"/>
      <c r="O24" s="394"/>
      <c r="P24" s="395"/>
    </row>
    <row r="25" spans="1:16" s="161" customFormat="1" ht="12.1" x14ac:dyDescent="0.3">
      <c r="B25" s="159"/>
      <c r="C25" s="154"/>
      <c r="D25" s="154"/>
      <c r="E25" s="154"/>
      <c r="F25" s="162"/>
      <c r="G25" s="154"/>
      <c r="H25" s="154"/>
      <c r="I25" s="157"/>
      <c r="J25" s="154"/>
      <c r="K25" s="154"/>
      <c r="L25" s="154"/>
      <c r="M25" s="154"/>
      <c r="N25" s="159"/>
      <c r="O25" s="394"/>
      <c r="P25" s="39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ET-D002-SRS-L1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ET-D002</v>
      </c>
      <c r="F27" s="56" t="str" cm="1">
        <f t="array" ref="F27">IF($C27="","",INDEX('List of Test Cases'!C:C,MATCH(CONCATENATE($C27,$C$1),'List of Test Cases'!$Q:$Q,0),))</f>
        <v>ET-D002-SRS-L1</v>
      </c>
      <c r="G27" s="56" t="str" cm="1">
        <f t="array" aca="1" ref="G27" ca="1">IF($C27="","",INDEX('List of Test Cases'!G:G,MATCH(CONCATENATE($C27,$C$1),'List of Test Cases'!$Q:$Q,0),))</f>
        <v>Post Switch Execution - Dual Fuel (Losing) (OFAF, 1 Day(s))</v>
      </c>
      <c r="H27" s="56" t="str" cm="1">
        <f t="array" ref="H27">IF($C27="","",INDEX('List of Test Cases'!A:A,MATCH(CONCATENATE($C27,$C$1),'List of Test Cases'!$Q:$Q,0),))</f>
        <v>Switch Request Successful - LOSE</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ET-D002-SRS-L2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ET-D002</v>
      </c>
      <c r="F28" s="56" t="str" cm="1">
        <f t="array" ref="F28">IF($C28="","",INDEX('List of Test Cases'!C:C,MATCH(CONCATENATE($C28,$C$1),'List of Test Cases'!$Q:$Q,0),))</f>
        <v>ET-D002-SRS-L2</v>
      </c>
      <c r="G28" s="56" t="str" cm="1">
        <f t="array" aca="1" ref="G28" ca="1">IF($C28="","",INDEX('List of Test Cases'!G:G,MATCH(CONCATENATE($C28,$C$1),'List of Test Cases'!$Q:$Q,0),))</f>
        <v>Post Switch Execution - Dual Fuel (Losing) (OFAF, Related MPAN, 1 Day(s), Domestic, Change of Occupancy)</v>
      </c>
      <c r="H28" s="56" t="str" cm="1">
        <f t="array" ref="H28">IF($C28="","",INDEX('List of Test Cases'!A:A,MATCH(CONCATENATE($C28,$C$1),'List of Test Cases'!$Q:$Q,0),))</f>
        <v>Switch Request Successful - LOSE</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ET-D002-SRS-L3</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ET-D002</v>
      </c>
      <c r="F29" s="56" t="str" cm="1">
        <f t="array" ref="F29">IF($C29="","",INDEX('List of Test Cases'!C:C,MATCH(CONCATENATE($C29,$C$1),'List of Test Cases'!$Q:$Q,0),))</f>
        <v>ET-D002-SRS-L3</v>
      </c>
      <c r="G29" s="56" t="str" cm="1">
        <f t="array" aca="1" ref="G29" ca="1">IF($C29="","",INDEX('List of Test Cases'!G:G,MATCH(CONCATENATE($C29,$C$1),'List of Test Cases'!$Q:$Q,0),))</f>
        <v>Post Switch Execution - Dual Fuel (Losing) (OFAF, Related MPAN, 2 Day(s), Non-Domestic, Change of Occupancy)</v>
      </c>
      <c r="H29" s="56" t="str" cm="1">
        <f t="array" ref="H29">IF($C29="","",INDEX('List of Test Cases'!A:A,MATCH(CONCATENATE($C29,$C$1),'List of Test Cases'!$Q:$Q,0),))</f>
        <v>Switch Request Successful - LOSE</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row r="159" spans="6:6" ht="20.3" customHeight="1" x14ac:dyDescent="0.25">
      <c r="F159" s="171"/>
    </row>
    <row r="160" spans="6:6" ht="20.3" customHeight="1" x14ac:dyDescent="0.25">
      <c r="F160" s="171"/>
    </row>
    <row r="161" spans="6:6" ht="20.3" customHeight="1" x14ac:dyDescent="0.25">
      <c r="F161" s="171"/>
    </row>
    <row r="162" spans="6:6" ht="20.3" customHeight="1" x14ac:dyDescent="0.25">
      <c r="F162" s="171"/>
    </row>
    <row r="163" spans="6:6" ht="20.3" customHeight="1" x14ac:dyDescent="0.25">
      <c r="F163" s="171"/>
    </row>
    <row r="164" spans="6:6" ht="20.3" customHeight="1" x14ac:dyDescent="0.25">
      <c r="F164" s="171"/>
    </row>
  </sheetData>
  <autoFilter ref="B13:P23" xr:uid="{9C9091EA-5E2D-4F1A-8C14-5348FAC5E4CC}"/>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ED2A3-FE79-4DE7-BDE4-D01F2E4F6047}">
  <dimension ref="A1:Q167"/>
  <sheetViews>
    <sheetView showGridLines="0" showRuler="0" topLeftCell="A16" zoomScaleNormal="100" zoomScalePageLayoutView="106" workbookViewId="0">
      <pane xSplit="7" topLeftCell="M1" activePane="topRight" state="frozen"/>
      <selection pane="topRight" activeCell="M16" sqref="M16"/>
    </sheetView>
  </sheetViews>
  <sheetFormatPr defaultColWidth="10.5546875" defaultRowHeight="20.3" customHeight="1" x14ac:dyDescent="0.25"/>
  <cols>
    <col min="1" max="1" width="0" style="124" hidden="1" customWidth="1"/>
    <col min="2" max="2" width="23.5546875" style="140" customWidth="1"/>
    <col min="3" max="3" width="39.109375" style="140" customWidth="1"/>
    <col min="4" max="4" width="13.5546875" style="140" bestFit="1" customWidth="1"/>
    <col min="5" max="5" width="12" style="124" bestFit="1" customWidth="1"/>
    <col min="6" max="6" width="15.33203125" style="124" bestFit="1" customWidth="1"/>
    <col min="7" max="7" width="54.109375" style="124" customWidth="1"/>
    <col min="8" max="8" width="22.88671875" style="124" bestFit="1" customWidth="1"/>
    <col min="9" max="9" width="38.44140625" style="124" customWidth="1"/>
    <col min="10" max="10" width="41.6640625" style="124" customWidth="1"/>
    <col min="11" max="11" width="15.44140625" style="124" bestFit="1" customWidth="1"/>
    <col min="12" max="12" width="47" style="124" customWidth="1"/>
    <col min="13" max="13" width="32.44140625" style="124" bestFit="1" customWidth="1"/>
    <col min="14" max="14" width="35.44140625" style="124" bestFit="1" customWidth="1"/>
    <col min="15" max="15" width="18" style="124" bestFit="1" customWidth="1"/>
    <col min="16" max="16" width="51.5546875" style="124" customWidth="1"/>
    <col min="17" max="16384" width="10.5546875" style="124"/>
  </cols>
  <sheetData>
    <row r="1" spans="1:17" ht="39.049999999999997" customHeight="1" x14ac:dyDescent="0.25">
      <c r="B1" s="322" t="s">
        <v>388</v>
      </c>
      <c r="C1" s="122" t="s">
        <v>1030</v>
      </c>
      <c r="D1" s="195"/>
      <c r="E1" s="123"/>
      <c r="F1" s="98"/>
      <c r="G1" s="123"/>
      <c r="H1" s="123"/>
      <c r="I1" s="123"/>
      <c r="J1" s="123"/>
      <c r="K1" s="123"/>
      <c r="L1" s="123"/>
      <c r="M1" s="123"/>
      <c r="N1" s="123"/>
      <c r="O1" s="379"/>
      <c r="P1" s="380"/>
    </row>
    <row r="2" spans="1:17" ht="14.4" x14ac:dyDescent="0.25">
      <c r="B2" s="322" t="s">
        <v>390</v>
      </c>
      <c r="C2" s="1262" t="s">
        <v>1806</v>
      </c>
      <c r="D2" s="1263"/>
      <c r="E2" s="1263"/>
      <c r="F2" s="1263"/>
      <c r="G2" s="1263"/>
      <c r="H2" s="123"/>
      <c r="I2" s="123"/>
      <c r="J2" s="123"/>
      <c r="K2" s="123"/>
      <c r="L2" s="123"/>
      <c r="M2" s="123"/>
      <c r="N2" s="123"/>
      <c r="O2" s="379"/>
      <c r="P2" s="380"/>
    </row>
    <row r="3" spans="1:17" ht="20.3" customHeight="1" x14ac:dyDescent="0.25">
      <c r="B3" s="1235" t="s">
        <v>392</v>
      </c>
      <c r="C3" s="1264" t="s">
        <v>1807</v>
      </c>
      <c r="D3" s="1265"/>
      <c r="E3" s="1265"/>
      <c r="F3" s="1265"/>
      <c r="G3" s="1265"/>
      <c r="H3" s="618"/>
      <c r="I3" s="618"/>
      <c r="J3" s="618"/>
      <c r="K3" s="618"/>
      <c r="L3" s="618"/>
      <c r="M3" s="618"/>
      <c r="N3" s="618"/>
      <c r="O3" s="381"/>
      <c r="P3" s="382"/>
    </row>
    <row r="4" spans="1:17" ht="36" customHeight="1" x14ac:dyDescent="0.25">
      <c r="B4" s="1236"/>
      <c r="C4" s="1266"/>
      <c r="D4" s="1267"/>
      <c r="E4" s="1267"/>
      <c r="F4" s="1267"/>
      <c r="G4" s="1267"/>
      <c r="H4" s="619"/>
      <c r="I4" s="619"/>
      <c r="J4" s="619"/>
      <c r="K4" s="619"/>
      <c r="L4" s="619"/>
      <c r="M4" s="619"/>
      <c r="N4" s="619"/>
      <c r="P4" s="383"/>
    </row>
    <row r="5" spans="1:17" ht="20.3" customHeight="1" x14ac:dyDescent="0.25">
      <c r="B5" s="1236"/>
      <c r="C5" s="1266"/>
      <c r="D5" s="1267"/>
      <c r="E5" s="1267"/>
      <c r="F5" s="1267"/>
      <c r="G5" s="1267"/>
      <c r="H5" s="619"/>
      <c r="I5" s="619"/>
      <c r="J5" s="619"/>
      <c r="K5" s="619"/>
      <c r="L5" s="619"/>
      <c r="M5" s="619"/>
      <c r="N5" s="619"/>
      <c r="P5" s="383"/>
    </row>
    <row r="6" spans="1:17" ht="18.75" customHeight="1" x14ac:dyDescent="0.25">
      <c r="B6" s="1236"/>
      <c r="C6" s="1266"/>
      <c r="D6" s="1267"/>
      <c r="E6" s="1267"/>
      <c r="F6" s="1267"/>
      <c r="G6" s="1267"/>
      <c r="H6" s="619"/>
      <c r="I6" s="619"/>
      <c r="J6" s="619"/>
      <c r="K6" s="619"/>
      <c r="L6" s="619"/>
      <c r="M6" s="619"/>
      <c r="N6" s="619"/>
      <c r="P6" s="383"/>
    </row>
    <row r="7" spans="1:17" ht="29.1" customHeight="1" x14ac:dyDescent="0.25">
      <c r="B7" s="1237"/>
      <c r="C7" s="1268"/>
      <c r="D7" s="1269"/>
      <c r="E7" s="1269"/>
      <c r="F7" s="1269"/>
      <c r="G7" s="1269"/>
      <c r="H7" s="620"/>
      <c r="I7" s="620"/>
      <c r="J7" s="620"/>
      <c r="K7" s="620"/>
      <c r="L7" s="620"/>
      <c r="M7" s="620"/>
      <c r="N7" s="620"/>
      <c r="O7" s="384"/>
      <c r="P7" s="385"/>
    </row>
    <row r="8" spans="1:17" ht="35.299999999999997" customHeight="1" x14ac:dyDescent="0.25">
      <c r="B8" s="322" t="s">
        <v>394</v>
      </c>
      <c r="C8" s="1262" t="s">
        <v>1808</v>
      </c>
      <c r="D8" s="1263"/>
      <c r="E8" s="1263"/>
      <c r="F8" s="1263"/>
      <c r="G8" s="1263"/>
      <c r="H8" s="123"/>
      <c r="I8" s="123"/>
      <c r="J8" s="123"/>
      <c r="K8" s="123"/>
      <c r="L8" s="123"/>
      <c r="M8" s="123"/>
      <c r="N8" s="123"/>
      <c r="O8" s="379"/>
      <c r="P8" s="380"/>
    </row>
    <row r="9" spans="1:17" ht="32.25" customHeight="1" x14ac:dyDescent="0.25">
      <c r="B9" s="322" t="s">
        <v>396</v>
      </c>
      <c r="C9" s="1262" t="s">
        <v>1809</v>
      </c>
      <c r="D9" s="1263"/>
      <c r="E9" s="1263"/>
      <c r="F9" s="1263"/>
      <c r="G9" s="1263"/>
      <c r="H9" s="195"/>
      <c r="I9" s="195"/>
      <c r="J9" s="527"/>
      <c r="K9" s="527"/>
      <c r="L9" s="527"/>
      <c r="M9" s="527"/>
      <c r="N9" s="527"/>
      <c r="O9" s="379"/>
      <c r="P9" s="380"/>
    </row>
    <row r="10" spans="1:17" ht="56.3" hidden="1" customHeight="1" x14ac:dyDescent="0.25">
      <c r="B10" s="322" t="s">
        <v>445</v>
      </c>
      <c r="C10" s="1262" t="s">
        <v>556</v>
      </c>
      <c r="D10" s="1263"/>
      <c r="E10" s="1263"/>
      <c r="F10" s="1263"/>
      <c r="G10" s="1263"/>
      <c r="H10" s="511" t="e">
        <f t="array" ref="H10">_xlfn.TEXTJOIN(", ",TRUE,IF((E15:E101="Y")*(B25:B101&lt;&gt;""),B25:B101,""))</f>
        <v>#N/A</v>
      </c>
      <c r="I10" s="123"/>
      <c r="J10" s="123"/>
      <c r="K10" s="123"/>
      <c r="L10" s="123"/>
      <c r="M10" s="123"/>
      <c r="N10" s="123"/>
      <c r="O10" s="379"/>
      <c r="P10" s="380"/>
    </row>
    <row r="11" spans="1:17" ht="14.4" x14ac:dyDescent="0.25">
      <c r="B11" s="322" t="s">
        <v>398</v>
      </c>
      <c r="C11" s="1262" t="s">
        <v>63</v>
      </c>
      <c r="D11" s="1263"/>
      <c r="E11" s="1263"/>
      <c r="F11" s="1263"/>
      <c r="G11" s="1263"/>
      <c r="H11" s="123"/>
      <c r="I11" s="123"/>
      <c r="J11" s="123"/>
      <c r="K11" s="123"/>
      <c r="L11" s="123"/>
      <c r="M11" s="123"/>
      <c r="N11" s="123"/>
      <c r="O11" s="379"/>
      <c r="P11" s="380"/>
    </row>
    <row r="12" spans="1:17" ht="20.3" customHeight="1" x14ac:dyDescent="0.25">
      <c r="B12" s="1260" t="s">
        <v>1175</v>
      </c>
      <c r="C12" s="1261"/>
      <c r="D12" s="1261"/>
      <c r="E12" s="1261"/>
      <c r="F12" s="1261"/>
      <c r="G12" s="1261"/>
      <c r="H12" s="1261"/>
      <c r="I12" s="1261"/>
      <c r="J12" s="1261"/>
      <c r="K12" s="1261"/>
      <c r="L12" s="1261"/>
      <c r="M12" s="1261"/>
      <c r="N12" s="1261"/>
      <c r="O12" s="379"/>
      <c r="P12" s="380"/>
    </row>
    <row r="13" spans="1:17"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1810</v>
      </c>
      <c r="C14" s="600" t="s">
        <v>805</v>
      </c>
      <c r="D14" s="600" t="s">
        <v>804</v>
      </c>
      <c r="E14" s="600" t="s">
        <v>1207</v>
      </c>
      <c r="F14" s="49" t="s">
        <v>1811</v>
      </c>
      <c r="G14" s="48" t="s">
        <v>352</v>
      </c>
      <c r="H14" s="48" t="s">
        <v>1209</v>
      </c>
      <c r="I14" s="48" t="s">
        <v>1224</v>
      </c>
      <c r="J14" s="56" t="s">
        <v>63</v>
      </c>
      <c r="K14" s="56" t="s">
        <v>63</v>
      </c>
      <c r="L14" s="56" t="s">
        <v>63</v>
      </c>
      <c r="M14" s="47" t="s">
        <v>63</v>
      </c>
      <c r="N14" s="47">
        <v>202</v>
      </c>
      <c r="O14" s="106" t="s">
        <v>1622</v>
      </c>
      <c r="P14" s="42"/>
      <c r="Q14" s="42"/>
    </row>
    <row r="15" spans="1:17" s="125" customFormat="1" ht="72.599999999999994" x14ac:dyDescent="0.3">
      <c r="A15" s="126" t="s">
        <v>1812</v>
      </c>
      <c r="B15" s="126" t="s">
        <v>1813</v>
      </c>
      <c r="C15" s="622" t="s">
        <v>804</v>
      </c>
      <c r="D15" s="612" t="s">
        <v>804</v>
      </c>
      <c r="E15" s="612" t="s">
        <v>1182</v>
      </c>
      <c r="F15" s="126" t="s">
        <v>1814</v>
      </c>
      <c r="G15" s="127" t="s">
        <v>1184</v>
      </c>
      <c r="H15" s="172" t="s">
        <v>1815</v>
      </c>
      <c r="I15" s="126" t="s">
        <v>1816</v>
      </c>
      <c r="J15" s="502" t="s">
        <v>1187</v>
      </c>
      <c r="K15" s="126" t="s">
        <v>1211</v>
      </c>
      <c r="L15" s="130" t="s">
        <v>63</v>
      </c>
      <c r="M15" s="130" t="s">
        <v>63</v>
      </c>
      <c r="N15" s="130">
        <v>202</v>
      </c>
      <c r="O15" s="173"/>
    </row>
    <row r="16" spans="1:17" s="135" customFormat="1" ht="362.9" x14ac:dyDescent="0.3">
      <c r="A16" s="126" t="s">
        <v>1817</v>
      </c>
      <c r="B16" s="174" t="s">
        <v>1818</v>
      </c>
      <c r="C16" s="628" t="s">
        <v>805</v>
      </c>
      <c r="D16" s="612" t="s">
        <v>804</v>
      </c>
      <c r="E16" s="612" t="s">
        <v>1182</v>
      </c>
      <c r="F16" s="175" t="s">
        <v>1819</v>
      </c>
      <c r="G16" s="172" t="s">
        <v>324</v>
      </c>
      <c r="H16" s="172" t="s">
        <v>1815</v>
      </c>
      <c r="I16" s="176" t="s">
        <v>1820</v>
      </c>
      <c r="J16" s="173" t="s">
        <v>63</v>
      </c>
      <c r="K16" s="173" t="s">
        <v>63</v>
      </c>
      <c r="L16" s="126" t="s">
        <v>1821</v>
      </c>
      <c r="M16" s="126" t="s">
        <v>1822</v>
      </c>
      <c r="N16" s="126">
        <v>202</v>
      </c>
      <c r="O16" s="136"/>
    </row>
    <row r="17" spans="1:16" s="135" customFormat="1" ht="145.15" x14ac:dyDescent="0.3">
      <c r="A17" s="126" t="s">
        <v>1823</v>
      </c>
      <c r="B17" s="126" t="s">
        <v>1824</v>
      </c>
      <c r="C17" s="622" t="s">
        <v>804</v>
      </c>
      <c r="D17" s="612" t="s">
        <v>804</v>
      </c>
      <c r="E17" s="612" t="s">
        <v>1264</v>
      </c>
      <c r="F17" s="133" t="s">
        <v>1825</v>
      </c>
      <c r="G17" s="134" t="s">
        <v>1184</v>
      </c>
      <c r="H17" s="272" t="s">
        <v>1826</v>
      </c>
      <c r="I17" s="272" t="s">
        <v>1613</v>
      </c>
      <c r="J17" s="272" t="s">
        <v>63</v>
      </c>
      <c r="K17" s="129" t="s">
        <v>63</v>
      </c>
      <c r="L17" s="126" t="s">
        <v>63</v>
      </c>
      <c r="M17" s="126" t="s">
        <v>63</v>
      </c>
      <c r="N17" s="130">
        <v>202</v>
      </c>
      <c r="O17" s="109"/>
    </row>
    <row r="18" spans="1:16" s="135" customFormat="1" ht="133.05000000000001" x14ac:dyDescent="0.3">
      <c r="A18" s="126" t="s">
        <v>1823</v>
      </c>
      <c r="B18" s="126" t="s">
        <v>1827</v>
      </c>
      <c r="C18" s="622" t="s">
        <v>805</v>
      </c>
      <c r="D18" s="612" t="s">
        <v>804</v>
      </c>
      <c r="E18" s="612" t="s">
        <v>1207</v>
      </c>
      <c r="F18" s="133" t="s">
        <v>1828</v>
      </c>
      <c r="G18" s="127" t="s">
        <v>352</v>
      </c>
      <c r="H18" s="272" t="s">
        <v>1829</v>
      </c>
      <c r="I18" s="272" t="s">
        <v>1613</v>
      </c>
      <c r="J18" s="272" t="s">
        <v>63</v>
      </c>
      <c r="K18" s="129" t="s">
        <v>63</v>
      </c>
      <c r="L18" s="129" t="s">
        <v>63</v>
      </c>
      <c r="M18" s="126" t="s">
        <v>63</v>
      </c>
      <c r="N18" s="126">
        <v>202</v>
      </c>
      <c r="O18" s="106" t="s">
        <v>1622</v>
      </c>
    </row>
    <row r="19" spans="1:16" s="743" customFormat="1" ht="96.8" x14ac:dyDescent="0.3">
      <c r="A19" s="737" t="s">
        <v>1823</v>
      </c>
      <c r="B19" s="737" t="s">
        <v>1830</v>
      </c>
      <c r="C19" s="746" t="s">
        <v>805</v>
      </c>
      <c r="D19" s="738" t="s">
        <v>805</v>
      </c>
      <c r="E19" s="738" t="s">
        <v>1264</v>
      </c>
      <c r="F19" s="739" t="s">
        <v>1307</v>
      </c>
      <c r="G19" s="740" t="s">
        <v>336</v>
      </c>
      <c r="H19" s="741" t="s">
        <v>1831</v>
      </c>
      <c r="I19" s="741" t="s">
        <v>1613</v>
      </c>
      <c r="J19" s="741" t="s">
        <v>63</v>
      </c>
      <c r="K19" s="742" t="s">
        <v>63</v>
      </c>
      <c r="L19" s="742" t="s">
        <v>63</v>
      </c>
      <c r="M19" s="737" t="s">
        <v>63</v>
      </c>
      <c r="N19" s="737">
        <v>202</v>
      </c>
      <c r="O19" s="720" t="s">
        <v>1308</v>
      </c>
    </row>
    <row r="20" spans="1:16" s="743" customFormat="1" ht="145.15" x14ac:dyDescent="0.3">
      <c r="A20" s="737" t="s">
        <v>1823</v>
      </c>
      <c r="B20" s="737" t="s">
        <v>1832</v>
      </c>
      <c r="C20" s="746" t="s">
        <v>805</v>
      </c>
      <c r="D20" s="738" t="s">
        <v>805</v>
      </c>
      <c r="E20" s="738" t="s">
        <v>1207</v>
      </c>
      <c r="F20" s="739" t="s">
        <v>1233</v>
      </c>
      <c r="G20" s="740" t="s">
        <v>338</v>
      </c>
      <c r="H20" s="737" t="s">
        <v>1833</v>
      </c>
      <c r="I20" s="741" t="s">
        <v>1613</v>
      </c>
      <c r="J20" s="741" t="s">
        <v>63</v>
      </c>
      <c r="K20" s="742" t="s">
        <v>63</v>
      </c>
      <c r="L20" s="742" t="s">
        <v>63</v>
      </c>
      <c r="M20" s="737" t="s">
        <v>63</v>
      </c>
      <c r="N20" s="737">
        <v>202</v>
      </c>
      <c r="O20" s="720" t="s">
        <v>1622</v>
      </c>
    </row>
    <row r="21" spans="1:16" s="743" customFormat="1" ht="108.9" x14ac:dyDescent="0.3">
      <c r="A21" s="742" t="s">
        <v>1235</v>
      </c>
      <c r="B21" s="737" t="s">
        <v>1236</v>
      </c>
      <c r="C21" s="746" t="s">
        <v>805</v>
      </c>
      <c r="D21" s="738" t="s">
        <v>805</v>
      </c>
      <c r="E21" s="738" t="s">
        <v>1182</v>
      </c>
      <c r="F21" s="739" t="s">
        <v>1834</v>
      </c>
      <c r="G21" s="740" t="s">
        <v>326</v>
      </c>
      <c r="H21" s="737" t="s">
        <v>63</v>
      </c>
      <c r="I21" s="737" t="s">
        <v>1238</v>
      </c>
      <c r="J21" s="741" t="s">
        <v>63</v>
      </c>
      <c r="K21" s="737" t="s">
        <v>63</v>
      </c>
      <c r="L21" s="737" t="s">
        <v>63</v>
      </c>
      <c r="M21" s="737" t="s">
        <v>63</v>
      </c>
      <c r="N21" s="737">
        <v>202</v>
      </c>
      <c r="O21" s="697" t="s">
        <v>1239</v>
      </c>
    </row>
    <row r="22" spans="1:16" s="743" customFormat="1" ht="121" x14ac:dyDescent="0.3">
      <c r="A22" s="742" t="s">
        <v>1235</v>
      </c>
      <c r="B22" s="737" t="s">
        <v>1835</v>
      </c>
      <c r="C22" s="746" t="s">
        <v>805</v>
      </c>
      <c r="D22" s="738" t="s">
        <v>805</v>
      </c>
      <c r="E22" s="738" t="s">
        <v>1182</v>
      </c>
      <c r="F22" s="739" t="s">
        <v>1836</v>
      </c>
      <c r="G22" s="783" t="s">
        <v>328</v>
      </c>
      <c r="H22" s="737" t="s">
        <v>63</v>
      </c>
      <c r="I22" s="737" t="s">
        <v>1837</v>
      </c>
      <c r="J22" s="741" t="s">
        <v>63</v>
      </c>
      <c r="K22" s="737" t="s">
        <v>63</v>
      </c>
      <c r="L22" s="741" t="s">
        <v>63</v>
      </c>
      <c r="M22" s="737" t="s">
        <v>63</v>
      </c>
      <c r="N22" s="777">
        <v>202</v>
      </c>
      <c r="O22" s="697" t="s">
        <v>1239</v>
      </c>
    </row>
    <row r="23" spans="1:16" s="743" customFormat="1" ht="84.7" x14ac:dyDescent="0.3">
      <c r="A23" s="742" t="s">
        <v>1235</v>
      </c>
      <c r="B23" s="737" t="s">
        <v>1242</v>
      </c>
      <c r="C23" s="746" t="s">
        <v>805</v>
      </c>
      <c r="D23" s="738" t="s">
        <v>805</v>
      </c>
      <c r="E23" s="738" t="s">
        <v>1182</v>
      </c>
      <c r="F23" s="739" t="s">
        <v>1282</v>
      </c>
      <c r="G23" s="740" t="s">
        <v>798</v>
      </c>
      <c r="H23" s="737" t="s">
        <v>1838</v>
      </c>
      <c r="I23" s="737" t="s">
        <v>1839</v>
      </c>
      <c r="J23" s="741" t="s">
        <v>63</v>
      </c>
      <c r="K23" s="737" t="s">
        <v>63</v>
      </c>
      <c r="L23" s="741" t="s">
        <v>63</v>
      </c>
      <c r="M23" s="737" t="s">
        <v>63</v>
      </c>
      <c r="N23" s="737">
        <v>202</v>
      </c>
      <c r="O23" s="697" t="s">
        <v>1239</v>
      </c>
    </row>
    <row r="24" spans="1:16" s="1017" customFormat="1" ht="145.15" x14ac:dyDescent="0.3">
      <c r="A24" s="255" t="s">
        <v>1840</v>
      </c>
      <c r="B24" s="255" t="s">
        <v>1841</v>
      </c>
      <c r="C24" s="636" t="s">
        <v>805</v>
      </c>
      <c r="D24" s="628" t="s">
        <v>1389</v>
      </c>
      <c r="E24" s="628" t="s">
        <v>1207</v>
      </c>
      <c r="F24" s="147" t="s">
        <v>1390</v>
      </c>
      <c r="G24" s="844" t="s">
        <v>1391</v>
      </c>
      <c r="H24" s="255" t="s">
        <v>1842</v>
      </c>
      <c r="I24" s="1015" t="s">
        <v>1613</v>
      </c>
      <c r="J24" s="1015" t="s">
        <v>63</v>
      </c>
      <c r="K24" s="847" t="s">
        <v>63</v>
      </c>
      <c r="L24" s="847" t="s">
        <v>63</v>
      </c>
      <c r="M24" s="255" t="s">
        <v>63</v>
      </c>
      <c r="N24" s="255">
        <v>202</v>
      </c>
      <c r="O24" s="1016" t="s">
        <v>1843</v>
      </c>
    </row>
    <row r="25" spans="1:16" s="135" customFormat="1" ht="12.1" x14ac:dyDescent="0.3">
      <c r="A25" s="129"/>
      <c r="C25" s="126"/>
      <c r="D25" s="126"/>
      <c r="E25" s="126"/>
      <c r="F25" s="127"/>
      <c r="G25" s="126"/>
      <c r="H25" s="126"/>
      <c r="I25" s="272"/>
      <c r="J25" s="126"/>
      <c r="K25" s="126"/>
      <c r="L25" s="126"/>
      <c r="M25" s="126"/>
      <c r="N25" s="129"/>
      <c r="O25" s="396"/>
      <c r="P25" s="397"/>
    </row>
    <row r="26" spans="1:16" s="135" customFormat="1" ht="12.1" x14ac:dyDescent="0.3">
      <c r="B26" s="129"/>
      <c r="C26" s="126"/>
      <c r="D26" s="126"/>
      <c r="E26" s="126"/>
      <c r="F26" s="127"/>
      <c r="G26" s="126"/>
      <c r="H26" s="126"/>
      <c r="I26" s="272"/>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ET-G003-SRWP-G1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ET-G003</v>
      </c>
      <c r="F28" s="56" t="str" cm="1">
        <f t="array" ref="F28">IF($C28="","",INDEX('List of Test Cases'!C:C,MATCH(CONCATENATE($C28,$C$1),'List of Test Cases'!$Q:$Q,0),))</f>
        <v>ET-G003-SRWP-G1</v>
      </c>
      <c r="G28" s="56" t="str" cm="1">
        <f t="array" aca="1" ref="G28" ca="1">IF($C28="","",INDEX('List of Test Cases'!G:G,MATCH(CONCATENATE($C28,$C$1),'List of Test Cases'!$Q:$Q,0),))</f>
        <v>Switch Request Withdrawal - GAS (Gaining) (5 Day(s))</v>
      </c>
      <c r="H28" s="56" t="str" cm="1">
        <f t="array" ref="H28">IF($C28="","",INDEX('List of Test Cases'!A:A,MATCH(CONCATENATE($C28,$C$1),'List of Test Cases'!$Q:$Q,0),))</f>
        <v>Switch Request Withdrawal - Pending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ET-G003-SRWP-G2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ET-G003</v>
      </c>
      <c r="F29" s="56" t="str" cm="1">
        <f t="array" ref="F29">IF($C29="","",INDEX('List of Test Cases'!C:C,MATCH(CONCATENATE($C29,$C$1),'List of Test Cases'!$Q:$Q,0),))</f>
        <v>ET-G003-SRWP-G2</v>
      </c>
      <c r="G29" s="56" t="str" cm="1">
        <f t="array" aca="1" ref="G29" ca="1">IF($C29="","",INDEX('List of Test Cases'!G:G,MATCH(CONCATENATE($C29,$C$1),'List of Test Cases'!$Q:$Q,0),))</f>
        <v>Switch Request Withdrawal - GAS (Gaining) (OFAF, 5 Day(s))</v>
      </c>
      <c r="H29" s="56" t="str" cm="1">
        <f t="array" ref="H29">IF($C29="","",INDEX('List of Test Cases'!A:A,MATCH(CONCATENATE($C29,$C$1),'List of Test Cases'!$Q:$Q,0),))</f>
        <v>Switch Request Withdrawal - Pending - GAIN</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sheetData>
  <autoFilter ref="B13:P24" xr:uid="{914CBBEC-DB88-4A01-BFFF-9818F0E3FA3C}"/>
  <mergeCells count="8">
    <mergeCell ref="B3:B7"/>
    <mergeCell ref="B12:N12"/>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CB00FB-0B30-4BAA-AEDD-499202A210E1}">
          <x14:formula1>
            <xm:f>'C:\Users\KrantiNaik\Library\Containers\com.microsoft.Excel\Data\Documents\4360A61E\[SIT Test Scenarios Master List v0.16.xlsx]Priority'!#REF!</xm:f>
          </x14:formula1>
          <xm:sqref>H27:I27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483A-5A16-4186-8674-950DA7C1A56E}">
  <dimension ref="A1:P166"/>
  <sheetViews>
    <sheetView showGridLines="0" showRuler="0" topLeftCell="A5" zoomScaleNormal="100" zoomScalePageLayoutView="106" workbookViewId="0">
      <pane xSplit="7" topLeftCell="H1" activePane="topRight" state="frozen"/>
      <selection activeCell="A6" sqref="A6"/>
      <selection pane="topRight" activeCell="A5" sqref="A1:A1048576"/>
    </sheetView>
  </sheetViews>
  <sheetFormatPr defaultColWidth="10.5546875" defaultRowHeight="20.3" customHeight="1" x14ac:dyDescent="0.25"/>
  <cols>
    <col min="1" max="1" width="0" style="124" hidden="1" customWidth="1"/>
    <col min="2" max="2" width="21.6640625" style="140" customWidth="1"/>
    <col min="3" max="3" width="39.109375" style="140" customWidth="1"/>
    <col min="4" max="4" width="13.5546875" style="140" bestFit="1" customWidth="1"/>
    <col min="5" max="5" width="12" style="124" bestFit="1" customWidth="1"/>
    <col min="6" max="6" width="15.33203125" style="124" bestFit="1" customWidth="1"/>
    <col min="7" max="7" width="50.88671875" style="124" customWidth="1"/>
    <col min="8" max="8" width="22.88671875" style="124" bestFit="1" customWidth="1"/>
    <col min="9" max="9" width="44.109375" style="124" customWidth="1"/>
    <col min="10" max="10" width="39.6640625" style="124" customWidth="1"/>
    <col min="11" max="11" width="17.109375" style="124" customWidth="1"/>
    <col min="12" max="12" width="48.44140625" style="124" bestFit="1" customWidth="1"/>
    <col min="13" max="13" width="32.44140625" style="124" bestFit="1" customWidth="1"/>
    <col min="14" max="14" width="35.44140625" style="124" bestFit="1" customWidth="1"/>
    <col min="15" max="15" width="20.33203125" style="124" bestFit="1" customWidth="1"/>
    <col min="16" max="16" width="48.6640625" style="124" customWidth="1"/>
    <col min="17" max="16384" width="10.5546875" style="124"/>
  </cols>
  <sheetData>
    <row r="1" spans="1:16" ht="39.049999999999997" customHeight="1" x14ac:dyDescent="0.25">
      <c r="B1" s="322" t="s">
        <v>388</v>
      </c>
      <c r="C1" s="122" t="s">
        <v>1034</v>
      </c>
      <c r="D1" s="195"/>
      <c r="E1" s="123"/>
      <c r="F1" s="98"/>
      <c r="G1" s="123"/>
      <c r="H1" s="123"/>
      <c r="I1" s="123"/>
      <c r="J1" s="123"/>
      <c r="K1" s="123"/>
      <c r="L1" s="123"/>
      <c r="M1" s="123"/>
      <c r="N1" s="123"/>
      <c r="O1" s="379"/>
      <c r="P1" s="380"/>
    </row>
    <row r="2" spans="1:16" ht="14.4" x14ac:dyDescent="0.25">
      <c r="B2" s="322" t="s">
        <v>390</v>
      </c>
      <c r="C2" s="1262" t="s">
        <v>1844</v>
      </c>
      <c r="D2" s="1263"/>
      <c r="E2" s="1263"/>
      <c r="F2" s="1263"/>
      <c r="G2" s="1263"/>
      <c r="H2" s="123"/>
      <c r="I2" s="123"/>
      <c r="J2" s="123"/>
      <c r="K2" s="123"/>
      <c r="L2" s="123"/>
      <c r="M2" s="123"/>
      <c r="N2" s="123"/>
      <c r="O2" s="379"/>
      <c r="P2" s="380"/>
    </row>
    <row r="3" spans="1:16" ht="20.3" customHeight="1" x14ac:dyDescent="0.25">
      <c r="B3" s="1235" t="s">
        <v>392</v>
      </c>
      <c r="C3" s="1264" t="s">
        <v>1807</v>
      </c>
      <c r="D3" s="1265"/>
      <c r="E3" s="1265"/>
      <c r="F3" s="1265"/>
      <c r="G3" s="1265"/>
      <c r="H3" s="618"/>
      <c r="I3" s="618"/>
      <c r="J3" s="618"/>
      <c r="K3" s="618"/>
      <c r="L3" s="618"/>
      <c r="M3" s="618"/>
      <c r="N3" s="618"/>
      <c r="O3" s="381"/>
      <c r="P3" s="382"/>
    </row>
    <row r="4" spans="1:16" ht="20.3" customHeight="1" x14ac:dyDescent="0.25">
      <c r="B4" s="1236"/>
      <c r="C4" s="1266"/>
      <c r="D4" s="1267"/>
      <c r="E4" s="1267"/>
      <c r="F4" s="1267"/>
      <c r="G4" s="1267"/>
      <c r="H4" s="619"/>
      <c r="I4" s="619"/>
      <c r="J4" s="619"/>
      <c r="K4" s="619"/>
      <c r="L4" s="619"/>
      <c r="M4" s="619"/>
      <c r="N4" s="619"/>
      <c r="P4" s="383"/>
    </row>
    <row r="5" spans="1:16" ht="20.3" customHeight="1" x14ac:dyDescent="0.25">
      <c r="B5" s="1236"/>
      <c r="C5" s="1266"/>
      <c r="D5" s="1267"/>
      <c r="E5" s="1267"/>
      <c r="F5" s="1267"/>
      <c r="G5" s="1267"/>
      <c r="H5" s="619"/>
      <c r="I5" s="619"/>
      <c r="J5" s="619"/>
      <c r="K5" s="619"/>
      <c r="L5" s="619"/>
      <c r="M5" s="619"/>
      <c r="N5" s="619"/>
      <c r="P5" s="383"/>
    </row>
    <row r="6" spans="1:16" ht="29.25" customHeight="1" x14ac:dyDescent="0.25">
      <c r="B6" s="1236"/>
      <c r="C6" s="1266"/>
      <c r="D6" s="1267"/>
      <c r="E6" s="1267"/>
      <c r="F6" s="1267"/>
      <c r="G6" s="1267"/>
      <c r="H6" s="619"/>
      <c r="I6" s="619"/>
      <c r="J6" s="619"/>
      <c r="K6" s="619"/>
      <c r="L6" s="619"/>
      <c r="M6" s="619"/>
      <c r="N6" s="619"/>
      <c r="P6" s="383"/>
    </row>
    <row r="7" spans="1:16" ht="29.1" customHeight="1" x14ac:dyDescent="0.25">
      <c r="B7" s="1237"/>
      <c r="C7" s="1268"/>
      <c r="D7" s="1269"/>
      <c r="E7" s="1269"/>
      <c r="F7" s="1269"/>
      <c r="G7" s="1269"/>
      <c r="H7" s="620"/>
      <c r="I7" s="620"/>
      <c r="J7" s="620"/>
      <c r="K7" s="620"/>
      <c r="L7" s="620"/>
      <c r="M7" s="620"/>
      <c r="N7" s="620"/>
      <c r="O7" s="384"/>
      <c r="P7" s="385"/>
    </row>
    <row r="8" spans="1:16" ht="29.25" customHeight="1" x14ac:dyDescent="0.25">
      <c r="B8" s="322" t="s">
        <v>394</v>
      </c>
      <c r="C8" s="1262" t="s">
        <v>1808</v>
      </c>
      <c r="D8" s="1263"/>
      <c r="E8" s="1263"/>
      <c r="F8" s="1263"/>
      <c r="G8" s="1263"/>
      <c r="H8" s="123"/>
      <c r="I8" s="123"/>
      <c r="J8" s="123"/>
      <c r="K8" s="123"/>
      <c r="L8" s="123"/>
      <c r="M8" s="123"/>
      <c r="N8" s="123"/>
      <c r="O8" s="379"/>
      <c r="P8" s="380"/>
    </row>
    <row r="9" spans="1:16" ht="40.5" customHeight="1" x14ac:dyDescent="0.25">
      <c r="B9" s="322" t="s">
        <v>396</v>
      </c>
      <c r="C9" s="1262" t="s">
        <v>1809</v>
      </c>
      <c r="D9" s="1263"/>
      <c r="E9" s="1263"/>
      <c r="F9" s="1263"/>
      <c r="G9" s="1263"/>
      <c r="H9" s="195"/>
      <c r="I9" s="195"/>
      <c r="J9" s="527"/>
      <c r="K9" s="527"/>
      <c r="L9" s="527"/>
      <c r="M9" s="527"/>
      <c r="N9" s="527"/>
      <c r="O9" s="379"/>
      <c r="P9" s="380"/>
    </row>
    <row r="10" spans="1:16" ht="58.5" hidden="1" customHeight="1" x14ac:dyDescent="0.25">
      <c r="B10" s="322" t="s">
        <v>445</v>
      </c>
      <c r="C10" s="1262" t="s">
        <v>556</v>
      </c>
      <c r="D10" s="1263"/>
      <c r="E10" s="1263"/>
      <c r="F10" s="1263"/>
      <c r="G10" s="1263"/>
      <c r="H10" s="511" t="e">
        <f t="array" ref="H10">_xlfn.TEXTJOIN(", ",TRUE,IF((E15:E101="Y")*(B25:B101&lt;&gt;""),B25:B101,""))</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08.9" x14ac:dyDescent="0.3">
      <c r="A14" s="47" t="s">
        <v>1205</v>
      </c>
      <c r="B14" s="47" t="s">
        <v>1810</v>
      </c>
      <c r="C14" s="600" t="s">
        <v>804</v>
      </c>
      <c r="D14" s="600" t="s">
        <v>804</v>
      </c>
      <c r="E14" s="600" t="s">
        <v>1207</v>
      </c>
      <c r="F14" s="49" t="s">
        <v>1845</v>
      </c>
      <c r="G14" s="48" t="s">
        <v>352</v>
      </c>
      <c r="H14" s="48" t="s">
        <v>1209</v>
      </c>
      <c r="I14" s="48" t="s">
        <v>1224</v>
      </c>
      <c r="J14" s="31" t="s">
        <v>63</v>
      </c>
      <c r="K14" s="56" t="s">
        <v>63</v>
      </c>
      <c r="L14" s="56" t="s">
        <v>63</v>
      </c>
      <c r="M14" s="47" t="s">
        <v>63</v>
      </c>
      <c r="N14" s="47">
        <v>202</v>
      </c>
      <c r="O14" s="47"/>
    </row>
    <row r="15" spans="1:16" s="125" customFormat="1" ht="133.05000000000001" x14ac:dyDescent="0.3">
      <c r="A15" s="126" t="s">
        <v>1812</v>
      </c>
      <c r="B15" s="126" t="s">
        <v>1813</v>
      </c>
      <c r="C15" s="622" t="s">
        <v>804</v>
      </c>
      <c r="D15" s="612" t="s">
        <v>804</v>
      </c>
      <c r="E15" s="612" t="s">
        <v>1207</v>
      </c>
      <c r="F15" s="126" t="s">
        <v>1846</v>
      </c>
      <c r="G15" s="127" t="s">
        <v>1184</v>
      </c>
      <c r="H15" s="172" t="s">
        <v>1815</v>
      </c>
      <c r="I15" s="126" t="s">
        <v>1816</v>
      </c>
      <c r="J15" s="502" t="s">
        <v>1187</v>
      </c>
      <c r="K15" s="126" t="s">
        <v>1211</v>
      </c>
      <c r="L15" s="130" t="s">
        <v>63</v>
      </c>
      <c r="M15" s="130" t="s">
        <v>63</v>
      </c>
      <c r="N15" s="130">
        <v>202</v>
      </c>
      <c r="O15" s="173" t="s">
        <v>1847</v>
      </c>
    </row>
    <row r="16" spans="1:16" s="135" customFormat="1" ht="362.9" x14ac:dyDescent="0.3">
      <c r="A16" s="126" t="s">
        <v>1817</v>
      </c>
      <c r="B16" s="174" t="s">
        <v>1818</v>
      </c>
      <c r="C16" s="628" t="s">
        <v>805</v>
      </c>
      <c r="D16" s="612" t="s">
        <v>804</v>
      </c>
      <c r="E16" s="612" t="s">
        <v>1207</v>
      </c>
      <c r="F16" s="175" t="s">
        <v>1819</v>
      </c>
      <c r="G16" s="172" t="s">
        <v>324</v>
      </c>
      <c r="H16" s="172" t="s">
        <v>1815</v>
      </c>
      <c r="I16" s="176" t="s">
        <v>1820</v>
      </c>
      <c r="J16" s="173" t="s">
        <v>63</v>
      </c>
      <c r="K16" s="173" t="s">
        <v>63</v>
      </c>
      <c r="L16" s="126" t="s">
        <v>1821</v>
      </c>
      <c r="M16" s="126" t="s">
        <v>1822</v>
      </c>
      <c r="N16" s="126">
        <v>202</v>
      </c>
      <c r="O16" s="136"/>
    </row>
    <row r="17" spans="1:16" s="135" customFormat="1" ht="205.65" x14ac:dyDescent="0.3">
      <c r="A17" s="126" t="s">
        <v>1823</v>
      </c>
      <c r="B17" s="126" t="s">
        <v>1824</v>
      </c>
      <c r="C17" s="622" t="s">
        <v>805</v>
      </c>
      <c r="D17" s="612" t="s">
        <v>804</v>
      </c>
      <c r="E17" s="612" t="s">
        <v>1264</v>
      </c>
      <c r="F17" s="133" t="s">
        <v>1848</v>
      </c>
      <c r="G17" s="134" t="s">
        <v>1184</v>
      </c>
      <c r="H17" s="272" t="s">
        <v>1826</v>
      </c>
      <c r="I17" s="272" t="s">
        <v>1613</v>
      </c>
      <c r="J17" s="272" t="s">
        <v>63</v>
      </c>
      <c r="K17" s="129" t="s">
        <v>63</v>
      </c>
      <c r="L17" s="126" t="s">
        <v>63</v>
      </c>
      <c r="M17" s="126" t="s">
        <v>63</v>
      </c>
      <c r="N17" s="130">
        <v>202</v>
      </c>
      <c r="O17" s="106" t="s">
        <v>1622</v>
      </c>
    </row>
    <row r="18" spans="1:16" s="135" customFormat="1" ht="108.9" x14ac:dyDescent="0.3">
      <c r="A18" s="126" t="s">
        <v>1823</v>
      </c>
      <c r="B18" s="126" t="s">
        <v>1827</v>
      </c>
      <c r="C18" s="622" t="s">
        <v>804</v>
      </c>
      <c r="D18" s="612" t="s">
        <v>804</v>
      </c>
      <c r="E18" s="612" t="s">
        <v>1207</v>
      </c>
      <c r="F18" s="133" t="s">
        <v>1849</v>
      </c>
      <c r="G18" s="127" t="s">
        <v>352</v>
      </c>
      <c r="H18" s="272" t="s">
        <v>1829</v>
      </c>
      <c r="I18" s="272" t="s">
        <v>1613</v>
      </c>
      <c r="J18" s="272" t="s">
        <v>63</v>
      </c>
      <c r="K18" s="129" t="s">
        <v>63</v>
      </c>
      <c r="L18" s="129" t="s">
        <v>63</v>
      </c>
      <c r="M18" s="126" t="s">
        <v>63</v>
      </c>
      <c r="N18" s="126">
        <v>202</v>
      </c>
      <c r="O18" s="154"/>
    </row>
    <row r="19" spans="1:16" s="743" customFormat="1" ht="133.05000000000001" x14ac:dyDescent="0.3">
      <c r="A19" s="737" t="s">
        <v>1823</v>
      </c>
      <c r="B19" s="737" t="s">
        <v>1830</v>
      </c>
      <c r="C19" s="746" t="s">
        <v>805</v>
      </c>
      <c r="D19" s="738" t="s">
        <v>805</v>
      </c>
      <c r="E19" s="738" t="s">
        <v>1264</v>
      </c>
      <c r="F19" s="739" t="s">
        <v>1250</v>
      </c>
      <c r="G19" s="740" t="s">
        <v>336</v>
      </c>
      <c r="H19" s="741" t="s">
        <v>1831</v>
      </c>
      <c r="I19" s="741" t="s">
        <v>1613</v>
      </c>
      <c r="J19" s="741" t="s">
        <v>63</v>
      </c>
      <c r="K19" s="742" t="s">
        <v>63</v>
      </c>
      <c r="L19" s="742" t="s">
        <v>63</v>
      </c>
      <c r="M19" s="737" t="s">
        <v>63</v>
      </c>
      <c r="N19" s="737">
        <v>202</v>
      </c>
      <c r="O19" s="704"/>
    </row>
    <row r="20" spans="1:16" s="743" customFormat="1" ht="108.9" x14ac:dyDescent="0.3">
      <c r="A20" s="737" t="s">
        <v>1823</v>
      </c>
      <c r="B20" s="737" t="s">
        <v>1832</v>
      </c>
      <c r="C20" s="746" t="s">
        <v>805</v>
      </c>
      <c r="D20" s="738" t="s">
        <v>805</v>
      </c>
      <c r="E20" s="738" t="s">
        <v>1207</v>
      </c>
      <c r="F20" s="739" t="s">
        <v>1850</v>
      </c>
      <c r="G20" s="740" t="s">
        <v>338</v>
      </c>
      <c r="H20" s="737" t="s">
        <v>1833</v>
      </c>
      <c r="I20" s="741" t="s">
        <v>1613</v>
      </c>
      <c r="J20" s="741" t="s">
        <v>63</v>
      </c>
      <c r="K20" s="742" t="s">
        <v>63</v>
      </c>
      <c r="L20" s="742" t="s">
        <v>63</v>
      </c>
      <c r="M20" s="737" t="s">
        <v>63</v>
      </c>
      <c r="N20" s="737">
        <v>202</v>
      </c>
      <c r="O20" s="697" t="s">
        <v>1308</v>
      </c>
    </row>
    <row r="21" spans="1:16" s="743" customFormat="1" ht="108.9" x14ac:dyDescent="0.3">
      <c r="A21" s="742" t="s">
        <v>1235</v>
      </c>
      <c r="B21" s="737" t="s">
        <v>1236</v>
      </c>
      <c r="C21" s="746" t="s">
        <v>805</v>
      </c>
      <c r="D21" s="738" t="s">
        <v>805</v>
      </c>
      <c r="E21" s="738" t="s">
        <v>1207</v>
      </c>
      <c r="F21" s="739" t="s">
        <v>1834</v>
      </c>
      <c r="G21" s="740" t="s">
        <v>326</v>
      </c>
      <c r="H21" s="737" t="s">
        <v>63</v>
      </c>
      <c r="I21" s="737" t="s">
        <v>1238</v>
      </c>
      <c r="J21" s="741" t="s">
        <v>63</v>
      </c>
      <c r="K21" s="737" t="s">
        <v>63</v>
      </c>
      <c r="L21" s="737" t="s">
        <v>63</v>
      </c>
      <c r="M21" s="737" t="s">
        <v>63</v>
      </c>
      <c r="N21" s="737">
        <v>202</v>
      </c>
      <c r="O21" s="697" t="s">
        <v>1346</v>
      </c>
    </row>
    <row r="22" spans="1:16" s="743" customFormat="1" ht="121" x14ac:dyDescent="0.3">
      <c r="A22" s="742" t="s">
        <v>1235</v>
      </c>
      <c r="B22" s="737" t="s">
        <v>1835</v>
      </c>
      <c r="C22" s="746" t="s">
        <v>805</v>
      </c>
      <c r="D22" s="738" t="s">
        <v>805</v>
      </c>
      <c r="E22" s="738" t="s">
        <v>1207</v>
      </c>
      <c r="F22" s="739" t="s">
        <v>1836</v>
      </c>
      <c r="G22" s="783" t="s">
        <v>328</v>
      </c>
      <c r="H22" s="737" t="s">
        <v>63</v>
      </c>
      <c r="I22" s="737" t="s">
        <v>1837</v>
      </c>
      <c r="J22" s="741" t="s">
        <v>63</v>
      </c>
      <c r="K22" s="737" t="s">
        <v>63</v>
      </c>
      <c r="L22" s="741" t="s">
        <v>63</v>
      </c>
      <c r="M22" s="737" t="s">
        <v>63</v>
      </c>
      <c r="N22" s="777">
        <v>202</v>
      </c>
      <c r="O22" s="697" t="s">
        <v>1346</v>
      </c>
    </row>
    <row r="23" spans="1:16" s="743" customFormat="1" ht="84.7" x14ac:dyDescent="0.3">
      <c r="A23" s="742" t="s">
        <v>1235</v>
      </c>
      <c r="B23" s="737" t="s">
        <v>1242</v>
      </c>
      <c r="C23" s="746" t="s">
        <v>805</v>
      </c>
      <c r="D23" s="738" t="s">
        <v>805</v>
      </c>
      <c r="E23" s="738" t="s">
        <v>1207</v>
      </c>
      <c r="F23" s="739" t="s">
        <v>1282</v>
      </c>
      <c r="G23" s="740" t="s">
        <v>798</v>
      </c>
      <c r="H23" s="737" t="s">
        <v>1838</v>
      </c>
      <c r="I23" s="737" t="s">
        <v>1839</v>
      </c>
      <c r="J23" s="741" t="s">
        <v>63</v>
      </c>
      <c r="K23" s="737" t="s">
        <v>63</v>
      </c>
      <c r="L23" s="741" t="s">
        <v>63</v>
      </c>
      <c r="M23" s="737" t="s">
        <v>63</v>
      </c>
      <c r="N23" s="737">
        <v>202</v>
      </c>
      <c r="O23" s="697" t="s">
        <v>1346</v>
      </c>
    </row>
    <row r="24" spans="1:16" s="1017" customFormat="1" ht="84.7" x14ac:dyDescent="0.3">
      <c r="A24" s="255" t="s">
        <v>1840</v>
      </c>
      <c r="B24" s="255" t="s">
        <v>1841</v>
      </c>
      <c r="C24" s="636" t="s">
        <v>804</v>
      </c>
      <c r="D24" s="628" t="s">
        <v>1389</v>
      </c>
      <c r="E24" s="628" t="s">
        <v>1207</v>
      </c>
      <c r="F24" s="147" t="s">
        <v>1407</v>
      </c>
      <c r="G24" s="844" t="s">
        <v>1391</v>
      </c>
      <c r="H24" s="255" t="s">
        <v>1842</v>
      </c>
      <c r="I24" s="1015" t="s">
        <v>1613</v>
      </c>
      <c r="J24" s="1015" t="s">
        <v>63</v>
      </c>
      <c r="K24" s="847" t="s">
        <v>63</v>
      </c>
      <c r="L24" s="847" t="s">
        <v>63</v>
      </c>
      <c r="M24" s="255" t="s">
        <v>63</v>
      </c>
      <c r="N24" s="255">
        <v>202</v>
      </c>
      <c r="O24" s="757" t="s">
        <v>1851</v>
      </c>
    </row>
    <row r="25" spans="1:16" s="135" customFormat="1" ht="12.1" x14ac:dyDescent="0.3">
      <c r="B25" s="129"/>
      <c r="C25" s="126"/>
      <c r="D25" s="126"/>
      <c r="E25" s="126"/>
      <c r="F25" s="127"/>
      <c r="G25" s="126"/>
      <c r="H25" s="126"/>
      <c r="I25" s="272"/>
      <c r="J25" s="126"/>
      <c r="K25" s="126"/>
      <c r="L25" s="126"/>
      <c r="M25" s="126"/>
      <c r="N25" s="129"/>
      <c r="O25" s="396"/>
      <c r="P25" s="397"/>
    </row>
    <row r="26" spans="1:16" s="135" customFormat="1" ht="12.1" x14ac:dyDescent="0.3">
      <c r="B26" s="118"/>
      <c r="C26" s="1282"/>
      <c r="D26" s="1283"/>
      <c r="E26" s="1283"/>
      <c r="F26" s="1284"/>
      <c r="G26" s="126"/>
      <c r="H26" s="29"/>
      <c r="I26" s="29"/>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ET-G003-SRWP-L1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ET-G003</v>
      </c>
      <c r="F28" s="56" t="str" cm="1">
        <f t="array" ref="F28">IF($C28="","",INDEX('List of Test Cases'!C:C,MATCH(CONCATENATE($C28,$C$1),'List of Test Cases'!$Q:$Q,0),))</f>
        <v>ET-G003-SRWP-L1</v>
      </c>
      <c r="G28" s="56" t="str" cm="1">
        <f t="array" aca="1" ref="G28" ca="1">IF($C28="","",INDEX('List of Test Cases'!G:G,MATCH(CONCATENATE($C28,$C$1),'List of Test Cases'!$Q:$Q,0),))</f>
        <v>Switch Request Withdrawal - GAS (Losing) (5 Day(s))</v>
      </c>
      <c r="H28" s="56" t="str" cm="1">
        <f t="array" ref="H28">IF($C28="","",INDEX('List of Test Cases'!A:A,MATCH(CONCATENATE($C28,$C$1),'List of Test Cases'!$Q:$Q,0),))</f>
        <v>Switch Request Withdrawal - Pending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ET-G003-SRWP-L2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ET-G003</v>
      </c>
      <c r="F29" s="56" t="str" cm="1">
        <f t="array" ref="F29">IF($C29="","",INDEX('List of Test Cases'!C:C,MATCH(CONCATENATE($C29,$C$1),'List of Test Cases'!$Q:$Q,0),))</f>
        <v>ET-G003-SRWP-L2</v>
      </c>
      <c r="G29" s="56" t="str" cm="1">
        <f t="array" aca="1" ref="G29" ca="1">IF($C29="","",INDEX('List of Test Cases'!G:G,MATCH(CONCATENATE($C29,$C$1),'List of Test Cases'!$Q:$Q,0),))</f>
        <v>Switch Request Withdrawal - GAS (Losing) (OFAF, 5 Day(s))</v>
      </c>
      <c r="H29" s="56" t="str" cm="1">
        <f t="array" ref="H29">IF($C29="","",INDEX('List of Test Cases'!A:A,MATCH(CONCATENATE($C29,$C$1),'List of Test Cases'!$Q:$Q,0),))</f>
        <v>Switch Request Withdrawal - Pending - LOSE</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sheetData>
  <autoFilter ref="B13:P24" xr:uid="{D4EA25FE-E419-48DB-8FA9-BA4832D7FEA6}"/>
  <mergeCells count="9">
    <mergeCell ref="C26:F26"/>
    <mergeCell ref="B3:B7"/>
    <mergeCell ref="B12:N12"/>
    <mergeCell ref="C11:G11"/>
    <mergeCell ref="C2:G2"/>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B02717-9D32-485E-9467-B817C904850F}">
          <x14:formula1>
            <xm:f>'C:\Users\KrantiNaik\Library\Containers\com.microsoft.Excel\Data\Documents\4360A61E\[SIT Test Scenarios Master List v0.16.xlsx]Priority'!#REF!</xm:f>
          </x14:formula1>
          <xm:sqref>H26:I27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5E83-A52A-4EDB-A049-35BF743F6528}">
  <dimension ref="A1:Q164"/>
  <sheetViews>
    <sheetView showGridLines="0" showRuler="0" topLeftCell="A5" zoomScaleNormal="100" zoomScalePageLayoutView="118" workbookViewId="0">
      <pane xSplit="7" topLeftCell="H1" activePane="topRight" state="frozen"/>
      <selection activeCell="A8" sqref="A8"/>
      <selection pane="topRight" activeCell="A5" sqref="A1:A1048576"/>
    </sheetView>
  </sheetViews>
  <sheetFormatPr defaultColWidth="8.88671875" defaultRowHeight="20.3" customHeight="1" x14ac:dyDescent="0.25"/>
  <cols>
    <col min="1" max="1" width="0" style="179" hidden="1" customWidth="1"/>
    <col min="2" max="2" width="25.44140625" style="194" customWidth="1"/>
    <col min="3" max="3" width="32.88671875" style="194" customWidth="1"/>
    <col min="4" max="4" width="13.5546875" style="194" bestFit="1" customWidth="1"/>
    <col min="5" max="5" width="12" style="179" bestFit="1" customWidth="1"/>
    <col min="6" max="6" width="15.33203125" style="179" bestFit="1" customWidth="1"/>
    <col min="7" max="7" width="47.44140625" style="179" customWidth="1"/>
    <col min="8" max="8" width="22.88671875" style="179" bestFit="1" customWidth="1"/>
    <col min="9" max="9" width="36.6640625" style="179" customWidth="1"/>
    <col min="10" max="10" width="36.88671875" style="179" customWidth="1"/>
    <col min="11" max="11" width="20.5546875" style="179" bestFit="1" customWidth="1"/>
    <col min="12" max="12" width="48.44140625" style="179" bestFit="1" customWidth="1"/>
    <col min="13" max="13" width="20" style="179" bestFit="1" customWidth="1"/>
    <col min="14" max="14" width="35.44140625" style="179" bestFit="1" customWidth="1"/>
    <col min="15" max="15" width="18" style="179" bestFit="1" customWidth="1"/>
    <col min="16" max="16" width="50.44140625" style="179" customWidth="1"/>
    <col min="17" max="16384" width="8.88671875" style="179"/>
  </cols>
  <sheetData>
    <row r="1" spans="1:17" ht="39.049999999999997" customHeight="1" x14ac:dyDescent="0.25">
      <c r="B1" s="322" t="s">
        <v>388</v>
      </c>
      <c r="C1" s="177" t="s">
        <v>1037</v>
      </c>
      <c r="D1" s="455"/>
      <c r="E1" s="178"/>
      <c r="F1" s="98"/>
      <c r="G1" s="178"/>
      <c r="H1" s="178"/>
      <c r="I1" s="178"/>
      <c r="J1" s="178"/>
      <c r="K1" s="178"/>
      <c r="L1" s="178"/>
      <c r="M1" s="178"/>
      <c r="N1" s="178"/>
      <c r="O1" s="449"/>
      <c r="P1" s="448"/>
    </row>
    <row r="2" spans="1:17" ht="14.4" x14ac:dyDescent="0.25">
      <c r="B2" s="322" t="s">
        <v>390</v>
      </c>
      <c r="C2" s="1287" t="s">
        <v>1852</v>
      </c>
      <c r="D2" s="1288"/>
      <c r="E2" s="1288"/>
      <c r="F2" s="1288"/>
      <c r="G2" s="1288"/>
      <c r="H2" s="178"/>
      <c r="I2" s="178"/>
      <c r="J2" s="178"/>
      <c r="K2" s="178"/>
      <c r="L2" s="178"/>
      <c r="M2" s="178"/>
      <c r="N2" s="178"/>
      <c r="O2" s="449"/>
      <c r="P2" s="448"/>
    </row>
    <row r="3" spans="1:17" ht="33" customHeight="1" x14ac:dyDescent="0.25">
      <c r="B3" s="1235" t="s">
        <v>392</v>
      </c>
      <c r="C3" s="1289" t="s">
        <v>1853</v>
      </c>
      <c r="D3" s="1290"/>
      <c r="E3" s="1290"/>
      <c r="F3" s="1290"/>
      <c r="G3" s="1290"/>
      <c r="H3" s="629"/>
      <c r="I3" s="629"/>
      <c r="J3" s="629"/>
      <c r="K3" s="629"/>
      <c r="L3" s="629"/>
      <c r="M3" s="629"/>
      <c r="N3" s="629"/>
      <c r="O3" s="450"/>
      <c r="P3" s="451"/>
    </row>
    <row r="4" spans="1:17" ht="19.45" customHeight="1" x14ac:dyDescent="0.25">
      <c r="B4" s="1236"/>
      <c r="C4" s="1291"/>
      <c r="D4" s="1292"/>
      <c r="E4" s="1292"/>
      <c r="F4" s="1292"/>
      <c r="G4" s="1292"/>
      <c r="H4" s="630"/>
      <c r="I4" s="630"/>
      <c r="J4" s="630"/>
      <c r="K4" s="630"/>
      <c r="L4" s="630"/>
      <c r="M4" s="630"/>
      <c r="N4" s="630"/>
      <c r="P4" s="452"/>
    </row>
    <row r="5" spans="1:17" ht="33" customHeight="1" x14ac:dyDescent="0.25">
      <c r="B5" s="1236"/>
      <c r="C5" s="1291"/>
      <c r="D5" s="1292"/>
      <c r="E5" s="1292"/>
      <c r="F5" s="1292"/>
      <c r="G5" s="1292"/>
      <c r="H5" s="630"/>
      <c r="I5" s="630"/>
      <c r="J5" s="630"/>
      <c r="K5" s="630"/>
      <c r="L5" s="630"/>
      <c r="M5" s="630"/>
      <c r="N5" s="630"/>
      <c r="P5" s="452"/>
    </row>
    <row r="6" spans="1:17" ht="12.1" x14ac:dyDescent="0.25">
      <c r="B6" s="1236"/>
      <c r="C6" s="1291"/>
      <c r="D6" s="1292"/>
      <c r="E6" s="1292"/>
      <c r="F6" s="1292"/>
      <c r="G6" s="1292"/>
      <c r="H6" s="630"/>
      <c r="I6" s="630"/>
      <c r="J6" s="630"/>
      <c r="K6" s="630"/>
      <c r="L6" s="630"/>
      <c r="M6" s="630"/>
      <c r="N6" s="630"/>
      <c r="O6" s="453"/>
      <c r="P6" s="454"/>
    </row>
    <row r="7" spans="1:17" ht="21.75" customHeight="1" x14ac:dyDescent="0.25">
      <c r="B7" s="1237"/>
      <c r="C7" s="1293"/>
      <c r="D7" s="1294"/>
      <c r="E7" s="1294"/>
      <c r="F7" s="1294"/>
      <c r="G7" s="1294"/>
      <c r="H7" s="631"/>
      <c r="I7" s="631"/>
      <c r="J7" s="631"/>
      <c r="K7" s="631"/>
      <c r="L7" s="631"/>
      <c r="M7" s="631"/>
      <c r="N7" s="632"/>
    </row>
    <row r="8" spans="1:17" ht="31" customHeight="1" x14ac:dyDescent="0.25">
      <c r="B8" s="322" t="s">
        <v>394</v>
      </c>
      <c r="C8" s="1287" t="s">
        <v>1854</v>
      </c>
      <c r="D8" s="1288"/>
      <c r="E8" s="1288"/>
      <c r="F8" s="1288"/>
      <c r="G8" s="1288"/>
      <c r="H8" s="178"/>
      <c r="I8" s="178"/>
      <c r="J8" s="178"/>
      <c r="K8" s="178"/>
      <c r="L8" s="178"/>
      <c r="M8" s="178"/>
      <c r="N8" s="178"/>
      <c r="O8" s="449"/>
      <c r="P8" s="448"/>
    </row>
    <row r="9" spans="1:17" ht="51" customHeight="1" x14ac:dyDescent="0.25">
      <c r="B9" s="322" t="s">
        <v>396</v>
      </c>
      <c r="C9" s="1287" t="s">
        <v>1855</v>
      </c>
      <c r="D9" s="1288"/>
      <c r="E9" s="1288"/>
      <c r="F9" s="1288"/>
      <c r="G9" s="1288"/>
      <c r="H9" s="455"/>
      <c r="I9" s="455"/>
      <c r="J9" s="533"/>
      <c r="K9" s="533"/>
      <c r="L9" s="533"/>
      <c r="M9" s="533"/>
      <c r="N9" s="533"/>
      <c r="O9" s="449"/>
      <c r="P9" s="448"/>
    </row>
    <row r="10" spans="1:17" ht="57.75" hidden="1" customHeight="1" x14ac:dyDescent="0.25">
      <c r="B10" s="322" t="s">
        <v>445</v>
      </c>
      <c r="C10" s="1287" t="s">
        <v>1856</v>
      </c>
      <c r="D10" s="1288"/>
      <c r="E10" s="1288"/>
      <c r="F10" s="1288"/>
      <c r="G10" s="1288"/>
      <c r="H10" s="511" t="e">
        <f t="array" ref="H10">_xlfn.TEXTJOIN(", ",TRUE,IF((E15:E101="Y")*(B25:B101&lt;&gt;""),B25:B101,""))</f>
        <v>#N/A</v>
      </c>
      <c r="I10" s="178"/>
      <c r="J10" s="178"/>
      <c r="K10" s="178"/>
      <c r="L10" s="178"/>
      <c r="M10" s="178"/>
      <c r="N10" s="178"/>
      <c r="O10" s="449"/>
      <c r="P10" s="448"/>
    </row>
    <row r="11" spans="1:17" ht="14.4" x14ac:dyDescent="0.25">
      <c r="B11" s="322" t="s">
        <v>398</v>
      </c>
      <c r="C11" s="1287" t="s">
        <v>63</v>
      </c>
      <c r="D11" s="1288"/>
      <c r="E11" s="1288"/>
      <c r="F11" s="1288"/>
      <c r="G11" s="1288"/>
      <c r="H11" s="178"/>
      <c r="I11" s="178"/>
      <c r="J11" s="178"/>
      <c r="K11" s="178"/>
      <c r="L11" s="178"/>
      <c r="M11" s="178"/>
      <c r="N11" s="178"/>
      <c r="O11" s="449"/>
      <c r="P11" s="448"/>
    </row>
    <row r="12" spans="1:17" ht="20.3" customHeight="1" x14ac:dyDescent="0.25">
      <c r="B12" s="1285" t="s">
        <v>1175</v>
      </c>
      <c r="C12" s="1286"/>
      <c r="D12" s="1286"/>
      <c r="E12" s="1286"/>
      <c r="F12" s="1286"/>
      <c r="G12" s="1286"/>
      <c r="H12" s="1286"/>
      <c r="I12" s="1286"/>
      <c r="J12" s="1286"/>
      <c r="K12" s="1286"/>
      <c r="L12" s="1286"/>
      <c r="M12" s="1286"/>
      <c r="N12" s="1286"/>
      <c r="O12" s="449"/>
      <c r="P12" s="448"/>
    </row>
    <row r="13" spans="1:17" s="180"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1857</v>
      </c>
      <c r="C14" s="600" t="s">
        <v>805</v>
      </c>
      <c r="D14" s="600" t="s">
        <v>804</v>
      </c>
      <c r="E14" s="600" t="s">
        <v>1207</v>
      </c>
      <c r="F14" s="49" t="s">
        <v>1858</v>
      </c>
      <c r="G14" s="48" t="s">
        <v>352</v>
      </c>
      <c r="H14" s="48" t="s">
        <v>1209</v>
      </c>
      <c r="I14" s="48" t="s">
        <v>1224</v>
      </c>
      <c r="J14" s="56" t="s">
        <v>63</v>
      </c>
      <c r="K14" s="56" t="s">
        <v>63</v>
      </c>
      <c r="L14" s="56" t="s">
        <v>63</v>
      </c>
      <c r="M14" s="47" t="s">
        <v>63</v>
      </c>
      <c r="N14" s="47">
        <v>202</v>
      </c>
      <c r="O14" s="292" t="s">
        <v>1847</v>
      </c>
      <c r="P14" s="42"/>
      <c r="Q14" s="42"/>
    </row>
    <row r="15" spans="1:17" s="180" customFormat="1" ht="72.599999999999994" x14ac:dyDescent="0.3">
      <c r="A15" s="181" t="s">
        <v>1812</v>
      </c>
      <c r="B15" s="181" t="s">
        <v>1813</v>
      </c>
      <c r="C15" s="633" t="s">
        <v>804</v>
      </c>
      <c r="D15" s="612" t="s">
        <v>804</v>
      </c>
      <c r="E15" s="612" t="s">
        <v>1182</v>
      </c>
      <c r="F15" s="181" t="s">
        <v>1814</v>
      </c>
      <c r="G15" s="182" t="s">
        <v>1184</v>
      </c>
      <c r="H15" s="172" t="s">
        <v>1859</v>
      </c>
      <c r="I15" s="181" t="s">
        <v>1816</v>
      </c>
      <c r="J15" s="31" t="s">
        <v>1187</v>
      </c>
      <c r="K15" s="181" t="s">
        <v>1211</v>
      </c>
      <c r="L15" s="183" t="s">
        <v>63</v>
      </c>
      <c r="M15" s="183" t="s">
        <v>63</v>
      </c>
      <c r="N15" s="183">
        <v>202</v>
      </c>
      <c r="O15" s="292"/>
    </row>
    <row r="16" spans="1:17" s="187" customFormat="1" ht="387.1" x14ac:dyDescent="0.3">
      <c r="A16" s="181" t="s">
        <v>1860</v>
      </c>
      <c r="B16" s="174" t="s">
        <v>1861</v>
      </c>
      <c r="C16" s="628" t="s">
        <v>805</v>
      </c>
      <c r="D16" s="612" t="s">
        <v>804</v>
      </c>
      <c r="E16" s="612" t="s">
        <v>1182</v>
      </c>
      <c r="F16" s="175" t="s">
        <v>1862</v>
      </c>
      <c r="G16" s="172" t="s">
        <v>324</v>
      </c>
      <c r="H16" s="172" t="s">
        <v>1859</v>
      </c>
      <c r="I16" s="176" t="s">
        <v>1863</v>
      </c>
      <c r="J16" s="184" t="s">
        <v>63</v>
      </c>
      <c r="K16" s="184" t="s">
        <v>63</v>
      </c>
      <c r="L16" s="185" t="s">
        <v>1864</v>
      </c>
      <c r="M16" s="172" t="s">
        <v>1865</v>
      </c>
      <c r="N16" s="181">
        <v>202</v>
      </c>
      <c r="O16" s="293"/>
    </row>
    <row r="17" spans="1:16" s="187" customFormat="1" ht="145.15" x14ac:dyDescent="0.3">
      <c r="A17" s="126" t="s">
        <v>1823</v>
      </c>
      <c r="B17" s="181" t="s">
        <v>1866</v>
      </c>
      <c r="C17" s="633" t="s">
        <v>804</v>
      </c>
      <c r="D17" s="612" t="s">
        <v>804</v>
      </c>
      <c r="E17" s="612" t="s">
        <v>1264</v>
      </c>
      <c r="F17" s="175" t="s">
        <v>1825</v>
      </c>
      <c r="G17" s="188" t="s">
        <v>1184</v>
      </c>
      <c r="H17" s="172" t="s">
        <v>1859</v>
      </c>
      <c r="I17" s="189" t="s">
        <v>1613</v>
      </c>
      <c r="J17" s="189" t="s">
        <v>63</v>
      </c>
      <c r="K17" s="187" t="s">
        <v>63</v>
      </c>
      <c r="L17" s="181" t="s">
        <v>63</v>
      </c>
      <c r="M17" s="181" t="s">
        <v>63</v>
      </c>
      <c r="N17" s="183">
        <v>202</v>
      </c>
      <c r="O17" s="294"/>
    </row>
    <row r="18" spans="1:16" s="187" customFormat="1" ht="133.05000000000001" x14ac:dyDescent="0.3">
      <c r="A18" s="126" t="s">
        <v>1823</v>
      </c>
      <c r="B18" s="181" t="s">
        <v>1867</v>
      </c>
      <c r="C18" s="633" t="s">
        <v>805</v>
      </c>
      <c r="D18" s="612" t="s">
        <v>804</v>
      </c>
      <c r="E18" s="612" t="s">
        <v>1207</v>
      </c>
      <c r="F18" s="175" t="s">
        <v>1828</v>
      </c>
      <c r="G18" s="182" t="s">
        <v>352</v>
      </c>
      <c r="H18" s="272" t="s">
        <v>1868</v>
      </c>
      <c r="I18" s="181" t="s">
        <v>1613</v>
      </c>
      <c r="J18" s="189" t="s">
        <v>63</v>
      </c>
      <c r="K18" s="185" t="s">
        <v>63</v>
      </c>
      <c r="L18" s="185" t="s">
        <v>63</v>
      </c>
      <c r="M18" s="181" t="s">
        <v>63</v>
      </c>
      <c r="N18" s="181">
        <v>202</v>
      </c>
      <c r="O18" s="294" t="s">
        <v>1622</v>
      </c>
    </row>
    <row r="19" spans="1:16" s="774" customFormat="1" ht="108.9" x14ac:dyDescent="0.3">
      <c r="A19" s="742" t="s">
        <v>1235</v>
      </c>
      <c r="B19" s="767" t="s">
        <v>1273</v>
      </c>
      <c r="C19" s="768" t="s">
        <v>805</v>
      </c>
      <c r="D19" s="738" t="s">
        <v>805</v>
      </c>
      <c r="E19" s="738" t="s">
        <v>1182</v>
      </c>
      <c r="F19" s="769" t="s">
        <v>1274</v>
      </c>
      <c r="G19" s="770" t="s">
        <v>1275</v>
      </c>
      <c r="H19" s="771" t="s">
        <v>1869</v>
      </c>
      <c r="I19" s="767" t="s">
        <v>1870</v>
      </c>
      <c r="J19" s="772" t="s">
        <v>63</v>
      </c>
      <c r="K19" s="767" t="s">
        <v>63</v>
      </c>
      <c r="L19" s="767" t="s">
        <v>63</v>
      </c>
      <c r="M19" s="767" t="s">
        <v>63</v>
      </c>
      <c r="N19" s="767">
        <v>202</v>
      </c>
      <c r="O19" s="773" t="s">
        <v>1239</v>
      </c>
    </row>
    <row r="20" spans="1:16" s="774" customFormat="1" ht="121" x14ac:dyDescent="0.3">
      <c r="A20" s="742" t="s">
        <v>1235</v>
      </c>
      <c r="B20" s="767" t="s">
        <v>1871</v>
      </c>
      <c r="C20" s="768" t="s">
        <v>805</v>
      </c>
      <c r="D20" s="738" t="s">
        <v>805</v>
      </c>
      <c r="E20" s="738" t="s">
        <v>1182</v>
      </c>
      <c r="F20" s="769" t="s">
        <v>1279</v>
      </c>
      <c r="G20" s="792" t="s">
        <v>332</v>
      </c>
      <c r="H20" s="771" t="s">
        <v>1280</v>
      </c>
      <c r="I20" s="767" t="s">
        <v>1281</v>
      </c>
      <c r="J20" s="772" t="s">
        <v>63</v>
      </c>
      <c r="K20" s="767" t="s">
        <v>63</v>
      </c>
      <c r="L20" s="772" t="s">
        <v>63</v>
      </c>
      <c r="M20" s="767" t="s">
        <v>63</v>
      </c>
      <c r="N20" s="786">
        <v>202</v>
      </c>
      <c r="O20" s="773" t="s">
        <v>1239</v>
      </c>
    </row>
    <row r="21" spans="1:16" s="774" customFormat="1" ht="84.7" x14ac:dyDescent="0.3">
      <c r="A21" s="742" t="s">
        <v>1235</v>
      </c>
      <c r="B21" s="767" t="s">
        <v>1242</v>
      </c>
      <c r="C21" s="768" t="s">
        <v>805</v>
      </c>
      <c r="D21" s="738" t="s">
        <v>805</v>
      </c>
      <c r="E21" s="738" t="s">
        <v>1182</v>
      </c>
      <c r="F21" s="769" t="s">
        <v>1282</v>
      </c>
      <c r="G21" s="770" t="s">
        <v>798</v>
      </c>
      <c r="H21" s="771" t="s">
        <v>1869</v>
      </c>
      <c r="I21" s="767" t="s">
        <v>1872</v>
      </c>
      <c r="J21" s="772" t="s">
        <v>63</v>
      </c>
      <c r="K21" s="767" t="s">
        <v>63</v>
      </c>
      <c r="L21" s="772" t="s">
        <v>63</v>
      </c>
      <c r="M21" s="767" t="s">
        <v>63</v>
      </c>
      <c r="N21" s="767">
        <v>202</v>
      </c>
      <c r="O21" s="773" t="s">
        <v>1239</v>
      </c>
    </row>
    <row r="22" spans="1:16" s="187" customFormat="1" ht="145.15" x14ac:dyDescent="0.3">
      <c r="A22" s="126" t="s">
        <v>1873</v>
      </c>
      <c r="B22" s="181" t="s">
        <v>1874</v>
      </c>
      <c r="C22" s="633" t="s">
        <v>805</v>
      </c>
      <c r="D22" s="612" t="s">
        <v>1389</v>
      </c>
      <c r="E22" s="612" t="s">
        <v>1207</v>
      </c>
      <c r="F22" s="175" t="s">
        <v>1390</v>
      </c>
      <c r="G22" s="182" t="s">
        <v>1391</v>
      </c>
      <c r="H22" s="172" t="s">
        <v>1875</v>
      </c>
      <c r="I22" s="189" t="s">
        <v>1876</v>
      </c>
      <c r="J22" s="189" t="s">
        <v>63</v>
      </c>
      <c r="K22" s="185" t="s">
        <v>63</v>
      </c>
      <c r="L22" s="185" t="s">
        <v>63</v>
      </c>
      <c r="M22" s="181" t="s">
        <v>63</v>
      </c>
      <c r="N22" s="181">
        <v>202</v>
      </c>
      <c r="O22" s="294" t="s">
        <v>1622</v>
      </c>
    </row>
    <row r="23" spans="1:16" s="187" customFormat="1" ht="145.15" x14ac:dyDescent="0.3">
      <c r="A23" s="126" t="s">
        <v>1873</v>
      </c>
      <c r="B23" s="181" t="s">
        <v>1877</v>
      </c>
      <c r="C23" s="633" t="s">
        <v>805</v>
      </c>
      <c r="D23" s="612" t="s">
        <v>1389</v>
      </c>
      <c r="E23" s="612" t="s">
        <v>1207</v>
      </c>
      <c r="F23" s="175" t="s">
        <v>1512</v>
      </c>
      <c r="G23" s="182" t="s">
        <v>1457</v>
      </c>
      <c r="H23" s="172" t="s">
        <v>1875</v>
      </c>
      <c r="I23" s="189" t="s">
        <v>1878</v>
      </c>
      <c r="J23" s="189" t="s">
        <v>63</v>
      </c>
      <c r="K23" s="185" t="s">
        <v>63</v>
      </c>
      <c r="L23" s="185" t="s">
        <v>63</v>
      </c>
      <c r="M23" s="181" t="s">
        <v>63</v>
      </c>
      <c r="N23" s="181">
        <v>202</v>
      </c>
      <c r="O23" s="294" t="s">
        <v>1622</v>
      </c>
    </row>
    <row r="24" spans="1:16" s="187" customFormat="1" ht="145.15" x14ac:dyDescent="0.3">
      <c r="A24" s="126" t="s">
        <v>1873</v>
      </c>
      <c r="B24" s="181" t="s">
        <v>1879</v>
      </c>
      <c r="C24" s="633" t="s">
        <v>805</v>
      </c>
      <c r="D24" s="612" t="s">
        <v>1389</v>
      </c>
      <c r="E24" s="612" t="s">
        <v>1207</v>
      </c>
      <c r="F24" s="175" t="s">
        <v>1514</v>
      </c>
      <c r="G24" s="182" t="s">
        <v>1463</v>
      </c>
      <c r="H24" s="172" t="s">
        <v>1875</v>
      </c>
      <c r="I24" s="189" t="s">
        <v>1878</v>
      </c>
      <c r="J24" s="189" t="s">
        <v>63</v>
      </c>
      <c r="K24" s="185" t="s">
        <v>63</v>
      </c>
      <c r="L24" s="185" t="s">
        <v>63</v>
      </c>
      <c r="M24" s="181" t="s">
        <v>63</v>
      </c>
      <c r="N24" s="181">
        <v>202</v>
      </c>
      <c r="O24" s="294" t="s">
        <v>1622</v>
      </c>
    </row>
    <row r="25" spans="1:16" s="187" customFormat="1" ht="12.1" x14ac:dyDescent="0.3">
      <c r="B25" s="181"/>
      <c r="C25" s="181"/>
      <c r="D25" s="181"/>
      <c r="E25" s="181"/>
      <c r="F25" s="182"/>
      <c r="G25" s="181"/>
      <c r="H25" s="181"/>
      <c r="I25" s="189"/>
      <c r="J25" s="181"/>
      <c r="K25" s="181"/>
      <c r="L25" s="181"/>
      <c r="M25" s="181"/>
      <c r="N25" s="445"/>
      <c r="O25" s="433"/>
      <c r="P25" s="397"/>
    </row>
    <row r="26" spans="1:16" ht="20.3" customHeight="1" x14ac:dyDescent="0.25">
      <c r="B26" s="190"/>
      <c r="C26" s="190"/>
      <c r="D26" s="190"/>
      <c r="E26" s="7"/>
      <c r="F26" s="191"/>
      <c r="G26" s="181"/>
      <c r="H26" s="192"/>
      <c r="I26" s="192"/>
      <c r="J26" s="192"/>
      <c r="K26" s="192"/>
      <c r="L26" s="192"/>
      <c r="M26" s="192"/>
      <c r="N26" s="447"/>
      <c r="O26" s="449"/>
      <c r="P26" s="448"/>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ET-E003-SRWP-G1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ET-E003</v>
      </c>
      <c r="F28" s="56" t="str" cm="1">
        <f t="array" ref="F28">IF($C28="","",INDEX('List of Test Cases'!C:C,MATCH(CONCATENATE($C28,$C$1),'List of Test Cases'!$Q:$Q,0),))</f>
        <v>ET-E003-SRWP-G1</v>
      </c>
      <c r="G28" s="56" t="str" cm="1">
        <f t="array" aca="1" ref="G28" ca="1">IF($C28="","",INDEX('List of Test Cases'!G:G,MATCH(CONCATENATE($C28,$C$1),'List of Test Cases'!$Q:$Q,0),))</f>
        <v>Switch Request Withdrawal - Electricity (Gaining) (5 Day(s))</v>
      </c>
      <c r="H28" s="56" t="str" cm="1">
        <f t="array" ref="H28">IF($C28="","",INDEX('List of Test Cases'!A:A,MATCH(CONCATENATE($C28,$C$1),'List of Test Cases'!$Q:$Q,0),))</f>
        <v>Switch Request Withdrawal - Pending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ET-E003-SRWP-G2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ET-E003</v>
      </c>
      <c r="F29" s="56" t="str" cm="1">
        <f t="array" ref="F29">IF($C29="","",INDEX('List of Test Cases'!C:C,MATCH(CONCATENATE($C29,$C$1),'List of Test Cases'!$Q:$Q,0),))</f>
        <v>ET-E003-SRWP-G2</v>
      </c>
      <c r="G29" s="56" t="str" cm="1">
        <f t="array" aca="1" ref="G29" ca="1">IF($C29="","",INDEX('List of Test Cases'!G:G,MATCH(CONCATENATE($C29,$C$1),'List of Test Cases'!$Q:$Q,0),))</f>
        <v>Switch Request Withdrawal - Electricity (Gaining) (OFAF, 5 Day(s))</v>
      </c>
      <c r="H29" s="56" t="str" cm="1">
        <f t="array" ref="H29">IF($C29="","",INDEX('List of Test Cases'!A:A,MATCH(CONCATENATE($C29,$C$1),'List of Test Cases'!$Q:$Q,0),))</f>
        <v>Switch Request Withdrawal - Pending - GAIN</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ET-E003-SRWP-G3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ET-E003</v>
      </c>
      <c r="F30" s="56" t="str" cm="1">
        <f t="array" ref="F30">IF($C30="","",INDEX('List of Test Cases'!C:C,MATCH(CONCATENATE($C30,$C$1),'List of Test Cases'!$Q:$Q,0),))</f>
        <v>ET-E003-SRWP-G3</v>
      </c>
      <c r="G30" s="56" t="str" cm="1">
        <f t="array" aca="1" ref="G30" ca="1">IF($C30="","",INDEX('List of Test Cases'!G:G,MATCH(CONCATENATE($C30,$C$1),'List of Test Cases'!$Q:$Q,0),))</f>
        <v>Switch Request Withdrawal - Electricity (Gaining) (Related MPAN, 5 Day(s))</v>
      </c>
      <c r="H30" s="56" t="str" cm="1">
        <f t="array" ref="H30">IF($C30="","",INDEX('List of Test Cases'!A:A,MATCH(CONCATENATE($C30,$C$1),'List of Test Cases'!$Q:$Q,0),))</f>
        <v>Switch Request Withdrawal - Pending - GAIN</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ET-E003-SRWP-G4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ET-E003</v>
      </c>
      <c r="F31" s="56" t="str" cm="1">
        <f t="array" ref="F31">IF($C31="","",INDEX('List of Test Cases'!C:C,MATCH(CONCATENATE($C31,$C$1),'List of Test Cases'!$Q:$Q,0),))</f>
        <v>ET-E003-SRWP-G4</v>
      </c>
      <c r="G31" s="56" t="str" cm="1">
        <f t="array" aca="1" ref="G31" ca="1">IF($C31="","",INDEX('List of Test Cases'!G:G,MATCH(CONCATENATE($C31,$C$1),'List of Test Cases'!$Q:$Q,0),))</f>
        <v>Switch Request Withdrawal - Electricity (Gaining) (OFAF, Related MPAN, 5 Day(s))</v>
      </c>
      <c r="H31" s="56" t="str" cm="1">
        <f t="array" ref="H31">IF($C31="","",INDEX('List of Test Cases'!A:A,MATCH(CONCATENATE($C31,$C$1),'List of Test Cases'!$Q:$Q,0),))</f>
        <v>Switch Request Withdrawal - Pending - GAIN</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93"/>
    </row>
    <row r="79" spans="2:16" ht="20.3" customHeight="1" x14ac:dyDescent="0.25">
      <c r="F79" s="193"/>
    </row>
    <row r="80" spans="2:16" ht="20.3" customHeight="1" x14ac:dyDescent="0.25">
      <c r="F80" s="193"/>
    </row>
    <row r="81" spans="6:6" ht="20.3" customHeight="1" x14ac:dyDescent="0.25">
      <c r="F81" s="193"/>
    </row>
    <row r="82" spans="6:6" ht="20.3" customHeight="1" x14ac:dyDescent="0.25">
      <c r="F82" s="193"/>
    </row>
    <row r="83" spans="6:6" ht="20.3" customHeight="1" x14ac:dyDescent="0.25">
      <c r="F83" s="193"/>
    </row>
    <row r="84" spans="6:6" ht="20.3" customHeight="1" x14ac:dyDescent="0.25">
      <c r="F84" s="193"/>
    </row>
    <row r="85" spans="6:6" ht="20.3" customHeight="1" x14ac:dyDescent="0.25">
      <c r="F85" s="193"/>
    </row>
    <row r="86" spans="6:6" ht="20.3" customHeight="1" x14ac:dyDescent="0.25">
      <c r="F86" s="193"/>
    </row>
    <row r="87" spans="6:6" ht="20.3" customHeight="1" x14ac:dyDescent="0.25">
      <c r="F87" s="193"/>
    </row>
    <row r="88" spans="6:6" ht="20.3" customHeight="1" x14ac:dyDescent="0.25">
      <c r="F88" s="193"/>
    </row>
    <row r="89" spans="6:6" ht="20.3" customHeight="1" x14ac:dyDescent="0.25">
      <c r="F89" s="193"/>
    </row>
    <row r="90" spans="6:6" ht="20.3" customHeight="1" x14ac:dyDescent="0.25">
      <c r="F90" s="193"/>
    </row>
    <row r="91" spans="6:6" ht="20.3" customHeight="1" x14ac:dyDescent="0.25">
      <c r="F91" s="193"/>
    </row>
    <row r="92" spans="6:6" ht="20.3" customHeight="1" x14ac:dyDescent="0.25">
      <c r="F92" s="193"/>
    </row>
    <row r="93" spans="6:6" ht="20.3" customHeight="1" x14ac:dyDescent="0.25">
      <c r="F93" s="193"/>
    </row>
    <row r="94" spans="6:6" ht="20.3" customHeight="1" x14ac:dyDescent="0.25">
      <c r="F94" s="193"/>
    </row>
    <row r="95" spans="6:6" ht="20.3" customHeight="1" x14ac:dyDescent="0.25">
      <c r="F95" s="193"/>
    </row>
    <row r="96" spans="6:6" ht="20.3" customHeight="1" x14ac:dyDescent="0.25">
      <c r="F96" s="193"/>
    </row>
    <row r="97" spans="6:6" ht="20.3" customHeight="1" x14ac:dyDescent="0.25">
      <c r="F97" s="193"/>
    </row>
    <row r="98" spans="6:6" ht="20.3" customHeight="1" x14ac:dyDescent="0.25">
      <c r="F98" s="193"/>
    </row>
    <row r="99" spans="6:6" ht="20.3" customHeight="1" x14ac:dyDescent="0.25">
      <c r="F99" s="193"/>
    </row>
    <row r="100" spans="6:6" ht="20.3" customHeight="1" x14ac:dyDescent="0.25">
      <c r="F100" s="193"/>
    </row>
    <row r="101" spans="6:6" ht="20.3" customHeight="1" x14ac:dyDescent="0.25">
      <c r="F101" s="193"/>
    </row>
    <row r="102" spans="6:6" ht="20.3" customHeight="1" x14ac:dyDescent="0.25">
      <c r="F102" s="193"/>
    </row>
    <row r="103" spans="6:6" ht="20.3" customHeight="1" x14ac:dyDescent="0.25">
      <c r="F103" s="193"/>
    </row>
    <row r="104" spans="6:6" ht="20.3" customHeight="1" x14ac:dyDescent="0.25">
      <c r="F104" s="193"/>
    </row>
    <row r="105" spans="6:6" ht="20.3" customHeight="1" x14ac:dyDescent="0.25">
      <c r="F105" s="193"/>
    </row>
    <row r="106" spans="6:6" ht="20.3" customHeight="1" x14ac:dyDescent="0.25">
      <c r="F106" s="193"/>
    </row>
    <row r="107" spans="6:6" ht="20.3" customHeight="1" x14ac:dyDescent="0.25">
      <c r="F107" s="193"/>
    </row>
    <row r="108" spans="6:6" ht="20.3" customHeight="1" x14ac:dyDescent="0.25">
      <c r="F108" s="193"/>
    </row>
    <row r="109" spans="6:6" ht="20.3" customHeight="1" x14ac:dyDescent="0.25">
      <c r="F109" s="193"/>
    </row>
    <row r="110" spans="6:6" ht="20.3" customHeight="1" x14ac:dyDescent="0.25">
      <c r="F110" s="193"/>
    </row>
    <row r="111" spans="6:6" ht="20.3" customHeight="1" x14ac:dyDescent="0.25">
      <c r="F111" s="193"/>
    </row>
    <row r="112" spans="6:6" ht="20.3" customHeight="1" x14ac:dyDescent="0.25">
      <c r="F112" s="193"/>
    </row>
    <row r="113" spans="6:6" ht="20.3" customHeight="1" x14ac:dyDescent="0.25">
      <c r="F113" s="193"/>
    </row>
    <row r="114" spans="6:6" ht="20.3" customHeight="1" x14ac:dyDescent="0.25">
      <c r="F114" s="193"/>
    </row>
    <row r="115" spans="6:6" ht="20.3" customHeight="1" x14ac:dyDescent="0.25">
      <c r="F115" s="193"/>
    </row>
    <row r="116" spans="6:6" ht="20.3" customHeight="1" x14ac:dyDescent="0.25">
      <c r="F116" s="193"/>
    </row>
    <row r="117" spans="6:6" ht="20.3" customHeight="1" x14ac:dyDescent="0.25">
      <c r="F117" s="193"/>
    </row>
    <row r="118" spans="6:6" ht="20.3" customHeight="1" x14ac:dyDescent="0.25">
      <c r="F118" s="193"/>
    </row>
    <row r="119" spans="6:6" ht="20.3" customHeight="1" x14ac:dyDescent="0.25">
      <c r="F119" s="193"/>
    </row>
    <row r="120" spans="6:6" ht="20.3" customHeight="1" x14ac:dyDescent="0.25">
      <c r="F120" s="193"/>
    </row>
    <row r="121" spans="6:6" ht="20.3" customHeight="1" x14ac:dyDescent="0.25">
      <c r="F121" s="193"/>
    </row>
    <row r="122" spans="6:6" ht="20.3" customHeight="1" x14ac:dyDescent="0.25">
      <c r="F122" s="193"/>
    </row>
    <row r="123" spans="6:6" ht="20.3" customHeight="1" x14ac:dyDescent="0.25">
      <c r="F123" s="193"/>
    </row>
    <row r="124" spans="6:6" ht="20.3" customHeight="1" x14ac:dyDescent="0.25">
      <c r="F124" s="193"/>
    </row>
    <row r="125" spans="6:6" ht="20.3" customHeight="1" x14ac:dyDescent="0.25">
      <c r="F125" s="193"/>
    </row>
    <row r="126" spans="6:6" ht="20.3" customHeight="1" x14ac:dyDescent="0.25">
      <c r="F126" s="193"/>
    </row>
    <row r="127" spans="6:6" ht="20.3" customHeight="1" x14ac:dyDescent="0.25">
      <c r="F127" s="193"/>
    </row>
    <row r="128" spans="6:6" ht="20.3" customHeight="1" x14ac:dyDescent="0.25">
      <c r="F128" s="193"/>
    </row>
    <row r="129" spans="6:6" ht="20.3" customHeight="1" x14ac:dyDescent="0.25">
      <c r="F129" s="193"/>
    </row>
    <row r="130" spans="6:6" ht="20.3" customHeight="1" x14ac:dyDescent="0.25">
      <c r="F130" s="193"/>
    </row>
    <row r="131" spans="6:6" ht="20.3" customHeight="1" x14ac:dyDescent="0.25">
      <c r="F131" s="193"/>
    </row>
    <row r="132" spans="6:6" ht="20.3" customHeight="1" x14ac:dyDescent="0.25">
      <c r="F132" s="193"/>
    </row>
    <row r="133" spans="6:6" ht="20.3" customHeight="1" x14ac:dyDescent="0.25">
      <c r="F133" s="193"/>
    </row>
    <row r="134" spans="6:6" ht="20.3" customHeight="1" x14ac:dyDescent="0.25">
      <c r="F134" s="193"/>
    </row>
    <row r="135" spans="6:6" ht="20.3" customHeight="1" x14ac:dyDescent="0.25">
      <c r="F135" s="193"/>
    </row>
    <row r="136" spans="6:6" ht="20.3" customHeight="1" x14ac:dyDescent="0.25">
      <c r="F136" s="193"/>
    </row>
    <row r="137" spans="6:6" ht="20.3" customHeight="1" x14ac:dyDescent="0.25">
      <c r="F137" s="193"/>
    </row>
    <row r="138" spans="6:6" ht="20.3" customHeight="1" x14ac:dyDescent="0.25">
      <c r="F138" s="193"/>
    </row>
    <row r="139" spans="6:6" ht="20.3" customHeight="1" x14ac:dyDescent="0.25">
      <c r="F139" s="193"/>
    </row>
    <row r="140" spans="6:6" ht="20.3" customHeight="1" x14ac:dyDescent="0.25">
      <c r="F140" s="193"/>
    </row>
    <row r="141" spans="6:6" ht="20.3" customHeight="1" x14ac:dyDescent="0.25">
      <c r="F141" s="193"/>
    </row>
    <row r="142" spans="6:6" ht="20.3" customHeight="1" x14ac:dyDescent="0.25">
      <c r="F142" s="193"/>
    </row>
    <row r="143" spans="6:6" ht="20.3" customHeight="1" x14ac:dyDescent="0.25">
      <c r="F143" s="193"/>
    </row>
    <row r="144" spans="6:6" ht="20.3" customHeight="1" x14ac:dyDescent="0.25">
      <c r="F144" s="193"/>
    </row>
    <row r="145" spans="6:6" ht="20.3" customHeight="1" x14ac:dyDescent="0.25">
      <c r="F145" s="193"/>
    </row>
    <row r="146" spans="6:6" ht="20.3" customHeight="1" x14ac:dyDescent="0.25">
      <c r="F146" s="193"/>
    </row>
    <row r="147" spans="6:6" ht="20.3" customHeight="1" x14ac:dyDescent="0.25">
      <c r="F147" s="193"/>
    </row>
    <row r="148" spans="6:6" ht="20.3" customHeight="1" x14ac:dyDescent="0.25">
      <c r="F148" s="193"/>
    </row>
    <row r="149" spans="6:6" ht="20.3" customHeight="1" x14ac:dyDescent="0.25">
      <c r="F149" s="193"/>
    </row>
    <row r="150" spans="6:6" ht="20.3" customHeight="1" x14ac:dyDescent="0.25">
      <c r="F150" s="193"/>
    </row>
    <row r="151" spans="6:6" ht="20.3" customHeight="1" x14ac:dyDescent="0.25">
      <c r="F151" s="193"/>
    </row>
    <row r="152" spans="6:6" ht="20.3" customHeight="1" x14ac:dyDescent="0.25">
      <c r="F152" s="193"/>
    </row>
    <row r="153" spans="6:6" ht="20.3" customHeight="1" x14ac:dyDescent="0.25">
      <c r="F153" s="193"/>
    </row>
    <row r="154" spans="6:6" ht="20.3" customHeight="1" x14ac:dyDescent="0.25">
      <c r="F154" s="193"/>
    </row>
    <row r="155" spans="6:6" ht="20.3" customHeight="1" x14ac:dyDescent="0.25">
      <c r="F155" s="193"/>
    </row>
    <row r="156" spans="6:6" ht="20.3" customHeight="1" x14ac:dyDescent="0.25">
      <c r="F156" s="193"/>
    </row>
    <row r="157" spans="6:6" ht="20.3" customHeight="1" x14ac:dyDescent="0.25">
      <c r="F157" s="193"/>
    </row>
    <row r="158" spans="6:6" ht="20.3" customHeight="1" x14ac:dyDescent="0.25">
      <c r="F158" s="193"/>
    </row>
    <row r="159" spans="6:6" ht="20.3" customHeight="1" x14ac:dyDescent="0.25">
      <c r="F159" s="193"/>
    </row>
    <row r="160" spans="6:6" ht="20.3" customHeight="1" x14ac:dyDescent="0.25">
      <c r="F160" s="193"/>
    </row>
    <row r="161" spans="6:6" ht="20.3" customHeight="1" x14ac:dyDescent="0.25">
      <c r="F161" s="193"/>
    </row>
    <row r="162" spans="6:6" ht="20.3" customHeight="1" x14ac:dyDescent="0.25">
      <c r="F162" s="193"/>
    </row>
    <row r="163" spans="6:6" ht="20.3" customHeight="1" x14ac:dyDescent="0.25">
      <c r="F163" s="193"/>
    </row>
    <row r="164" spans="6:6" ht="20.3" customHeight="1" x14ac:dyDescent="0.25">
      <c r="F164" s="193"/>
    </row>
  </sheetData>
  <autoFilter ref="B13:P24" xr:uid="{D2A681CF-1210-45B4-A736-012CC78DAB5B}"/>
  <mergeCells count="8">
    <mergeCell ref="B12:N12"/>
    <mergeCell ref="B3:B7"/>
    <mergeCell ref="C2:G2"/>
    <mergeCell ref="C8:G8"/>
    <mergeCell ref="C9:G9"/>
    <mergeCell ref="C10:G10"/>
    <mergeCell ref="C11:G11"/>
    <mergeCell ref="C3:G7"/>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6AB56-BDA2-4205-8641-ABCF40E99B25}">
          <x14:formula1>
            <xm:f>'C:\Users\KrantiNaik\Library\Containers\com.microsoft.Excel\Data\Documents\4360A61E\[SIT Test Scenarios Master List v0.16.xlsx]Priority'!#REF!</xm:f>
          </x14:formula1>
          <xm:sqref>H27:I27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5442C-624A-42FF-BAE5-4E95FF2FC36E}">
  <dimension ref="A1:P166"/>
  <sheetViews>
    <sheetView showGridLines="0" showRuler="0" topLeftCell="A6" zoomScaleNormal="100" zoomScalePageLayoutView="118" workbookViewId="0">
      <pane xSplit="7" topLeftCell="H1" activePane="topRight" state="frozen"/>
      <selection activeCell="A9" sqref="A9"/>
      <selection pane="topRight" activeCell="B13" sqref="B13:B24"/>
    </sheetView>
  </sheetViews>
  <sheetFormatPr defaultColWidth="8.88671875" defaultRowHeight="20.3" customHeight="1" x14ac:dyDescent="0.25"/>
  <cols>
    <col min="1" max="1" width="0" style="179" hidden="1" customWidth="1"/>
    <col min="2" max="2" width="27.109375" style="194" customWidth="1"/>
    <col min="3" max="3" width="32.88671875" style="194" customWidth="1"/>
    <col min="4" max="4" width="13.5546875" style="194" bestFit="1" customWidth="1"/>
    <col min="5" max="5" width="12" style="179" bestFit="1" customWidth="1"/>
    <col min="6" max="6" width="15.33203125" style="179" bestFit="1" customWidth="1"/>
    <col min="7" max="7" width="51.109375" style="179" customWidth="1"/>
    <col min="8" max="8" width="22.88671875" style="179" bestFit="1" customWidth="1"/>
    <col min="9" max="9" width="31.5546875" style="179" customWidth="1"/>
    <col min="10" max="10" width="40.109375" style="179" customWidth="1"/>
    <col min="11" max="11" width="20.5546875" style="179" bestFit="1" customWidth="1"/>
    <col min="12" max="12" width="47.44140625" style="179" bestFit="1" customWidth="1"/>
    <col min="13" max="13" width="20" style="179" bestFit="1" customWidth="1"/>
    <col min="14" max="14" width="35.44140625" style="179" bestFit="1" customWidth="1"/>
    <col min="15" max="15" width="20.33203125" style="179" bestFit="1" customWidth="1"/>
    <col min="16" max="16" width="51.5546875" style="179" customWidth="1"/>
    <col min="17" max="16384" width="8.88671875" style="179"/>
  </cols>
  <sheetData>
    <row r="1" spans="1:16" ht="39.049999999999997" customHeight="1" x14ac:dyDescent="0.25">
      <c r="B1" s="322" t="s">
        <v>388</v>
      </c>
      <c r="C1" s="177" t="s">
        <v>1042</v>
      </c>
      <c r="D1" s="455"/>
      <c r="E1" s="178"/>
      <c r="F1" s="98"/>
      <c r="G1" s="178"/>
      <c r="H1" s="178"/>
      <c r="I1" s="178"/>
      <c r="J1" s="178"/>
      <c r="K1" s="178"/>
      <c r="L1" s="178"/>
      <c r="M1" s="178"/>
      <c r="N1" s="178"/>
      <c r="O1" s="449"/>
      <c r="P1" s="448"/>
    </row>
    <row r="2" spans="1:16" ht="14.4" x14ac:dyDescent="0.25">
      <c r="B2" s="322" t="s">
        <v>390</v>
      </c>
      <c r="C2" s="1287" t="s">
        <v>1880</v>
      </c>
      <c r="D2" s="1288"/>
      <c r="E2" s="1288"/>
      <c r="F2" s="1288"/>
      <c r="G2" s="1288"/>
      <c r="H2" s="178"/>
      <c r="I2" s="178"/>
      <c r="J2" s="178"/>
      <c r="K2" s="178"/>
      <c r="L2" s="178"/>
      <c r="M2" s="178"/>
      <c r="N2" s="178"/>
      <c r="O2" s="449"/>
      <c r="P2" s="448"/>
    </row>
    <row r="3" spans="1:16" ht="20.3" customHeight="1" x14ac:dyDescent="0.25">
      <c r="B3" s="1235" t="s">
        <v>392</v>
      </c>
      <c r="C3" s="1289" t="s">
        <v>1853</v>
      </c>
      <c r="D3" s="1290"/>
      <c r="E3" s="1290"/>
      <c r="F3" s="1290"/>
      <c r="G3" s="1290"/>
      <c r="H3" s="629"/>
      <c r="I3" s="629"/>
      <c r="J3" s="629"/>
      <c r="K3" s="629"/>
      <c r="L3" s="629"/>
      <c r="M3" s="629"/>
      <c r="N3" s="629"/>
      <c r="O3" s="450"/>
      <c r="P3" s="451"/>
    </row>
    <row r="4" spans="1:16" ht="20.3" customHeight="1" x14ac:dyDescent="0.25">
      <c r="B4" s="1236"/>
      <c r="C4" s="1291"/>
      <c r="D4" s="1292"/>
      <c r="E4" s="1292"/>
      <c r="F4" s="1292"/>
      <c r="G4" s="1292"/>
      <c r="H4" s="630"/>
      <c r="I4" s="630"/>
      <c r="J4" s="630"/>
      <c r="K4" s="630"/>
      <c r="L4" s="630"/>
      <c r="M4" s="630"/>
      <c r="N4" s="630"/>
      <c r="P4" s="452"/>
    </row>
    <row r="5" spans="1:16" ht="20.3" customHeight="1" x14ac:dyDescent="0.25">
      <c r="B5" s="1236"/>
      <c r="C5" s="1291"/>
      <c r="D5" s="1292"/>
      <c r="E5" s="1292"/>
      <c r="F5" s="1292"/>
      <c r="G5" s="1292"/>
      <c r="H5" s="630"/>
      <c r="I5" s="630"/>
      <c r="J5" s="630"/>
      <c r="K5" s="630"/>
      <c r="L5" s="630"/>
      <c r="M5" s="630"/>
      <c r="N5" s="630"/>
      <c r="P5" s="452"/>
    </row>
    <row r="6" spans="1:16" ht="39.049999999999997" customHeight="1" x14ac:dyDescent="0.25">
      <c r="B6" s="1236"/>
      <c r="C6" s="1291"/>
      <c r="D6" s="1292"/>
      <c r="E6" s="1292"/>
      <c r="F6" s="1292"/>
      <c r="G6" s="1292"/>
      <c r="H6" s="630"/>
      <c r="I6" s="630"/>
      <c r="J6" s="630"/>
      <c r="K6" s="630"/>
      <c r="L6" s="630"/>
      <c r="M6" s="630"/>
      <c r="N6" s="630"/>
      <c r="O6" s="453"/>
      <c r="P6" s="454"/>
    </row>
    <row r="7" spans="1:16" ht="19.45" customHeight="1" x14ac:dyDescent="0.25">
      <c r="B7" s="1237"/>
      <c r="C7" s="1293"/>
      <c r="D7" s="1294"/>
      <c r="E7" s="1294"/>
      <c r="F7" s="1294"/>
      <c r="G7" s="1294"/>
      <c r="H7" s="631"/>
      <c r="I7" s="631"/>
      <c r="J7" s="631"/>
      <c r="K7" s="631"/>
      <c r="L7" s="631"/>
      <c r="M7" s="631"/>
      <c r="N7" s="632"/>
    </row>
    <row r="8" spans="1:16" ht="31" customHeight="1" x14ac:dyDescent="0.25">
      <c r="B8" s="322" t="s">
        <v>394</v>
      </c>
      <c r="C8" s="1287" t="s">
        <v>1854</v>
      </c>
      <c r="D8" s="1288"/>
      <c r="E8" s="1288"/>
      <c r="F8" s="1288"/>
      <c r="G8" s="1288"/>
      <c r="H8" s="178"/>
      <c r="I8" s="178"/>
      <c r="J8" s="178"/>
      <c r="K8" s="178"/>
      <c r="L8" s="178"/>
      <c r="M8" s="178"/>
      <c r="N8" s="178"/>
      <c r="O8" s="449"/>
      <c r="P8" s="448"/>
    </row>
    <row r="9" spans="1:16" ht="41.2" customHeight="1" x14ac:dyDescent="0.25">
      <c r="B9" s="322" t="s">
        <v>396</v>
      </c>
      <c r="C9" s="1287" t="s">
        <v>1855</v>
      </c>
      <c r="D9" s="1288"/>
      <c r="E9" s="1288"/>
      <c r="F9" s="1288"/>
      <c r="G9" s="1288"/>
      <c r="H9" s="455"/>
      <c r="I9" s="455"/>
      <c r="J9" s="533"/>
      <c r="K9" s="533"/>
      <c r="L9" s="533"/>
      <c r="M9" s="533"/>
      <c r="N9" s="533"/>
      <c r="O9" s="449"/>
      <c r="P9" s="448"/>
    </row>
    <row r="10" spans="1:16" ht="60.8" hidden="1" customHeight="1" x14ac:dyDescent="0.25">
      <c r="B10" s="322" t="s">
        <v>445</v>
      </c>
      <c r="C10" s="1287" t="s">
        <v>1856</v>
      </c>
      <c r="D10" s="1288"/>
      <c r="E10" s="1288"/>
      <c r="F10" s="1288"/>
      <c r="G10" s="1288"/>
      <c r="H10" s="511" t="e">
        <f t="array" ref="H10">_xlfn.TEXTJOIN(", ",TRUE,IF((E15:E101="Y")*(B25:B101&lt;&gt;""),B25:B101,""))</f>
        <v>#N/A</v>
      </c>
      <c r="I10" s="178"/>
      <c r="J10" s="178"/>
      <c r="K10" s="178"/>
      <c r="L10" s="178"/>
      <c r="M10" s="178"/>
      <c r="N10" s="178"/>
      <c r="O10" s="449"/>
      <c r="P10" s="448"/>
    </row>
    <row r="11" spans="1:16" ht="39.049999999999997" customHeight="1" x14ac:dyDescent="0.25">
      <c r="B11" s="322" t="s">
        <v>398</v>
      </c>
      <c r="C11" s="1287" t="s">
        <v>63</v>
      </c>
      <c r="D11" s="1288"/>
      <c r="E11" s="1288"/>
      <c r="F11" s="1288"/>
      <c r="G11" s="1288"/>
      <c r="H11" s="178"/>
      <c r="I11" s="178"/>
      <c r="J11" s="178"/>
      <c r="K11" s="178"/>
      <c r="L11" s="178"/>
      <c r="M11" s="178"/>
      <c r="N11" s="178"/>
      <c r="O11" s="449"/>
      <c r="P11" s="448"/>
    </row>
    <row r="12" spans="1:16" ht="20.3" customHeight="1" x14ac:dyDescent="0.25">
      <c r="B12" s="1285" t="s">
        <v>1175</v>
      </c>
      <c r="C12" s="1286"/>
      <c r="D12" s="1286"/>
      <c r="E12" s="1286"/>
      <c r="F12" s="1286"/>
      <c r="G12" s="1286"/>
      <c r="H12" s="1286"/>
      <c r="I12" s="1286"/>
      <c r="J12" s="1286"/>
      <c r="K12" s="1286"/>
      <c r="L12" s="1286"/>
      <c r="M12" s="1286"/>
      <c r="N12" s="1286"/>
      <c r="O12" s="449"/>
      <c r="P12" s="448"/>
    </row>
    <row r="13" spans="1:16" s="180"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08.9" x14ac:dyDescent="0.3">
      <c r="A14" s="47" t="s">
        <v>1205</v>
      </c>
      <c r="B14" s="47" t="s">
        <v>1857</v>
      </c>
      <c r="C14" s="600" t="s">
        <v>804</v>
      </c>
      <c r="D14" s="600" t="s">
        <v>804</v>
      </c>
      <c r="E14" s="600" t="s">
        <v>1207</v>
      </c>
      <c r="F14" s="49" t="s">
        <v>1845</v>
      </c>
      <c r="G14" s="48" t="s">
        <v>352</v>
      </c>
      <c r="H14" s="48" t="s">
        <v>1209</v>
      </c>
      <c r="I14" s="48" t="s">
        <v>1224</v>
      </c>
      <c r="J14" s="31" t="s">
        <v>63</v>
      </c>
      <c r="K14" s="56" t="s">
        <v>63</v>
      </c>
      <c r="L14" s="56" t="s">
        <v>63</v>
      </c>
      <c r="M14" s="47" t="s">
        <v>63</v>
      </c>
      <c r="N14" s="47">
        <v>202</v>
      </c>
      <c r="O14" s="47"/>
    </row>
    <row r="15" spans="1:16" s="180" customFormat="1" ht="133.05000000000001" x14ac:dyDescent="0.3">
      <c r="A15" s="181" t="s">
        <v>1812</v>
      </c>
      <c r="B15" s="181" t="s">
        <v>1813</v>
      </c>
      <c r="C15" s="633" t="s">
        <v>804</v>
      </c>
      <c r="D15" s="612" t="s">
        <v>804</v>
      </c>
      <c r="E15" s="612" t="s">
        <v>1207</v>
      </c>
      <c r="F15" s="181" t="s">
        <v>1846</v>
      </c>
      <c r="G15" s="182" t="s">
        <v>1184</v>
      </c>
      <c r="H15" s="172" t="s">
        <v>1859</v>
      </c>
      <c r="I15" s="181" t="s">
        <v>1816</v>
      </c>
      <c r="J15" s="31" t="s">
        <v>1187</v>
      </c>
      <c r="K15" s="181" t="s">
        <v>1211</v>
      </c>
      <c r="L15" s="183" t="s">
        <v>63</v>
      </c>
      <c r="M15" s="183" t="s">
        <v>63</v>
      </c>
      <c r="N15" s="183">
        <v>202</v>
      </c>
      <c r="O15" s="292" t="s">
        <v>1847</v>
      </c>
    </row>
    <row r="16" spans="1:16" s="187" customFormat="1" ht="362.9" x14ac:dyDescent="0.3">
      <c r="A16" s="181" t="s">
        <v>1860</v>
      </c>
      <c r="B16" s="174" t="s">
        <v>1861</v>
      </c>
      <c r="C16" s="628" t="s">
        <v>805</v>
      </c>
      <c r="D16" s="612" t="s">
        <v>804</v>
      </c>
      <c r="E16" s="612" t="s">
        <v>1207</v>
      </c>
      <c r="F16" s="175" t="s">
        <v>1881</v>
      </c>
      <c r="G16" s="172" t="s">
        <v>324</v>
      </c>
      <c r="H16" s="172" t="s">
        <v>1859</v>
      </c>
      <c r="I16" s="176" t="s">
        <v>1863</v>
      </c>
      <c r="J16" s="184" t="s">
        <v>63</v>
      </c>
      <c r="K16" s="184" t="s">
        <v>63</v>
      </c>
      <c r="L16" s="185" t="s">
        <v>1864</v>
      </c>
      <c r="M16" s="172" t="s">
        <v>1865</v>
      </c>
      <c r="N16" s="181">
        <v>202</v>
      </c>
      <c r="O16" s="293"/>
    </row>
    <row r="17" spans="1:16" s="187" customFormat="1" ht="205.65" x14ac:dyDescent="0.3">
      <c r="A17" s="126" t="s">
        <v>1823</v>
      </c>
      <c r="B17" s="181" t="s">
        <v>1866</v>
      </c>
      <c r="C17" s="633" t="s">
        <v>805</v>
      </c>
      <c r="D17" s="612" t="s">
        <v>804</v>
      </c>
      <c r="E17" s="612" t="s">
        <v>1264</v>
      </c>
      <c r="F17" s="175" t="s">
        <v>1848</v>
      </c>
      <c r="G17" s="188" t="s">
        <v>1184</v>
      </c>
      <c r="H17" s="172" t="s">
        <v>1859</v>
      </c>
      <c r="I17" s="189" t="s">
        <v>1613</v>
      </c>
      <c r="J17" s="189" t="s">
        <v>63</v>
      </c>
      <c r="K17" s="187" t="s">
        <v>63</v>
      </c>
      <c r="L17" s="181" t="s">
        <v>63</v>
      </c>
      <c r="M17" s="181" t="s">
        <v>63</v>
      </c>
      <c r="N17" s="183">
        <v>202</v>
      </c>
      <c r="O17" s="294" t="s">
        <v>1622</v>
      </c>
    </row>
    <row r="18" spans="1:16" s="187" customFormat="1" ht="84.7" x14ac:dyDescent="0.3">
      <c r="A18" s="126" t="s">
        <v>1823</v>
      </c>
      <c r="B18" s="181" t="s">
        <v>1867</v>
      </c>
      <c r="C18" s="633" t="s">
        <v>804</v>
      </c>
      <c r="D18" s="612" t="s">
        <v>804</v>
      </c>
      <c r="E18" s="612" t="s">
        <v>1207</v>
      </c>
      <c r="F18" s="175" t="s">
        <v>1849</v>
      </c>
      <c r="G18" s="182" t="s">
        <v>352</v>
      </c>
      <c r="H18" s="272" t="s">
        <v>1868</v>
      </c>
      <c r="I18" s="181" t="s">
        <v>1613</v>
      </c>
      <c r="J18" s="189" t="s">
        <v>63</v>
      </c>
      <c r="K18" s="185" t="s">
        <v>63</v>
      </c>
      <c r="L18" s="185" t="s">
        <v>63</v>
      </c>
      <c r="M18" s="181" t="s">
        <v>63</v>
      </c>
      <c r="N18" s="181">
        <v>202</v>
      </c>
      <c r="O18" s="294"/>
    </row>
    <row r="19" spans="1:16" s="774" customFormat="1" ht="108.9" x14ac:dyDescent="0.3">
      <c r="A19" s="742" t="s">
        <v>1235</v>
      </c>
      <c r="B19" s="767" t="s">
        <v>1273</v>
      </c>
      <c r="C19" s="768" t="s">
        <v>805</v>
      </c>
      <c r="D19" s="738" t="s">
        <v>805</v>
      </c>
      <c r="E19" s="738" t="s">
        <v>1207</v>
      </c>
      <c r="F19" s="769" t="s">
        <v>1274</v>
      </c>
      <c r="G19" s="770" t="s">
        <v>1275</v>
      </c>
      <c r="H19" s="771" t="s">
        <v>1869</v>
      </c>
      <c r="I19" s="767" t="s">
        <v>1870</v>
      </c>
      <c r="J19" s="772" t="s">
        <v>63</v>
      </c>
      <c r="K19" s="767" t="s">
        <v>63</v>
      </c>
      <c r="L19" s="767" t="s">
        <v>63</v>
      </c>
      <c r="M19" s="767" t="s">
        <v>63</v>
      </c>
      <c r="N19" s="767">
        <v>202</v>
      </c>
      <c r="O19" s="773" t="s">
        <v>1239</v>
      </c>
    </row>
    <row r="20" spans="1:16" s="774" customFormat="1" ht="121" x14ac:dyDescent="0.3">
      <c r="A20" s="742" t="s">
        <v>1235</v>
      </c>
      <c r="B20" s="767" t="s">
        <v>1871</v>
      </c>
      <c r="C20" s="768" t="s">
        <v>805</v>
      </c>
      <c r="D20" s="738" t="s">
        <v>805</v>
      </c>
      <c r="E20" s="738" t="s">
        <v>1207</v>
      </c>
      <c r="F20" s="769" t="s">
        <v>1279</v>
      </c>
      <c r="G20" s="792" t="s">
        <v>332</v>
      </c>
      <c r="H20" s="771" t="s">
        <v>1280</v>
      </c>
      <c r="I20" s="767" t="s">
        <v>1281</v>
      </c>
      <c r="J20" s="772" t="s">
        <v>63</v>
      </c>
      <c r="K20" s="767" t="s">
        <v>63</v>
      </c>
      <c r="L20" s="772" t="s">
        <v>63</v>
      </c>
      <c r="M20" s="767" t="s">
        <v>63</v>
      </c>
      <c r="N20" s="786">
        <v>202</v>
      </c>
      <c r="O20" s="773" t="s">
        <v>1239</v>
      </c>
    </row>
    <row r="21" spans="1:16" s="774" customFormat="1" ht="84.7" x14ac:dyDescent="0.3">
      <c r="A21" s="742" t="s">
        <v>1235</v>
      </c>
      <c r="B21" s="767" t="s">
        <v>1242</v>
      </c>
      <c r="C21" s="768" t="s">
        <v>805</v>
      </c>
      <c r="D21" s="738" t="s">
        <v>805</v>
      </c>
      <c r="E21" s="738" t="s">
        <v>1207</v>
      </c>
      <c r="F21" s="769" t="s">
        <v>1282</v>
      </c>
      <c r="G21" s="770" t="s">
        <v>798</v>
      </c>
      <c r="H21" s="771" t="s">
        <v>1869</v>
      </c>
      <c r="I21" s="767" t="s">
        <v>1872</v>
      </c>
      <c r="J21" s="772" t="s">
        <v>63</v>
      </c>
      <c r="K21" s="767" t="s">
        <v>63</v>
      </c>
      <c r="L21" s="772" t="s">
        <v>63</v>
      </c>
      <c r="M21" s="767" t="s">
        <v>63</v>
      </c>
      <c r="N21" s="767">
        <v>202</v>
      </c>
      <c r="O21" s="773" t="s">
        <v>1239</v>
      </c>
    </row>
    <row r="22" spans="1:16" s="187" customFormat="1" ht="84.7" x14ac:dyDescent="0.3">
      <c r="A22" s="126" t="s">
        <v>1873</v>
      </c>
      <c r="B22" s="181" t="s">
        <v>1874</v>
      </c>
      <c r="C22" s="633" t="s">
        <v>804</v>
      </c>
      <c r="D22" s="612" t="s">
        <v>1389</v>
      </c>
      <c r="E22" s="612" t="s">
        <v>1207</v>
      </c>
      <c r="F22" s="175" t="s">
        <v>1407</v>
      </c>
      <c r="G22" s="182" t="s">
        <v>1391</v>
      </c>
      <c r="H22" s="172" t="s">
        <v>1875</v>
      </c>
      <c r="I22" s="189" t="s">
        <v>1876</v>
      </c>
      <c r="J22" s="189" t="s">
        <v>63</v>
      </c>
      <c r="K22" s="185" t="s">
        <v>63</v>
      </c>
      <c r="L22" s="185" t="s">
        <v>63</v>
      </c>
      <c r="M22" s="181" t="s">
        <v>63</v>
      </c>
      <c r="N22" s="181">
        <v>202</v>
      </c>
      <c r="O22" s="294" t="s">
        <v>1882</v>
      </c>
    </row>
    <row r="23" spans="1:16" s="187" customFormat="1" ht="96.8" x14ac:dyDescent="0.3">
      <c r="A23" s="126" t="s">
        <v>1873</v>
      </c>
      <c r="B23" s="181" t="s">
        <v>1877</v>
      </c>
      <c r="C23" s="633" t="s">
        <v>804</v>
      </c>
      <c r="D23" s="612" t="s">
        <v>1389</v>
      </c>
      <c r="E23" s="612" t="s">
        <v>1207</v>
      </c>
      <c r="F23" s="175" t="s">
        <v>1524</v>
      </c>
      <c r="G23" s="182" t="s">
        <v>1457</v>
      </c>
      <c r="H23" s="172" t="s">
        <v>1875</v>
      </c>
      <c r="I23" s="189" t="s">
        <v>1878</v>
      </c>
      <c r="J23" s="189" t="s">
        <v>63</v>
      </c>
      <c r="K23" s="185" t="s">
        <v>63</v>
      </c>
      <c r="L23" s="185" t="s">
        <v>63</v>
      </c>
      <c r="M23" s="181" t="s">
        <v>63</v>
      </c>
      <c r="N23" s="181">
        <v>202</v>
      </c>
      <c r="O23" s="294" t="s">
        <v>1882</v>
      </c>
    </row>
    <row r="24" spans="1:16" s="187" customFormat="1" ht="84.7" x14ac:dyDescent="0.3">
      <c r="A24" s="126" t="s">
        <v>1873</v>
      </c>
      <c r="B24" s="181" t="s">
        <v>1879</v>
      </c>
      <c r="C24" s="633" t="s">
        <v>804</v>
      </c>
      <c r="D24" s="612" t="s">
        <v>1389</v>
      </c>
      <c r="E24" s="612" t="s">
        <v>1207</v>
      </c>
      <c r="F24" s="175" t="s">
        <v>1525</v>
      </c>
      <c r="G24" s="182" t="s">
        <v>1463</v>
      </c>
      <c r="H24" s="172" t="s">
        <v>1875</v>
      </c>
      <c r="I24" s="189" t="s">
        <v>1878</v>
      </c>
      <c r="J24" s="189" t="s">
        <v>63</v>
      </c>
      <c r="K24" s="185" t="s">
        <v>63</v>
      </c>
      <c r="L24" s="185" t="s">
        <v>63</v>
      </c>
      <c r="M24" s="181" t="s">
        <v>63</v>
      </c>
      <c r="N24" s="181">
        <v>202</v>
      </c>
      <c r="O24" s="294" t="s">
        <v>1882</v>
      </c>
    </row>
    <row r="25" spans="1:16" s="187" customFormat="1" ht="12.1" x14ac:dyDescent="0.3">
      <c r="B25" s="181"/>
      <c r="C25" s="181"/>
      <c r="D25" s="181"/>
      <c r="E25" s="181"/>
      <c r="F25" s="182"/>
      <c r="G25" s="181"/>
      <c r="H25" s="181"/>
      <c r="I25" s="189"/>
      <c r="J25" s="181"/>
      <c r="K25" s="181"/>
      <c r="L25" s="181"/>
      <c r="M25" s="181"/>
      <c r="N25" s="445"/>
      <c r="O25" s="433"/>
      <c r="P25" s="397"/>
    </row>
    <row r="26" spans="1:16" s="187" customFormat="1" ht="12.1" x14ac:dyDescent="0.3">
      <c r="B26" s="181"/>
      <c r="C26" s="181"/>
      <c r="D26" s="181"/>
      <c r="E26" s="181"/>
      <c r="F26" s="182"/>
      <c r="G26" s="181"/>
      <c r="H26" s="181"/>
      <c r="I26" s="189"/>
      <c r="J26" s="181"/>
      <c r="K26" s="181"/>
      <c r="L26" s="181"/>
      <c r="M26" s="181"/>
      <c r="N26" s="445"/>
      <c r="O26" s="433"/>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ET-E003-SRWP-L1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ET-E003</v>
      </c>
      <c r="F28" s="56" t="str" cm="1">
        <f t="array" ref="F28">IF($C28="","",INDEX('List of Test Cases'!C:C,MATCH(CONCATENATE($C28,$C$1),'List of Test Cases'!$Q:$Q,0),))</f>
        <v>ET-E003-SRWP-L1</v>
      </c>
      <c r="G28" s="56" t="str" cm="1">
        <f t="array" aca="1" ref="G28" ca="1">IF($C28="","",INDEX('List of Test Cases'!G:G,MATCH(CONCATENATE($C28,$C$1),'List of Test Cases'!$Q:$Q,0),))</f>
        <v>Switch Request Withdrawal - Electricity (Losing) (5 Day(s))</v>
      </c>
      <c r="H28" s="56" t="str" cm="1">
        <f t="array" ref="H28">IF($C28="","",INDEX('List of Test Cases'!A:A,MATCH(CONCATENATE($C28,$C$1),'List of Test Cases'!$Q:$Q,0),))</f>
        <v>Switch Request Withdrawal - Pending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ET-E003-SRWP-L2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ET-E003</v>
      </c>
      <c r="F29" s="56" t="str" cm="1">
        <f t="array" ref="F29">IF($C29="","",INDEX('List of Test Cases'!C:C,MATCH(CONCATENATE($C29,$C$1),'List of Test Cases'!$Q:$Q,0),))</f>
        <v>ET-E003-SRWP-L2</v>
      </c>
      <c r="G29" s="56" t="str" cm="1">
        <f t="array" aca="1" ref="G29" ca="1">IF($C29="","",INDEX('List of Test Cases'!G:G,MATCH(CONCATENATE($C29,$C$1),'List of Test Cases'!$Q:$Q,0),))</f>
        <v>Switch Request Withdrawal - Electricity (Losing) (OFAF, 5 Day(s))</v>
      </c>
      <c r="H29" s="56" t="str" cm="1">
        <f t="array" ref="H29">IF($C29="","",INDEX('List of Test Cases'!A:A,MATCH(CONCATENATE($C29,$C$1),'List of Test Cases'!$Q:$Q,0),))</f>
        <v>Switch Request Withdrawal - Pending - LOSE</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ET-E003-SRWP-L3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ET-E003</v>
      </c>
      <c r="F30" s="56" t="str" cm="1">
        <f t="array" ref="F30">IF($C30="","",INDEX('List of Test Cases'!C:C,MATCH(CONCATENATE($C30,$C$1),'List of Test Cases'!$Q:$Q,0),))</f>
        <v>ET-E003-SRWP-L3</v>
      </c>
      <c r="G30" s="56" t="str" cm="1">
        <f t="array" aca="1" ref="G30" ca="1">IF($C30="","",INDEX('List of Test Cases'!G:G,MATCH(CONCATENATE($C30,$C$1),'List of Test Cases'!$Q:$Q,0),))</f>
        <v>Switch Request Withdrawal - Electricity (Losing) (Related MPAN, 5 Day(s))</v>
      </c>
      <c r="H30" s="56" t="str" cm="1">
        <f t="array" ref="H30">IF($C30="","",INDEX('List of Test Cases'!A:A,MATCH(CONCATENATE($C30,$C$1),'List of Test Cases'!$Q:$Q,0),))</f>
        <v>Switch Request Withdrawal - Pending - LOSE</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ET-E003-SRWP-L4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ET-E003</v>
      </c>
      <c r="F31" s="56" t="str" cm="1">
        <f t="array" ref="F31">IF($C31="","",INDEX('List of Test Cases'!C:C,MATCH(CONCATENATE($C31,$C$1),'List of Test Cases'!$Q:$Q,0),))</f>
        <v>ET-E003-SRWP-L4</v>
      </c>
      <c r="G31" s="56" t="str" cm="1">
        <f t="array" aca="1" ref="G31" ca="1">IF($C31="","",INDEX('List of Test Cases'!G:G,MATCH(CONCATENATE($C31,$C$1),'List of Test Cases'!$Q:$Q,0),))</f>
        <v>Switch Request Withdrawal - Electricity (Losing) (OFAF, Related MPAN, 5 Day(s))</v>
      </c>
      <c r="H31" s="56" t="str" cm="1">
        <f t="array" ref="H31">IF($C31="","",INDEX('List of Test Cases'!A:A,MATCH(CONCATENATE($C31,$C$1),'List of Test Cases'!$Q:$Q,0),))</f>
        <v>Switch Request Withdrawal - Pending - LOSE</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93"/>
    </row>
    <row r="79" spans="2:16" ht="20.3" customHeight="1" x14ac:dyDescent="0.25">
      <c r="F79" s="193"/>
    </row>
    <row r="80" spans="2:16" ht="20.3" customHeight="1" x14ac:dyDescent="0.25">
      <c r="F80" s="193"/>
    </row>
    <row r="81" spans="6:6" ht="20.3" customHeight="1" x14ac:dyDescent="0.25">
      <c r="F81" s="193"/>
    </row>
    <row r="82" spans="6:6" ht="20.3" customHeight="1" x14ac:dyDescent="0.25">
      <c r="F82" s="193"/>
    </row>
    <row r="83" spans="6:6" ht="20.3" customHeight="1" x14ac:dyDescent="0.25">
      <c r="F83" s="193"/>
    </row>
    <row r="84" spans="6:6" ht="20.3" customHeight="1" x14ac:dyDescent="0.25">
      <c r="F84" s="193"/>
    </row>
    <row r="85" spans="6:6" ht="20.3" customHeight="1" x14ac:dyDescent="0.25">
      <c r="F85" s="193"/>
    </row>
    <row r="86" spans="6:6" ht="20.3" customHeight="1" x14ac:dyDescent="0.25">
      <c r="F86" s="193"/>
    </row>
    <row r="87" spans="6:6" ht="20.3" customHeight="1" x14ac:dyDescent="0.25">
      <c r="F87" s="193"/>
    </row>
    <row r="88" spans="6:6" ht="20.3" customHeight="1" x14ac:dyDescent="0.25">
      <c r="F88" s="193"/>
    </row>
    <row r="89" spans="6:6" ht="20.3" customHeight="1" x14ac:dyDescent="0.25">
      <c r="F89" s="193"/>
    </row>
    <row r="90" spans="6:6" ht="20.3" customHeight="1" x14ac:dyDescent="0.25">
      <c r="F90" s="193"/>
    </row>
    <row r="91" spans="6:6" ht="20.3" customHeight="1" x14ac:dyDescent="0.25">
      <c r="F91" s="193"/>
    </row>
    <row r="92" spans="6:6" ht="20.3" customHeight="1" x14ac:dyDescent="0.25">
      <c r="F92" s="193"/>
    </row>
    <row r="93" spans="6:6" ht="20.3" customHeight="1" x14ac:dyDescent="0.25">
      <c r="F93" s="193"/>
    </row>
    <row r="94" spans="6:6" ht="20.3" customHeight="1" x14ac:dyDescent="0.25">
      <c r="F94" s="193"/>
    </row>
    <row r="95" spans="6:6" ht="20.3" customHeight="1" x14ac:dyDescent="0.25">
      <c r="F95" s="193"/>
    </row>
    <row r="96" spans="6:6" ht="20.3" customHeight="1" x14ac:dyDescent="0.25">
      <c r="F96" s="193"/>
    </row>
    <row r="97" spans="6:6" ht="20.3" customHeight="1" x14ac:dyDescent="0.25">
      <c r="F97" s="193"/>
    </row>
    <row r="98" spans="6:6" ht="20.3" customHeight="1" x14ac:dyDescent="0.25">
      <c r="F98" s="193"/>
    </row>
    <row r="99" spans="6:6" ht="20.3" customHeight="1" x14ac:dyDescent="0.25">
      <c r="F99" s="193"/>
    </row>
    <row r="100" spans="6:6" ht="20.3" customHeight="1" x14ac:dyDescent="0.25">
      <c r="F100" s="193"/>
    </row>
    <row r="101" spans="6:6" ht="20.3" customHeight="1" x14ac:dyDescent="0.25">
      <c r="F101" s="193"/>
    </row>
    <row r="102" spans="6:6" ht="20.3" customHeight="1" x14ac:dyDescent="0.25">
      <c r="F102" s="193"/>
    </row>
    <row r="103" spans="6:6" ht="20.3" customHeight="1" x14ac:dyDescent="0.25">
      <c r="F103" s="193"/>
    </row>
    <row r="104" spans="6:6" ht="20.3" customHeight="1" x14ac:dyDescent="0.25">
      <c r="F104" s="193"/>
    </row>
    <row r="105" spans="6:6" ht="20.3" customHeight="1" x14ac:dyDescent="0.25">
      <c r="F105" s="193"/>
    </row>
    <row r="106" spans="6:6" ht="20.3" customHeight="1" x14ac:dyDescent="0.25">
      <c r="F106" s="193"/>
    </row>
    <row r="107" spans="6:6" ht="20.3" customHeight="1" x14ac:dyDescent="0.25">
      <c r="F107" s="193"/>
    </row>
    <row r="108" spans="6:6" ht="20.3" customHeight="1" x14ac:dyDescent="0.25">
      <c r="F108" s="193"/>
    </row>
    <row r="109" spans="6:6" ht="20.3" customHeight="1" x14ac:dyDescent="0.25">
      <c r="F109" s="193"/>
    </row>
    <row r="110" spans="6:6" ht="20.3" customHeight="1" x14ac:dyDescent="0.25">
      <c r="F110" s="193"/>
    </row>
    <row r="111" spans="6:6" ht="20.3" customHeight="1" x14ac:dyDescent="0.25">
      <c r="F111" s="193"/>
    </row>
    <row r="112" spans="6:6" ht="20.3" customHeight="1" x14ac:dyDescent="0.25">
      <c r="F112" s="193"/>
    </row>
    <row r="113" spans="6:6" ht="20.3" customHeight="1" x14ac:dyDescent="0.25">
      <c r="F113" s="193"/>
    </row>
    <row r="114" spans="6:6" ht="20.3" customHeight="1" x14ac:dyDescent="0.25">
      <c r="F114" s="193"/>
    </row>
    <row r="115" spans="6:6" ht="20.3" customHeight="1" x14ac:dyDescent="0.25">
      <c r="F115" s="193"/>
    </row>
    <row r="116" spans="6:6" ht="20.3" customHeight="1" x14ac:dyDescent="0.25">
      <c r="F116" s="193"/>
    </row>
    <row r="117" spans="6:6" ht="20.3" customHeight="1" x14ac:dyDescent="0.25">
      <c r="F117" s="193"/>
    </row>
    <row r="118" spans="6:6" ht="20.3" customHeight="1" x14ac:dyDescent="0.25">
      <c r="F118" s="193"/>
    </row>
    <row r="119" spans="6:6" ht="20.3" customHeight="1" x14ac:dyDescent="0.25">
      <c r="F119" s="193"/>
    </row>
    <row r="120" spans="6:6" ht="20.3" customHeight="1" x14ac:dyDescent="0.25">
      <c r="F120" s="193"/>
    </row>
    <row r="121" spans="6:6" ht="20.3" customHeight="1" x14ac:dyDescent="0.25">
      <c r="F121" s="193"/>
    </row>
    <row r="122" spans="6:6" ht="20.3" customHeight="1" x14ac:dyDescent="0.25">
      <c r="F122" s="193"/>
    </row>
    <row r="123" spans="6:6" ht="20.3" customHeight="1" x14ac:dyDescent="0.25">
      <c r="F123" s="193"/>
    </row>
    <row r="124" spans="6:6" ht="20.3" customHeight="1" x14ac:dyDescent="0.25">
      <c r="F124" s="193"/>
    </row>
    <row r="125" spans="6:6" ht="20.3" customHeight="1" x14ac:dyDescent="0.25">
      <c r="F125" s="193"/>
    </row>
    <row r="126" spans="6:6" ht="20.3" customHeight="1" x14ac:dyDescent="0.25">
      <c r="F126" s="193"/>
    </row>
    <row r="127" spans="6:6" ht="20.3" customHeight="1" x14ac:dyDescent="0.25">
      <c r="F127" s="193"/>
    </row>
    <row r="128" spans="6:6" ht="20.3" customHeight="1" x14ac:dyDescent="0.25">
      <c r="F128" s="193"/>
    </row>
    <row r="129" spans="6:6" ht="20.3" customHeight="1" x14ac:dyDescent="0.25">
      <c r="F129" s="193"/>
    </row>
    <row r="130" spans="6:6" ht="20.3" customHeight="1" x14ac:dyDescent="0.25">
      <c r="F130" s="193"/>
    </row>
    <row r="131" spans="6:6" ht="20.3" customHeight="1" x14ac:dyDescent="0.25">
      <c r="F131" s="193"/>
    </row>
    <row r="132" spans="6:6" ht="20.3" customHeight="1" x14ac:dyDescent="0.25">
      <c r="F132" s="193"/>
    </row>
    <row r="133" spans="6:6" ht="20.3" customHeight="1" x14ac:dyDescent="0.25">
      <c r="F133" s="193"/>
    </row>
    <row r="134" spans="6:6" ht="20.3" customHeight="1" x14ac:dyDescent="0.25">
      <c r="F134" s="193"/>
    </row>
    <row r="135" spans="6:6" ht="20.3" customHeight="1" x14ac:dyDescent="0.25">
      <c r="F135" s="193"/>
    </row>
    <row r="136" spans="6:6" ht="20.3" customHeight="1" x14ac:dyDescent="0.25">
      <c r="F136" s="193"/>
    </row>
    <row r="137" spans="6:6" ht="20.3" customHeight="1" x14ac:dyDescent="0.25">
      <c r="F137" s="193"/>
    </row>
    <row r="138" spans="6:6" ht="20.3" customHeight="1" x14ac:dyDescent="0.25">
      <c r="F138" s="193"/>
    </row>
    <row r="139" spans="6:6" ht="20.3" customHeight="1" x14ac:dyDescent="0.25">
      <c r="F139" s="193"/>
    </row>
    <row r="140" spans="6:6" ht="20.3" customHeight="1" x14ac:dyDescent="0.25">
      <c r="F140" s="193"/>
    </row>
    <row r="141" spans="6:6" ht="20.3" customHeight="1" x14ac:dyDescent="0.25">
      <c r="F141" s="193"/>
    </row>
    <row r="142" spans="6:6" ht="20.3" customHeight="1" x14ac:dyDescent="0.25">
      <c r="F142" s="193"/>
    </row>
    <row r="143" spans="6:6" ht="20.3" customHeight="1" x14ac:dyDescent="0.25">
      <c r="F143" s="193"/>
    </row>
    <row r="144" spans="6:6" ht="20.3" customHeight="1" x14ac:dyDescent="0.25">
      <c r="F144" s="193"/>
    </row>
    <row r="145" spans="6:6" ht="20.3" customHeight="1" x14ac:dyDescent="0.25">
      <c r="F145" s="193"/>
    </row>
    <row r="146" spans="6:6" ht="20.3" customHeight="1" x14ac:dyDescent="0.25">
      <c r="F146" s="193"/>
    </row>
    <row r="147" spans="6:6" ht="20.3" customHeight="1" x14ac:dyDescent="0.25">
      <c r="F147" s="193"/>
    </row>
    <row r="148" spans="6:6" ht="20.3" customHeight="1" x14ac:dyDescent="0.25">
      <c r="F148" s="193"/>
    </row>
    <row r="149" spans="6:6" ht="20.3" customHeight="1" x14ac:dyDescent="0.25">
      <c r="F149" s="193"/>
    </row>
    <row r="150" spans="6:6" ht="20.3" customHeight="1" x14ac:dyDescent="0.25">
      <c r="F150" s="193"/>
    </row>
    <row r="151" spans="6:6" ht="20.3" customHeight="1" x14ac:dyDescent="0.25">
      <c r="F151" s="193"/>
    </row>
    <row r="152" spans="6:6" ht="20.3" customHeight="1" x14ac:dyDescent="0.25">
      <c r="F152" s="193"/>
    </row>
    <row r="153" spans="6:6" ht="20.3" customHeight="1" x14ac:dyDescent="0.25">
      <c r="F153" s="193"/>
    </row>
    <row r="154" spans="6:6" ht="20.3" customHeight="1" x14ac:dyDescent="0.25">
      <c r="F154" s="193"/>
    </row>
    <row r="155" spans="6:6" ht="20.3" customHeight="1" x14ac:dyDescent="0.25">
      <c r="F155" s="193"/>
    </row>
    <row r="156" spans="6:6" ht="20.3" customHeight="1" x14ac:dyDescent="0.25">
      <c r="F156" s="193"/>
    </row>
    <row r="157" spans="6:6" ht="20.3" customHeight="1" x14ac:dyDescent="0.25">
      <c r="F157" s="193"/>
    </row>
    <row r="158" spans="6:6" ht="20.3" customHeight="1" x14ac:dyDescent="0.25">
      <c r="F158" s="193"/>
    </row>
    <row r="159" spans="6:6" ht="20.3" customHeight="1" x14ac:dyDescent="0.25">
      <c r="F159" s="193"/>
    </row>
    <row r="160" spans="6:6" ht="20.3" customHeight="1" x14ac:dyDescent="0.25">
      <c r="F160" s="193"/>
    </row>
    <row r="161" spans="6:6" ht="20.3" customHeight="1" x14ac:dyDescent="0.25">
      <c r="F161" s="193"/>
    </row>
    <row r="162" spans="6:6" ht="20.3" customHeight="1" x14ac:dyDescent="0.25">
      <c r="F162" s="193"/>
    </row>
    <row r="163" spans="6:6" ht="20.3" customHeight="1" x14ac:dyDescent="0.25">
      <c r="F163" s="193"/>
    </row>
    <row r="164" spans="6:6" ht="20.3" customHeight="1" x14ac:dyDescent="0.25">
      <c r="F164" s="193"/>
    </row>
    <row r="165" spans="6:6" ht="20.3" customHeight="1" x14ac:dyDescent="0.25">
      <c r="F165" s="193"/>
    </row>
    <row r="166" spans="6:6" ht="20.3" customHeight="1" x14ac:dyDescent="0.25">
      <c r="F166" s="193"/>
    </row>
  </sheetData>
  <autoFilter ref="B13:P24" xr:uid="{5578B2F9-25B2-44C8-8E63-DFB119F8513A}"/>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137A64-1B33-4489-8BAE-628D08CC41C3}">
          <x14:formula1>
            <xm:f>'C:\Users\KrantiNaik\Library\Containers\com.microsoft.Excel\Data\Documents\4360A61E\[SIT Test Scenarios Master List v0.16.xlsx]Priority'!#REF!</xm:f>
          </x14:formula1>
          <xm:sqref>H27:I27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25C6-E21F-45A5-830B-73198ABA832A}">
  <dimension ref="A1:Q171"/>
  <sheetViews>
    <sheetView showGridLines="0" showRuler="0" topLeftCell="A6" zoomScaleNormal="100" zoomScalePageLayoutView="150" workbookViewId="0">
      <pane xSplit="7" topLeftCell="H1" activePane="topRight" state="frozen"/>
      <selection pane="topRight" activeCell="B13" sqref="B13:B28"/>
    </sheetView>
  </sheetViews>
  <sheetFormatPr defaultColWidth="10.5546875" defaultRowHeight="20.3" customHeight="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5.33203125" style="124" bestFit="1" customWidth="1"/>
    <col min="7" max="7" width="50.6640625" style="124" customWidth="1"/>
    <col min="8" max="8" width="22.88671875" style="124" bestFit="1" customWidth="1"/>
    <col min="9" max="9" width="39.44140625" style="124" customWidth="1"/>
    <col min="10" max="10" width="39.109375" style="124" customWidth="1"/>
    <col min="11" max="11" width="20.5546875" style="124" bestFit="1" customWidth="1"/>
    <col min="12" max="12" width="47.44140625" style="124" customWidth="1"/>
    <col min="13" max="13" width="32.44140625" style="124" bestFit="1" customWidth="1"/>
    <col min="14" max="14" width="35.44140625" style="124" bestFit="1" customWidth="1"/>
    <col min="15" max="15" width="20.33203125" style="124" bestFit="1" customWidth="1"/>
    <col min="16" max="16" width="47.88671875" style="124" customWidth="1"/>
    <col min="17" max="16384" width="10.5546875" style="124"/>
  </cols>
  <sheetData>
    <row r="1" spans="1:17" ht="39.049999999999997" customHeight="1" x14ac:dyDescent="0.25">
      <c r="B1" s="322" t="s">
        <v>388</v>
      </c>
      <c r="C1" s="122" t="s">
        <v>1047</v>
      </c>
      <c r="D1" s="195"/>
      <c r="E1" s="123"/>
      <c r="F1" s="98"/>
      <c r="G1" s="123"/>
      <c r="H1" s="123"/>
      <c r="I1" s="123"/>
      <c r="J1" s="123"/>
      <c r="K1" s="123"/>
      <c r="L1" s="123"/>
      <c r="M1" s="123"/>
      <c r="N1" s="123"/>
      <c r="O1" s="379"/>
      <c r="P1" s="380"/>
    </row>
    <row r="2" spans="1:17" ht="14.4" x14ac:dyDescent="0.25">
      <c r="B2" s="322" t="s">
        <v>390</v>
      </c>
      <c r="C2" s="1262" t="s">
        <v>1883</v>
      </c>
      <c r="D2" s="1263"/>
      <c r="E2" s="1263"/>
      <c r="F2" s="1263"/>
      <c r="G2" s="1263"/>
      <c r="H2" s="195"/>
      <c r="I2" s="195"/>
      <c r="J2" s="195"/>
      <c r="K2" s="195"/>
      <c r="L2" s="195"/>
      <c r="M2" s="195"/>
      <c r="N2" s="195"/>
      <c r="O2" s="379"/>
      <c r="P2" s="380"/>
    </row>
    <row r="3" spans="1:17" ht="20.3" customHeight="1" x14ac:dyDescent="0.25">
      <c r="B3" s="1235" t="s">
        <v>392</v>
      </c>
      <c r="C3" s="1264" t="s">
        <v>1884</v>
      </c>
      <c r="D3" s="1265"/>
      <c r="E3" s="1265"/>
      <c r="F3" s="1265"/>
      <c r="G3" s="1265"/>
      <c r="H3" s="617"/>
      <c r="I3" s="617"/>
      <c r="J3" s="617"/>
      <c r="K3" s="617"/>
      <c r="L3" s="617"/>
      <c r="M3" s="617"/>
      <c r="N3" s="617"/>
      <c r="O3" s="381"/>
      <c r="P3" s="382"/>
    </row>
    <row r="4" spans="1:17" ht="20.3" customHeight="1" x14ac:dyDescent="0.25">
      <c r="B4" s="1236"/>
      <c r="C4" s="1266"/>
      <c r="D4" s="1267"/>
      <c r="E4" s="1267"/>
      <c r="F4" s="1267"/>
      <c r="G4" s="1267"/>
      <c r="H4" s="634"/>
      <c r="I4" s="634"/>
      <c r="J4" s="634"/>
      <c r="K4" s="634"/>
      <c r="L4" s="634"/>
      <c r="M4" s="634"/>
      <c r="N4" s="634"/>
      <c r="P4" s="383"/>
    </row>
    <row r="5" spans="1:17" ht="105" customHeight="1" x14ac:dyDescent="0.25">
      <c r="B5" s="1236"/>
      <c r="C5" s="1266"/>
      <c r="D5" s="1267"/>
      <c r="E5" s="1267"/>
      <c r="F5" s="1267"/>
      <c r="G5" s="1267"/>
      <c r="H5" s="634"/>
      <c r="I5" s="634"/>
      <c r="J5" s="634"/>
      <c r="K5" s="634"/>
      <c r="L5" s="634"/>
      <c r="M5" s="634"/>
      <c r="N5" s="634"/>
      <c r="P5" s="383"/>
    </row>
    <row r="6" spans="1:17" ht="12.1" x14ac:dyDescent="0.25">
      <c r="B6" s="1236"/>
      <c r="C6" s="1266"/>
      <c r="D6" s="1267"/>
      <c r="E6" s="1267"/>
      <c r="F6" s="1267"/>
      <c r="G6" s="1267"/>
      <c r="H6" s="634"/>
      <c r="I6" s="634"/>
      <c r="J6" s="634"/>
      <c r="K6" s="634"/>
      <c r="L6" s="634"/>
      <c r="M6" s="634"/>
      <c r="N6" s="634"/>
      <c r="O6" s="384"/>
      <c r="P6" s="385"/>
    </row>
    <row r="7" spans="1:17" ht="19.45" customHeight="1" x14ac:dyDescent="0.25">
      <c r="B7" s="1237"/>
      <c r="C7" s="1268"/>
      <c r="D7" s="1269"/>
      <c r="E7" s="1269"/>
      <c r="F7" s="1269"/>
      <c r="G7" s="1269"/>
      <c r="H7" s="635"/>
      <c r="I7" s="635"/>
      <c r="J7" s="635"/>
      <c r="K7" s="635"/>
      <c r="L7" s="635"/>
      <c r="M7" s="635"/>
      <c r="N7" s="635"/>
    </row>
    <row r="8" spans="1:17" ht="47.25" customHeight="1" x14ac:dyDescent="0.25">
      <c r="B8" s="322" t="s">
        <v>394</v>
      </c>
      <c r="C8" s="1262" t="s">
        <v>1885</v>
      </c>
      <c r="D8" s="1263"/>
      <c r="E8" s="1263"/>
      <c r="F8" s="1263"/>
      <c r="G8" s="1263"/>
      <c r="H8" s="195"/>
      <c r="I8" s="195"/>
      <c r="J8" s="195"/>
      <c r="K8" s="195"/>
      <c r="L8" s="195"/>
      <c r="M8" s="195"/>
      <c r="N8" s="195"/>
      <c r="O8" s="379"/>
      <c r="P8" s="380"/>
    </row>
    <row r="9" spans="1:17" ht="36" customHeight="1" x14ac:dyDescent="0.25">
      <c r="B9" s="322" t="s">
        <v>396</v>
      </c>
      <c r="C9" s="1262" t="s">
        <v>1886</v>
      </c>
      <c r="D9" s="1263"/>
      <c r="E9" s="1263"/>
      <c r="F9" s="1263"/>
      <c r="G9" s="1263"/>
      <c r="H9" s="195"/>
      <c r="I9" s="195"/>
      <c r="J9" s="527"/>
      <c r="K9" s="527"/>
      <c r="L9" s="527"/>
      <c r="M9" s="527"/>
      <c r="N9" s="527"/>
      <c r="O9" s="379"/>
      <c r="P9" s="380"/>
    </row>
    <row r="10" spans="1:17" ht="81.25" hidden="1" customHeight="1" x14ac:dyDescent="0.25">
      <c r="B10" s="322" t="s">
        <v>445</v>
      </c>
      <c r="C10" s="1262" t="s">
        <v>1887</v>
      </c>
      <c r="D10" s="1263"/>
      <c r="E10" s="1263"/>
      <c r="F10" s="1263"/>
      <c r="G10" s="1263"/>
      <c r="H10" s="511" t="e">
        <f t="array" ref="H10">_xlfn.TEXTJOIN(", ",TRUE,IF((E15:E101="Y")*(B29:B101&lt;&gt;""),B29:B101,""))</f>
        <v>#N/A</v>
      </c>
      <c r="I10" s="195"/>
      <c r="J10" s="195"/>
      <c r="K10" s="195"/>
      <c r="L10" s="195"/>
      <c r="M10" s="195"/>
      <c r="N10" s="195"/>
      <c r="O10" s="379"/>
      <c r="P10" s="380"/>
    </row>
    <row r="11" spans="1:17" ht="14.4" x14ac:dyDescent="0.25">
      <c r="B11" s="322" t="s">
        <v>398</v>
      </c>
      <c r="C11" s="1262" t="s">
        <v>63</v>
      </c>
      <c r="D11" s="1263"/>
      <c r="E11" s="1263"/>
      <c r="F11" s="1263"/>
      <c r="G11" s="1263"/>
      <c r="H11" s="195"/>
      <c r="I11" s="195"/>
      <c r="J11" s="195"/>
      <c r="K11" s="195"/>
      <c r="L11" s="195"/>
      <c r="M11" s="195"/>
      <c r="N11" s="195"/>
      <c r="O11" s="379"/>
      <c r="P11" s="380"/>
    </row>
    <row r="12" spans="1:17" ht="20.3" customHeight="1" x14ac:dyDescent="0.25">
      <c r="B12" s="1260" t="s">
        <v>1175</v>
      </c>
      <c r="C12" s="1261"/>
      <c r="D12" s="1261"/>
      <c r="E12" s="1261"/>
      <c r="F12" s="1261"/>
      <c r="G12" s="1261"/>
      <c r="H12" s="1261"/>
      <c r="I12" s="1261"/>
      <c r="J12" s="1261"/>
      <c r="K12" s="1261"/>
      <c r="L12" s="1261"/>
      <c r="M12" s="1261"/>
      <c r="N12" s="1261"/>
      <c r="O12" s="379"/>
      <c r="P12" s="380"/>
    </row>
    <row r="13" spans="1:17"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1857</v>
      </c>
      <c r="C14" s="600" t="s">
        <v>805</v>
      </c>
      <c r="D14" s="600" t="s">
        <v>804</v>
      </c>
      <c r="E14" s="600" t="s">
        <v>1207</v>
      </c>
      <c r="F14" s="49" t="s">
        <v>1888</v>
      </c>
      <c r="G14" s="48" t="s">
        <v>352</v>
      </c>
      <c r="H14" s="48" t="s">
        <v>1209</v>
      </c>
      <c r="I14" s="48" t="s">
        <v>1224</v>
      </c>
      <c r="J14" s="56" t="s">
        <v>63</v>
      </c>
      <c r="K14" s="56" t="s">
        <v>63</v>
      </c>
      <c r="L14" s="56" t="s">
        <v>63</v>
      </c>
      <c r="M14" s="47" t="s">
        <v>63</v>
      </c>
      <c r="N14" s="47">
        <v>202</v>
      </c>
      <c r="O14" s="106" t="s">
        <v>1622</v>
      </c>
      <c r="P14" s="42"/>
      <c r="Q14" s="42"/>
    </row>
    <row r="15" spans="1:17" s="125" customFormat="1" ht="72.599999999999994" x14ac:dyDescent="0.3">
      <c r="A15" s="181" t="s">
        <v>1812</v>
      </c>
      <c r="B15" s="126" t="s">
        <v>1889</v>
      </c>
      <c r="C15" s="622" t="s">
        <v>804</v>
      </c>
      <c r="D15" s="612" t="s">
        <v>804</v>
      </c>
      <c r="E15" s="612" t="s">
        <v>1182</v>
      </c>
      <c r="F15" s="126" t="s">
        <v>1814</v>
      </c>
      <c r="G15" s="127" t="s">
        <v>1184</v>
      </c>
      <c r="H15" s="126" t="s">
        <v>63</v>
      </c>
      <c r="I15" s="126" t="s">
        <v>1816</v>
      </c>
      <c r="J15" s="31" t="s">
        <v>1187</v>
      </c>
      <c r="K15" s="181" t="s">
        <v>1211</v>
      </c>
      <c r="L15" s="130" t="s">
        <v>63</v>
      </c>
      <c r="M15" s="130" t="s">
        <v>63</v>
      </c>
      <c r="N15" s="130">
        <v>202</v>
      </c>
      <c r="O15" s="173"/>
    </row>
    <row r="16" spans="1:17" s="135" customFormat="1" ht="387.1" x14ac:dyDescent="0.3">
      <c r="A16" s="181" t="s">
        <v>1860</v>
      </c>
      <c r="B16" s="174" t="s">
        <v>1861</v>
      </c>
      <c r="C16" s="628" t="s">
        <v>805</v>
      </c>
      <c r="D16" s="612" t="s">
        <v>804</v>
      </c>
      <c r="E16" s="612" t="s">
        <v>1182</v>
      </c>
      <c r="F16" s="175" t="s">
        <v>1862</v>
      </c>
      <c r="G16" s="174" t="s">
        <v>324</v>
      </c>
      <c r="H16" s="174" t="s">
        <v>1890</v>
      </c>
      <c r="I16" s="128" t="s">
        <v>1891</v>
      </c>
      <c r="J16" s="173" t="s">
        <v>63</v>
      </c>
      <c r="K16" s="173" t="s">
        <v>63</v>
      </c>
      <c r="L16" s="129" t="s">
        <v>1892</v>
      </c>
      <c r="M16" s="129" t="s">
        <v>1893</v>
      </c>
      <c r="N16" s="126">
        <v>202</v>
      </c>
      <c r="O16" s="136"/>
    </row>
    <row r="17" spans="1:16" s="135" customFormat="1" ht="181.45" x14ac:dyDescent="0.3">
      <c r="A17" s="126" t="s">
        <v>1823</v>
      </c>
      <c r="B17" s="181" t="s">
        <v>1866</v>
      </c>
      <c r="C17" s="622" t="s">
        <v>804</v>
      </c>
      <c r="D17" s="612" t="s">
        <v>804</v>
      </c>
      <c r="E17" s="612" t="s">
        <v>1264</v>
      </c>
      <c r="F17" s="133" t="s">
        <v>1825</v>
      </c>
      <c r="G17" s="134" t="s">
        <v>1184</v>
      </c>
      <c r="H17" s="272" t="s">
        <v>1894</v>
      </c>
      <c r="I17" s="272" t="s">
        <v>1895</v>
      </c>
      <c r="J17" s="272" t="s">
        <v>63</v>
      </c>
      <c r="K17" s="129" t="s">
        <v>63</v>
      </c>
      <c r="L17" s="126" t="s">
        <v>63</v>
      </c>
      <c r="M17" s="126" t="s">
        <v>63</v>
      </c>
      <c r="N17" s="130">
        <v>202</v>
      </c>
      <c r="O17" s="109"/>
    </row>
    <row r="18" spans="1:16" s="135" customFormat="1" ht="133.05000000000001" x14ac:dyDescent="0.3">
      <c r="A18" s="126" t="s">
        <v>1823</v>
      </c>
      <c r="B18" s="126" t="s">
        <v>1896</v>
      </c>
      <c r="C18" s="622" t="s">
        <v>805</v>
      </c>
      <c r="D18" s="612" t="s">
        <v>804</v>
      </c>
      <c r="E18" s="612" t="s">
        <v>1207</v>
      </c>
      <c r="F18" s="133" t="s">
        <v>1828</v>
      </c>
      <c r="G18" s="127" t="s">
        <v>352</v>
      </c>
      <c r="H18" s="272" t="s">
        <v>1868</v>
      </c>
      <c r="I18" s="272" t="s">
        <v>1895</v>
      </c>
      <c r="J18" s="272" t="s">
        <v>63</v>
      </c>
      <c r="K18" s="129" t="s">
        <v>63</v>
      </c>
      <c r="L18" s="129" t="s">
        <v>63</v>
      </c>
      <c r="M18" s="126" t="s">
        <v>63</v>
      </c>
      <c r="N18" s="126">
        <v>202</v>
      </c>
      <c r="O18" s="106" t="s">
        <v>1622</v>
      </c>
    </row>
    <row r="19" spans="1:16" s="743" customFormat="1" ht="121" x14ac:dyDescent="0.3">
      <c r="A19" s="737" t="s">
        <v>1823</v>
      </c>
      <c r="B19" s="737" t="s">
        <v>1306</v>
      </c>
      <c r="C19" s="746" t="s">
        <v>805</v>
      </c>
      <c r="D19" s="738" t="s">
        <v>805</v>
      </c>
      <c r="E19" s="738" t="s">
        <v>1182</v>
      </c>
      <c r="F19" s="739" t="s">
        <v>1307</v>
      </c>
      <c r="G19" s="740" t="s">
        <v>336</v>
      </c>
      <c r="H19" s="741" t="s">
        <v>1897</v>
      </c>
      <c r="I19" s="741" t="s">
        <v>1895</v>
      </c>
      <c r="J19" s="741" t="s">
        <v>63</v>
      </c>
      <c r="K19" s="742" t="s">
        <v>63</v>
      </c>
      <c r="L19" s="742" t="s">
        <v>63</v>
      </c>
      <c r="M19" s="737" t="s">
        <v>63</v>
      </c>
      <c r="N19" s="737">
        <v>202</v>
      </c>
      <c r="O19" s="720" t="s">
        <v>1699</v>
      </c>
    </row>
    <row r="20" spans="1:16" s="743" customFormat="1" ht="145.15" x14ac:dyDescent="0.3">
      <c r="A20" s="737" t="s">
        <v>1823</v>
      </c>
      <c r="B20" s="737" t="s">
        <v>1898</v>
      </c>
      <c r="C20" s="746" t="s">
        <v>805</v>
      </c>
      <c r="D20" s="738" t="s">
        <v>805</v>
      </c>
      <c r="E20" s="738" t="s">
        <v>1207</v>
      </c>
      <c r="F20" s="739" t="s">
        <v>1233</v>
      </c>
      <c r="G20" s="740" t="s">
        <v>338</v>
      </c>
      <c r="H20" s="741" t="s">
        <v>1899</v>
      </c>
      <c r="I20" s="741" t="s">
        <v>1895</v>
      </c>
      <c r="J20" s="741" t="s">
        <v>63</v>
      </c>
      <c r="K20" s="742" t="s">
        <v>63</v>
      </c>
      <c r="L20" s="742" t="s">
        <v>63</v>
      </c>
      <c r="M20" s="737" t="s">
        <v>63</v>
      </c>
      <c r="N20" s="737">
        <v>202</v>
      </c>
      <c r="O20" s="720" t="s">
        <v>1622</v>
      </c>
    </row>
    <row r="21" spans="1:16" s="743" customFormat="1" ht="108.9" x14ac:dyDescent="0.3">
      <c r="A21" s="742" t="s">
        <v>1235</v>
      </c>
      <c r="B21" s="737" t="s">
        <v>1236</v>
      </c>
      <c r="C21" s="746" t="s">
        <v>805</v>
      </c>
      <c r="D21" s="738" t="s">
        <v>805</v>
      </c>
      <c r="E21" s="738" t="s">
        <v>1900</v>
      </c>
      <c r="F21" s="739" t="s">
        <v>1313</v>
      </c>
      <c r="G21" s="740" t="s">
        <v>326</v>
      </c>
      <c r="H21" s="737" t="s">
        <v>1901</v>
      </c>
      <c r="I21" s="737" t="s">
        <v>1238</v>
      </c>
      <c r="J21" s="741" t="s">
        <v>63</v>
      </c>
      <c r="K21" s="737" t="s">
        <v>63</v>
      </c>
      <c r="L21" s="737" t="s">
        <v>63</v>
      </c>
      <c r="M21" s="737" t="s">
        <v>63</v>
      </c>
      <c r="N21" s="737">
        <v>202</v>
      </c>
      <c r="O21" s="737" t="s">
        <v>1239</v>
      </c>
    </row>
    <row r="22" spans="1:16" s="743" customFormat="1" ht="108.9" x14ac:dyDescent="0.3">
      <c r="A22" s="742" t="s">
        <v>1235</v>
      </c>
      <c r="B22" s="737" t="s">
        <v>1835</v>
      </c>
      <c r="C22" s="746" t="s">
        <v>805</v>
      </c>
      <c r="D22" s="738" t="s">
        <v>805</v>
      </c>
      <c r="E22" s="738" t="s">
        <v>1900</v>
      </c>
      <c r="F22" s="739" t="s">
        <v>1241</v>
      </c>
      <c r="G22" s="783" t="s">
        <v>328</v>
      </c>
      <c r="H22" s="737" t="s">
        <v>63</v>
      </c>
      <c r="I22" s="737" t="s">
        <v>1902</v>
      </c>
      <c r="J22" s="741" t="s">
        <v>63</v>
      </c>
      <c r="K22" s="737" t="s">
        <v>63</v>
      </c>
      <c r="L22" s="741" t="s">
        <v>63</v>
      </c>
      <c r="M22" s="737" t="s">
        <v>63</v>
      </c>
      <c r="N22" s="777">
        <v>202</v>
      </c>
      <c r="O22" s="737" t="s">
        <v>1239</v>
      </c>
    </row>
    <row r="23" spans="1:16" s="743" customFormat="1" ht="108.9" x14ac:dyDescent="0.3">
      <c r="A23" s="742" t="s">
        <v>1235</v>
      </c>
      <c r="B23" s="737" t="s">
        <v>1273</v>
      </c>
      <c r="C23" s="746" t="s">
        <v>805</v>
      </c>
      <c r="D23" s="738" t="s">
        <v>805</v>
      </c>
      <c r="E23" s="738" t="s">
        <v>1900</v>
      </c>
      <c r="F23" s="739" t="s">
        <v>1274</v>
      </c>
      <c r="G23" s="740" t="s">
        <v>1275</v>
      </c>
      <c r="H23" s="737" t="s">
        <v>1903</v>
      </c>
      <c r="I23" s="737" t="s">
        <v>1870</v>
      </c>
      <c r="J23" s="741" t="s">
        <v>63</v>
      </c>
      <c r="K23" s="737" t="s">
        <v>63</v>
      </c>
      <c r="L23" s="737" t="s">
        <v>63</v>
      </c>
      <c r="M23" s="737" t="s">
        <v>63</v>
      </c>
      <c r="N23" s="737">
        <v>202</v>
      </c>
      <c r="O23" s="737" t="s">
        <v>1239</v>
      </c>
    </row>
    <row r="24" spans="1:16" s="743" customFormat="1" ht="121" x14ac:dyDescent="0.3">
      <c r="A24" s="742" t="s">
        <v>1235</v>
      </c>
      <c r="B24" s="737" t="s">
        <v>1871</v>
      </c>
      <c r="C24" s="746" t="s">
        <v>805</v>
      </c>
      <c r="D24" s="738" t="s">
        <v>805</v>
      </c>
      <c r="E24" s="738" t="s">
        <v>1900</v>
      </c>
      <c r="F24" s="739" t="s">
        <v>1279</v>
      </c>
      <c r="G24" s="783" t="s">
        <v>332</v>
      </c>
      <c r="H24" s="737" t="s">
        <v>1280</v>
      </c>
      <c r="I24" s="737" t="s">
        <v>1281</v>
      </c>
      <c r="J24" s="741" t="s">
        <v>63</v>
      </c>
      <c r="K24" s="737" t="s">
        <v>63</v>
      </c>
      <c r="L24" s="741" t="s">
        <v>63</v>
      </c>
      <c r="M24" s="737" t="s">
        <v>63</v>
      </c>
      <c r="N24" s="777">
        <v>202</v>
      </c>
      <c r="O24" s="737" t="s">
        <v>1239</v>
      </c>
    </row>
    <row r="25" spans="1:16" s="743" customFormat="1" ht="84.7" x14ac:dyDescent="0.3">
      <c r="A25" s="742" t="s">
        <v>1235</v>
      </c>
      <c r="B25" s="737" t="s">
        <v>1904</v>
      </c>
      <c r="C25" s="746" t="s">
        <v>805</v>
      </c>
      <c r="D25" s="738" t="s">
        <v>805</v>
      </c>
      <c r="E25" s="738" t="s">
        <v>1900</v>
      </c>
      <c r="F25" s="739" t="s">
        <v>1282</v>
      </c>
      <c r="G25" s="740" t="s">
        <v>798</v>
      </c>
      <c r="H25" s="737" t="s">
        <v>1838</v>
      </c>
      <c r="I25" s="737" t="s">
        <v>1872</v>
      </c>
      <c r="J25" s="741" t="s">
        <v>63</v>
      </c>
      <c r="K25" s="737" t="s">
        <v>63</v>
      </c>
      <c r="L25" s="741"/>
      <c r="M25" s="737" t="s">
        <v>63</v>
      </c>
      <c r="N25" s="737">
        <v>202</v>
      </c>
      <c r="O25" s="745" t="s">
        <v>1239</v>
      </c>
    </row>
    <row r="26" spans="1:16" s="135" customFormat="1" ht="145.15" x14ac:dyDescent="0.3">
      <c r="A26" s="126" t="s">
        <v>1840</v>
      </c>
      <c r="B26" s="181" t="s">
        <v>1874</v>
      </c>
      <c r="C26" s="622" t="s">
        <v>805</v>
      </c>
      <c r="D26" s="612" t="s">
        <v>1389</v>
      </c>
      <c r="E26" s="612" t="s">
        <v>1207</v>
      </c>
      <c r="F26" s="133" t="s">
        <v>1390</v>
      </c>
      <c r="G26" s="127" t="s">
        <v>1391</v>
      </c>
      <c r="H26" s="126" t="s">
        <v>1905</v>
      </c>
      <c r="I26" s="272" t="s">
        <v>1906</v>
      </c>
      <c r="J26" s="272" t="s">
        <v>63</v>
      </c>
      <c r="K26" s="129" t="s">
        <v>63</v>
      </c>
      <c r="L26" s="129" t="s">
        <v>63</v>
      </c>
      <c r="M26" s="126" t="s">
        <v>63</v>
      </c>
      <c r="N26" s="126">
        <v>202</v>
      </c>
      <c r="O26" s="106" t="s">
        <v>1622</v>
      </c>
    </row>
    <row r="27" spans="1:16" s="135" customFormat="1" ht="145.15" x14ac:dyDescent="0.3">
      <c r="A27" s="126" t="s">
        <v>1840</v>
      </c>
      <c r="B27" s="181" t="s">
        <v>1877</v>
      </c>
      <c r="C27" s="622" t="s">
        <v>805</v>
      </c>
      <c r="D27" s="612" t="s">
        <v>1389</v>
      </c>
      <c r="E27" s="612" t="s">
        <v>1207</v>
      </c>
      <c r="F27" s="133" t="s">
        <v>1512</v>
      </c>
      <c r="G27" s="127" t="s">
        <v>1457</v>
      </c>
      <c r="H27" s="126" t="s">
        <v>1907</v>
      </c>
      <c r="I27" s="272" t="s">
        <v>1906</v>
      </c>
      <c r="J27" s="272" t="s">
        <v>63</v>
      </c>
      <c r="K27" s="129" t="s">
        <v>63</v>
      </c>
      <c r="L27" s="129" t="s">
        <v>63</v>
      </c>
      <c r="M27" s="126" t="s">
        <v>63</v>
      </c>
      <c r="N27" s="126">
        <v>202</v>
      </c>
      <c r="O27" s="106" t="s">
        <v>1622</v>
      </c>
    </row>
    <row r="28" spans="1:16" s="135" customFormat="1" ht="145.15" x14ac:dyDescent="0.3">
      <c r="A28" s="126" t="s">
        <v>1840</v>
      </c>
      <c r="B28" s="181" t="s">
        <v>1879</v>
      </c>
      <c r="C28" s="622" t="s">
        <v>805</v>
      </c>
      <c r="D28" s="612" t="s">
        <v>1389</v>
      </c>
      <c r="E28" s="612" t="s">
        <v>1207</v>
      </c>
      <c r="F28" s="133" t="s">
        <v>1514</v>
      </c>
      <c r="G28" s="127" t="s">
        <v>1463</v>
      </c>
      <c r="H28" s="126" t="s">
        <v>1908</v>
      </c>
      <c r="I28" s="272" t="s">
        <v>1906</v>
      </c>
      <c r="J28" s="272" t="s">
        <v>63</v>
      </c>
      <c r="K28" s="129" t="s">
        <v>63</v>
      </c>
      <c r="L28" s="129" t="s">
        <v>63</v>
      </c>
      <c r="M28" s="126" t="s">
        <v>63</v>
      </c>
      <c r="N28" s="126">
        <v>202</v>
      </c>
      <c r="O28" s="106" t="s">
        <v>1622</v>
      </c>
    </row>
    <row r="29" spans="1:16" s="135" customFormat="1" ht="12.1" x14ac:dyDescent="0.3">
      <c r="B29" s="129"/>
      <c r="C29" s="126"/>
      <c r="D29" s="126"/>
      <c r="E29" s="126"/>
      <c r="F29" s="127"/>
      <c r="G29" s="126"/>
      <c r="H29" s="126"/>
      <c r="I29" s="272"/>
      <c r="J29" s="126"/>
      <c r="K29" s="126"/>
      <c r="L29" s="126"/>
      <c r="M29" s="126"/>
      <c r="N29" s="129"/>
      <c r="O29" s="396"/>
      <c r="P29" s="397"/>
    </row>
    <row r="30" spans="1:16" s="135" customFormat="1" ht="12.1" x14ac:dyDescent="0.3">
      <c r="B30" s="129"/>
      <c r="C30" s="126"/>
      <c r="D30" s="126"/>
      <c r="E30" s="126"/>
      <c r="F30" s="127"/>
      <c r="G30" s="126"/>
      <c r="H30" s="126"/>
      <c r="I30" s="272"/>
      <c r="J30" s="126"/>
      <c r="K30" s="126"/>
      <c r="L30" s="126"/>
      <c r="M30" s="126"/>
      <c r="N30" s="129"/>
      <c r="O30" s="396"/>
      <c r="P30" s="397"/>
    </row>
    <row r="31" spans="1:16" s="55" customFormat="1" ht="28.8" x14ac:dyDescent="0.3">
      <c r="B31" s="330" t="s">
        <v>431</v>
      </c>
      <c r="C31" s="269" t="s">
        <v>433</v>
      </c>
      <c r="D31" s="330" t="s">
        <v>435</v>
      </c>
      <c r="E31" s="598" t="s">
        <v>1201</v>
      </c>
      <c r="F31" s="597" t="s">
        <v>437</v>
      </c>
      <c r="G31" s="596" t="s">
        <v>368</v>
      </c>
      <c r="H31" s="598" t="s">
        <v>360</v>
      </c>
      <c r="I31" s="330"/>
      <c r="J31" s="330"/>
      <c r="K31" s="269"/>
      <c r="L31" s="58"/>
      <c r="M31" s="58"/>
      <c r="N31" s="58"/>
      <c r="O31" s="604"/>
      <c r="P31" s="604"/>
    </row>
    <row r="32" spans="1:16" s="54" customFormat="1" ht="24.2" x14ac:dyDescent="0.3">
      <c r="B32" s="599">
        <v>1</v>
      </c>
      <c r="C32" s="325" t="str" cm="1">
        <f t="array" ref="C32">IFERROR(INDEX('List of Test Cases'!C:C,SMALL(IF('List of Test Cases'!E:E=$C$1,ROW('List of Test Cases'!E:E) - ROW(INDEX('List of Test Cases'!E:E,1,1))+1),B32)),"")</f>
        <v>ET-D003-SRWP-G1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ET-D003</v>
      </c>
      <c r="F32" s="56" t="str" cm="1">
        <f t="array" ref="F32">IF($C32="","",INDEX('List of Test Cases'!C:C,MATCH(CONCATENATE($C32,$C$1),'List of Test Cases'!$Q:$Q,0),))</f>
        <v>ET-D003-SRWP-G1</v>
      </c>
      <c r="G32" s="56" t="str" cm="1">
        <f t="array" aca="1" ref="G32" ca="1">IF($C32="","",INDEX('List of Test Cases'!G:G,MATCH(CONCATENATE($C32,$C$1),'List of Test Cases'!$Q:$Q,0),))</f>
        <v>Switch Request Withdrawal - Dual Fuel (Gaining) (OFAF, 5 Day(s))</v>
      </c>
      <c r="H32" s="56" t="str" cm="1">
        <f t="array" ref="H32">IF($C32="","",INDEX('List of Test Cases'!A:A,MATCH(CONCATENATE($C32,$C$1),'List of Test Cases'!$Q:$Q,0),))</f>
        <v>Switch Request Withdrawal - Pending - GAIN</v>
      </c>
      <c r="I32" s="601"/>
      <c r="J32" s="601"/>
      <c r="K32" s="47"/>
      <c r="L32" s="47"/>
      <c r="M32" s="47"/>
      <c r="N32" s="47"/>
      <c r="O32" s="56"/>
      <c r="P32" s="56"/>
    </row>
    <row r="33" spans="2:16" s="55" customFormat="1" ht="24.2" x14ac:dyDescent="0.3">
      <c r="B33" s="602">
        <v>2</v>
      </c>
      <c r="C33" s="325" t="str" cm="1">
        <f t="array" ref="C33">IFERROR(INDEX('List of Test Cases'!C:C,SMALL(IF('List of Test Cases'!E:E=$C$1,ROW('List of Test Cases'!E:E) - ROW(INDEX('List of Test Cases'!E:E,1,1))+1),B33)),"")</f>
        <v>ET-D003-SRWP-G2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ET-D003</v>
      </c>
      <c r="F33" s="56" t="str" cm="1">
        <f t="array" ref="F33">IF($C33="","",INDEX('List of Test Cases'!C:C,MATCH(CONCATENATE($C33,$C$1),'List of Test Cases'!$Q:$Q,0),))</f>
        <v>ET-D003-SRWP-G2</v>
      </c>
      <c r="G33" s="56" t="str" cm="1">
        <f t="array" aca="1" ref="G33" ca="1">IF($C33="","",INDEX('List of Test Cases'!G:G,MATCH(CONCATENATE($C33,$C$1),'List of Test Cases'!$Q:$Q,0),))</f>
        <v>Switch Request Withdrawal - Dual Fuel (Gaining) (OFAF, Related MPAN, 5 Day(s))</v>
      </c>
      <c r="H33" s="56" t="str" cm="1">
        <f t="array" ref="H33">IF($C33="","",INDEX('List of Test Cases'!A:A,MATCH(CONCATENATE($C33,$C$1),'List of Test Cases'!$Q:$Q,0),))</f>
        <v>Switch Request Withdrawal - Pending - GAIN</v>
      </c>
      <c r="I33" s="601"/>
      <c r="J33" s="601"/>
      <c r="K33" s="47"/>
      <c r="L33" s="47"/>
      <c r="M33" s="47"/>
      <c r="N33" s="47"/>
      <c r="O33" s="56"/>
      <c r="P33" s="56"/>
    </row>
    <row r="34" spans="2:16" s="55" customFormat="1" ht="13.85" x14ac:dyDescent="0.3">
      <c r="B34" s="602">
        <v>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42" customFormat="1" ht="13.85" x14ac:dyDescent="0.25">
      <c r="B35" s="603">
        <v>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30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41</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42</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43</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44</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45</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46</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47</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48</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49</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50</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20.3" customHeight="1" x14ac:dyDescent="0.25">
      <c r="F82" s="142"/>
    </row>
    <row r="83" spans="2:16" ht="20.3" customHeight="1" x14ac:dyDescent="0.25">
      <c r="F83" s="142"/>
    </row>
    <row r="84" spans="2:16" ht="20.3" customHeight="1" x14ac:dyDescent="0.25">
      <c r="F84" s="142"/>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row r="171" spans="6:6" ht="20.3" customHeight="1" x14ac:dyDescent="0.25">
      <c r="F171" s="142"/>
    </row>
  </sheetData>
  <autoFilter ref="B13:P28" xr:uid="{75C36B06-F410-4D4F-9CB4-5497C056EAE4}"/>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D37CE81-411B-465A-9B51-BADC80FA6117}">
          <x14:formula1>
            <xm:f>'C:\Users\KrantiNaik\Library\Containers\com.microsoft.Excel\Data\Documents\4360A61E\[SIT Test Scenarios Master List v0.16.xlsx]Priority'!#REF!</xm:f>
          </x14:formula1>
          <xm:sqref>H31:I31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6CC72-12CB-4DE9-9D7C-957E630852ED}">
  <dimension ref="A1:P170"/>
  <sheetViews>
    <sheetView showGridLines="0" showRuler="0" topLeftCell="A6" zoomScaleNormal="100" zoomScalePageLayoutView="150" workbookViewId="0">
      <pane xSplit="7" topLeftCell="H1" activePane="topRight" state="frozen"/>
      <selection pane="topRight" activeCell="B13" sqref="B13:B28"/>
    </sheetView>
  </sheetViews>
  <sheetFormatPr defaultColWidth="10.5546875" defaultRowHeight="20.3" customHeight="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5.33203125" style="124" bestFit="1" customWidth="1"/>
    <col min="7" max="7" width="51.33203125" style="124" customWidth="1"/>
    <col min="8" max="8" width="22.88671875" style="124" bestFit="1" customWidth="1"/>
    <col min="9" max="9" width="37.6640625" style="124" customWidth="1"/>
    <col min="10" max="10" width="43.44140625" style="124" customWidth="1"/>
    <col min="11" max="11" width="20.5546875" style="124" bestFit="1" customWidth="1"/>
    <col min="12" max="12" width="47.44140625" style="124" customWidth="1"/>
    <col min="13" max="13" width="32.44140625" style="124" bestFit="1" customWidth="1"/>
    <col min="14" max="14" width="35.44140625" style="124" bestFit="1" customWidth="1"/>
    <col min="15" max="15" width="20.33203125" style="124" bestFit="1" customWidth="1"/>
    <col min="16" max="16" width="42" style="124" customWidth="1"/>
    <col min="17" max="16384" width="10.5546875" style="124"/>
  </cols>
  <sheetData>
    <row r="1" spans="1:16" ht="39.049999999999997" customHeight="1" x14ac:dyDescent="0.25">
      <c r="B1" s="322" t="s">
        <v>388</v>
      </c>
      <c r="C1" s="122" t="s">
        <v>1050</v>
      </c>
      <c r="D1" s="195"/>
      <c r="E1" s="123"/>
      <c r="F1" s="98"/>
      <c r="G1" s="123"/>
      <c r="H1" s="123"/>
      <c r="I1" s="123"/>
      <c r="J1" s="123"/>
      <c r="K1" s="123"/>
      <c r="L1" s="123"/>
      <c r="M1" s="123"/>
      <c r="N1" s="123"/>
      <c r="O1" s="379"/>
      <c r="P1" s="380"/>
    </row>
    <row r="2" spans="1:16" ht="14.4" x14ac:dyDescent="0.25">
      <c r="B2" s="322" t="s">
        <v>390</v>
      </c>
      <c r="C2" s="1262" t="s">
        <v>1909</v>
      </c>
      <c r="D2" s="1263"/>
      <c r="E2" s="1263"/>
      <c r="F2" s="1263"/>
      <c r="G2" s="1263"/>
      <c r="H2" s="123"/>
      <c r="I2" s="123"/>
      <c r="J2" s="123"/>
      <c r="K2" s="123"/>
      <c r="L2" s="123"/>
      <c r="M2" s="123"/>
      <c r="N2" s="123"/>
      <c r="O2" s="379"/>
      <c r="P2" s="380"/>
    </row>
    <row r="3" spans="1:16" ht="20.3" customHeight="1" x14ac:dyDescent="0.25">
      <c r="B3" s="1235" t="s">
        <v>392</v>
      </c>
      <c r="C3" s="1264" t="s">
        <v>1884</v>
      </c>
      <c r="D3" s="1265"/>
      <c r="E3" s="1265"/>
      <c r="F3" s="1265"/>
      <c r="G3" s="1265"/>
      <c r="H3" s="618"/>
      <c r="I3" s="618"/>
      <c r="J3" s="618"/>
      <c r="K3" s="618"/>
      <c r="L3" s="618"/>
      <c r="M3" s="618"/>
      <c r="N3" s="618"/>
      <c r="O3" s="381"/>
      <c r="P3" s="382"/>
    </row>
    <row r="4" spans="1:16" ht="20.3" customHeight="1" x14ac:dyDescent="0.25">
      <c r="B4" s="1236"/>
      <c r="C4" s="1266"/>
      <c r="D4" s="1267"/>
      <c r="E4" s="1267"/>
      <c r="F4" s="1267"/>
      <c r="G4" s="1267"/>
      <c r="H4" s="619"/>
      <c r="I4" s="619"/>
      <c r="J4" s="619"/>
      <c r="K4" s="619"/>
      <c r="L4" s="619"/>
      <c r="M4" s="619"/>
      <c r="N4" s="619"/>
      <c r="P4" s="383"/>
    </row>
    <row r="5" spans="1:16" ht="100.55" customHeight="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9.45" customHeight="1" x14ac:dyDescent="0.25">
      <c r="B7" s="1237"/>
      <c r="C7" s="1268"/>
      <c r="D7" s="1269"/>
      <c r="E7" s="1269"/>
      <c r="F7" s="1269"/>
      <c r="G7" s="1269"/>
      <c r="H7" s="620"/>
      <c r="I7" s="620"/>
      <c r="J7" s="620"/>
      <c r="K7" s="620"/>
      <c r="L7" s="620"/>
      <c r="M7" s="620"/>
      <c r="N7" s="621"/>
    </row>
    <row r="8" spans="1:16" ht="42.05" customHeight="1" x14ac:dyDescent="0.25">
      <c r="B8" s="322" t="s">
        <v>394</v>
      </c>
      <c r="C8" s="1262" t="s">
        <v>1885</v>
      </c>
      <c r="D8" s="1263"/>
      <c r="E8" s="1263"/>
      <c r="F8" s="1263"/>
      <c r="G8" s="1263"/>
      <c r="H8" s="123"/>
      <c r="I8" s="123"/>
      <c r="J8" s="123"/>
      <c r="K8" s="123"/>
      <c r="L8" s="123"/>
      <c r="M8" s="123"/>
      <c r="N8" s="123"/>
      <c r="O8" s="379"/>
      <c r="P8" s="380"/>
    </row>
    <row r="9" spans="1:16" ht="32.25" customHeight="1" x14ac:dyDescent="0.25">
      <c r="B9" s="322" t="s">
        <v>396</v>
      </c>
      <c r="C9" s="1262" t="s">
        <v>1886</v>
      </c>
      <c r="D9" s="1263"/>
      <c r="E9" s="1263"/>
      <c r="F9" s="1263"/>
      <c r="G9" s="1263"/>
      <c r="H9" s="195"/>
      <c r="I9" s="195"/>
      <c r="J9" s="527"/>
      <c r="K9" s="527"/>
      <c r="L9" s="527"/>
      <c r="M9" s="527"/>
      <c r="N9" s="527"/>
      <c r="O9" s="379"/>
      <c r="P9" s="380"/>
    </row>
    <row r="10" spans="1:16" ht="81.25" hidden="1" customHeight="1" x14ac:dyDescent="0.25">
      <c r="B10" s="322" t="s">
        <v>445</v>
      </c>
      <c r="C10" s="1262" t="s">
        <v>1887</v>
      </c>
      <c r="D10" s="1263"/>
      <c r="E10" s="1263"/>
      <c r="F10" s="1263"/>
      <c r="G10" s="1263"/>
      <c r="H10" s="511" t="e">
        <f t="array" ref="H10">_xlfn.TEXTJOIN(", ",TRUE,IF((E15:E101="Y")*(B29:B101&lt;&gt;""),B29:B101,""))</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21" x14ac:dyDescent="0.3">
      <c r="A14" s="47" t="s">
        <v>1205</v>
      </c>
      <c r="B14" s="47" t="s">
        <v>1857</v>
      </c>
      <c r="C14" s="600" t="s">
        <v>804</v>
      </c>
      <c r="D14" s="600" t="s">
        <v>804</v>
      </c>
      <c r="E14" s="600" t="s">
        <v>1207</v>
      </c>
      <c r="F14" s="49" t="s">
        <v>1910</v>
      </c>
      <c r="G14" s="48" t="s">
        <v>352</v>
      </c>
      <c r="H14" s="48" t="s">
        <v>1209</v>
      </c>
      <c r="I14" s="48" t="s">
        <v>1224</v>
      </c>
      <c r="J14" s="31" t="s">
        <v>63</v>
      </c>
      <c r="K14" s="56" t="s">
        <v>63</v>
      </c>
      <c r="L14" s="56" t="s">
        <v>63</v>
      </c>
      <c r="M14" s="47" t="s">
        <v>63</v>
      </c>
      <c r="N14" s="47">
        <v>202</v>
      </c>
      <c r="O14" s="47"/>
    </row>
    <row r="15" spans="1:16" s="125" customFormat="1" ht="60.05" customHeight="1" x14ac:dyDescent="0.3">
      <c r="A15" s="181" t="s">
        <v>1812</v>
      </c>
      <c r="B15" s="126" t="s">
        <v>1889</v>
      </c>
      <c r="C15" s="622" t="s">
        <v>804</v>
      </c>
      <c r="D15" s="612" t="s">
        <v>804</v>
      </c>
      <c r="E15" s="612" t="s">
        <v>1207</v>
      </c>
      <c r="F15" s="126" t="s">
        <v>1911</v>
      </c>
      <c r="G15" s="127" t="s">
        <v>1184</v>
      </c>
      <c r="H15" s="126" t="s">
        <v>63</v>
      </c>
      <c r="I15" s="126" t="s">
        <v>1816</v>
      </c>
      <c r="J15" s="31" t="s">
        <v>1187</v>
      </c>
      <c r="K15" s="181" t="s">
        <v>1211</v>
      </c>
      <c r="L15" s="130" t="s">
        <v>63</v>
      </c>
      <c r="M15" s="130" t="s">
        <v>63</v>
      </c>
      <c r="N15" s="130">
        <v>202</v>
      </c>
      <c r="O15" s="173" t="s">
        <v>1912</v>
      </c>
    </row>
    <row r="16" spans="1:16" s="135" customFormat="1" ht="362.9" x14ac:dyDescent="0.3">
      <c r="A16" s="181" t="s">
        <v>1860</v>
      </c>
      <c r="B16" s="174" t="s">
        <v>1861</v>
      </c>
      <c r="C16" s="628" t="s">
        <v>805</v>
      </c>
      <c r="D16" s="612" t="s">
        <v>804</v>
      </c>
      <c r="E16" s="612" t="s">
        <v>1207</v>
      </c>
      <c r="F16" s="175" t="s">
        <v>1881</v>
      </c>
      <c r="G16" s="174" t="s">
        <v>324</v>
      </c>
      <c r="H16" s="174" t="s">
        <v>1890</v>
      </c>
      <c r="I16" s="128" t="s">
        <v>1891</v>
      </c>
      <c r="J16" s="173" t="s">
        <v>63</v>
      </c>
      <c r="K16" s="173" t="s">
        <v>63</v>
      </c>
      <c r="L16" s="129" t="s">
        <v>1892</v>
      </c>
      <c r="M16" s="129" t="s">
        <v>1893</v>
      </c>
      <c r="N16" s="126">
        <v>202</v>
      </c>
      <c r="O16" s="136"/>
    </row>
    <row r="17" spans="1:16" s="135" customFormat="1" ht="205.65" x14ac:dyDescent="0.3">
      <c r="A17" s="126" t="s">
        <v>1823</v>
      </c>
      <c r="B17" s="181" t="s">
        <v>1866</v>
      </c>
      <c r="C17" s="622" t="s">
        <v>805</v>
      </c>
      <c r="D17" s="612" t="s">
        <v>804</v>
      </c>
      <c r="E17" s="612" t="s">
        <v>1264</v>
      </c>
      <c r="F17" s="133" t="s">
        <v>1848</v>
      </c>
      <c r="G17" s="134" t="s">
        <v>1184</v>
      </c>
      <c r="H17" s="272" t="s">
        <v>1894</v>
      </c>
      <c r="I17" s="272" t="s">
        <v>1895</v>
      </c>
      <c r="J17" s="272" t="s">
        <v>63</v>
      </c>
      <c r="K17" s="129" t="s">
        <v>63</v>
      </c>
      <c r="L17" s="126" t="s">
        <v>63</v>
      </c>
      <c r="M17" s="126" t="s">
        <v>63</v>
      </c>
      <c r="N17" s="130">
        <v>202</v>
      </c>
      <c r="O17" s="106" t="s">
        <v>1622</v>
      </c>
    </row>
    <row r="18" spans="1:16" s="135" customFormat="1" ht="58.5" customHeight="1" x14ac:dyDescent="0.3">
      <c r="A18" s="126" t="s">
        <v>1823</v>
      </c>
      <c r="B18" s="126" t="s">
        <v>1896</v>
      </c>
      <c r="C18" s="622" t="s">
        <v>804</v>
      </c>
      <c r="D18" s="612" t="s">
        <v>804</v>
      </c>
      <c r="E18" s="612" t="s">
        <v>1207</v>
      </c>
      <c r="F18" s="133" t="s">
        <v>1849</v>
      </c>
      <c r="G18" s="127" t="s">
        <v>352</v>
      </c>
      <c r="H18" s="272" t="s">
        <v>1868</v>
      </c>
      <c r="I18" s="272" t="s">
        <v>1895</v>
      </c>
      <c r="J18" s="272" t="s">
        <v>63</v>
      </c>
      <c r="K18" s="129" t="s">
        <v>63</v>
      </c>
      <c r="L18" s="129" t="s">
        <v>63</v>
      </c>
      <c r="M18" s="126" t="s">
        <v>63</v>
      </c>
      <c r="N18" s="126">
        <v>202</v>
      </c>
      <c r="O18" s="106"/>
    </row>
    <row r="19" spans="1:16" s="743" customFormat="1" ht="133.05000000000001" x14ac:dyDescent="0.3">
      <c r="A19" s="737" t="s">
        <v>1823</v>
      </c>
      <c r="B19" s="737" t="s">
        <v>1306</v>
      </c>
      <c r="C19" s="746" t="s">
        <v>805</v>
      </c>
      <c r="D19" s="738" t="s">
        <v>805</v>
      </c>
      <c r="E19" s="738" t="s">
        <v>1182</v>
      </c>
      <c r="F19" s="739" t="s">
        <v>1250</v>
      </c>
      <c r="G19" s="740" t="s">
        <v>336</v>
      </c>
      <c r="H19" s="741" t="s">
        <v>1897</v>
      </c>
      <c r="I19" s="741" t="s">
        <v>1895</v>
      </c>
      <c r="J19" s="741" t="s">
        <v>63</v>
      </c>
      <c r="K19" s="742" t="s">
        <v>63</v>
      </c>
      <c r="L19" s="742" t="s">
        <v>63</v>
      </c>
      <c r="M19" s="737" t="s">
        <v>63</v>
      </c>
      <c r="N19" s="737">
        <v>202</v>
      </c>
      <c r="O19" s="720" t="s">
        <v>1622</v>
      </c>
    </row>
    <row r="20" spans="1:16" s="743" customFormat="1" ht="121" x14ac:dyDescent="0.3">
      <c r="A20" s="737" t="s">
        <v>1823</v>
      </c>
      <c r="B20" s="737" t="s">
        <v>1898</v>
      </c>
      <c r="C20" s="746" t="s">
        <v>805</v>
      </c>
      <c r="D20" s="738" t="s">
        <v>805</v>
      </c>
      <c r="E20" s="738" t="s">
        <v>1207</v>
      </c>
      <c r="F20" s="739" t="s">
        <v>1850</v>
      </c>
      <c r="G20" s="740" t="s">
        <v>338</v>
      </c>
      <c r="H20" s="741" t="s">
        <v>1899</v>
      </c>
      <c r="I20" s="741" t="s">
        <v>1895</v>
      </c>
      <c r="J20" s="741" t="s">
        <v>63</v>
      </c>
      <c r="K20" s="742" t="s">
        <v>63</v>
      </c>
      <c r="L20" s="742" t="s">
        <v>63</v>
      </c>
      <c r="M20" s="737" t="s">
        <v>63</v>
      </c>
      <c r="N20" s="737">
        <v>202</v>
      </c>
      <c r="O20" s="720" t="s">
        <v>1699</v>
      </c>
    </row>
    <row r="21" spans="1:16" s="743" customFormat="1" ht="40.5" customHeight="1" x14ac:dyDescent="0.3">
      <c r="A21" s="742" t="s">
        <v>1235</v>
      </c>
      <c r="B21" s="737" t="s">
        <v>1236</v>
      </c>
      <c r="C21" s="746" t="s">
        <v>805</v>
      </c>
      <c r="D21" s="738" t="s">
        <v>805</v>
      </c>
      <c r="E21" s="738" t="s">
        <v>1207</v>
      </c>
      <c r="F21" s="739" t="s">
        <v>1313</v>
      </c>
      <c r="G21" s="740" t="s">
        <v>326</v>
      </c>
      <c r="H21" s="737" t="s">
        <v>1901</v>
      </c>
      <c r="I21" s="737" t="s">
        <v>1238</v>
      </c>
      <c r="J21" s="741" t="s">
        <v>63</v>
      </c>
      <c r="K21" s="737" t="s">
        <v>63</v>
      </c>
      <c r="L21" s="737" t="s">
        <v>63</v>
      </c>
      <c r="M21" s="737" t="s">
        <v>63</v>
      </c>
      <c r="N21" s="737">
        <v>202</v>
      </c>
      <c r="O21" s="737" t="s">
        <v>1239</v>
      </c>
    </row>
    <row r="22" spans="1:16" s="743" customFormat="1" ht="40.5" customHeight="1" x14ac:dyDescent="0.3">
      <c r="A22" s="742" t="s">
        <v>1235</v>
      </c>
      <c r="B22" s="737" t="s">
        <v>1835</v>
      </c>
      <c r="C22" s="746" t="s">
        <v>805</v>
      </c>
      <c r="D22" s="738" t="s">
        <v>805</v>
      </c>
      <c r="E22" s="738" t="s">
        <v>1207</v>
      </c>
      <c r="F22" s="739" t="s">
        <v>1241</v>
      </c>
      <c r="G22" s="783" t="s">
        <v>328</v>
      </c>
      <c r="H22" s="737" t="s">
        <v>63</v>
      </c>
      <c r="I22" s="737" t="s">
        <v>1902</v>
      </c>
      <c r="J22" s="741" t="s">
        <v>63</v>
      </c>
      <c r="K22" s="737" t="s">
        <v>63</v>
      </c>
      <c r="L22" s="741" t="s">
        <v>63</v>
      </c>
      <c r="M22" s="737" t="s">
        <v>63</v>
      </c>
      <c r="N22" s="777">
        <v>202</v>
      </c>
      <c r="O22" s="737" t="s">
        <v>1239</v>
      </c>
    </row>
    <row r="23" spans="1:16" s="743" customFormat="1" ht="108.9" x14ac:dyDescent="0.3">
      <c r="A23" s="742" t="s">
        <v>1235</v>
      </c>
      <c r="B23" s="737" t="s">
        <v>1273</v>
      </c>
      <c r="C23" s="746" t="s">
        <v>805</v>
      </c>
      <c r="D23" s="738" t="s">
        <v>805</v>
      </c>
      <c r="E23" s="738" t="s">
        <v>1207</v>
      </c>
      <c r="F23" s="739" t="s">
        <v>1274</v>
      </c>
      <c r="G23" s="740" t="s">
        <v>1275</v>
      </c>
      <c r="H23" s="737" t="s">
        <v>1903</v>
      </c>
      <c r="I23" s="737" t="s">
        <v>1870</v>
      </c>
      <c r="J23" s="741" t="s">
        <v>63</v>
      </c>
      <c r="K23" s="737" t="s">
        <v>63</v>
      </c>
      <c r="L23" s="737" t="s">
        <v>63</v>
      </c>
      <c r="M23" s="737" t="s">
        <v>63</v>
      </c>
      <c r="N23" s="737">
        <v>202</v>
      </c>
      <c r="O23" s="737" t="s">
        <v>1239</v>
      </c>
    </row>
    <row r="24" spans="1:16" s="743" customFormat="1" ht="60.05" customHeight="1" x14ac:dyDescent="0.3">
      <c r="A24" s="742" t="s">
        <v>1235</v>
      </c>
      <c r="B24" s="737" t="s">
        <v>1871</v>
      </c>
      <c r="C24" s="746" t="s">
        <v>805</v>
      </c>
      <c r="D24" s="738" t="s">
        <v>805</v>
      </c>
      <c r="E24" s="738" t="s">
        <v>1207</v>
      </c>
      <c r="F24" s="739" t="s">
        <v>1279</v>
      </c>
      <c r="G24" s="783" t="s">
        <v>332</v>
      </c>
      <c r="H24" s="737" t="s">
        <v>1280</v>
      </c>
      <c r="I24" s="737" t="s">
        <v>1281</v>
      </c>
      <c r="J24" s="741" t="s">
        <v>63</v>
      </c>
      <c r="K24" s="737" t="s">
        <v>63</v>
      </c>
      <c r="L24" s="741" t="s">
        <v>63</v>
      </c>
      <c r="M24" s="737" t="s">
        <v>63</v>
      </c>
      <c r="N24" s="777">
        <v>202</v>
      </c>
      <c r="O24" s="737" t="s">
        <v>1239</v>
      </c>
    </row>
    <row r="25" spans="1:16" s="743" customFormat="1" ht="84.7" x14ac:dyDescent="0.3">
      <c r="A25" s="742" t="s">
        <v>1235</v>
      </c>
      <c r="B25" s="737" t="s">
        <v>1904</v>
      </c>
      <c r="C25" s="746" t="s">
        <v>805</v>
      </c>
      <c r="D25" s="738" t="s">
        <v>805</v>
      </c>
      <c r="E25" s="738" t="s">
        <v>1207</v>
      </c>
      <c r="F25" s="739" t="s">
        <v>1282</v>
      </c>
      <c r="G25" s="740" t="s">
        <v>798</v>
      </c>
      <c r="H25" s="737" t="s">
        <v>1838</v>
      </c>
      <c r="I25" s="737" t="s">
        <v>1872</v>
      </c>
      <c r="J25" s="741" t="s">
        <v>63</v>
      </c>
      <c r="K25" s="737" t="s">
        <v>63</v>
      </c>
      <c r="L25" s="741"/>
      <c r="M25" s="737" t="s">
        <v>63</v>
      </c>
      <c r="N25" s="737">
        <v>202</v>
      </c>
      <c r="O25" s="745" t="s">
        <v>1239</v>
      </c>
    </row>
    <row r="26" spans="1:16" s="135" customFormat="1" ht="121" x14ac:dyDescent="0.3">
      <c r="A26" s="126" t="s">
        <v>1840</v>
      </c>
      <c r="B26" s="181" t="s">
        <v>1874</v>
      </c>
      <c r="C26" s="622" t="s">
        <v>804</v>
      </c>
      <c r="D26" s="612" t="s">
        <v>1389</v>
      </c>
      <c r="E26" s="612" t="s">
        <v>1207</v>
      </c>
      <c r="F26" s="133" t="s">
        <v>1407</v>
      </c>
      <c r="G26" s="127" t="s">
        <v>1391</v>
      </c>
      <c r="H26" s="126" t="s">
        <v>1905</v>
      </c>
      <c r="I26" s="272" t="s">
        <v>1906</v>
      </c>
      <c r="J26" s="272" t="s">
        <v>63</v>
      </c>
      <c r="K26" s="129" t="s">
        <v>63</v>
      </c>
      <c r="L26" s="129" t="s">
        <v>63</v>
      </c>
      <c r="M26" s="126" t="s">
        <v>63</v>
      </c>
      <c r="N26" s="126">
        <v>202</v>
      </c>
      <c r="O26" s="106"/>
    </row>
    <row r="27" spans="1:16" s="135" customFormat="1" ht="50.25" customHeight="1" x14ac:dyDescent="0.3">
      <c r="A27" s="126" t="s">
        <v>1840</v>
      </c>
      <c r="B27" s="181" t="s">
        <v>1877</v>
      </c>
      <c r="C27" s="622" t="s">
        <v>804</v>
      </c>
      <c r="D27" s="612" t="s">
        <v>1389</v>
      </c>
      <c r="E27" s="612" t="s">
        <v>1207</v>
      </c>
      <c r="F27" s="133" t="s">
        <v>1524</v>
      </c>
      <c r="G27" s="127" t="s">
        <v>1457</v>
      </c>
      <c r="H27" s="126" t="s">
        <v>1907</v>
      </c>
      <c r="I27" s="272" t="s">
        <v>1906</v>
      </c>
      <c r="J27" s="272" t="s">
        <v>63</v>
      </c>
      <c r="K27" s="129" t="s">
        <v>63</v>
      </c>
      <c r="L27" s="129" t="s">
        <v>63</v>
      </c>
      <c r="M27" s="126" t="s">
        <v>63</v>
      </c>
      <c r="N27" s="126">
        <v>202</v>
      </c>
      <c r="O27" s="106"/>
    </row>
    <row r="28" spans="1:16" s="135" customFormat="1" ht="121" x14ac:dyDescent="0.3">
      <c r="A28" s="126" t="s">
        <v>1840</v>
      </c>
      <c r="B28" s="181" t="s">
        <v>1879</v>
      </c>
      <c r="C28" s="622" t="s">
        <v>804</v>
      </c>
      <c r="D28" s="612" t="s">
        <v>1389</v>
      </c>
      <c r="E28" s="612" t="s">
        <v>1207</v>
      </c>
      <c r="F28" s="133" t="s">
        <v>1525</v>
      </c>
      <c r="G28" s="127" t="s">
        <v>1463</v>
      </c>
      <c r="H28" s="126" t="s">
        <v>1908</v>
      </c>
      <c r="I28" s="272" t="s">
        <v>1906</v>
      </c>
      <c r="J28" s="272" t="s">
        <v>63</v>
      </c>
      <c r="K28" s="129" t="s">
        <v>63</v>
      </c>
      <c r="L28" s="129" t="s">
        <v>63</v>
      </c>
      <c r="M28" s="126" t="s">
        <v>63</v>
      </c>
      <c r="N28" s="126">
        <v>202</v>
      </c>
      <c r="O28" s="106"/>
    </row>
    <row r="29" spans="1:16" s="135" customFormat="1" ht="12.1" x14ac:dyDescent="0.3">
      <c r="B29" s="129"/>
      <c r="C29" s="126"/>
      <c r="D29" s="126"/>
      <c r="E29" s="126"/>
      <c r="F29" s="127"/>
      <c r="G29" s="126"/>
      <c r="H29" s="126"/>
      <c r="I29" s="272"/>
      <c r="J29" s="126"/>
      <c r="K29" s="126"/>
      <c r="L29" s="126"/>
      <c r="M29" s="126"/>
      <c r="N29" s="129"/>
      <c r="O29" s="396"/>
      <c r="P29" s="397"/>
    </row>
    <row r="30" spans="1:16" s="135" customFormat="1" ht="12.1" x14ac:dyDescent="0.3">
      <c r="B30" s="129"/>
      <c r="C30" s="126"/>
      <c r="D30" s="126"/>
      <c r="E30" s="126"/>
      <c r="F30" s="127"/>
      <c r="G30" s="126"/>
      <c r="H30" s="126"/>
      <c r="I30" s="272"/>
      <c r="J30" s="126"/>
      <c r="K30" s="126"/>
      <c r="L30" s="126"/>
      <c r="M30" s="126"/>
      <c r="N30" s="129"/>
      <c r="O30" s="396"/>
      <c r="P30" s="397"/>
    </row>
    <row r="31" spans="1:16" s="55" customFormat="1" ht="28.8" x14ac:dyDescent="0.3">
      <c r="B31" s="330" t="s">
        <v>431</v>
      </c>
      <c r="C31" s="269" t="s">
        <v>433</v>
      </c>
      <c r="D31" s="330" t="s">
        <v>435</v>
      </c>
      <c r="E31" s="598" t="s">
        <v>1201</v>
      </c>
      <c r="F31" s="597" t="s">
        <v>437</v>
      </c>
      <c r="G31" s="596" t="s">
        <v>368</v>
      </c>
      <c r="H31" s="598" t="s">
        <v>360</v>
      </c>
      <c r="I31" s="330"/>
      <c r="J31" s="330"/>
      <c r="K31" s="269"/>
      <c r="L31" s="58"/>
      <c r="M31" s="58"/>
      <c r="N31" s="58"/>
      <c r="O31" s="604"/>
      <c r="P31" s="604"/>
    </row>
    <row r="32" spans="1:16" s="54" customFormat="1" ht="24.2" x14ac:dyDescent="0.3">
      <c r="B32" s="599">
        <v>1</v>
      </c>
      <c r="C32" s="325" t="str" cm="1">
        <f t="array" ref="C32">IFERROR(INDEX('List of Test Cases'!C:C,SMALL(IF('List of Test Cases'!E:E=$C$1,ROW('List of Test Cases'!E:E) - ROW(INDEX('List of Test Cases'!E:E,1,1))+1),B32)),"")</f>
        <v>ET-D003-SRWP-L1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ET-D003</v>
      </c>
      <c r="F32" s="56" t="str" cm="1">
        <f t="array" ref="F32">IF($C32="","",INDEX('List of Test Cases'!C:C,MATCH(CONCATENATE($C32,$C$1),'List of Test Cases'!$Q:$Q,0),))</f>
        <v>ET-D003-SRWP-L1</v>
      </c>
      <c r="G32" s="56" t="str" cm="1">
        <f t="array" aca="1" ref="G32" ca="1">IF($C32="","",INDEX('List of Test Cases'!G:G,MATCH(CONCATENATE($C32,$C$1),'List of Test Cases'!$Q:$Q,0),))</f>
        <v>Switch Request Withdrawal - Dual Fuel (Losing) (OFAF, 5 Day(s))</v>
      </c>
      <c r="H32" s="56" t="str" cm="1">
        <f t="array" ref="H32">IF($C32="","",INDEX('List of Test Cases'!A:A,MATCH(CONCATENATE($C32,$C$1),'List of Test Cases'!$Q:$Q,0),))</f>
        <v>Switch Request Withdrawal - Pending - LOSE</v>
      </c>
      <c r="I32" s="601"/>
      <c r="J32" s="601"/>
      <c r="K32" s="47"/>
      <c r="L32" s="47"/>
      <c r="M32" s="47"/>
      <c r="N32" s="47"/>
      <c r="O32" s="56"/>
      <c r="P32" s="56"/>
    </row>
    <row r="33" spans="2:16" s="55" customFormat="1" ht="24.2" x14ac:dyDescent="0.3">
      <c r="B33" s="602">
        <v>2</v>
      </c>
      <c r="C33" s="325" t="str" cm="1">
        <f t="array" ref="C33">IFERROR(INDEX('List of Test Cases'!C:C,SMALL(IF('List of Test Cases'!E:E=$C$1,ROW('List of Test Cases'!E:E) - ROW(INDEX('List of Test Cases'!E:E,1,1))+1),B33)),"")</f>
        <v>ET-D003-SRWP-L2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ET-D003</v>
      </c>
      <c r="F33" s="56" t="str" cm="1">
        <f t="array" ref="F33">IF($C33="","",INDEX('List of Test Cases'!C:C,MATCH(CONCATENATE($C33,$C$1),'List of Test Cases'!$Q:$Q,0),))</f>
        <v>ET-D003-SRWP-L2</v>
      </c>
      <c r="G33" s="56" t="str" cm="1">
        <f t="array" aca="1" ref="G33" ca="1">IF($C33="","",INDEX('List of Test Cases'!G:G,MATCH(CONCATENATE($C33,$C$1),'List of Test Cases'!$Q:$Q,0),))</f>
        <v>Switch Request Withdrawal - Dual Fuel (Losing) (OFAF, Related MPAN, 5 Day(s))</v>
      </c>
      <c r="H33" s="56" t="str" cm="1">
        <f t="array" ref="H33">IF($C33="","",INDEX('List of Test Cases'!A:A,MATCH(CONCATENATE($C33,$C$1),'List of Test Cases'!$Q:$Q,0),))</f>
        <v>Switch Request Withdrawal - Pending - LOSE</v>
      </c>
      <c r="I33" s="601"/>
      <c r="J33" s="601"/>
      <c r="K33" s="47"/>
      <c r="L33" s="47"/>
      <c r="M33" s="47"/>
      <c r="N33" s="47"/>
      <c r="O33" s="56"/>
      <c r="P33" s="56"/>
    </row>
    <row r="34" spans="2:16" s="55" customFormat="1" ht="13.85" x14ac:dyDescent="0.3">
      <c r="B34" s="602">
        <v>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42" customFormat="1" ht="13.85" x14ac:dyDescent="0.25">
      <c r="B35" s="603">
        <v>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30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41</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42</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43</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44</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45</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46</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47</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48</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49</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50</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20.3" customHeight="1" x14ac:dyDescent="0.25">
      <c r="F82" s="142"/>
    </row>
    <row r="83" spans="2:16" ht="20.3" customHeight="1" x14ac:dyDescent="0.25">
      <c r="F83" s="142"/>
    </row>
    <row r="84" spans="2:16" ht="20.3" customHeight="1" x14ac:dyDescent="0.25">
      <c r="F84" s="142"/>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sheetData>
  <autoFilter ref="B13:P28" xr:uid="{3B0CCFBE-7F52-477F-BAC0-7E4A32F19C65}"/>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981653A-F9C8-4572-8516-A7CFB273E47E}">
          <x14:formula1>
            <xm:f>'C:\Users\KrantiNaik\Library\Containers\com.microsoft.Excel\Data\Documents\4360A61E\[SIT Test Scenarios Master List v0.16.xlsx]Priority'!#REF!</xm:f>
          </x14:formula1>
          <xm:sqref>H31:I31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DD166-E745-4512-A938-7E559FBF71E8}">
  <dimension ref="A1:Q166"/>
  <sheetViews>
    <sheetView showGridLines="0" showRuler="0" topLeftCell="A5" zoomScaleNormal="100" zoomScalePageLayoutView="141" workbookViewId="0">
      <pane xSplit="7" topLeftCell="H1" activePane="topRight" state="frozen"/>
      <selection pane="topRight" activeCell="B13" sqref="B13:B24"/>
    </sheetView>
  </sheetViews>
  <sheetFormatPr defaultColWidth="10.5546875" defaultRowHeight="20.3" customHeight="1" x14ac:dyDescent="0.25"/>
  <cols>
    <col min="1" max="1" width="0" style="124" hidden="1" customWidth="1"/>
    <col min="2" max="2" width="18.88671875" style="140" bestFit="1" customWidth="1"/>
    <col min="3" max="3" width="39.109375" style="140" customWidth="1"/>
    <col min="4" max="4" width="13.5546875" style="140" bestFit="1" customWidth="1"/>
    <col min="5" max="5" width="12" style="124" bestFit="1" customWidth="1"/>
    <col min="6" max="6" width="15.33203125" style="124" bestFit="1" customWidth="1"/>
    <col min="7" max="7" width="51.44140625" style="124" customWidth="1"/>
    <col min="8" max="8" width="22.33203125" style="124" bestFit="1" customWidth="1"/>
    <col min="9" max="9" width="37" style="124" customWidth="1"/>
    <col min="10" max="10" width="41.109375" style="124" customWidth="1"/>
    <col min="11" max="11" width="15.44140625" style="124" bestFit="1" customWidth="1"/>
    <col min="12" max="12" width="48.44140625" style="124" bestFit="1" customWidth="1"/>
    <col min="13" max="13" width="32.44140625" style="124" bestFit="1" customWidth="1"/>
    <col min="14" max="14" width="35.44140625" style="124" bestFit="1" customWidth="1"/>
    <col min="15" max="15" width="20.33203125" style="124" bestFit="1" customWidth="1"/>
    <col min="16" max="16" width="45.109375" style="124" customWidth="1"/>
    <col min="17" max="16384" width="10.5546875" style="124"/>
  </cols>
  <sheetData>
    <row r="1" spans="1:17" ht="39.049999999999997" customHeight="1" x14ac:dyDescent="0.25">
      <c r="B1" s="322" t="s">
        <v>388</v>
      </c>
      <c r="C1" s="122" t="s">
        <v>1054</v>
      </c>
      <c r="D1" s="195"/>
      <c r="E1" s="123"/>
      <c r="F1" s="98"/>
      <c r="G1" s="123"/>
      <c r="H1" s="123"/>
      <c r="I1" s="123"/>
      <c r="J1" s="123"/>
      <c r="K1" s="123"/>
      <c r="L1" s="123"/>
      <c r="M1" s="123"/>
      <c r="N1" s="123"/>
      <c r="O1" s="379"/>
      <c r="P1" s="380"/>
    </row>
    <row r="2" spans="1:17" ht="14.4" x14ac:dyDescent="0.25">
      <c r="B2" s="322" t="s">
        <v>390</v>
      </c>
      <c r="C2" s="1295" t="s">
        <v>1913</v>
      </c>
      <c r="D2" s="1296"/>
      <c r="E2" s="1296"/>
      <c r="F2" s="1296"/>
      <c r="G2" s="1296"/>
      <c r="H2" s="123"/>
      <c r="I2" s="123"/>
      <c r="J2" s="123"/>
      <c r="K2" s="123"/>
      <c r="L2" s="123"/>
      <c r="M2" s="123"/>
      <c r="N2" s="123"/>
      <c r="O2" s="379"/>
      <c r="P2" s="380"/>
    </row>
    <row r="3" spans="1:17" ht="20.3" customHeight="1" x14ac:dyDescent="0.25">
      <c r="B3" s="1235" t="s">
        <v>392</v>
      </c>
      <c r="C3" s="1264" t="s">
        <v>1914</v>
      </c>
      <c r="D3" s="1265"/>
      <c r="E3" s="1265"/>
      <c r="F3" s="1265"/>
      <c r="G3" s="1265"/>
      <c r="H3" s="618"/>
      <c r="I3" s="618"/>
      <c r="J3" s="618"/>
      <c r="K3" s="618"/>
      <c r="L3" s="618"/>
      <c r="M3" s="618"/>
      <c r="N3" s="618"/>
      <c r="O3" s="381"/>
      <c r="P3" s="382"/>
    </row>
    <row r="4" spans="1:17" ht="20.3" customHeight="1" x14ac:dyDescent="0.25">
      <c r="B4" s="1236"/>
      <c r="C4" s="1266"/>
      <c r="D4" s="1267"/>
      <c r="E4" s="1267"/>
      <c r="F4" s="1267"/>
      <c r="G4" s="1267"/>
      <c r="H4" s="619"/>
      <c r="I4" s="619"/>
      <c r="J4" s="619"/>
      <c r="K4" s="619"/>
      <c r="L4" s="619"/>
      <c r="M4" s="619"/>
      <c r="N4" s="619"/>
      <c r="P4" s="383"/>
    </row>
    <row r="5" spans="1:17" ht="20.3" customHeight="1" x14ac:dyDescent="0.25">
      <c r="B5" s="1236"/>
      <c r="C5" s="1266"/>
      <c r="D5" s="1267"/>
      <c r="E5" s="1267"/>
      <c r="F5" s="1267"/>
      <c r="G5" s="1267"/>
      <c r="H5" s="619"/>
      <c r="I5" s="619"/>
      <c r="J5" s="619"/>
      <c r="K5" s="619"/>
      <c r="L5" s="619"/>
      <c r="M5" s="619"/>
      <c r="N5" s="619"/>
      <c r="P5" s="383"/>
    </row>
    <row r="6" spans="1:17" ht="27.8" customHeight="1" x14ac:dyDescent="0.25">
      <c r="B6" s="1236"/>
      <c r="C6" s="1266"/>
      <c r="D6" s="1267"/>
      <c r="E6" s="1267"/>
      <c r="F6" s="1267"/>
      <c r="G6" s="1267"/>
      <c r="H6" s="619"/>
      <c r="I6" s="619"/>
      <c r="J6" s="619"/>
      <c r="K6" s="619"/>
      <c r="L6" s="619"/>
      <c r="M6" s="619"/>
      <c r="N6" s="619"/>
      <c r="P6" s="383"/>
    </row>
    <row r="7" spans="1:17" ht="29.95" customHeight="1" x14ac:dyDescent="0.25">
      <c r="B7" s="1237"/>
      <c r="C7" s="1268"/>
      <c r="D7" s="1269"/>
      <c r="E7" s="1269"/>
      <c r="F7" s="1269"/>
      <c r="G7" s="1269"/>
      <c r="H7" s="620"/>
      <c r="I7" s="620"/>
      <c r="J7" s="620"/>
      <c r="K7" s="620"/>
      <c r="L7" s="620"/>
      <c r="M7" s="620"/>
      <c r="N7" s="620"/>
      <c r="O7" s="384"/>
      <c r="P7" s="385"/>
    </row>
    <row r="8" spans="1:17" ht="34.700000000000003" customHeight="1" x14ac:dyDescent="0.25">
      <c r="B8" s="322" t="s">
        <v>394</v>
      </c>
      <c r="C8" s="1262" t="s">
        <v>1915</v>
      </c>
      <c r="D8" s="1263"/>
      <c r="E8" s="1263"/>
      <c r="F8" s="1263"/>
      <c r="G8" s="1263"/>
      <c r="H8" s="123"/>
      <c r="I8" s="123"/>
      <c r="J8" s="123"/>
      <c r="K8" s="123"/>
      <c r="L8" s="123"/>
      <c r="M8" s="123"/>
      <c r="N8" s="123"/>
      <c r="O8" s="379"/>
      <c r="P8" s="380"/>
    </row>
    <row r="9" spans="1:17" ht="31.55" customHeight="1" x14ac:dyDescent="0.25">
      <c r="B9" s="322" t="s">
        <v>396</v>
      </c>
      <c r="C9" s="1262" t="s">
        <v>1916</v>
      </c>
      <c r="D9" s="1263"/>
      <c r="E9" s="1263"/>
      <c r="F9" s="1263"/>
      <c r="G9" s="1263"/>
      <c r="H9" s="195"/>
      <c r="I9" s="195"/>
      <c r="J9" s="527"/>
      <c r="K9" s="527"/>
      <c r="L9" s="527"/>
      <c r="M9" s="527"/>
      <c r="N9" s="527"/>
      <c r="O9" s="379"/>
      <c r="P9" s="380"/>
    </row>
    <row r="10" spans="1:17" ht="61.5" hidden="1" customHeight="1" x14ac:dyDescent="0.25">
      <c r="B10" s="322" t="s">
        <v>445</v>
      </c>
      <c r="C10" s="1262" t="s">
        <v>1917</v>
      </c>
      <c r="D10" s="1263"/>
      <c r="E10" s="1263"/>
      <c r="F10" s="1263"/>
      <c r="G10" s="1263"/>
      <c r="H10" s="511" t="e">
        <f t="array" ref="H10">_xlfn.TEXTJOIN(", ",TRUE,IF((E15:E101="Y")*(B25:B101&lt;&gt;""),B25:B101,""))</f>
        <v>#N/A</v>
      </c>
      <c r="I10" s="123"/>
      <c r="J10" s="123"/>
      <c r="K10" s="123"/>
      <c r="L10" s="123"/>
      <c r="M10" s="123"/>
      <c r="N10" s="123"/>
      <c r="O10" s="379"/>
      <c r="P10" s="380"/>
    </row>
    <row r="11" spans="1:17" ht="14.4" x14ac:dyDescent="0.25">
      <c r="B11" s="322" t="s">
        <v>398</v>
      </c>
      <c r="C11" s="1262" t="s">
        <v>63</v>
      </c>
      <c r="D11" s="1263"/>
      <c r="E11" s="1263"/>
      <c r="F11" s="1263"/>
      <c r="G11" s="1263"/>
      <c r="H11" s="123"/>
      <c r="I11" s="123"/>
      <c r="J11" s="123"/>
      <c r="K11" s="123"/>
      <c r="L11" s="123"/>
      <c r="M11" s="123"/>
      <c r="N11" s="123"/>
      <c r="O11" s="379"/>
      <c r="P11" s="380"/>
    </row>
    <row r="12" spans="1:17" ht="20.3" customHeight="1" x14ac:dyDescent="0.25">
      <c r="B12" s="1260" t="s">
        <v>1175</v>
      </c>
      <c r="C12" s="1261"/>
      <c r="D12" s="1261"/>
      <c r="E12" s="1261"/>
      <c r="F12" s="1261"/>
      <c r="G12" s="1261"/>
      <c r="H12" s="1261"/>
      <c r="I12" s="1261"/>
      <c r="J12" s="1261"/>
      <c r="K12" s="1261"/>
      <c r="L12" s="1261"/>
      <c r="M12" s="1261"/>
      <c r="N12" s="1261"/>
      <c r="O12" s="379"/>
      <c r="P12" s="380"/>
    </row>
    <row r="13" spans="1:17"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1810</v>
      </c>
      <c r="C14" s="600" t="s">
        <v>805</v>
      </c>
      <c r="D14" s="600" t="s">
        <v>804</v>
      </c>
      <c r="E14" s="600" t="s">
        <v>1207</v>
      </c>
      <c r="F14" s="49" t="s">
        <v>1811</v>
      </c>
      <c r="G14" s="48" t="s">
        <v>352</v>
      </c>
      <c r="H14" s="48" t="s">
        <v>1209</v>
      </c>
      <c r="I14" s="48" t="s">
        <v>1224</v>
      </c>
      <c r="J14" s="56" t="s">
        <v>63</v>
      </c>
      <c r="K14" s="56" t="s">
        <v>63</v>
      </c>
      <c r="L14" s="56" t="s">
        <v>63</v>
      </c>
      <c r="M14" s="47" t="s">
        <v>63</v>
      </c>
      <c r="N14" s="47">
        <v>202</v>
      </c>
      <c r="O14" s="154" t="s">
        <v>1912</v>
      </c>
      <c r="P14" s="42"/>
      <c r="Q14" s="42"/>
    </row>
    <row r="15" spans="1:17" s="125" customFormat="1" ht="60.05" customHeight="1" x14ac:dyDescent="0.3">
      <c r="A15" s="126" t="s">
        <v>1918</v>
      </c>
      <c r="B15" s="181" t="s">
        <v>1919</v>
      </c>
      <c r="C15" s="622" t="s">
        <v>804</v>
      </c>
      <c r="D15" s="612" t="s">
        <v>804</v>
      </c>
      <c r="E15" s="612" t="s">
        <v>1207</v>
      </c>
      <c r="F15" s="126" t="s">
        <v>1920</v>
      </c>
      <c r="G15" s="127" t="s">
        <v>352</v>
      </c>
      <c r="H15" s="126" t="s">
        <v>63</v>
      </c>
      <c r="I15" s="126" t="s">
        <v>1921</v>
      </c>
      <c r="J15" s="502" t="s">
        <v>1187</v>
      </c>
      <c r="K15" s="126" t="s">
        <v>1211</v>
      </c>
      <c r="L15" s="130" t="s">
        <v>63</v>
      </c>
      <c r="M15" s="130" t="s">
        <v>63</v>
      </c>
      <c r="N15" s="130">
        <v>202</v>
      </c>
      <c r="O15" s="154" t="s">
        <v>1912</v>
      </c>
    </row>
    <row r="16" spans="1:17" s="135" customFormat="1" ht="212.25" customHeight="1" x14ac:dyDescent="0.3">
      <c r="A16" s="126" t="s">
        <v>1922</v>
      </c>
      <c r="B16" s="147" t="s">
        <v>1923</v>
      </c>
      <c r="C16" s="636" t="s">
        <v>805</v>
      </c>
      <c r="D16" s="612" t="s">
        <v>804</v>
      </c>
      <c r="E16" s="612" t="s">
        <v>1207</v>
      </c>
      <c r="F16" s="133" t="s">
        <v>1924</v>
      </c>
      <c r="G16" s="174" t="s">
        <v>324</v>
      </c>
      <c r="H16" s="265" t="s">
        <v>1815</v>
      </c>
      <c r="I16" s="128" t="s">
        <v>1925</v>
      </c>
      <c r="J16" s="173" t="s">
        <v>63</v>
      </c>
      <c r="K16" s="173" t="s">
        <v>63</v>
      </c>
      <c r="L16" s="126" t="s">
        <v>1926</v>
      </c>
      <c r="M16" s="129" t="s">
        <v>1927</v>
      </c>
      <c r="N16" s="126">
        <v>202</v>
      </c>
      <c r="O16" s="136"/>
    </row>
    <row r="17" spans="1:16" s="135" customFormat="1" ht="108.9" x14ac:dyDescent="0.3">
      <c r="A17" s="126" t="s">
        <v>1823</v>
      </c>
      <c r="B17" s="126" t="s">
        <v>1928</v>
      </c>
      <c r="C17" s="622" t="s">
        <v>804</v>
      </c>
      <c r="D17" s="612" t="s">
        <v>804</v>
      </c>
      <c r="E17" s="612" t="s">
        <v>1264</v>
      </c>
      <c r="F17" s="133" t="s">
        <v>1929</v>
      </c>
      <c r="G17" s="134" t="s">
        <v>1184</v>
      </c>
      <c r="H17" s="272" t="s">
        <v>1930</v>
      </c>
      <c r="I17" s="272" t="s">
        <v>1613</v>
      </c>
      <c r="J17" s="272" t="s">
        <v>63</v>
      </c>
      <c r="K17" s="135" t="s">
        <v>63</v>
      </c>
      <c r="L17" s="126" t="s">
        <v>63</v>
      </c>
      <c r="M17" s="126" t="s">
        <v>63</v>
      </c>
      <c r="N17" s="130">
        <v>202</v>
      </c>
      <c r="O17" s="109"/>
    </row>
    <row r="18" spans="1:16" s="135" customFormat="1" ht="181.45" x14ac:dyDescent="0.3">
      <c r="A18" s="126" t="s">
        <v>1823</v>
      </c>
      <c r="B18" s="126" t="s">
        <v>1931</v>
      </c>
      <c r="C18" s="622" t="s">
        <v>805</v>
      </c>
      <c r="D18" s="612" t="s">
        <v>804</v>
      </c>
      <c r="E18" s="612" t="s">
        <v>1207</v>
      </c>
      <c r="F18" s="133" t="s">
        <v>1932</v>
      </c>
      <c r="G18" s="127" t="s">
        <v>352</v>
      </c>
      <c r="H18" s="272" t="s">
        <v>1829</v>
      </c>
      <c r="I18" s="272" t="s">
        <v>1613</v>
      </c>
      <c r="J18" s="272" t="s">
        <v>63</v>
      </c>
      <c r="K18" s="129" t="s">
        <v>63</v>
      </c>
      <c r="L18" s="129" t="s">
        <v>63</v>
      </c>
      <c r="M18" s="126" t="s">
        <v>63</v>
      </c>
      <c r="N18" s="126">
        <v>202</v>
      </c>
      <c r="O18" s="154" t="s">
        <v>1622</v>
      </c>
    </row>
    <row r="19" spans="1:16" s="743" customFormat="1" ht="108.9" x14ac:dyDescent="0.3">
      <c r="A19" s="737" t="s">
        <v>1823</v>
      </c>
      <c r="B19" s="737" t="s">
        <v>1933</v>
      </c>
      <c r="C19" s="746" t="s">
        <v>805</v>
      </c>
      <c r="D19" s="738" t="s">
        <v>805</v>
      </c>
      <c r="E19" s="738" t="s">
        <v>1182</v>
      </c>
      <c r="F19" s="739" t="s">
        <v>1307</v>
      </c>
      <c r="G19" s="740" t="s">
        <v>336</v>
      </c>
      <c r="H19" s="741" t="s">
        <v>1831</v>
      </c>
      <c r="I19" s="741" t="s">
        <v>1613</v>
      </c>
      <c r="J19" s="741" t="s">
        <v>63</v>
      </c>
      <c r="K19" s="742" t="s">
        <v>63</v>
      </c>
      <c r="L19" s="742" t="s">
        <v>63</v>
      </c>
      <c r="M19" s="737" t="s">
        <v>63</v>
      </c>
      <c r="N19" s="737">
        <v>202</v>
      </c>
      <c r="O19" s="720" t="s">
        <v>1934</v>
      </c>
    </row>
    <row r="20" spans="1:16" s="743" customFormat="1" ht="145.15" x14ac:dyDescent="0.3">
      <c r="A20" s="737" t="s">
        <v>1823</v>
      </c>
      <c r="B20" s="737" t="s">
        <v>1935</v>
      </c>
      <c r="C20" s="746" t="s">
        <v>805</v>
      </c>
      <c r="D20" s="738" t="s">
        <v>805</v>
      </c>
      <c r="E20" s="738" t="s">
        <v>1207</v>
      </c>
      <c r="F20" s="739" t="s">
        <v>1233</v>
      </c>
      <c r="G20" s="740" t="s">
        <v>338</v>
      </c>
      <c r="H20" s="737" t="s">
        <v>1833</v>
      </c>
      <c r="I20" s="741" t="s">
        <v>1613</v>
      </c>
      <c r="J20" s="741" t="s">
        <v>63</v>
      </c>
      <c r="K20" s="742" t="s">
        <v>63</v>
      </c>
      <c r="L20" s="742" t="s">
        <v>63</v>
      </c>
      <c r="M20" s="737" t="s">
        <v>63</v>
      </c>
      <c r="N20" s="737">
        <v>202</v>
      </c>
      <c r="O20" s="697" t="s">
        <v>1622</v>
      </c>
    </row>
    <row r="21" spans="1:16" s="743" customFormat="1" ht="108.9" x14ac:dyDescent="0.3">
      <c r="A21" s="742" t="s">
        <v>1235</v>
      </c>
      <c r="B21" s="737" t="s">
        <v>1236</v>
      </c>
      <c r="C21" s="746" t="s">
        <v>805</v>
      </c>
      <c r="D21" s="738" t="s">
        <v>805</v>
      </c>
      <c r="E21" s="738" t="s">
        <v>1182</v>
      </c>
      <c r="F21" s="739" t="s">
        <v>1834</v>
      </c>
      <c r="G21" s="740" t="s">
        <v>326</v>
      </c>
      <c r="H21" s="737" t="s">
        <v>63</v>
      </c>
      <c r="I21" s="737" t="s">
        <v>1238</v>
      </c>
      <c r="J21" s="741" t="s">
        <v>63</v>
      </c>
      <c r="K21" s="737" t="s">
        <v>63</v>
      </c>
      <c r="L21" s="737" t="s">
        <v>63</v>
      </c>
      <c r="M21" s="737" t="s">
        <v>63</v>
      </c>
      <c r="N21" s="737">
        <v>202</v>
      </c>
      <c r="O21" s="697" t="s">
        <v>1239</v>
      </c>
    </row>
    <row r="22" spans="1:16" s="743" customFormat="1" ht="121" x14ac:dyDescent="0.3">
      <c r="A22" s="742" t="s">
        <v>1235</v>
      </c>
      <c r="B22" s="737" t="s">
        <v>1835</v>
      </c>
      <c r="C22" s="746" t="s">
        <v>805</v>
      </c>
      <c r="D22" s="738" t="s">
        <v>805</v>
      </c>
      <c r="E22" s="738" t="s">
        <v>1264</v>
      </c>
      <c r="F22" s="739" t="s">
        <v>1836</v>
      </c>
      <c r="G22" s="783" t="s">
        <v>328</v>
      </c>
      <c r="H22" s="737" t="s">
        <v>63</v>
      </c>
      <c r="I22" s="737" t="s">
        <v>1837</v>
      </c>
      <c r="J22" s="741" t="s">
        <v>63</v>
      </c>
      <c r="K22" s="737" t="s">
        <v>63</v>
      </c>
      <c r="L22" s="741" t="s">
        <v>63</v>
      </c>
      <c r="M22" s="737" t="s">
        <v>63</v>
      </c>
      <c r="N22" s="777">
        <v>202</v>
      </c>
      <c r="O22" s="697" t="s">
        <v>1239</v>
      </c>
    </row>
    <row r="23" spans="1:16" s="743" customFormat="1" ht="84.7" x14ac:dyDescent="0.3">
      <c r="A23" s="742" t="s">
        <v>1235</v>
      </c>
      <c r="B23" s="737" t="s">
        <v>1242</v>
      </c>
      <c r="C23" s="746" t="s">
        <v>805</v>
      </c>
      <c r="D23" s="738" t="s">
        <v>805</v>
      </c>
      <c r="E23" s="738" t="s">
        <v>1264</v>
      </c>
      <c r="F23" s="739" t="s">
        <v>1282</v>
      </c>
      <c r="G23" s="740" t="s">
        <v>798</v>
      </c>
      <c r="H23" s="737" t="s">
        <v>1838</v>
      </c>
      <c r="I23" s="737" t="s">
        <v>1839</v>
      </c>
      <c r="J23" s="741" t="s">
        <v>63</v>
      </c>
      <c r="K23" s="737" t="s">
        <v>63</v>
      </c>
      <c r="L23" s="741" t="s">
        <v>63</v>
      </c>
      <c r="M23" s="737" t="s">
        <v>63</v>
      </c>
      <c r="N23" s="737">
        <v>202</v>
      </c>
      <c r="O23" s="697" t="s">
        <v>1239</v>
      </c>
    </row>
    <row r="24" spans="1:16" s="135" customFormat="1" ht="145.15" x14ac:dyDescent="0.3">
      <c r="A24" s="126" t="s">
        <v>1873</v>
      </c>
      <c r="B24" s="126" t="s">
        <v>1936</v>
      </c>
      <c r="C24" s="622" t="s">
        <v>805</v>
      </c>
      <c r="D24" s="612" t="s">
        <v>1389</v>
      </c>
      <c r="E24" s="612" t="s">
        <v>1207</v>
      </c>
      <c r="F24" s="133" t="s">
        <v>1390</v>
      </c>
      <c r="G24" s="127" t="s">
        <v>1391</v>
      </c>
      <c r="H24" s="126" t="s">
        <v>1842</v>
      </c>
      <c r="I24" s="272" t="s">
        <v>1613</v>
      </c>
      <c r="J24" s="272" t="s">
        <v>63</v>
      </c>
      <c r="K24" s="129" t="s">
        <v>63</v>
      </c>
      <c r="L24" s="129" t="s">
        <v>63</v>
      </c>
      <c r="M24" s="126" t="s">
        <v>63</v>
      </c>
      <c r="N24" s="126">
        <v>202</v>
      </c>
      <c r="O24" s="154" t="s">
        <v>1622</v>
      </c>
    </row>
    <row r="25" spans="1:16" s="135" customFormat="1" ht="12.1" x14ac:dyDescent="0.3">
      <c r="B25" s="126"/>
      <c r="C25" s="136"/>
      <c r="D25" s="13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272"/>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ET-G004-SRAP-G1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ET-G004</v>
      </c>
      <c r="F28" s="56" t="str" cm="1">
        <f t="array" ref="F28">IF($C28="","",INDEX('List of Test Cases'!C:C,MATCH(CONCATENATE($C28,$C$1),'List of Test Cases'!$Q:$Q,0),))</f>
        <v>ET-G004-SRAP-G1</v>
      </c>
      <c r="G28" s="56" t="str" cm="1">
        <f t="array" aca="1" ref="G28" ca="1">IF($C28="","",INDEX('List of Test Cases'!G:G,MATCH(CONCATENATE($C28,$C$1),'List of Test Cases'!$Q:$Q,0),))</f>
        <v>Switch Annulment - Gas (Gaining) (5 Day(s))</v>
      </c>
      <c r="H28" s="56" t="str" cm="1">
        <f t="array" ref="H28">IF($C28="","",INDEX('List of Test Cases'!A:A,MATCH(CONCATENATE($C28,$C$1),'List of Test Cases'!$Q:$Q,0),))</f>
        <v>Switch Request Annulment - Pending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ET-G004-SRAP-G2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ET-G004</v>
      </c>
      <c r="F29" s="56" t="str" cm="1">
        <f t="array" ref="F29">IF($C29="","",INDEX('List of Test Cases'!C:C,MATCH(CONCATENATE($C29,$C$1),'List of Test Cases'!$Q:$Q,0),))</f>
        <v>ET-G004-SRAP-G2</v>
      </c>
      <c r="G29" s="56" t="str" cm="1">
        <f t="array" aca="1" ref="G29" ca="1">IF($C29="","",INDEX('List of Test Cases'!G:G,MATCH(CONCATENATE($C29,$C$1),'List of Test Cases'!$Q:$Q,0),))</f>
        <v>Switch Annulment - Gas (Gaining) (OFAF, 5 Day(s))</v>
      </c>
      <c r="H29" s="56" t="str" cm="1">
        <f t="array" ref="H29">IF($C29="","",INDEX('List of Test Cases'!A:A,MATCH(CONCATENATE($C29,$C$1),'List of Test Cases'!$Q:$Q,0),))</f>
        <v>Switch Request Annulment - Pending - GAIN</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sheetData>
  <autoFilter ref="B13:P24" xr:uid="{5516A952-23EE-4807-AC62-183B24CDB410}"/>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7790D0-BB59-4976-B5C9-B69463ACA00F}">
          <x14:formula1>
            <xm:f>'C:\Users\KrantiNaik\Library\Containers\com.microsoft.Excel\Data\Documents\4360A61E\[SIT Test Scenarios Master List v0.16.xlsx]Priority'!#REF!</xm:f>
          </x14:formula1>
          <xm:sqref>H27:I27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865AA-86CD-421A-9E64-EC844BB4EC36}">
  <dimension ref="A1:P166"/>
  <sheetViews>
    <sheetView showGridLines="0" showRuler="0" topLeftCell="A5" zoomScaleNormal="100" zoomScalePageLayoutView="141" workbookViewId="0">
      <pane xSplit="7" topLeftCell="H1" activePane="topRight" state="frozen"/>
      <selection pane="topRight" activeCell="B13" sqref="B13:B24"/>
    </sheetView>
  </sheetViews>
  <sheetFormatPr defaultColWidth="10.5546875" defaultRowHeight="20.3" customHeight="1" x14ac:dyDescent="0.25"/>
  <cols>
    <col min="1" max="1" width="0" style="124" hidden="1" customWidth="1"/>
    <col min="2" max="2" width="19.88671875" style="140" customWidth="1"/>
    <col min="3" max="3" width="39.109375" style="140" customWidth="1"/>
    <col min="4" max="4" width="13.5546875" style="140" bestFit="1" customWidth="1"/>
    <col min="5" max="5" width="12" style="124" bestFit="1" customWidth="1"/>
    <col min="6" max="6" width="15.33203125" style="124" bestFit="1" customWidth="1"/>
    <col min="7" max="7" width="52.33203125" style="124" customWidth="1"/>
    <col min="8" max="8" width="22.33203125" style="124" bestFit="1" customWidth="1"/>
    <col min="9" max="9" width="38.33203125" style="124" customWidth="1"/>
    <col min="10" max="10" width="38.5546875" style="124" customWidth="1"/>
    <col min="11" max="11" width="15.44140625" style="124" bestFit="1" customWidth="1"/>
    <col min="12" max="12" width="47.44140625" style="124" customWidth="1"/>
    <col min="13" max="13" width="32.44140625" style="124" bestFit="1" customWidth="1"/>
    <col min="14" max="14" width="35.44140625" style="124" bestFit="1" customWidth="1"/>
    <col min="15" max="15" width="20.33203125" style="124" bestFit="1" customWidth="1"/>
    <col min="16" max="16" width="39.33203125" style="124" customWidth="1"/>
    <col min="17" max="16384" width="10.5546875" style="124"/>
  </cols>
  <sheetData>
    <row r="1" spans="1:16" ht="39.049999999999997" customHeight="1" x14ac:dyDescent="0.25">
      <c r="B1" s="322" t="s">
        <v>388</v>
      </c>
      <c r="C1" s="122" t="s">
        <v>1058</v>
      </c>
      <c r="D1" s="195"/>
      <c r="E1" s="123"/>
      <c r="F1" s="98"/>
      <c r="G1" s="123"/>
      <c r="H1" s="123"/>
      <c r="I1" s="123"/>
      <c r="J1" s="123"/>
      <c r="K1" s="123"/>
      <c r="L1" s="123"/>
      <c r="M1" s="123"/>
      <c r="N1" s="123"/>
      <c r="O1" s="379"/>
      <c r="P1" s="380"/>
    </row>
    <row r="2" spans="1:16" ht="14.4" x14ac:dyDescent="0.25">
      <c r="B2" s="322" t="s">
        <v>390</v>
      </c>
      <c r="C2" s="1295" t="s">
        <v>1937</v>
      </c>
      <c r="D2" s="1296"/>
      <c r="E2" s="1296"/>
      <c r="F2" s="1296"/>
      <c r="G2" s="1296"/>
      <c r="H2" s="123"/>
      <c r="I2" s="123"/>
      <c r="J2" s="123"/>
      <c r="K2" s="123"/>
      <c r="L2" s="123"/>
      <c r="M2" s="123"/>
      <c r="N2" s="123"/>
      <c r="O2" s="379"/>
      <c r="P2" s="380"/>
    </row>
    <row r="3" spans="1:16" ht="20.3" customHeight="1" x14ac:dyDescent="0.25">
      <c r="B3" s="1235" t="s">
        <v>392</v>
      </c>
      <c r="C3" s="1264" t="s">
        <v>1914</v>
      </c>
      <c r="D3" s="1265"/>
      <c r="E3" s="1265"/>
      <c r="F3" s="1265"/>
      <c r="G3" s="1265"/>
      <c r="H3" s="618"/>
      <c r="I3" s="618"/>
      <c r="J3" s="618"/>
      <c r="K3" s="618"/>
      <c r="L3" s="618"/>
      <c r="M3" s="618"/>
      <c r="N3" s="618"/>
      <c r="O3" s="381"/>
      <c r="P3" s="382"/>
    </row>
    <row r="4" spans="1:16" ht="20.3" customHeight="1" x14ac:dyDescent="0.25">
      <c r="B4" s="1236"/>
      <c r="C4" s="1266"/>
      <c r="D4" s="1267"/>
      <c r="E4" s="1267"/>
      <c r="F4" s="1267"/>
      <c r="G4" s="1267"/>
      <c r="H4" s="619"/>
      <c r="I4" s="619"/>
      <c r="J4" s="619"/>
      <c r="K4" s="619"/>
      <c r="L4" s="619"/>
      <c r="M4" s="619"/>
      <c r="N4" s="619"/>
      <c r="P4" s="383"/>
    </row>
    <row r="5" spans="1:16" ht="20.3" customHeight="1" x14ac:dyDescent="0.25">
      <c r="B5" s="1236"/>
      <c r="C5" s="1266"/>
      <c r="D5" s="1267"/>
      <c r="E5" s="1267"/>
      <c r="F5" s="1267"/>
      <c r="G5" s="1267"/>
      <c r="H5" s="619"/>
      <c r="I5" s="619"/>
      <c r="J5" s="619"/>
      <c r="K5" s="619"/>
      <c r="L5" s="619"/>
      <c r="M5" s="619"/>
      <c r="N5" s="619"/>
      <c r="P5" s="383"/>
    </row>
    <row r="6" spans="1:16" ht="26.25" customHeight="1" x14ac:dyDescent="0.25">
      <c r="B6" s="1236"/>
      <c r="C6" s="1266"/>
      <c r="D6" s="1267"/>
      <c r="E6" s="1267"/>
      <c r="F6" s="1267"/>
      <c r="G6" s="1267"/>
      <c r="H6" s="619"/>
      <c r="I6" s="619"/>
      <c r="J6" s="619"/>
      <c r="K6" s="619"/>
      <c r="L6" s="619"/>
      <c r="M6" s="619"/>
      <c r="N6" s="619"/>
      <c r="P6" s="383"/>
    </row>
    <row r="7" spans="1:16" ht="29.95" customHeight="1" x14ac:dyDescent="0.25">
      <c r="B7" s="1237"/>
      <c r="C7" s="1268"/>
      <c r="D7" s="1269"/>
      <c r="E7" s="1269"/>
      <c r="F7" s="1269"/>
      <c r="G7" s="1269"/>
      <c r="H7" s="620"/>
      <c r="I7" s="620"/>
      <c r="J7" s="620"/>
      <c r="K7" s="620"/>
      <c r="L7" s="620"/>
      <c r="M7" s="620"/>
      <c r="N7" s="620"/>
      <c r="O7" s="384"/>
      <c r="P7" s="385"/>
    </row>
    <row r="8" spans="1:16" ht="35.299999999999997" customHeight="1" x14ac:dyDescent="0.25">
      <c r="B8" s="322" t="s">
        <v>394</v>
      </c>
      <c r="C8" s="1262" t="s">
        <v>1915</v>
      </c>
      <c r="D8" s="1263"/>
      <c r="E8" s="1263"/>
      <c r="F8" s="1263"/>
      <c r="G8" s="1263"/>
      <c r="H8" s="123"/>
      <c r="I8" s="123"/>
      <c r="J8" s="123"/>
      <c r="K8" s="123"/>
      <c r="L8" s="123"/>
      <c r="M8" s="123"/>
      <c r="N8" s="123"/>
      <c r="O8" s="379"/>
      <c r="P8" s="380"/>
    </row>
    <row r="9" spans="1:16" ht="36" customHeight="1" x14ac:dyDescent="0.25">
      <c r="B9" s="322" t="s">
        <v>396</v>
      </c>
      <c r="C9" s="1262" t="s">
        <v>1916</v>
      </c>
      <c r="D9" s="1263"/>
      <c r="E9" s="1263"/>
      <c r="F9" s="1263"/>
      <c r="G9" s="1263"/>
      <c r="H9" s="195"/>
      <c r="I9" s="195"/>
      <c r="J9" s="527"/>
      <c r="K9" s="527"/>
      <c r="L9" s="527"/>
      <c r="M9" s="527"/>
      <c r="N9" s="527"/>
      <c r="O9" s="379"/>
      <c r="P9" s="380"/>
    </row>
    <row r="10" spans="1:16" ht="57.75" hidden="1" customHeight="1" x14ac:dyDescent="0.25">
      <c r="B10" s="322" t="s">
        <v>445</v>
      </c>
      <c r="C10" s="1262" t="s">
        <v>1917</v>
      </c>
      <c r="D10" s="1263"/>
      <c r="E10" s="1263"/>
      <c r="F10" s="1263"/>
      <c r="G10" s="1263"/>
      <c r="H10" s="511" t="e">
        <f t="array" ref="H10">_xlfn.TEXTJOIN(", ",TRUE,IF((E15:E101="Y")*(B25:B101&lt;&gt;""),B25:B101,""))</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08.9" x14ac:dyDescent="0.3">
      <c r="A14" s="47" t="s">
        <v>1205</v>
      </c>
      <c r="B14" s="47" t="s">
        <v>1810</v>
      </c>
      <c r="C14" s="600" t="s">
        <v>804</v>
      </c>
      <c r="D14" s="600" t="s">
        <v>804</v>
      </c>
      <c r="E14" s="600" t="s">
        <v>1207</v>
      </c>
      <c r="F14" s="49" t="s">
        <v>1845</v>
      </c>
      <c r="G14" s="48" t="s">
        <v>352</v>
      </c>
      <c r="H14" s="48" t="s">
        <v>1209</v>
      </c>
      <c r="I14" s="48" t="s">
        <v>1224</v>
      </c>
      <c r="J14" s="31" t="s">
        <v>63</v>
      </c>
      <c r="K14" s="56" t="s">
        <v>63</v>
      </c>
      <c r="L14" s="56" t="s">
        <v>63</v>
      </c>
      <c r="M14" s="47" t="s">
        <v>63</v>
      </c>
      <c r="N14" s="47">
        <v>202</v>
      </c>
      <c r="O14" s="47"/>
    </row>
    <row r="15" spans="1:16" s="125" customFormat="1" ht="60.05" customHeight="1" x14ac:dyDescent="0.3">
      <c r="A15" s="126" t="s">
        <v>1918</v>
      </c>
      <c r="B15" s="181" t="s">
        <v>1919</v>
      </c>
      <c r="C15" s="622" t="s">
        <v>804</v>
      </c>
      <c r="D15" s="612" t="s">
        <v>804</v>
      </c>
      <c r="E15" s="612" t="s">
        <v>1207</v>
      </c>
      <c r="F15" s="126" t="s">
        <v>1938</v>
      </c>
      <c r="G15" s="127" t="s">
        <v>352</v>
      </c>
      <c r="H15" s="126" t="s">
        <v>63</v>
      </c>
      <c r="I15" s="126" t="s">
        <v>1921</v>
      </c>
      <c r="J15" s="502" t="s">
        <v>1187</v>
      </c>
      <c r="K15" s="126" t="s">
        <v>1211</v>
      </c>
      <c r="L15" s="130" t="s">
        <v>63</v>
      </c>
      <c r="M15" s="130" t="s">
        <v>63</v>
      </c>
      <c r="N15" s="130">
        <v>202</v>
      </c>
      <c r="O15" s="154"/>
    </row>
    <row r="16" spans="1:16" s="135" customFormat="1" ht="212.25" customHeight="1" x14ac:dyDescent="0.3">
      <c r="A16" s="126" t="s">
        <v>1922</v>
      </c>
      <c r="B16" s="147" t="s">
        <v>1923</v>
      </c>
      <c r="C16" s="636" t="s">
        <v>805</v>
      </c>
      <c r="D16" s="612" t="s">
        <v>804</v>
      </c>
      <c r="E16" s="612" t="s">
        <v>1207</v>
      </c>
      <c r="F16" s="133" t="s">
        <v>1939</v>
      </c>
      <c r="G16" s="174" t="s">
        <v>324</v>
      </c>
      <c r="H16" s="265" t="s">
        <v>1815</v>
      </c>
      <c r="I16" s="128" t="s">
        <v>1925</v>
      </c>
      <c r="J16" s="173" t="s">
        <v>63</v>
      </c>
      <c r="K16" s="173" t="s">
        <v>63</v>
      </c>
      <c r="L16" s="126" t="s">
        <v>1926</v>
      </c>
      <c r="M16" s="129" t="s">
        <v>1927</v>
      </c>
      <c r="N16" s="126">
        <v>202</v>
      </c>
      <c r="O16" s="136"/>
    </row>
    <row r="17" spans="1:16" s="135" customFormat="1" ht="58.5" customHeight="1" x14ac:dyDescent="0.3">
      <c r="A17" s="126" t="s">
        <v>1823</v>
      </c>
      <c r="B17" s="126" t="s">
        <v>1928</v>
      </c>
      <c r="C17" s="622" t="s">
        <v>805</v>
      </c>
      <c r="D17" s="612" t="s">
        <v>804</v>
      </c>
      <c r="E17" s="612" t="s">
        <v>1264</v>
      </c>
      <c r="F17" s="133" t="s">
        <v>1940</v>
      </c>
      <c r="G17" s="134" t="s">
        <v>1184</v>
      </c>
      <c r="H17" s="272" t="s">
        <v>1930</v>
      </c>
      <c r="I17" s="272" t="s">
        <v>1613</v>
      </c>
      <c r="J17" s="272" t="s">
        <v>63</v>
      </c>
      <c r="K17" s="135" t="s">
        <v>63</v>
      </c>
      <c r="L17" s="126" t="s">
        <v>63</v>
      </c>
      <c r="M17" s="126" t="s">
        <v>63</v>
      </c>
      <c r="N17" s="130">
        <v>202</v>
      </c>
      <c r="O17" s="106" t="s">
        <v>1622</v>
      </c>
    </row>
    <row r="18" spans="1:16" s="135" customFormat="1" ht="58.5" customHeight="1" x14ac:dyDescent="0.3">
      <c r="A18" s="126" t="s">
        <v>1823</v>
      </c>
      <c r="B18" s="126" t="s">
        <v>1931</v>
      </c>
      <c r="C18" s="622" t="s">
        <v>804</v>
      </c>
      <c r="D18" s="612" t="s">
        <v>804</v>
      </c>
      <c r="E18" s="612" t="s">
        <v>1207</v>
      </c>
      <c r="F18" s="133" t="s">
        <v>1941</v>
      </c>
      <c r="G18" s="127" t="s">
        <v>352</v>
      </c>
      <c r="H18" s="272" t="s">
        <v>1829</v>
      </c>
      <c r="I18" s="272" t="s">
        <v>1613</v>
      </c>
      <c r="J18" s="272" t="s">
        <v>63</v>
      </c>
      <c r="K18" s="129" t="s">
        <v>63</v>
      </c>
      <c r="L18" s="129" t="s">
        <v>63</v>
      </c>
      <c r="M18" s="126" t="s">
        <v>63</v>
      </c>
      <c r="N18" s="126">
        <v>202</v>
      </c>
      <c r="O18" s="154"/>
    </row>
    <row r="19" spans="1:16" s="743" customFormat="1" ht="133.05000000000001" x14ac:dyDescent="0.3">
      <c r="A19" s="737" t="s">
        <v>1823</v>
      </c>
      <c r="B19" s="737" t="s">
        <v>1933</v>
      </c>
      <c r="C19" s="746" t="s">
        <v>805</v>
      </c>
      <c r="D19" s="738" t="s">
        <v>805</v>
      </c>
      <c r="E19" s="738" t="s">
        <v>1182</v>
      </c>
      <c r="F19" s="739" t="s">
        <v>1250</v>
      </c>
      <c r="G19" s="740" t="s">
        <v>336</v>
      </c>
      <c r="H19" s="741" t="s">
        <v>1831</v>
      </c>
      <c r="I19" s="741" t="s">
        <v>1613</v>
      </c>
      <c r="J19" s="741" t="s">
        <v>63</v>
      </c>
      <c r="K19" s="742" t="s">
        <v>63</v>
      </c>
      <c r="L19" s="742" t="s">
        <v>63</v>
      </c>
      <c r="M19" s="737" t="s">
        <v>63</v>
      </c>
      <c r="N19" s="737">
        <v>202</v>
      </c>
      <c r="O19" s="720" t="s">
        <v>1622</v>
      </c>
    </row>
    <row r="20" spans="1:16" s="743" customFormat="1" ht="108.9" x14ac:dyDescent="0.3">
      <c r="A20" s="737" t="s">
        <v>1823</v>
      </c>
      <c r="B20" s="737" t="s">
        <v>1935</v>
      </c>
      <c r="C20" s="746" t="s">
        <v>805</v>
      </c>
      <c r="D20" s="738" t="s">
        <v>805</v>
      </c>
      <c r="E20" s="738" t="s">
        <v>1207</v>
      </c>
      <c r="F20" s="739" t="s">
        <v>1850</v>
      </c>
      <c r="G20" s="740" t="s">
        <v>338</v>
      </c>
      <c r="H20" s="737" t="s">
        <v>1833</v>
      </c>
      <c r="I20" s="741" t="s">
        <v>1613</v>
      </c>
      <c r="J20" s="741" t="s">
        <v>63</v>
      </c>
      <c r="K20" s="742" t="s">
        <v>63</v>
      </c>
      <c r="L20" s="742" t="s">
        <v>63</v>
      </c>
      <c r="M20" s="737" t="s">
        <v>63</v>
      </c>
      <c r="N20" s="737">
        <v>202</v>
      </c>
      <c r="O20" s="720" t="s">
        <v>1882</v>
      </c>
    </row>
    <row r="21" spans="1:16" s="743" customFormat="1" ht="108.9" x14ac:dyDescent="0.3">
      <c r="A21" s="742" t="s">
        <v>1235</v>
      </c>
      <c r="B21" s="737" t="s">
        <v>1236</v>
      </c>
      <c r="C21" s="746" t="s">
        <v>805</v>
      </c>
      <c r="D21" s="738" t="s">
        <v>805</v>
      </c>
      <c r="E21" s="738" t="s">
        <v>1207</v>
      </c>
      <c r="F21" s="739" t="s">
        <v>1834</v>
      </c>
      <c r="G21" s="740" t="s">
        <v>326</v>
      </c>
      <c r="H21" s="737" t="s">
        <v>63</v>
      </c>
      <c r="I21" s="737" t="s">
        <v>1238</v>
      </c>
      <c r="J21" s="741" t="s">
        <v>63</v>
      </c>
      <c r="K21" s="737" t="s">
        <v>63</v>
      </c>
      <c r="L21" s="737" t="s">
        <v>63</v>
      </c>
      <c r="M21" s="737" t="s">
        <v>63</v>
      </c>
      <c r="N21" s="737">
        <v>202</v>
      </c>
      <c r="O21" s="697" t="s">
        <v>1346</v>
      </c>
    </row>
    <row r="22" spans="1:16" s="743" customFormat="1" ht="121" x14ac:dyDescent="0.3">
      <c r="A22" s="742" t="s">
        <v>1235</v>
      </c>
      <c r="B22" s="737" t="s">
        <v>1835</v>
      </c>
      <c r="C22" s="746" t="s">
        <v>805</v>
      </c>
      <c r="D22" s="738" t="s">
        <v>805</v>
      </c>
      <c r="E22" s="738" t="s">
        <v>1207</v>
      </c>
      <c r="F22" s="739" t="s">
        <v>1836</v>
      </c>
      <c r="G22" s="783" t="s">
        <v>328</v>
      </c>
      <c r="H22" s="737" t="s">
        <v>63</v>
      </c>
      <c r="I22" s="737" t="s">
        <v>1837</v>
      </c>
      <c r="J22" s="741" t="s">
        <v>63</v>
      </c>
      <c r="K22" s="737" t="s">
        <v>63</v>
      </c>
      <c r="L22" s="741" t="s">
        <v>63</v>
      </c>
      <c r="M22" s="737" t="s">
        <v>63</v>
      </c>
      <c r="N22" s="777">
        <v>202</v>
      </c>
      <c r="O22" s="697" t="s">
        <v>1346</v>
      </c>
    </row>
    <row r="23" spans="1:16" s="743" customFormat="1" ht="84.7" x14ac:dyDescent="0.3">
      <c r="A23" s="742" t="s">
        <v>1235</v>
      </c>
      <c r="B23" s="737" t="s">
        <v>1242</v>
      </c>
      <c r="C23" s="746" t="s">
        <v>805</v>
      </c>
      <c r="D23" s="738" t="s">
        <v>805</v>
      </c>
      <c r="E23" s="738" t="s">
        <v>1207</v>
      </c>
      <c r="F23" s="739" t="s">
        <v>1282</v>
      </c>
      <c r="G23" s="740" t="s">
        <v>798</v>
      </c>
      <c r="H23" s="737" t="s">
        <v>1838</v>
      </c>
      <c r="I23" s="737" t="s">
        <v>1839</v>
      </c>
      <c r="J23" s="741" t="s">
        <v>63</v>
      </c>
      <c r="K23" s="737" t="s">
        <v>63</v>
      </c>
      <c r="L23" s="741" t="s">
        <v>63</v>
      </c>
      <c r="M23" s="737" t="s">
        <v>63</v>
      </c>
      <c r="N23" s="737">
        <v>202</v>
      </c>
      <c r="O23" s="697" t="s">
        <v>1346</v>
      </c>
    </row>
    <row r="24" spans="1:16" s="135" customFormat="1" ht="108.9" x14ac:dyDescent="0.3">
      <c r="A24" s="126" t="s">
        <v>1873</v>
      </c>
      <c r="B24" s="126" t="s">
        <v>1936</v>
      </c>
      <c r="C24" s="622" t="s">
        <v>804</v>
      </c>
      <c r="D24" s="612" t="s">
        <v>1389</v>
      </c>
      <c r="E24" s="612" t="s">
        <v>1207</v>
      </c>
      <c r="F24" s="133" t="s">
        <v>1407</v>
      </c>
      <c r="G24" s="127" t="s">
        <v>1391</v>
      </c>
      <c r="H24" s="126" t="s">
        <v>1842</v>
      </c>
      <c r="I24" s="272" t="s">
        <v>1613</v>
      </c>
      <c r="J24" s="272" t="s">
        <v>63</v>
      </c>
      <c r="K24" s="129" t="s">
        <v>63</v>
      </c>
      <c r="L24" s="129" t="s">
        <v>63</v>
      </c>
      <c r="M24" s="126" t="s">
        <v>63</v>
      </c>
      <c r="N24" s="126">
        <v>202</v>
      </c>
      <c r="O24" s="106"/>
    </row>
    <row r="25" spans="1:16" s="135" customFormat="1" ht="12.1" x14ac:dyDescent="0.3">
      <c r="B25" s="126"/>
      <c r="C25" s="136"/>
      <c r="D25" s="13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272"/>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ET-G004-SRAP-L1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ET-G004</v>
      </c>
      <c r="F28" s="56" t="str" cm="1">
        <f t="array" ref="F28">IF($C28="","",INDEX('List of Test Cases'!C:C,MATCH(CONCATENATE($C28,$C$1),'List of Test Cases'!$Q:$Q,0),))</f>
        <v>ET-G004-SRAP-L1</v>
      </c>
      <c r="G28" s="56" t="str" cm="1">
        <f t="array" aca="1" ref="G28" ca="1">IF($C28="","",INDEX('List of Test Cases'!G:G,MATCH(CONCATENATE($C28,$C$1),'List of Test Cases'!$Q:$Q,0),))</f>
        <v>Switch Annulment - Gas (Losing) (5 Day(s))</v>
      </c>
      <c r="H28" s="56" t="str" cm="1">
        <f t="array" ref="H28">IF($C28="","",INDEX('List of Test Cases'!A:A,MATCH(CONCATENATE($C28,$C$1),'List of Test Cases'!$Q:$Q,0),))</f>
        <v>Switch Request Annulment - Pending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ET-G004-SRAP-L2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ET-G004</v>
      </c>
      <c r="F29" s="56" t="str" cm="1">
        <f t="array" ref="F29">IF($C29="","",INDEX('List of Test Cases'!C:C,MATCH(CONCATENATE($C29,$C$1),'List of Test Cases'!$Q:$Q,0),))</f>
        <v>ET-G004-SRAP-L2</v>
      </c>
      <c r="G29" s="56" t="str" cm="1">
        <f t="array" aca="1" ref="G29" ca="1">IF($C29="","",INDEX('List of Test Cases'!G:G,MATCH(CONCATENATE($C29,$C$1),'List of Test Cases'!$Q:$Q,0),))</f>
        <v>Switch Annulment - Gas (Losing) (OFAF, 5 Day(s))</v>
      </c>
      <c r="H29" s="56" t="str" cm="1">
        <f t="array" ref="H29">IF($C29="","",INDEX('List of Test Cases'!A:A,MATCH(CONCATENATE($C29,$C$1),'List of Test Cases'!$Q:$Q,0),))</f>
        <v>Switch Request Annulment - Pending - LOSE</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sheetData>
  <autoFilter ref="B13:P13" xr:uid="{AE46FCEC-7EF7-433D-B5A4-4A5E061E59C8}"/>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DAC05C-C4E0-402F-A3C0-7E87B7D81BFA}">
          <x14:formula1>
            <xm:f>'C:\Users\KrantiNaik\Library\Containers\com.microsoft.Excel\Data\Documents\4360A61E\[SIT Test Scenarios Master List v0.16.xlsx]Priority'!#REF!</xm:f>
          </x14:formula1>
          <xm:sqref>H27:I27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40E12-DEAB-4D6B-9C5F-8BED3CBB5188}">
  <dimension ref="A1:Q167"/>
  <sheetViews>
    <sheetView showGridLines="0" showRuler="0" topLeftCell="A5" zoomScaleNormal="100" zoomScalePageLayoutView="172" workbookViewId="0">
      <pane xSplit="7" topLeftCell="H1" activePane="topRight" state="frozen"/>
      <selection pane="topRight" activeCell="B13" sqref="B13:B24"/>
    </sheetView>
  </sheetViews>
  <sheetFormatPr defaultColWidth="8.88671875" defaultRowHeight="20.3" customHeight="1" x14ac:dyDescent="0.25"/>
  <cols>
    <col min="1" max="1" width="0" style="179" hidden="1" customWidth="1"/>
    <col min="2" max="2" width="20.109375" style="194" customWidth="1"/>
    <col min="3" max="3" width="32.88671875" style="194" customWidth="1"/>
    <col min="4" max="4" width="13.5546875" style="194" bestFit="1" customWidth="1"/>
    <col min="5" max="5" width="12" style="179" bestFit="1" customWidth="1"/>
    <col min="6" max="6" width="15.33203125" style="179" bestFit="1" customWidth="1"/>
    <col min="7" max="7" width="47.6640625" style="179" customWidth="1"/>
    <col min="8" max="8" width="22.33203125" style="179" bestFit="1" customWidth="1"/>
    <col min="9" max="10" width="40.88671875" style="179" customWidth="1"/>
    <col min="11" max="11" width="20.5546875" style="179" bestFit="1" customWidth="1"/>
    <col min="12" max="12" width="48.44140625" style="179" bestFit="1" customWidth="1"/>
    <col min="13" max="13" width="20" style="179" bestFit="1" customWidth="1"/>
    <col min="14" max="14" width="35.44140625" style="179" bestFit="1" customWidth="1"/>
    <col min="15" max="15" width="20.33203125" style="179" bestFit="1" customWidth="1"/>
    <col min="16" max="16" width="44.88671875" style="179" customWidth="1"/>
    <col min="17" max="16384" width="8.88671875" style="179"/>
  </cols>
  <sheetData>
    <row r="1" spans="1:17" ht="39.049999999999997" customHeight="1" x14ac:dyDescent="0.25">
      <c r="B1" s="322" t="s">
        <v>388</v>
      </c>
      <c r="C1" s="177" t="s">
        <v>1061</v>
      </c>
      <c r="D1" s="455"/>
      <c r="E1" s="178"/>
      <c r="F1" s="98"/>
      <c r="G1" s="178"/>
      <c r="H1" s="178"/>
      <c r="I1" s="178"/>
      <c r="J1" s="178"/>
      <c r="K1" s="178"/>
      <c r="L1" s="178"/>
      <c r="M1" s="178"/>
      <c r="N1" s="178"/>
      <c r="O1" s="449"/>
      <c r="P1" s="448"/>
    </row>
    <row r="2" spans="1:17" ht="14.4" x14ac:dyDescent="0.25">
      <c r="B2" s="322" t="s">
        <v>390</v>
      </c>
      <c r="C2" s="1297" t="s">
        <v>1942</v>
      </c>
      <c r="D2" s="1298"/>
      <c r="E2" s="1298"/>
      <c r="F2" s="1298"/>
      <c r="G2" s="1298"/>
      <c r="H2" s="178"/>
      <c r="I2" s="178"/>
      <c r="J2" s="178"/>
      <c r="K2" s="178"/>
      <c r="L2" s="178"/>
      <c r="M2" s="178"/>
      <c r="N2" s="178"/>
      <c r="O2" s="449"/>
      <c r="P2" s="448"/>
    </row>
    <row r="3" spans="1:17" ht="20.3" customHeight="1" x14ac:dyDescent="0.25">
      <c r="B3" s="1235" t="s">
        <v>392</v>
      </c>
      <c r="C3" s="1289" t="s">
        <v>1943</v>
      </c>
      <c r="D3" s="1290"/>
      <c r="E3" s="1290"/>
      <c r="F3" s="1290"/>
      <c r="G3" s="1290"/>
      <c r="H3" s="629"/>
      <c r="I3" s="629"/>
      <c r="J3" s="629"/>
      <c r="K3" s="629"/>
      <c r="L3" s="629"/>
      <c r="M3" s="629"/>
      <c r="N3" s="629"/>
      <c r="O3" s="450"/>
      <c r="P3" s="451"/>
    </row>
    <row r="4" spans="1:17" ht="20.3" customHeight="1" x14ac:dyDescent="0.25">
      <c r="B4" s="1236"/>
      <c r="C4" s="1291"/>
      <c r="D4" s="1292"/>
      <c r="E4" s="1292"/>
      <c r="F4" s="1292"/>
      <c r="G4" s="1292"/>
      <c r="H4" s="630"/>
      <c r="I4" s="630"/>
      <c r="J4" s="630"/>
      <c r="K4" s="630"/>
      <c r="L4" s="630"/>
      <c r="M4" s="630"/>
      <c r="N4" s="630"/>
      <c r="P4" s="452"/>
    </row>
    <row r="5" spans="1:17" ht="20.3" customHeight="1" x14ac:dyDescent="0.25">
      <c r="B5" s="1236"/>
      <c r="C5" s="1291"/>
      <c r="D5" s="1292"/>
      <c r="E5" s="1292"/>
      <c r="F5" s="1292"/>
      <c r="G5" s="1292"/>
      <c r="H5" s="630"/>
      <c r="I5" s="630"/>
      <c r="J5" s="630"/>
      <c r="K5" s="630"/>
      <c r="L5" s="630"/>
      <c r="M5" s="630"/>
      <c r="N5" s="630"/>
      <c r="P5" s="452"/>
    </row>
    <row r="6" spans="1:17" ht="29.25" customHeight="1" x14ac:dyDescent="0.25">
      <c r="B6" s="1236"/>
      <c r="C6" s="1291"/>
      <c r="D6" s="1292"/>
      <c r="E6" s="1292"/>
      <c r="F6" s="1292"/>
      <c r="G6" s="1292"/>
      <c r="H6" s="630"/>
      <c r="I6" s="630"/>
      <c r="J6" s="630"/>
      <c r="K6" s="630"/>
      <c r="L6" s="630"/>
      <c r="M6" s="630"/>
      <c r="N6" s="630"/>
      <c r="O6" s="453"/>
      <c r="P6" s="454"/>
    </row>
    <row r="7" spans="1:17" ht="19.45" customHeight="1" x14ac:dyDescent="0.25">
      <c r="B7" s="1237"/>
      <c r="C7" s="1293"/>
      <c r="D7" s="1294"/>
      <c r="E7" s="1294"/>
      <c r="F7" s="1294"/>
      <c r="G7" s="1294"/>
      <c r="H7" s="631"/>
      <c r="I7" s="631"/>
      <c r="J7" s="631"/>
      <c r="K7" s="631"/>
      <c r="L7" s="631"/>
      <c r="M7" s="631"/>
      <c r="N7" s="632"/>
    </row>
    <row r="8" spans="1:17" ht="39.049999999999997" customHeight="1" x14ac:dyDescent="0.25">
      <c r="B8" s="322" t="s">
        <v>394</v>
      </c>
      <c r="C8" s="1287" t="s">
        <v>1854</v>
      </c>
      <c r="D8" s="1288"/>
      <c r="E8" s="1288"/>
      <c r="F8" s="1288"/>
      <c r="G8" s="1288"/>
      <c r="H8" s="178"/>
      <c r="I8" s="178"/>
      <c r="J8" s="178"/>
      <c r="K8" s="178"/>
      <c r="L8" s="178"/>
      <c r="M8" s="178"/>
      <c r="N8" s="178"/>
      <c r="O8" s="449"/>
      <c r="P8" s="448"/>
    </row>
    <row r="9" spans="1:17" ht="52.7" customHeight="1" x14ac:dyDescent="0.25">
      <c r="B9" s="322" t="s">
        <v>396</v>
      </c>
      <c r="C9" s="1287" t="s">
        <v>1944</v>
      </c>
      <c r="D9" s="1288"/>
      <c r="E9" s="1288"/>
      <c r="F9" s="1288"/>
      <c r="G9" s="1288"/>
      <c r="H9" s="455"/>
      <c r="I9" s="455"/>
      <c r="J9" s="533"/>
      <c r="K9" s="533"/>
      <c r="L9" s="533"/>
      <c r="M9" s="533"/>
      <c r="N9" s="533"/>
      <c r="O9" s="449"/>
      <c r="P9" s="448"/>
    </row>
    <row r="10" spans="1:17" ht="59.2" hidden="1" customHeight="1" x14ac:dyDescent="0.25">
      <c r="B10" s="322" t="s">
        <v>445</v>
      </c>
      <c r="C10" s="1287" t="s">
        <v>1945</v>
      </c>
      <c r="D10" s="1288"/>
      <c r="E10" s="1288"/>
      <c r="F10" s="1288"/>
      <c r="G10" s="1288"/>
      <c r="H10" s="511" t="e">
        <f t="array" ref="H10">_xlfn.TEXTJOIN(", ",TRUE,IF((E15:E101="Y")*(B25:B101&lt;&gt;""),B25:B101,""))</f>
        <v>#N/A</v>
      </c>
      <c r="I10" s="178"/>
      <c r="J10" s="178"/>
      <c r="K10" s="178"/>
      <c r="L10" s="178"/>
      <c r="M10" s="178"/>
      <c r="N10" s="178"/>
      <c r="O10" s="449"/>
      <c r="P10" s="448"/>
    </row>
    <row r="11" spans="1:17" ht="14.4" x14ac:dyDescent="0.25">
      <c r="B11" s="322" t="s">
        <v>398</v>
      </c>
      <c r="C11" s="1287" t="s">
        <v>63</v>
      </c>
      <c r="D11" s="1288"/>
      <c r="E11" s="1288"/>
      <c r="F11" s="1288"/>
      <c r="G11" s="1288"/>
      <c r="H11" s="178"/>
      <c r="I11" s="178"/>
      <c r="J11" s="178"/>
      <c r="K11" s="178"/>
      <c r="L11" s="178"/>
      <c r="M11" s="178"/>
      <c r="N11" s="178"/>
      <c r="O11" s="449"/>
      <c r="P11" s="448"/>
    </row>
    <row r="12" spans="1:17" ht="20.3" customHeight="1" x14ac:dyDescent="0.25">
      <c r="B12" s="1285" t="s">
        <v>1175</v>
      </c>
      <c r="C12" s="1286"/>
      <c r="D12" s="1286"/>
      <c r="E12" s="1286"/>
      <c r="F12" s="1286"/>
      <c r="G12" s="1286"/>
      <c r="H12" s="1286"/>
      <c r="I12" s="1286"/>
      <c r="J12" s="1286"/>
      <c r="K12" s="1286"/>
      <c r="L12" s="1286"/>
      <c r="M12" s="1286"/>
      <c r="N12" s="1286"/>
      <c r="O12" s="449"/>
      <c r="P12" s="448"/>
    </row>
    <row r="13" spans="1:17" s="180"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1946</v>
      </c>
      <c r="C14" s="600" t="s">
        <v>805</v>
      </c>
      <c r="D14" s="600" t="s">
        <v>804</v>
      </c>
      <c r="E14" s="600" t="s">
        <v>1207</v>
      </c>
      <c r="F14" s="49" t="s">
        <v>1947</v>
      </c>
      <c r="G14" s="48" t="s">
        <v>352</v>
      </c>
      <c r="H14" s="48" t="s">
        <v>1209</v>
      </c>
      <c r="I14" s="48" t="s">
        <v>1224</v>
      </c>
      <c r="J14" s="56" t="s">
        <v>63</v>
      </c>
      <c r="K14" s="56" t="s">
        <v>63</v>
      </c>
      <c r="L14" s="56" t="s">
        <v>63</v>
      </c>
      <c r="M14" s="47" t="s">
        <v>63</v>
      </c>
      <c r="N14" s="47">
        <v>202</v>
      </c>
      <c r="O14" s="154" t="s">
        <v>1912</v>
      </c>
      <c r="P14" s="42"/>
      <c r="Q14" s="42"/>
    </row>
    <row r="15" spans="1:17" s="180" customFormat="1" ht="133.05000000000001" x14ac:dyDescent="0.3">
      <c r="A15" s="126" t="s">
        <v>1918</v>
      </c>
      <c r="B15" s="181" t="s">
        <v>1919</v>
      </c>
      <c r="C15" s="633" t="s">
        <v>804</v>
      </c>
      <c r="D15" s="612" t="s">
        <v>804</v>
      </c>
      <c r="E15" s="612" t="s">
        <v>1207</v>
      </c>
      <c r="F15" s="181" t="s">
        <v>1948</v>
      </c>
      <c r="G15" s="182" t="s">
        <v>352</v>
      </c>
      <c r="H15" s="181" t="s">
        <v>1185</v>
      </c>
      <c r="I15" s="181" t="s">
        <v>1921</v>
      </c>
      <c r="J15" s="31" t="s">
        <v>1187</v>
      </c>
      <c r="K15" s="181" t="s">
        <v>1211</v>
      </c>
      <c r="L15" s="183" t="s">
        <v>63</v>
      </c>
      <c r="M15" s="183" t="s">
        <v>63</v>
      </c>
      <c r="N15" s="183">
        <v>202</v>
      </c>
      <c r="O15" s="184" t="s">
        <v>1847</v>
      </c>
    </row>
    <row r="16" spans="1:17" s="187" customFormat="1" ht="216" customHeight="1" x14ac:dyDescent="0.3">
      <c r="A16" s="126" t="s">
        <v>1949</v>
      </c>
      <c r="B16" s="172" t="s">
        <v>1950</v>
      </c>
      <c r="C16" s="637" t="s">
        <v>805</v>
      </c>
      <c r="D16" s="612" t="s">
        <v>804</v>
      </c>
      <c r="E16" s="612" t="s">
        <v>1182</v>
      </c>
      <c r="F16" s="133" t="s">
        <v>1951</v>
      </c>
      <c r="G16" s="172" t="s">
        <v>324</v>
      </c>
      <c r="H16" s="172" t="s">
        <v>1952</v>
      </c>
      <c r="I16" s="176" t="s">
        <v>1953</v>
      </c>
      <c r="J16" s="184" t="s">
        <v>63</v>
      </c>
      <c r="K16" s="184" t="s">
        <v>63</v>
      </c>
      <c r="L16" s="185" t="s">
        <v>1954</v>
      </c>
      <c r="M16" s="172" t="s">
        <v>1955</v>
      </c>
      <c r="N16" s="181">
        <v>202</v>
      </c>
      <c r="O16" s="186"/>
    </row>
    <row r="17" spans="1:16" s="187" customFormat="1" ht="121" x14ac:dyDescent="0.3">
      <c r="A17" s="126" t="s">
        <v>1823</v>
      </c>
      <c r="B17" s="181" t="s">
        <v>1269</v>
      </c>
      <c r="C17" s="633" t="s">
        <v>804</v>
      </c>
      <c r="D17" s="612" t="s">
        <v>804</v>
      </c>
      <c r="E17" s="612" t="s">
        <v>1264</v>
      </c>
      <c r="F17" s="175" t="s">
        <v>1929</v>
      </c>
      <c r="G17" s="188" t="s">
        <v>1184</v>
      </c>
      <c r="H17" s="172" t="s">
        <v>1859</v>
      </c>
      <c r="I17" s="189" t="s">
        <v>1613</v>
      </c>
      <c r="J17" s="189" t="s">
        <v>63</v>
      </c>
      <c r="K17" s="187" t="s">
        <v>63</v>
      </c>
      <c r="L17" s="181" t="s">
        <v>63</v>
      </c>
      <c r="M17" s="181" t="s">
        <v>63</v>
      </c>
      <c r="N17" s="183">
        <v>202</v>
      </c>
      <c r="O17" s="109"/>
    </row>
    <row r="18" spans="1:16" s="187" customFormat="1" ht="181.45" x14ac:dyDescent="0.3">
      <c r="A18" s="126" t="s">
        <v>1823</v>
      </c>
      <c r="B18" s="181" t="s">
        <v>1956</v>
      </c>
      <c r="C18" s="633" t="s">
        <v>805</v>
      </c>
      <c r="D18" s="612" t="s">
        <v>804</v>
      </c>
      <c r="E18" s="612" t="s">
        <v>1207</v>
      </c>
      <c r="F18" s="175" t="s">
        <v>1932</v>
      </c>
      <c r="G18" s="182" t="s">
        <v>352</v>
      </c>
      <c r="H18" s="172" t="s">
        <v>1859</v>
      </c>
      <c r="I18" s="181" t="s">
        <v>1613</v>
      </c>
      <c r="J18" s="189" t="s">
        <v>63</v>
      </c>
      <c r="K18" s="185" t="s">
        <v>63</v>
      </c>
      <c r="L18" s="185" t="s">
        <v>63</v>
      </c>
      <c r="M18" s="181" t="s">
        <v>63</v>
      </c>
      <c r="N18" s="181">
        <v>202</v>
      </c>
      <c r="O18" s="184" t="s">
        <v>1622</v>
      </c>
    </row>
    <row r="19" spans="1:16" s="187" customFormat="1" ht="145.15" x14ac:dyDescent="0.3">
      <c r="A19" s="181" t="s">
        <v>1840</v>
      </c>
      <c r="B19" s="181" t="s">
        <v>1874</v>
      </c>
      <c r="C19" s="633" t="s">
        <v>805</v>
      </c>
      <c r="D19" s="612" t="s">
        <v>1389</v>
      </c>
      <c r="E19" s="612" t="s">
        <v>1207</v>
      </c>
      <c r="F19" s="175" t="s">
        <v>1957</v>
      </c>
      <c r="G19" s="182" t="s">
        <v>1391</v>
      </c>
      <c r="H19" s="172" t="s">
        <v>1875</v>
      </c>
      <c r="I19" s="189" t="s">
        <v>1958</v>
      </c>
      <c r="J19" s="189" t="s">
        <v>63</v>
      </c>
      <c r="K19" s="185" t="s">
        <v>63</v>
      </c>
      <c r="L19" s="185" t="s">
        <v>63</v>
      </c>
      <c r="M19" s="181" t="s">
        <v>63</v>
      </c>
      <c r="N19" s="181">
        <v>202</v>
      </c>
      <c r="O19" s="184" t="s">
        <v>1622</v>
      </c>
    </row>
    <row r="20" spans="1:16" s="187" customFormat="1" ht="145.15" x14ac:dyDescent="0.3">
      <c r="A20" s="181" t="s">
        <v>1840</v>
      </c>
      <c r="B20" s="181" t="s">
        <v>1877</v>
      </c>
      <c r="C20" s="633" t="s">
        <v>805</v>
      </c>
      <c r="D20" s="612" t="s">
        <v>1389</v>
      </c>
      <c r="E20" s="612" t="s">
        <v>1207</v>
      </c>
      <c r="F20" s="175" t="s">
        <v>1512</v>
      </c>
      <c r="G20" s="182" t="s">
        <v>1457</v>
      </c>
      <c r="H20" s="172" t="s">
        <v>1875</v>
      </c>
      <c r="I20" s="189" t="s">
        <v>1958</v>
      </c>
      <c r="J20" s="189" t="s">
        <v>63</v>
      </c>
      <c r="K20" s="185" t="s">
        <v>63</v>
      </c>
      <c r="L20" s="185" t="s">
        <v>63</v>
      </c>
      <c r="M20" s="181" t="s">
        <v>63</v>
      </c>
      <c r="N20" s="181">
        <v>202</v>
      </c>
      <c r="O20" s="184" t="s">
        <v>1622</v>
      </c>
    </row>
    <row r="21" spans="1:16" s="187" customFormat="1" ht="145.15" x14ac:dyDescent="0.3">
      <c r="A21" s="181" t="s">
        <v>1840</v>
      </c>
      <c r="B21" s="181" t="s">
        <v>1879</v>
      </c>
      <c r="C21" s="633" t="s">
        <v>805</v>
      </c>
      <c r="D21" s="612" t="s">
        <v>1389</v>
      </c>
      <c r="E21" s="612" t="s">
        <v>1207</v>
      </c>
      <c r="F21" s="175" t="s">
        <v>1959</v>
      </c>
      <c r="G21" s="182" t="s">
        <v>1463</v>
      </c>
      <c r="H21" s="172" t="s">
        <v>1875</v>
      </c>
      <c r="I21" s="189" t="s">
        <v>1958</v>
      </c>
      <c r="J21" s="189" t="s">
        <v>63</v>
      </c>
      <c r="K21" s="185" t="s">
        <v>63</v>
      </c>
      <c r="L21" s="185" t="s">
        <v>63</v>
      </c>
      <c r="M21" s="181" t="s">
        <v>63</v>
      </c>
      <c r="N21" s="181">
        <v>202</v>
      </c>
      <c r="O21" s="184" t="s">
        <v>1622</v>
      </c>
    </row>
    <row r="22" spans="1:16" s="774" customFormat="1" ht="108.9" x14ac:dyDescent="0.3">
      <c r="A22" s="742" t="s">
        <v>1235</v>
      </c>
      <c r="B22" s="767" t="s">
        <v>1273</v>
      </c>
      <c r="C22" s="768" t="s">
        <v>805</v>
      </c>
      <c r="D22" s="738" t="s">
        <v>805</v>
      </c>
      <c r="E22" s="738" t="s">
        <v>1264</v>
      </c>
      <c r="F22" s="769" t="s">
        <v>1274</v>
      </c>
      <c r="G22" s="770" t="s">
        <v>1275</v>
      </c>
      <c r="H22" s="771" t="s">
        <v>1869</v>
      </c>
      <c r="I22" s="767" t="s">
        <v>1870</v>
      </c>
      <c r="J22" s="772" t="s">
        <v>63</v>
      </c>
      <c r="K22" s="767" t="s">
        <v>63</v>
      </c>
      <c r="L22" s="767" t="s">
        <v>63</v>
      </c>
      <c r="M22" s="767" t="s">
        <v>63</v>
      </c>
      <c r="N22" s="767">
        <v>202</v>
      </c>
      <c r="O22" s="767" t="s">
        <v>1239</v>
      </c>
    </row>
    <row r="23" spans="1:16" s="774" customFormat="1" ht="121" x14ac:dyDescent="0.3">
      <c r="A23" s="742" t="s">
        <v>1235</v>
      </c>
      <c r="B23" s="767" t="s">
        <v>1871</v>
      </c>
      <c r="C23" s="768" t="s">
        <v>805</v>
      </c>
      <c r="D23" s="738" t="s">
        <v>805</v>
      </c>
      <c r="E23" s="738" t="s">
        <v>1182</v>
      </c>
      <c r="F23" s="769" t="s">
        <v>1279</v>
      </c>
      <c r="G23" s="792" t="s">
        <v>332</v>
      </c>
      <c r="H23" s="771" t="s">
        <v>1280</v>
      </c>
      <c r="I23" s="767" t="s">
        <v>1281</v>
      </c>
      <c r="J23" s="772" t="s">
        <v>63</v>
      </c>
      <c r="K23" s="767" t="s">
        <v>63</v>
      </c>
      <c r="L23" s="772" t="s">
        <v>63</v>
      </c>
      <c r="M23" s="767" t="s">
        <v>63</v>
      </c>
      <c r="N23" s="786">
        <v>202</v>
      </c>
      <c r="O23" s="767" t="s">
        <v>1239</v>
      </c>
    </row>
    <row r="24" spans="1:16" s="774" customFormat="1" ht="84.7" x14ac:dyDescent="0.3">
      <c r="A24" s="742" t="s">
        <v>1235</v>
      </c>
      <c r="B24" s="767" t="s">
        <v>1242</v>
      </c>
      <c r="C24" s="768" t="s">
        <v>805</v>
      </c>
      <c r="D24" s="738" t="s">
        <v>805</v>
      </c>
      <c r="E24" s="738" t="s">
        <v>1182</v>
      </c>
      <c r="F24" s="769" t="s">
        <v>1282</v>
      </c>
      <c r="G24" s="770" t="s">
        <v>798</v>
      </c>
      <c r="H24" s="771" t="s">
        <v>1869</v>
      </c>
      <c r="I24" s="767" t="s">
        <v>1872</v>
      </c>
      <c r="J24" s="772" t="s">
        <v>63</v>
      </c>
      <c r="K24" s="767" t="s">
        <v>63</v>
      </c>
      <c r="L24" s="772" t="s">
        <v>63</v>
      </c>
      <c r="M24" s="767" t="s">
        <v>63</v>
      </c>
      <c r="N24" s="767">
        <v>202</v>
      </c>
      <c r="O24" s="767" t="s">
        <v>1239</v>
      </c>
    </row>
    <row r="25" spans="1:16" s="187" customFormat="1" ht="12.1" x14ac:dyDescent="0.3">
      <c r="B25" s="185"/>
      <c r="C25" s="181"/>
      <c r="D25" s="181"/>
      <c r="E25" s="181"/>
      <c r="F25" s="182"/>
      <c r="G25" s="181"/>
      <c r="H25" s="181"/>
      <c r="I25" s="189"/>
      <c r="J25" s="181"/>
      <c r="K25" s="181"/>
      <c r="L25" s="181"/>
      <c r="M25" s="181"/>
      <c r="N25" s="185"/>
      <c r="O25" s="396"/>
      <c r="P25" s="397"/>
    </row>
    <row r="26" spans="1:16" s="187" customFormat="1" ht="12.1" x14ac:dyDescent="0.3">
      <c r="B26" s="185"/>
      <c r="C26" s="181"/>
      <c r="D26" s="181"/>
      <c r="E26" s="181"/>
      <c r="F26" s="182"/>
      <c r="G26" s="181"/>
      <c r="H26" s="181"/>
      <c r="I26" s="189"/>
      <c r="J26" s="181"/>
      <c r="K26" s="181"/>
      <c r="L26" s="181"/>
      <c r="M26" s="181"/>
      <c r="N26" s="185"/>
      <c r="O26" s="445"/>
      <c r="P26" s="446"/>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ET-E004-SRAP-G1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ET-E004</v>
      </c>
      <c r="F28" s="56" t="str" cm="1">
        <f t="array" ref="F28">IF($C28="","",INDEX('List of Test Cases'!C:C,MATCH(CONCATENATE($C28,$C$1),'List of Test Cases'!$Q:$Q,0),))</f>
        <v>ET-E004-SRAP-G1</v>
      </c>
      <c r="G28" s="56" t="str" cm="1">
        <f t="array" aca="1" ref="G28" ca="1">IF($C28="","",INDEX('List of Test Cases'!G:G,MATCH(CONCATENATE($C28,$C$1),'List of Test Cases'!$Q:$Q,0),))</f>
        <v>Switch Annulment - Electricity (Gaining) (5 Day(s))</v>
      </c>
      <c r="H28" s="56" t="str" cm="1">
        <f t="array" ref="H28">IF($C28="","",INDEX('List of Test Cases'!A:A,MATCH(CONCATENATE($C28,$C$1),'List of Test Cases'!$Q:$Q,0),))</f>
        <v>Switch Request Annulment - Pending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ET-E004-SRAP-G2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ET-E004</v>
      </c>
      <c r="F29" s="56" t="str" cm="1">
        <f t="array" ref="F29">IF($C29="","",INDEX('List of Test Cases'!C:C,MATCH(CONCATENATE($C29,$C$1),'List of Test Cases'!$Q:$Q,0),))</f>
        <v>ET-E004-SRAP-G2</v>
      </c>
      <c r="G29" s="56" t="str" cm="1">
        <f t="array" aca="1" ref="G29" ca="1">IF($C29="","",INDEX('List of Test Cases'!G:G,MATCH(CONCATENATE($C29,$C$1),'List of Test Cases'!$Q:$Q,0),))</f>
        <v>Switch Annulment - Electricity (Gaining) (OFAF, 5 Day(s))</v>
      </c>
      <c r="H29" s="56" t="str" cm="1">
        <f t="array" ref="H29">IF($C29="","",INDEX('List of Test Cases'!A:A,MATCH(CONCATENATE($C29,$C$1),'List of Test Cases'!$Q:$Q,0),))</f>
        <v>Switch Request Annulment - Pending - GAIN</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ET-E004-SRAP-G3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ET-E004</v>
      </c>
      <c r="F30" s="56" t="str" cm="1">
        <f t="array" ref="F30">IF($C30="","",INDEX('List of Test Cases'!C:C,MATCH(CONCATENATE($C30,$C$1),'List of Test Cases'!$Q:$Q,0),))</f>
        <v>ET-E004-SRAP-G3</v>
      </c>
      <c r="G30" s="56" t="str" cm="1">
        <f t="array" aca="1" ref="G30" ca="1">IF($C30="","",INDEX('List of Test Cases'!G:G,MATCH(CONCATENATE($C30,$C$1),'List of Test Cases'!$Q:$Q,0),))</f>
        <v>Switch Annulment - Electricity (Gaining) (Related MPAN, 5 Day(s))</v>
      </c>
      <c r="H30" s="56" t="str" cm="1">
        <f t="array" ref="H30">IF($C30="","",INDEX('List of Test Cases'!A:A,MATCH(CONCATENATE($C30,$C$1),'List of Test Cases'!$Q:$Q,0),))</f>
        <v>Switch Request Annulment - Pending - GAIN</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ET-E004-SRAP-G4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ET-E004</v>
      </c>
      <c r="F31" s="56" t="str" cm="1">
        <f t="array" ref="F31">IF($C31="","",INDEX('List of Test Cases'!C:C,MATCH(CONCATENATE($C31,$C$1),'List of Test Cases'!$Q:$Q,0),))</f>
        <v>ET-E004-SRAP-G4</v>
      </c>
      <c r="G31" s="56" t="str" cm="1">
        <f t="array" aca="1" ref="G31" ca="1">IF($C31="","",INDEX('List of Test Cases'!G:G,MATCH(CONCATENATE($C31,$C$1),'List of Test Cases'!$Q:$Q,0),))</f>
        <v>Switch Annulment - Electricity (Gaining) (OFAF, Related MPAN, 5 Day(s))</v>
      </c>
      <c r="H31" s="56" t="str" cm="1">
        <f t="array" ref="H31">IF($C31="","",INDEX('List of Test Cases'!A:A,MATCH(CONCATENATE($C31,$C$1),'List of Test Cases'!$Q:$Q,0),))</f>
        <v>Switch Request Annulment - Pending - GAIN</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93"/>
    </row>
    <row r="79" spans="2:16" ht="20.3" customHeight="1" x14ac:dyDescent="0.25">
      <c r="F79" s="193"/>
    </row>
    <row r="80" spans="2:16" ht="20.3" customHeight="1" x14ac:dyDescent="0.25">
      <c r="F80" s="193"/>
    </row>
    <row r="81" spans="6:6" ht="20.3" customHeight="1" x14ac:dyDescent="0.25">
      <c r="F81" s="193"/>
    </row>
    <row r="82" spans="6:6" ht="20.3" customHeight="1" x14ac:dyDescent="0.25">
      <c r="F82" s="193"/>
    </row>
    <row r="83" spans="6:6" ht="20.3" customHeight="1" x14ac:dyDescent="0.25">
      <c r="F83" s="193"/>
    </row>
    <row r="84" spans="6:6" ht="20.3" customHeight="1" x14ac:dyDescent="0.25">
      <c r="F84" s="193"/>
    </row>
    <row r="85" spans="6:6" ht="20.3" customHeight="1" x14ac:dyDescent="0.25">
      <c r="F85" s="193"/>
    </row>
    <row r="86" spans="6:6" ht="20.3" customHeight="1" x14ac:dyDescent="0.25">
      <c r="F86" s="193"/>
    </row>
    <row r="87" spans="6:6" ht="20.3" customHeight="1" x14ac:dyDescent="0.25">
      <c r="F87" s="193"/>
    </row>
    <row r="88" spans="6:6" ht="20.3" customHeight="1" x14ac:dyDescent="0.25">
      <c r="F88" s="193"/>
    </row>
    <row r="89" spans="6:6" ht="20.3" customHeight="1" x14ac:dyDescent="0.25">
      <c r="F89" s="193"/>
    </row>
    <row r="90" spans="6:6" ht="20.3" customHeight="1" x14ac:dyDescent="0.25">
      <c r="F90" s="193"/>
    </row>
    <row r="91" spans="6:6" ht="20.3" customHeight="1" x14ac:dyDescent="0.25">
      <c r="F91" s="193"/>
    </row>
    <row r="92" spans="6:6" ht="20.3" customHeight="1" x14ac:dyDescent="0.25">
      <c r="F92" s="193"/>
    </row>
    <row r="93" spans="6:6" ht="20.3" customHeight="1" x14ac:dyDescent="0.25">
      <c r="F93" s="193"/>
    </row>
    <row r="94" spans="6:6" ht="20.3" customHeight="1" x14ac:dyDescent="0.25">
      <c r="F94" s="193"/>
    </row>
    <row r="95" spans="6:6" ht="20.3" customHeight="1" x14ac:dyDescent="0.25">
      <c r="F95" s="193"/>
    </row>
    <row r="96" spans="6:6" ht="20.3" customHeight="1" x14ac:dyDescent="0.25">
      <c r="F96" s="193"/>
    </row>
    <row r="97" spans="6:6" ht="20.3" customHeight="1" x14ac:dyDescent="0.25">
      <c r="F97" s="193"/>
    </row>
    <row r="98" spans="6:6" ht="20.3" customHeight="1" x14ac:dyDescent="0.25">
      <c r="F98" s="193"/>
    </row>
    <row r="99" spans="6:6" ht="20.3" customHeight="1" x14ac:dyDescent="0.25">
      <c r="F99" s="193"/>
    </row>
    <row r="100" spans="6:6" ht="20.3" customHeight="1" x14ac:dyDescent="0.25">
      <c r="F100" s="193"/>
    </row>
    <row r="101" spans="6:6" ht="20.3" customHeight="1" x14ac:dyDescent="0.25">
      <c r="F101" s="193"/>
    </row>
    <row r="102" spans="6:6" ht="20.3" customHeight="1" x14ac:dyDescent="0.25">
      <c r="F102" s="193"/>
    </row>
    <row r="103" spans="6:6" ht="20.3" customHeight="1" x14ac:dyDescent="0.25">
      <c r="F103" s="193"/>
    </row>
    <row r="104" spans="6:6" ht="20.3" customHeight="1" x14ac:dyDescent="0.25">
      <c r="F104" s="193"/>
    </row>
    <row r="105" spans="6:6" ht="20.3" customHeight="1" x14ac:dyDescent="0.25">
      <c r="F105" s="193"/>
    </row>
    <row r="106" spans="6:6" ht="20.3" customHeight="1" x14ac:dyDescent="0.25">
      <c r="F106" s="193"/>
    </row>
    <row r="107" spans="6:6" ht="20.3" customHeight="1" x14ac:dyDescent="0.25">
      <c r="F107" s="193"/>
    </row>
    <row r="108" spans="6:6" ht="20.3" customHeight="1" x14ac:dyDescent="0.25">
      <c r="F108" s="193"/>
    </row>
    <row r="109" spans="6:6" ht="20.3" customHeight="1" x14ac:dyDescent="0.25">
      <c r="F109" s="193"/>
    </row>
    <row r="110" spans="6:6" ht="20.3" customHeight="1" x14ac:dyDescent="0.25">
      <c r="F110" s="193"/>
    </row>
    <row r="111" spans="6:6" ht="20.3" customHeight="1" x14ac:dyDescent="0.25">
      <c r="F111" s="193"/>
    </row>
    <row r="112" spans="6:6" ht="20.3" customHeight="1" x14ac:dyDescent="0.25">
      <c r="F112" s="193"/>
    </row>
    <row r="113" spans="6:6" ht="20.3" customHeight="1" x14ac:dyDescent="0.25">
      <c r="F113" s="193"/>
    </row>
    <row r="114" spans="6:6" ht="20.3" customHeight="1" x14ac:dyDescent="0.25">
      <c r="F114" s="193"/>
    </row>
    <row r="115" spans="6:6" ht="20.3" customHeight="1" x14ac:dyDescent="0.25">
      <c r="F115" s="193"/>
    </row>
    <row r="116" spans="6:6" ht="20.3" customHeight="1" x14ac:dyDescent="0.25">
      <c r="F116" s="193"/>
    </row>
    <row r="117" spans="6:6" ht="20.3" customHeight="1" x14ac:dyDescent="0.25">
      <c r="F117" s="193"/>
    </row>
    <row r="118" spans="6:6" ht="20.3" customHeight="1" x14ac:dyDescent="0.25">
      <c r="F118" s="193"/>
    </row>
    <row r="119" spans="6:6" ht="20.3" customHeight="1" x14ac:dyDescent="0.25">
      <c r="F119" s="193"/>
    </row>
    <row r="120" spans="6:6" ht="20.3" customHeight="1" x14ac:dyDescent="0.25">
      <c r="F120" s="193"/>
    </row>
    <row r="121" spans="6:6" ht="20.3" customHeight="1" x14ac:dyDescent="0.25">
      <c r="F121" s="193"/>
    </row>
    <row r="122" spans="6:6" ht="20.3" customHeight="1" x14ac:dyDescent="0.25">
      <c r="F122" s="193"/>
    </row>
    <row r="123" spans="6:6" ht="20.3" customHeight="1" x14ac:dyDescent="0.25">
      <c r="F123" s="193"/>
    </row>
    <row r="124" spans="6:6" ht="20.3" customHeight="1" x14ac:dyDescent="0.25">
      <c r="F124" s="193"/>
    </row>
    <row r="125" spans="6:6" ht="20.3" customHeight="1" x14ac:dyDescent="0.25">
      <c r="F125" s="193"/>
    </row>
    <row r="126" spans="6:6" ht="20.3" customHeight="1" x14ac:dyDescent="0.25">
      <c r="F126" s="193"/>
    </row>
    <row r="127" spans="6:6" ht="20.3" customHeight="1" x14ac:dyDescent="0.25">
      <c r="F127" s="193"/>
    </row>
    <row r="128" spans="6:6" ht="20.3" customHeight="1" x14ac:dyDescent="0.25">
      <c r="F128" s="193"/>
    </row>
    <row r="129" spans="6:6" ht="20.3" customHeight="1" x14ac:dyDescent="0.25">
      <c r="F129" s="193"/>
    </row>
    <row r="130" spans="6:6" ht="20.3" customHeight="1" x14ac:dyDescent="0.25">
      <c r="F130" s="193"/>
    </row>
    <row r="131" spans="6:6" ht="20.3" customHeight="1" x14ac:dyDescent="0.25">
      <c r="F131" s="193"/>
    </row>
    <row r="132" spans="6:6" ht="20.3" customHeight="1" x14ac:dyDescent="0.25">
      <c r="F132" s="193"/>
    </row>
    <row r="133" spans="6:6" ht="20.3" customHeight="1" x14ac:dyDescent="0.25">
      <c r="F133" s="193"/>
    </row>
    <row r="134" spans="6:6" ht="20.3" customHeight="1" x14ac:dyDescent="0.25">
      <c r="F134" s="193"/>
    </row>
    <row r="135" spans="6:6" ht="20.3" customHeight="1" x14ac:dyDescent="0.25">
      <c r="F135" s="193"/>
    </row>
    <row r="136" spans="6:6" ht="20.3" customHeight="1" x14ac:dyDescent="0.25">
      <c r="F136" s="193"/>
    </row>
    <row r="137" spans="6:6" ht="20.3" customHeight="1" x14ac:dyDescent="0.25">
      <c r="F137" s="193"/>
    </row>
    <row r="138" spans="6:6" ht="20.3" customHeight="1" x14ac:dyDescent="0.25">
      <c r="F138" s="193"/>
    </row>
    <row r="139" spans="6:6" ht="20.3" customHeight="1" x14ac:dyDescent="0.25">
      <c r="F139" s="193"/>
    </row>
    <row r="140" spans="6:6" ht="20.3" customHeight="1" x14ac:dyDescent="0.25">
      <c r="F140" s="193"/>
    </row>
    <row r="141" spans="6:6" ht="20.3" customHeight="1" x14ac:dyDescent="0.25">
      <c r="F141" s="193"/>
    </row>
    <row r="142" spans="6:6" ht="20.3" customHeight="1" x14ac:dyDescent="0.25">
      <c r="F142" s="193"/>
    </row>
    <row r="143" spans="6:6" ht="20.3" customHeight="1" x14ac:dyDescent="0.25">
      <c r="F143" s="193"/>
    </row>
    <row r="144" spans="6:6" ht="20.3" customHeight="1" x14ac:dyDescent="0.25">
      <c r="F144" s="193"/>
    </row>
    <row r="145" spans="6:6" ht="20.3" customHeight="1" x14ac:dyDescent="0.25">
      <c r="F145" s="193"/>
    </row>
    <row r="146" spans="6:6" ht="20.3" customHeight="1" x14ac:dyDescent="0.25">
      <c r="F146" s="193"/>
    </row>
    <row r="147" spans="6:6" ht="20.3" customHeight="1" x14ac:dyDescent="0.25">
      <c r="F147" s="193"/>
    </row>
    <row r="148" spans="6:6" ht="20.3" customHeight="1" x14ac:dyDescent="0.25">
      <c r="F148" s="193"/>
    </row>
    <row r="149" spans="6:6" ht="20.3" customHeight="1" x14ac:dyDescent="0.25">
      <c r="F149" s="193"/>
    </row>
    <row r="150" spans="6:6" ht="20.3" customHeight="1" x14ac:dyDescent="0.25">
      <c r="F150" s="193"/>
    </row>
    <row r="151" spans="6:6" ht="20.3" customHeight="1" x14ac:dyDescent="0.25">
      <c r="F151" s="193"/>
    </row>
    <row r="152" spans="6:6" ht="20.3" customHeight="1" x14ac:dyDescent="0.25">
      <c r="F152" s="193"/>
    </row>
    <row r="153" spans="6:6" ht="20.3" customHeight="1" x14ac:dyDescent="0.25">
      <c r="F153" s="193"/>
    </row>
    <row r="154" spans="6:6" ht="20.3" customHeight="1" x14ac:dyDescent="0.25">
      <c r="F154" s="193"/>
    </row>
    <row r="155" spans="6:6" ht="20.3" customHeight="1" x14ac:dyDescent="0.25">
      <c r="F155" s="193"/>
    </row>
    <row r="156" spans="6:6" ht="20.3" customHeight="1" x14ac:dyDescent="0.25">
      <c r="F156" s="193"/>
    </row>
    <row r="157" spans="6:6" ht="20.3" customHeight="1" x14ac:dyDescent="0.25">
      <c r="F157" s="193"/>
    </row>
    <row r="158" spans="6:6" ht="20.3" customHeight="1" x14ac:dyDescent="0.25">
      <c r="F158" s="193"/>
    </row>
    <row r="159" spans="6:6" ht="20.3" customHeight="1" x14ac:dyDescent="0.25">
      <c r="F159" s="193"/>
    </row>
    <row r="160" spans="6:6" ht="20.3" customHeight="1" x14ac:dyDescent="0.25">
      <c r="F160" s="193"/>
    </row>
    <row r="161" spans="6:6" ht="20.3" customHeight="1" x14ac:dyDescent="0.25">
      <c r="F161" s="193"/>
    </row>
    <row r="162" spans="6:6" ht="20.3" customHeight="1" x14ac:dyDescent="0.25">
      <c r="F162" s="193"/>
    </row>
    <row r="163" spans="6:6" ht="20.3" customHeight="1" x14ac:dyDescent="0.25">
      <c r="F163" s="193"/>
    </row>
    <row r="164" spans="6:6" ht="20.3" customHeight="1" x14ac:dyDescent="0.25">
      <c r="F164" s="193"/>
    </row>
    <row r="165" spans="6:6" ht="20.3" customHeight="1" x14ac:dyDescent="0.25">
      <c r="F165" s="193"/>
    </row>
    <row r="166" spans="6:6" ht="20.3" customHeight="1" x14ac:dyDescent="0.25">
      <c r="F166" s="193"/>
    </row>
    <row r="167" spans="6:6" ht="20.3" customHeight="1" x14ac:dyDescent="0.25">
      <c r="F167" s="193"/>
    </row>
  </sheetData>
  <autoFilter ref="B13:P24" xr:uid="{982C3E08-B29D-4E3D-B1D6-11238F0B1E89}"/>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CB816E-86BE-4C48-96DC-3232CFB287A8}">
          <x14:formula1>
            <xm:f>'C:\Users\KrantiNaik\Library\Containers\com.microsoft.Excel\Data\Documents\4360A61E\[SIT Test Scenarios Master List v0.16.xlsx]Priority'!#REF!</xm:f>
          </x14:formula1>
          <xm:sqref>H27:I27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dimension ref="A1:P16681"/>
  <sheetViews>
    <sheetView showGridLines="0" zoomScale="86" zoomScaleNormal="86" workbookViewId="0">
      <selection activeCell="B5" sqref="B5"/>
    </sheetView>
  </sheetViews>
  <sheetFormatPr defaultRowHeight="13.25" x14ac:dyDescent="0.3"/>
  <cols>
    <col min="2" max="2" width="37.33203125" customWidth="1"/>
    <col min="4" max="4" width="9.109375" customWidth="1"/>
  </cols>
  <sheetData>
    <row r="1" spans="2:16" ht="28.25" x14ac:dyDescent="0.55000000000000004">
      <c r="B1" s="707" t="s">
        <v>252</v>
      </c>
    </row>
    <row r="3" spans="2:16" ht="23.05" x14ac:dyDescent="0.45">
      <c r="B3" s="709" t="s">
        <v>253</v>
      </c>
    </row>
    <row r="5" spans="2:16" x14ac:dyDescent="0.3">
      <c r="B5" t="s">
        <v>254</v>
      </c>
    </row>
    <row r="6" spans="2:16" x14ac:dyDescent="0.3">
      <c r="B6" t="s">
        <v>255</v>
      </c>
    </row>
    <row r="7" spans="2:16" x14ac:dyDescent="0.3">
      <c r="B7" t="s">
        <v>256</v>
      </c>
    </row>
    <row r="8" spans="2:16" x14ac:dyDescent="0.3">
      <c r="B8" t="s">
        <v>257</v>
      </c>
      <c r="P8" s="708" t="s">
        <v>258</v>
      </c>
    </row>
    <row r="9" spans="2:16" x14ac:dyDescent="0.3">
      <c r="B9" t="s">
        <v>259</v>
      </c>
      <c r="P9" s="708"/>
    </row>
    <row r="10" spans="2:16" x14ac:dyDescent="0.3">
      <c r="B10" t="s">
        <v>260</v>
      </c>
      <c r="P10" s="708"/>
    </row>
    <row r="11" spans="2:16" x14ac:dyDescent="0.3">
      <c r="B11" t="s">
        <v>261</v>
      </c>
      <c r="P11" s="708"/>
    </row>
    <row r="12" spans="2:16" x14ac:dyDescent="0.3">
      <c r="B12" t="s">
        <v>262</v>
      </c>
      <c r="P12" s="708"/>
    </row>
    <row r="13" spans="2:16" x14ac:dyDescent="0.3">
      <c r="B13" t="s">
        <v>263</v>
      </c>
      <c r="P13" s="708"/>
    </row>
    <row r="14" spans="2:16" x14ac:dyDescent="0.3">
      <c r="B14" t="s">
        <v>264</v>
      </c>
      <c r="P14" s="708"/>
    </row>
    <row r="15" spans="2:16" x14ac:dyDescent="0.3">
      <c r="B15" t="s">
        <v>265</v>
      </c>
    </row>
    <row r="16" spans="2:16" x14ac:dyDescent="0.3">
      <c r="B16" t="s">
        <v>266</v>
      </c>
    </row>
    <row r="17" spans="2:2" x14ac:dyDescent="0.3">
      <c r="B17" t="s">
        <v>267</v>
      </c>
    </row>
    <row r="19" spans="2:2" ht="23.05" x14ac:dyDescent="0.45">
      <c r="B19" s="709" t="s">
        <v>268</v>
      </c>
    </row>
    <row r="20" spans="2:2" x14ac:dyDescent="0.3">
      <c r="B20" s="708" t="s">
        <v>269</v>
      </c>
    </row>
    <row r="21" spans="2:2" x14ac:dyDescent="0.3">
      <c r="B21" s="708" t="s">
        <v>270</v>
      </c>
    </row>
    <row r="22" spans="2:2" x14ac:dyDescent="0.3">
      <c r="B22" s="708" t="s">
        <v>258</v>
      </c>
    </row>
    <row r="23" spans="2:2" x14ac:dyDescent="0.3">
      <c r="B23" s="708" t="s">
        <v>271</v>
      </c>
    </row>
    <row r="24" spans="2:2" x14ac:dyDescent="0.3">
      <c r="B24" s="708"/>
    </row>
    <row r="25" spans="2:2" s="418" customFormat="1" x14ac:dyDescent="0.3"/>
    <row r="26" spans="2:2" ht="23.05" x14ac:dyDescent="0.45">
      <c r="B26" s="709" t="s">
        <v>269</v>
      </c>
    </row>
    <row r="28" spans="2:2" x14ac:dyDescent="0.3">
      <c r="B28" t="s">
        <v>272</v>
      </c>
    </row>
    <row r="30" spans="2:2" x14ac:dyDescent="0.3">
      <c r="B30" t="s">
        <v>273</v>
      </c>
    </row>
    <row r="31" spans="2:2" x14ac:dyDescent="0.3">
      <c r="B31" t="s">
        <v>274</v>
      </c>
    </row>
    <row r="32" spans="2:2" x14ac:dyDescent="0.3">
      <c r="B32" t="s">
        <v>275</v>
      </c>
    </row>
    <row r="33" spans="2:6" x14ac:dyDescent="0.3">
      <c r="B33" t="s">
        <v>276</v>
      </c>
    </row>
    <row r="34" spans="2:6" x14ac:dyDescent="0.3">
      <c r="B34" t="s">
        <v>277</v>
      </c>
    </row>
    <row r="35" spans="2:6" x14ac:dyDescent="0.3">
      <c r="B35" t="s">
        <v>278</v>
      </c>
    </row>
    <row r="36" spans="2:6" x14ac:dyDescent="0.3">
      <c r="C36" s="710"/>
      <c r="D36" s="494" t="s">
        <v>279</v>
      </c>
      <c r="E36" s="414"/>
      <c r="F36" s="415"/>
    </row>
    <row r="37" spans="2:6" x14ac:dyDescent="0.3">
      <c r="C37" s="711"/>
      <c r="D37" s="494" t="s">
        <v>280</v>
      </c>
      <c r="E37" s="414"/>
      <c r="F37" s="415"/>
    </row>
    <row r="38" spans="2:6" x14ac:dyDescent="0.3">
      <c r="C38" s="712"/>
      <c r="D38" s="494" t="s">
        <v>281</v>
      </c>
      <c r="E38" s="414"/>
      <c r="F38" s="415"/>
    </row>
    <row r="40" spans="2:6" x14ac:dyDescent="0.3">
      <c r="B40" t="s">
        <v>282</v>
      </c>
    </row>
    <row r="54" spans="2:2" x14ac:dyDescent="0.3">
      <c r="B54" t="s">
        <v>283</v>
      </c>
    </row>
    <row r="68" spans="1:2" x14ac:dyDescent="0.3">
      <c r="A68" t="s">
        <v>284</v>
      </c>
      <c r="B68" t="s">
        <v>285</v>
      </c>
    </row>
    <row r="70" spans="1:2" x14ac:dyDescent="0.3">
      <c r="B70" t="s">
        <v>286</v>
      </c>
    </row>
    <row r="81" spans="2:2" ht="11.95" customHeight="1" x14ac:dyDescent="0.3"/>
    <row r="82" spans="2:2" x14ac:dyDescent="0.3">
      <c r="B82" t="s">
        <v>287</v>
      </c>
    </row>
    <row r="104" spans="2:2" ht="15" customHeight="1" x14ac:dyDescent="0.3">
      <c r="B104" t="s">
        <v>288</v>
      </c>
    </row>
    <row r="125" spans="2:2" x14ac:dyDescent="0.3">
      <c r="B125" t="s">
        <v>289</v>
      </c>
    </row>
    <row r="139" spans="2:2" x14ac:dyDescent="0.3">
      <c r="B139" t="s">
        <v>290</v>
      </c>
    </row>
    <row r="151" spans="2:2" x14ac:dyDescent="0.3">
      <c r="B151" t="s">
        <v>291</v>
      </c>
    </row>
    <row r="152" spans="2:2" x14ac:dyDescent="0.3">
      <c r="B152" t="s">
        <v>292</v>
      </c>
    </row>
    <row r="163" spans="2:2" x14ac:dyDescent="0.3">
      <c r="B163" t="s">
        <v>293</v>
      </c>
    </row>
    <row r="184" spans="2:9" s="418" customFormat="1" x14ac:dyDescent="0.3"/>
    <row r="185" spans="2:9" ht="23.05" x14ac:dyDescent="0.45">
      <c r="B185" s="709" t="s">
        <v>270</v>
      </c>
    </row>
    <row r="187" spans="2:9" x14ac:dyDescent="0.3">
      <c r="B187" t="s">
        <v>294</v>
      </c>
    </row>
    <row r="189" spans="2:9" x14ac:dyDescent="0.3">
      <c r="B189" t="s">
        <v>295</v>
      </c>
    </row>
    <row r="190" spans="2:9" x14ac:dyDescent="0.3">
      <c r="B190" t="s">
        <v>296</v>
      </c>
      <c r="I190" s="708" t="s">
        <v>297</v>
      </c>
    </row>
    <row r="192" spans="2:9" x14ac:dyDescent="0.3">
      <c r="B192" t="s">
        <v>298</v>
      </c>
    </row>
    <row r="194" spans="2:11" x14ac:dyDescent="0.3">
      <c r="C194" s="710"/>
      <c r="D194" s="494" t="s">
        <v>279</v>
      </c>
      <c r="E194" s="415"/>
    </row>
    <row r="195" spans="2:11" x14ac:dyDescent="0.3">
      <c r="C195" s="711"/>
      <c r="D195" s="494" t="s">
        <v>280</v>
      </c>
      <c r="E195" s="415"/>
    </row>
    <row r="196" spans="2:11" x14ac:dyDescent="0.3">
      <c r="C196" s="712"/>
      <c r="D196" s="494" t="s">
        <v>281</v>
      </c>
      <c r="E196" s="415"/>
    </row>
    <row r="200" spans="2:11" x14ac:dyDescent="0.3">
      <c r="B200" t="s">
        <v>299</v>
      </c>
      <c r="K200" t="s">
        <v>300</v>
      </c>
    </row>
    <row r="201" spans="2:11" x14ac:dyDescent="0.3">
      <c r="B201" s="713" t="s">
        <v>301</v>
      </c>
      <c r="C201" s="1140" t="s">
        <v>302</v>
      </c>
      <c r="D201" s="1140"/>
      <c r="E201" s="1140"/>
      <c r="F201" s="1140"/>
      <c r="G201" s="1140"/>
      <c r="H201" s="1140"/>
      <c r="I201" s="1140"/>
    </row>
    <row r="202" spans="2:11" x14ac:dyDescent="0.3">
      <c r="B202" s="715" t="s">
        <v>303</v>
      </c>
      <c r="C202" s="1139" t="s">
        <v>304</v>
      </c>
      <c r="D202" s="1139"/>
      <c r="E202" s="1139"/>
      <c r="F202" s="1139"/>
      <c r="G202" s="1139"/>
      <c r="H202" s="1139"/>
      <c r="I202" s="1139"/>
    </row>
    <row r="203" spans="2:11" x14ac:dyDescent="0.3">
      <c r="B203" s="715" t="s">
        <v>305</v>
      </c>
      <c r="C203" s="1142" t="s">
        <v>306</v>
      </c>
      <c r="D203" s="1142"/>
      <c r="E203" s="1142"/>
      <c r="F203" s="1142"/>
      <c r="G203" s="1142"/>
      <c r="H203" s="1142"/>
      <c r="I203" s="1142"/>
    </row>
    <row r="204" spans="2:11" ht="26.25" customHeight="1" x14ac:dyDescent="0.3">
      <c r="B204" s="715" t="s">
        <v>307</v>
      </c>
      <c r="C204" s="1142" t="s">
        <v>308</v>
      </c>
      <c r="D204" s="1142"/>
      <c r="E204" s="1142"/>
      <c r="F204" s="1142"/>
      <c r="G204" s="1142"/>
      <c r="H204" s="1142"/>
      <c r="I204" s="1142"/>
    </row>
    <row r="205" spans="2:11" x14ac:dyDescent="0.3">
      <c r="B205" s="715" t="s">
        <v>309</v>
      </c>
      <c r="C205" s="1142" t="s">
        <v>310</v>
      </c>
      <c r="D205" s="1142"/>
      <c r="E205" s="1142"/>
      <c r="F205" s="1142"/>
      <c r="G205" s="1142"/>
      <c r="H205" s="1142"/>
      <c r="I205" s="1142"/>
    </row>
    <row r="206" spans="2:11" ht="82.55" customHeight="1" x14ac:dyDescent="0.3">
      <c r="B206" s="715" t="s">
        <v>311</v>
      </c>
      <c r="C206" s="1142" t="s">
        <v>312</v>
      </c>
      <c r="D206" s="1142"/>
      <c r="E206" s="1142"/>
      <c r="F206" s="1142"/>
      <c r="G206" s="1142"/>
      <c r="H206" s="1142"/>
      <c r="I206" s="1142"/>
    </row>
    <row r="207" spans="2:11" x14ac:dyDescent="0.3">
      <c r="B207" s="715" t="s">
        <v>309</v>
      </c>
      <c r="C207" s="1142" t="s">
        <v>313</v>
      </c>
      <c r="D207" s="1142"/>
      <c r="E207" s="1142"/>
      <c r="F207" s="1142"/>
      <c r="G207" s="1142"/>
      <c r="H207" s="1142"/>
      <c r="I207" s="1142"/>
    </row>
    <row r="208" spans="2:11" x14ac:dyDescent="0.3">
      <c r="B208" s="715" t="s">
        <v>314</v>
      </c>
      <c r="C208" s="1141" t="s">
        <v>315</v>
      </c>
      <c r="D208" s="1142"/>
      <c r="E208" s="1142"/>
      <c r="F208" s="1142"/>
      <c r="G208" s="1142"/>
      <c r="H208" s="1142"/>
      <c r="I208" s="1142"/>
    </row>
    <row r="209" spans="2:9" x14ac:dyDescent="0.3">
      <c r="B209" s="715" t="s">
        <v>316</v>
      </c>
      <c r="C209" s="1141" t="s">
        <v>317</v>
      </c>
      <c r="D209" s="1142"/>
      <c r="E209" s="1142"/>
      <c r="F209" s="1142"/>
      <c r="G209" s="1142"/>
      <c r="H209" s="1142"/>
      <c r="I209" s="1142"/>
    </row>
    <row r="210" spans="2:9" x14ac:dyDescent="0.3">
      <c r="B210" s="715" t="s">
        <v>318</v>
      </c>
      <c r="C210" s="1141" t="s">
        <v>319</v>
      </c>
      <c r="D210" s="1142"/>
      <c r="E210" s="1142"/>
      <c r="F210" s="1142"/>
      <c r="G210" s="1142"/>
      <c r="H210" s="1142"/>
      <c r="I210" s="1142"/>
    </row>
    <row r="211" spans="2:9" ht="53.3" customHeight="1" x14ac:dyDescent="0.3">
      <c r="B211" s="715" t="s">
        <v>320</v>
      </c>
      <c r="C211" s="1142" t="s">
        <v>321</v>
      </c>
      <c r="D211" s="1142"/>
      <c r="E211" s="1142"/>
      <c r="F211" s="1142"/>
      <c r="G211" s="1142"/>
      <c r="H211" s="1142"/>
      <c r="I211" s="1142"/>
    </row>
    <row r="212" spans="2:9" x14ac:dyDescent="0.3">
      <c r="B212" s="715" t="s">
        <v>322</v>
      </c>
      <c r="C212" s="1142" t="s">
        <v>323</v>
      </c>
      <c r="D212" s="1142"/>
      <c r="E212" s="1142"/>
      <c r="F212" s="1142"/>
      <c r="G212" s="1142"/>
      <c r="H212" s="1142"/>
      <c r="I212" s="1142"/>
    </row>
    <row r="213" spans="2:9" x14ac:dyDescent="0.3">
      <c r="B213" s="715" t="s">
        <v>324</v>
      </c>
      <c r="C213" s="1142" t="s">
        <v>325</v>
      </c>
      <c r="D213" s="1142"/>
      <c r="E213" s="1142"/>
      <c r="F213" s="1142"/>
      <c r="G213" s="1142"/>
      <c r="H213" s="1142"/>
      <c r="I213" s="1142"/>
    </row>
    <row r="214" spans="2:9" ht="49" customHeight="1" x14ac:dyDescent="0.3">
      <c r="B214" s="715" t="s">
        <v>326</v>
      </c>
      <c r="C214" s="1142" t="s">
        <v>327</v>
      </c>
      <c r="D214" s="1142"/>
      <c r="E214" s="1142"/>
      <c r="F214" s="1142"/>
      <c r="G214" s="1142"/>
      <c r="H214" s="1142"/>
      <c r="I214" s="1142"/>
    </row>
    <row r="215" spans="2:9" x14ac:dyDescent="0.3">
      <c r="B215" s="715" t="s">
        <v>328</v>
      </c>
      <c r="C215" s="1142" t="s">
        <v>329</v>
      </c>
      <c r="D215" s="1142"/>
      <c r="E215" s="1142"/>
      <c r="F215" s="1142"/>
      <c r="G215" s="1142"/>
      <c r="H215" s="1142"/>
      <c r="I215" s="1142"/>
    </row>
    <row r="216" spans="2:9" ht="43.5" customHeight="1" x14ac:dyDescent="0.3">
      <c r="B216" s="715" t="s">
        <v>330</v>
      </c>
      <c r="C216" s="1142" t="s">
        <v>331</v>
      </c>
      <c r="D216" s="1142"/>
      <c r="E216" s="1142"/>
      <c r="F216" s="1142"/>
      <c r="G216" s="1142"/>
      <c r="H216" s="1142"/>
      <c r="I216" s="1142"/>
    </row>
    <row r="217" spans="2:9" x14ac:dyDescent="0.3">
      <c r="B217" s="715" t="s">
        <v>332</v>
      </c>
      <c r="C217" s="1142" t="s">
        <v>333</v>
      </c>
      <c r="D217" s="1142"/>
      <c r="E217" s="1142"/>
      <c r="F217" s="1142"/>
      <c r="G217" s="1142"/>
      <c r="H217" s="1142"/>
      <c r="I217" s="1142"/>
    </row>
    <row r="218" spans="2:9" ht="43.5" customHeight="1" x14ac:dyDescent="0.3">
      <c r="B218" s="715" t="s">
        <v>334</v>
      </c>
      <c r="C218" s="1142" t="s">
        <v>335</v>
      </c>
      <c r="D218" s="1142"/>
      <c r="E218" s="1142"/>
      <c r="F218" s="1142"/>
      <c r="G218" s="1142"/>
      <c r="H218" s="1142"/>
      <c r="I218" s="1142"/>
    </row>
    <row r="219" spans="2:9" ht="44.25" customHeight="1" x14ac:dyDescent="0.3">
      <c r="B219" s="715" t="s">
        <v>336</v>
      </c>
      <c r="C219" s="1142" t="s">
        <v>337</v>
      </c>
      <c r="D219" s="1142"/>
      <c r="E219" s="1142"/>
      <c r="F219" s="1142"/>
      <c r="G219" s="1142"/>
      <c r="H219" s="1142"/>
      <c r="I219" s="1142"/>
    </row>
    <row r="220" spans="2:9" ht="27.25" customHeight="1" x14ac:dyDescent="0.3">
      <c r="B220" s="715" t="s">
        <v>338</v>
      </c>
      <c r="C220" s="1142" t="s">
        <v>339</v>
      </c>
      <c r="D220" s="1142"/>
      <c r="E220" s="1142"/>
      <c r="F220" s="1142"/>
      <c r="G220" s="1142"/>
      <c r="H220" s="1142"/>
      <c r="I220" s="1142"/>
    </row>
    <row r="221" spans="2:9" ht="43.5" customHeight="1" x14ac:dyDescent="0.3">
      <c r="B221" s="715" t="s">
        <v>340</v>
      </c>
      <c r="C221" s="1142" t="s">
        <v>341</v>
      </c>
      <c r="D221" s="1142"/>
      <c r="E221" s="1142"/>
      <c r="F221" s="1142"/>
      <c r="G221" s="1142"/>
      <c r="H221" s="1142"/>
      <c r="I221" s="1142"/>
    </row>
    <row r="222" spans="2:9" ht="24.8" customHeight="1" x14ac:dyDescent="0.3">
      <c r="B222" s="715" t="s">
        <v>342</v>
      </c>
      <c r="C222" s="1142" t="s">
        <v>343</v>
      </c>
      <c r="D222" s="1142"/>
      <c r="E222" s="1142"/>
      <c r="F222" s="1142"/>
      <c r="G222" s="1142"/>
      <c r="H222" s="1142"/>
      <c r="I222" s="1142"/>
    </row>
    <row r="223" spans="2:9" ht="24.2" customHeight="1" x14ac:dyDescent="0.3">
      <c r="B223" s="715" t="s">
        <v>344</v>
      </c>
      <c r="C223" s="1142" t="s">
        <v>345</v>
      </c>
      <c r="D223" s="1142"/>
      <c r="E223" s="1142"/>
      <c r="F223" s="1142"/>
      <c r="G223" s="1142"/>
      <c r="H223" s="1142"/>
      <c r="I223" s="1142"/>
    </row>
    <row r="224" spans="2:9" ht="27.8" customHeight="1" x14ac:dyDescent="0.3">
      <c r="B224" s="715" t="s">
        <v>346</v>
      </c>
      <c r="C224" s="1142" t="s">
        <v>347</v>
      </c>
      <c r="D224" s="1142"/>
      <c r="E224" s="1142"/>
      <c r="F224" s="1142"/>
      <c r="G224" s="1142"/>
      <c r="H224" s="1142"/>
      <c r="I224" s="1142"/>
    </row>
    <row r="225" spans="2:9" x14ac:dyDescent="0.3">
      <c r="B225" s="715" t="s">
        <v>348</v>
      </c>
      <c r="C225" s="1142" t="s">
        <v>349</v>
      </c>
      <c r="D225" s="1142"/>
      <c r="E225" s="1142"/>
      <c r="F225" s="1142"/>
      <c r="G225" s="1142"/>
      <c r="H225" s="1142"/>
      <c r="I225" s="1142"/>
    </row>
    <row r="226" spans="2:9" ht="45.25" customHeight="1" x14ac:dyDescent="0.3">
      <c r="B226" s="715" t="s">
        <v>350</v>
      </c>
      <c r="C226" s="1142" t="s">
        <v>351</v>
      </c>
      <c r="D226" s="1142"/>
      <c r="E226" s="1142"/>
      <c r="F226" s="1142"/>
      <c r="G226" s="1142"/>
      <c r="H226" s="1142"/>
      <c r="I226" s="1142"/>
    </row>
    <row r="227" spans="2:9" ht="25.5" customHeight="1" x14ac:dyDescent="0.3">
      <c r="B227" s="715" t="s">
        <v>352</v>
      </c>
      <c r="C227" s="1142" t="s">
        <v>353</v>
      </c>
      <c r="D227" s="1142"/>
      <c r="E227" s="1142"/>
      <c r="F227" s="1142"/>
      <c r="G227" s="1142"/>
      <c r="H227" s="1142"/>
      <c r="I227" s="1142"/>
    </row>
    <row r="228" spans="2:9" ht="26.25" customHeight="1" x14ac:dyDescent="0.3">
      <c r="B228" s="715" t="s">
        <v>354</v>
      </c>
      <c r="C228" s="1143" t="s">
        <v>355</v>
      </c>
      <c r="D228" s="1144"/>
      <c r="E228" s="1144"/>
      <c r="F228" s="1144"/>
      <c r="G228" s="1144"/>
      <c r="H228" s="1144"/>
      <c r="I228" s="1141"/>
    </row>
    <row r="231" spans="2:9" s="418" customFormat="1" x14ac:dyDescent="0.3"/>
    <row r="232" spans="2:9" ht="23.05" x14ac:dyDescent="0.45">
      <c r="B232" s="709" t="s">
        <v>258</v>
      </c>
    </row>
    <row r="234" spans="2:9" x14ac:dyDescent="0.3">
      <c r="B234" t="s">
        <v>356</v>
      </c>
    </row>
    <row r="235" spans="2:9" x14ac:dyDescent="0.3">
      <c r="B235" t="s">
        <v>357</v>
      </c>
      <c r="I235" s="708" t="s">
        <v>297</v>
      </c>
    </row>
    <row r="237" spans="2:9" x14ac:dyDescent="0.3">
      <c r="B237" t="s">
        <v>358</v>
      </c>
    </row>
    <row r="238" spans="2:9" x14ac:dyDescent="0.3">
      <c r="B238" t="s">
        <v>357</v>
      </c>
    </row>
    <row r="242" spans="2:11" x14ac:dyDescent="0.3">
      <c r="B242" t="s">
        <v>299</v>
      </c>
      <c r="K242" t="s">
        <v>359</v>
      </c>
    </row>
    <row r="243" spans="2:11" x14ac:dyDescent="0.3">
      <c r="B243" s="713" t="s">
        <v>301</v>
      </c>
      <c r="C243" s="1140" t="s">
        <v>302</v>
      </c>
      <c r="D243" s="1140"/>
      <c r="E243" s="1140"/>
      <c r="F243" s="1140"/>
      <c r="G243" s="1140"/>
      <c r="H243" s="1140"/>
      <c r="I243" s="1140"/>
    </row>
    <row r="244" spans="2:11" x14ac:dyDescent="0.3">
      <c r="B244" s="714" t="s">
        <v>360</v>
      </c>
      <c r="C244" s="1139" t="s">
        <v>361</v>
      </c>
      <c r="D244" s="1139"/>
      <c r="E244" s="1139"/>
      <c r="F244" s="1139"/>
      <c r="G244" s="1139"/>
      <c r="H244" s="1139"/>
      <c r="I244" s="1139"/>
    </row>
    <row r="245" spans="2:11" ht="13" customHeight="1" x14ac:dyDescent="0.3">
      <c r="B245" s="714" t="s">
        <v>305</v>
      </c>
      <c r="C245" s="1139" t="s">
        <v>362</v>
      </c>
      <c r="D245" s="1139"/>
      <c r="E245" s="1139"/>
      <c r="F245" s="1139"/>
      <c r="G245" s="1139"/>
      <c r="H245" s="1139"/>
      <c r="I245" s="1139"/>
    </row>
    <row r="246" spans="2:11" ht="29.95" customHeight="1" x14ac:dyDescent="0.3">
      <c r="B246" s="714" t="s">
        <v>363</v>
      </c>
      <c r="C246" s="1139" t="s">
        <v>364</v>
      </c>
      <c r="D246" s="1139"/>
      <c r="E246" s="1139"/>
      <c r="F246" s="1139"/>
      <c r="G246" s="1139"/>
      <c r="H246" s="1139"/>
      <c r="I246" s="1139"/>
    </row>
    <row r="247" spans="2:11" ht="29.95" customHeight="1" x14ac:dyDescent="0.3">
      <c r="B247" s="714" t="s">
        <v>365</v>
      </c>
      <c r="C247" s="1139" t="s">
        <v>366</v>
      </c>
      <c r="D247" s="1139"/>
      <c r="E247" s="1139"/>
      <c r="F247" s="1139"/>
      <c r="G247" s="1139"/>
      <c r="H247" s="1139"/>
      <c r="I247" s="1139"/>
    </row>
    <row r="248" spans="2:11" x14ac:dyDescent="0.3">
      <c r="B248" s="714" t="s">
        <v>309</v>
      </c>
      <c r="C248" s="1139" t="s">
        <v>367</v>
      </c>
      <c r="D248" s="1139"/>
      <c r="E248" s="1139"/>
      <c r="F248" s="1139"/>
      <c r="G248" s="1139"/>
      <c r="H248" s="1139"/>
      <c r="I248" s="1139"/>
    </row>
    <row r="249" spans="2:11" ht="29.95" customHeight="1" x14ac:dyDescent="0.3">
      <c r="B249" s="714" t="s">
        <v>368</v>
      </c>
      <c r="C249" s="1139" t="s">
        <v>369</v>
      </c>
      <c r="D249" s="1139"/>
      <c r="E249" s="1139"/>
      <c r="F249" s="1139"/>
      <c r="G249" s="1139"/>
      <c r="H249" s="1139"/>
      <c r="I249" s="1139"/>
    </row>
    <row r="250" spans="2:11" ht="24.8" customHeight="1" x14ac:dyDescent="0.3">
      <c r="B250" s="714" t="s">
        <v>316</v>
      </c>
      <c r="C250" s="1141" t="s">
        <v>370</v>
      </c>
      <c r="D250" s="1142"/>
      <c r="E250" s="1142"/>
      <c r="F250" s="1142"/>
      <c r="G250" s="1142"/>
      <c r="H250" s="1142"/>
      <c r="I250" s="1142"/>
    </row>
    <row r="251" spans="2:11" ht="26.25" customHeight="1" x14ac:dyDescent="0.3">
      <c r="B251" s="714" t="s">
        <v>371</v>
      </c>
      <c r="C251" s="1139" t="s">
        <v>372</v>
      </c>
      <c r="D251" s="1139"/>
      <c r="E251" s="1139"/>
      <c r="F251" s="1139"/>
      <c r="G251" s="1139"/>
      <c r="H251" s="1139"/>
      <c r="I251" s="1139"/>
    </row>
    <row r="252" spans="2:11" ht="60.05" customHeight="1" x14ac:dyDescent="0.3">
      <c r="B252" s="714" t="s">
        <v>373</v>
      </c>
      <c r="C252" s="1139" t="s">
        <v>374</v>
      </c>
      <c r="D252" s="1139"/>
      <c r="E252" s="1139"/>
      <c r="F252" s="1139"/>
      <c r="G252" s="1139"/>
      <c r="H252" s="1139"/>
      <c r="I252" s="1139"/>
    </row>
    <row r="253" spans="2:11" ht="27.8" customHeight="1" x14ac:dyDescent="0.3">
      <c r="B253" s="714" t="s">
        <v>375</v>
      </c>
      <c r="C253" s="1139" t="s">
        <v>376</v>
      </c>
      <c r="D253" s="1139"/>
      <c r="E253" s="1139"/>
      <c r="F253" s="1139"/>
      <c r="G253" s="1139"/>
      <c r="H253" s="1139"/>
      <c r="I253" s="1139"/>
    </row>
    <row r="254" spans="2:11" x14ac:dyDescent="0.3">
      <c r="B254" s="714" t="s">
        <v>377</v>
      </c>
      <c r="C254" s="1139" t="s">
        <v>378</v>
      </c>
      <c r="D254" s="1139"/>
      <c r="E254" s="1139"/>
      <c r="F254" s="1139"/>
      <c r="G254" s="1139"/>
      <c r="H254" s="1139"/>
      <c r="I254" s="1139"/>
    </row>
    <row r="255" spans="2:11" ht="19.45" customHeight="1" x14ac:dyDescent="0.3">
      <c r="B255" s="714" t="s">
        <v>379</v>
      </c>
      <c r="C255" s="1139" t="s">
        <v>380</v>
      </c>
      <c r="D255" s="1139"/>
      <c r="E255" s="1139"/>
      <c r="F255" s="1139"/>
      <c r="G255" s="1139"/>
      <c r="H255" s="1139"/>
      <c r="I255" s="1139"/>
    </row>
    <row r="256" spans="2:11" ht="32.25" customHeight="1" x14ac:dyDescent="0.3">
      <c r="B256" s="714" t="s">
        <v>381</v>
      </c>
      <c r="C256" s="1139" t="s">
        <v>382</v>
      </c>
      <c r="D256" s="1139"/>
      <c r="E256" s="1139"/>
      <c r="F256" s="1139"/>
      <c r="G256" s="1139"/>
      <c r="H256" s="1139"/>
      <c r="I256" s="1139"/>
    </row>
    <row r="257" spans="2:11" ht="31" customHeight="1" x14ac:dyDescent="0.3"/>
    <row r="261" spans="2:11" s="418" customFormat="1" x14ac:dyDescent="0.3"/>
    <row r="262" spans="2:11" ht="23.05" x14ac:dyDescent="0.45">
      <c r="B262" s="709" t="s">
        <v>271</v>
      </c>
    </row>
    <row r="264" spans="2:11" x14ac:dyDescent="0.3">
      <c r="B264" t="s">
        <v>383</v>
      </c>
    </row>
    <row r="266" spans="2:11" x14ac:dyDescent="0.3">
      <c r="B266" t="s">
        <v>384</v>
      </c>
    </row>
    <row r="267" spans="2:11" x14ac:dyDescent="0.3">
      <c r="B267" t="s">
        <v>385</v>
      </c>
    </row>
    <row r="271" spans="2:11" x14ac:dyDescent="0.3">
      <c r="B271" t="s">
        <v>386</v>
      </c>
      <c r="K271" t="s">
        <v>387</v>
      </c>
    </row>
    <row r="272" spans="2:11" x14ac:dyDescent="0.3">
      <c r="B272" s="713" t="s">
        <v>301</v>
      </c>
      <c r="C272" s="1140" t="s">
        <v>302</v>
      </c>
      <c r="D272" s="1140"/>
      <c r="E272" s="1140"/>
      <c r="F272" s="1140"/>
      <c r="G272" s="1140"/>
      <c r="H272" s="1140"/>
      <c r="I272" s="1140"/>
    </row>
    <row r="273" spans="2:11" ht="41.2" customHeight="1" x14ac:dyDescent="0.3">
      <c r="B273" s="714" t="s">
        <v>388</v>
      </c>
      <c r="C273" s="1139" t="s">
        <v>389</v>
      </c>
      <c r="D273" s="1139"/>
      <c r="E273" s="1139"/>
      <c r="F273" s="1139"/>
      <c r="G273" s="1139"/>
      <c r="H273" s="1139"/>
      <c r="I273" s="1139"/>
    </row>
    <row r="274" spans="2:11" ht="21.75" customHeight="1" x14ac:dyDescent="0.3">
      <c r="B274" s="714" t="s">
        <v>390</v>
      </c>
      <c r="C274" s="1139" t="s">
        <v>391</v>
      </c>
      <c r="D274" s="1139"/>
      <c r="E274" s="1139"/>
      <c r="F274" s="1139"/>
      <c r="G274" s="1139"/>
      <c r="H274" s="1139"/>
      <c r="I274" s="1139"/>
    </row>
    <row r="275" spans="2:11" ht="21.05" customHeight="1" x14ac:dyDescent="0.3">
      <c r="B275" s="714" t="s">
        <v>392</v>
      </c>
      <c r="C275" s="1139" t="s">
        <v>393</v>
      </c>
      <c r="D275" s="1139"/>
      <c r="E275" s="1139"/>
      <c r="F275" s="1139"/>
      <c r="G275" s="1139"/>
      <c r="H275" s="1139"/>
      <c r="I275" s="1139"/>
    </row>
    <row r="276" spans="2:11" ht="26.25" customHeight="1" x14ac:dyDescent="0.3">
      <c r="B276" s="714" t="s">
        <v>394</v>
      </c>
      <c r="C276" s="1139" t="s">
        <v>395</v>
      </c>
      <c r="D276" s="1139"/>
      <c r="E276" s="1139"/>
      <c r="F276" s="1139"/>
      <c r="G276" s="1139"/>
      <c r="H276" s="1139"/>
      <c r="I276" s="1139"/>
    </row>
    <row r="277" spans="2:11" ht="21.05" customHeight="1" x14ac:dyDescent="0.3">
      <c r="B277" s="714" t="s">
        <v>396</v>
      </c>
      <c r="C277" s="1139" t="s">
        <v>397</v>
      </c>
      <c r="D277" s="1139"/>
      <c r="E277" s="1139"/>
      <c r="F277" s="1139"/>
      <c r="G277" s="1139"/>
      <c r="H277" s="1139"/>
      <c r="I277" s="1139"/>
    </row>
    <row r="278" spans="2:11" ht="33" customHeight="1" x14ac:dyDescent="0.3">
      <c r="B278" s="714" t="s">
        <v>398</v>
      </c>
      <c r="C278" s="1139" t="s">
        <v>399</v>
      </c>
      <c r="D278" s="1139"/>
      <c r="E278" s="1139"/>
      <c r="F278" s="1139"/>
      <c r="G278" s="1139"/>
      <c r="H278" s="1139"/>
      <c r="I278" s="1139"/>
    </row>
    <row r="281" spans="2:11" x14ac:dyDescent="0.3">
      <c r="B281" t="s">
        <v>400</v>
      </c>
    </row>
    <row r="282" spans="2:11" x14ac:dyDescent="0.3">
      <c r="B282" t="s">
        <v>401</v>
      </c>
      <c r="K282" t="s">
        <v>387</v>
      </c>
    </row>
    <row r="283" spans="2:11" x14ac:dyDescent="0.3">
      <c r="B283" s="713" t="s">
        <v>301</v>
      </c>
      <c r="C283" s="1140" t="s">
        <v>302</v>
      </c>
      <c r="D283" s="1140"/>
      <c r="E283" s="1140"/>
      <c r="F283" s="1140"/>
      <c r="G283" s="1140"/>
      <c r="H283" s="1140"/>
      <c r="I283" s="1140"/>
    </row>
    <row r="284" spans="2:11" x14ac:dyDescent="0.3">
      <c r="B284" s="714" t="s">
        <v>402</v>
      </c>
      <c r="C284" s="1139" t="s">
        <v>403</v>
      </c>
      <c r="D284" s="1139"/>
      <c r="E284" s="1139"/>
      <c r="F284" s="1139"/>
      <c r="G284" s="1139"/>
      <c r="H284" s="1139"/>
      <c r="I284" s="1139"/>
    </row>
    <row r="285" spans="2:11" ht="29.25" customHeight="1" x14ac:dyDescent="0.3">
      <c r="B285" s="714" t="s">
        <v>404</v>
      </c>
      <c r="C285" s="1139" t="s">
        <v>405</v>
      </c>
      <c r="D285" s="1139"/>
      <c r="E285" s="1139"/>
      <c r="F285" s="1139"/>
      <c r="G285" s="1139"/>
      <c r="H285" s="1139"/>
      <c r="I285" s="1139"/>
    </row>
    <row r="286" spans="2:11" ht="121" customHeight="1" x14ac:dyDescent="0.3">
      <c r="B286" s="714" t="s">
        <v>406</v>
      </c>
      <c r="C286" s="1139" t="s">
        <v>407</v>
      </c>
      <c r="D286" s="1139"/>
      <c r="E286" s="1139"/>
      <c r="F286" s="1139"/>
      <c r="G286" s="1139"/>
      <c r="H286" s="1139"/>
      <c r="I286" s="1139"/>
    </row>
    <row r="287" spans="2:11" ht="29.25" customHeight="1" x14ac:dyDescent="0.3">
      <c r="B287" s="714" t="s">
        <v>408</v>
      </c>
      <c r="C287" s="1139" t="s">
        <v>409</v>
      </c>
      <c r="D287" s="1139"/>
      <c r="E287" s="1139"/>
      <c r="F287" s="1139"/>
      <c r="G287" s="1139"/>
      <c r="H287" s="1139"/>
      <c r="I287" s="1139"/>
    </row>
    <row r="288" spans="2:11" x14ac:dyDescent="0.3">
      <c r="B288" s="714" t="s">
        <v>410</v>
      </c>
      <c r="C288" s="1139" t="s">
        <v>411</v>
      </c>
      <c r="D288" s="1139"/>
      <c r="E288" s="1139"/>
      <c r="F288" s="1139"/>
      <c r="G288" s="1139"/>
      <c r="H288" s="1139"/>
      <c r="I288" s="1139"/>
    </row>
    <row r="289" spans="2:11" x14ac:dyDescent="0.3">
      <c r="B289" s="714" t="s">
        <v>412</v>
      </c>
      <c r="C289" s="1139" t="s">
        <v>413</v>
      </c>
      <c r="D289" s="1139"/>
      <c r="E289" s="1139"/>
      <c r="F289" s="1139"/>
      <c r="G289" s="1139"/>
      <c r="H289" s="1139"/>
      <c r="I289" s="1139"/>
    </row>
    <row r="290" spans="2:11" x14ac:dyDescent="0.3">
      <c r="B290" s="714" t="s">
        <v>414</v>
      </c>
      <c r="C290" s="1139" t="s">
        <v>415</v>
      </c>
      <c r="D290" s="1139"/>
      <c r="E290" s="1139"/>
      <c r="F290" s="1139"/>
      <c r="G290" s="1139"/>
      <c r="H290" s="1139"/>
      <c r="I290" s="1139"/>
    </row>
    <row r="291" spans="2:11" x14ac:dyDescent="0.3">
      <c r="B291" s="714" t="s">
        <v>416</v>
      </c>
      <c r="C291" s="1139" t="s">
        <v>417</v>
      </c>
      <c r="D291" s="1139"/>
      <c r="E291" s="1139"/>
      <c r="F291" s="1139"/>
      <c r="G291" s="1139"/>
      <c r="H291" s="1139"/>
      <c r="I291" s="1139"/>
    </row>
    <row r="292" spans="2:11" x14ac:dyDescent="0.3">
      <c r="B292" s="714" t="s">
        <v>418</v>
      </c>
      <c r="C292" s="1139" t="s">
        <v>419</v>
      </c>
      <c r="D292" s="1139"/>
      <c r="E292" s="1139"/>
      <c r="F292" s="1139"/>
      <c r="G292" s="1139"/>
      <c r="H292" s="1139"/>
      <c r="I292" s="1139"/>
    </row>
    <row r="293" spans="2:11" ht="13" customHeight="1" x14ac:dyDescent="0.3">
      <c r="B293" s="714" t="s">
        <v>420</v>
      </c>
      <c r="C293" s="1139" t="s">
        <v>421</v>
      </c>
      <c r="D293" s="1139"/>
      <c r="E293" s="1139"/>
      <c r="F293" s="1139"/>
      <c r="G293" s="1139"/>
      <c r="H293" s="1139"/>
      <c r="I293" s="1139"/>
    </row>
    <row r="294" spans="2:11" ht="13" customHeight="1" x14ac:dyDescent="0.3">
      <c r="B294" s="714" t="s">
        <v>422</v>
      </c>
      <c r="C294" s="1139" t="s">
        <v>423</v>
      </c>
      <c r="D294" s="1139"/>
      <c r="E294" s="1139"/>
      <c r="F294" s="1139"/>
      <c r="G294" s="1139"/>
      <c r="H294" s="1139"/>
      <c r="I294" s="1139"/>
    </row>
    <row r="295" spans="2:11" ht="13" customHeight="1" x14ac:dyDescent="0.3">
      <c r="B295" s="714" t="s">
        <v>424</v>
      </c>
      <c r="C295" s="1139" t="s">
        <v>425</v>
      </c>
      <c r="D295" s="1139"/>
      <c r="E295" s="1139"/>
      <c r="F295" s="1139"/>
      <c r="G295" s="1139"/>
      <c r="H295" s="1139"/>
      <c r="I295" s="1139"/>
    </row>
    <row r="296" spans="2:11" ht="13" customHeight="1" x14ac:dyDescent="0.3">
      <c r="B296" s="714" t="s">
        <v>426</v>
      </c>
      <c r="C296" s="1139" t="s">
        <v>427</v>
      </c>
      <c r="D296" s="1139"/>
      <c r="E296" s="1139"/>
      <c r="F296" s="1139"/>
      <c r="G296" s="1139"/>
      <c r="H296" s="1139"/>
      <c r="I296" s="1139"/>
    </row>
    <row r="297" spans="2:11" x14ac:dyDescent="0.3">
      <c r="B297" s="714" t="s">
        <v>322</v>
      </c>
      <c r="C297" s="1139" t="s">
        <v>428</v>
      </c>
      <c r="D297" s="1139"/>
      <c r="E297" s="1139"/>
      <c r="F297" s="1139"/>
      <c r="G297" s="1139"/>
      <c r="H297" s="1139"/>
      <c r="I297" s="1139"/>
    </row>
    <row r="302" spans="2:11" x14ac:dyDescent="0.3">
      <c r="B302" t="s">
        <v>429</v>
      </c>
    </row>
    <row r="303" spans="2:11" x14ac:dyDescent="0.3">
      <c r="B303" t="s">
        <v>430</v>
      </c>
      <c r="K303" t="s">
        <v>387</v>
      </c>
    </row>
    <row r="304" spans="2:11" x14ac:dyDescent="0.3">
      <c r="B304" s="713" t="s">
        <v>301</v>
      </c>
      <c r="C304" s="1140" t="s">
        <v>302</v>
      </c>
      <c r="D304" s="1140"/>
      <c r="E304" s="1140"/>
      <c r="F304" s="1140"/>
      <c r="G304" s="1140"/>
      <c r="H304" s="1140"/>
      <c r="I304" s="1140"/>
    </row>
    <row r="305" spans="2:9" x14ac:dyDescent="0.3">
      <c r="B305" s="714" t="s">
        <v>431</v>
      </c>
      <c r="C305" s="1139" t="s">
        <v>432</v>
      </c>
      <c r="D305" s="1139"/>
      <c r="E305" s="1139"/>
      <c r="F305" s="1139"/>
      <c r="G305" s="1139"/>
      <c r="H305" s="1139"/>
      <c r="I305" s="1139"/>
    </row>
    <row r="306" spans="2:9" ht="33" customHeight="1" x14ac:dyDescent="0.3">
      <c r="B306" s="714" t="s">
        <v>433</v>
      </c>
      <c r="C306" s="1139" t="s">
        <v>434</v>
      </c>
      <c r="D306" s="1139"/>
      <c r="E306" s="1139"/>
      <c r="F306" s="1139"/>
      <c r="G306" s="1139"/>
      <c r="H306" s="1139"/>
      <c r="I306" s="1139"/>
    </row>
    <row r="307" spans="2:9" ht="32.25" customHeight="1" x14ac:dyDescent="0.3">
      <c r="B307" s="714" t="s">
        <v>435</v>
      </c>
      <c r="C307" s="1139" t="s">
        <v>436</v>
      </c>
      <c r="D307" s="1139"/>
      <c r="E307" s="1139"/>
      <c r="F307" s="1139"/>
      <c r="G307" s="1139"/>
      <c r="H307" s="1139"/>
      <c r="I307" s="1139"/>
    </row>
    <row r="308" spans="2:9" x14ac:dyDescent="0.3">
      <c r="B308" s="714" t="s">
        <v>437</v>
      </c>
      <c r="C308" s="1139" t="s">
        <v>438</v>
      </c>
      <c r="D308" s="1139"/>
      <c r="E308" s="1139"/>
      <c r="F308" s="1139"/>
      <c r="G308" s="1139"/>
      <c r="H308" s="1139"/>
      <c r="I308" s="1139"/>
    </row>
    <row r="309" spans="2:9" ht="27.25" customHeight="1" x14ac:dyDescent="0.3">
      <c r="B309" s="714" t="s">
        <v>368</v>
      </c>
      <c r="C309" s="1139" t="s">
        <v>439</v>
      </c>
      <c r="D309" s="1139"/>
      <c r="E309" s="1139"/>
      <c r="F309" s="1139"/>
      <c r="G309" s="1139"/>
      <c r="H309" s="1139"/>
      <c r="I309" s="1139"/>
    </row>
    <row r="310" spans="2:9" ht="13" customHeight="1" x14ac:dyDescent="0.3">
      <c r="B310" s="714" t="s">
        <v>360</v>
      </c>
      <c r="C310" s="1139" t="s">
        <v>440</v>
      </c>
      <c r="D310" s="1139"/>
      <c r="E310" s="1139"/>
      <c r="F310" s="1139"/>
      <c r="G310" s="1139"/>
      <c r="H310" s="1139"/>
      <c r="I310" s="1139"/>
    </row>
    <row r="311" spans="2:9" ht="13.85" x14ac:dyDescent="0.3">
      <c r="B311" s="55"/>
    </row>
    <row r="312" spans="2:9" s="418" customFormat="1" ht="13.85" x14ac:dyDescent="0.3">
      <c r="B312" s="828"/>
    </row>
    <row r="313" spans="2:9" ht="13.85" x14ac:dyDescent="0.3">
      <c r="B313" s="55"/>
    </row>
    <row r="314" spans="2:9" ht="13.85" x14ac:dyDescent="0.3">
      <c r="B314" s="55"/>
    </row>
    <row r="315" spans="2:9" ht="13.85" x14ac:dyDescent="0.3">
      <c r="B315" s="55"/>
    </row>
    <row r="316" spans="2:9" ht="13.85" x14ac:dyDescent="0.3">
      <c r="B316" s="55"/>
    </row>
    <row r="317" spans="2:9" ht="13.85" x14ac:dyDescent="0.3">
      <c r="B317" s="55"/>
    </row>
    <row r="318" spans="2:9" ht="13.85" x14ac:dyDescent="0.3">
      <c r="B318" s="55"/>
    </row>
    <row r="319" spans="2:9" ht="13.85" x14ac:dyDescent="0.3">
      <c r="B319" s="55"/>
    </row>
    <row r="320" spans="2:9" ht="13.85" x14ac:dyDescent="0.3">
      <c r="B320" s="55"/>
    </row>
    <row r="321" spans="2:2" ht="13.85" x14ac:dyDescent="0.3">
      <c r="B321" s="55"/>
    </row>
    <row r="322" spans="2:2" ht="13.85" x14ac:dyDescent="0.3">
      <c r="B322" s="55"/>
    </row>
    <row r="323" spans="2:2" ht="13.85" x14ac:dyDescent="0.3">
      <c r="B323" s="55"/>
    </row>
    <row r="324" spans="2:2" ht="13.85" x14ac:dyDescent="0.3">
      <c r="B324" s="55"/>
    </row>
    <row r="325" spans="2:2" ht="13.85" x14ac:dyDescent="0.3">
      <c r="B325" s="55"/>
    </row>
    <row r="326" spans="2:2" ht="13.85" x14ac:dyDescent="0.3">
      <c r="B326" s="55"/>
    </row>
    <row r="327" spans="2:2" ht="13.85" x14ac:dyDescent="0.3">
      <c r="B327" s="55"/>
    </row>
    <row r="328" spans="2:2" ht="13.85" x14ac:dyDescent="0.3">
      <c r="B328" s="55"/>
    </row>
    <row r="329" spans="2:2" ht="13.85" x14ac:dyDescent="0.3">
      <c r="B329" s="55"/>
    </row>
    <row r="330" spans="2:2" ht="13.85" x14ac:dyDescent="0.3">
      <c r="B330" s="55"/>
    </row>
    <row r="331" spans="2:2" ht="13.85" x14ac:dyDescent="0.3">
      <c r="B331" s="55"/>
    </row>
    <row r="332" spans="2:2" ht="13.85" x14ac:dyDescent="0.3">
      <c r="B332" s="55"/>
    </row>
    <row r="333" spans="2:2" ht="13.85" x14ac:dyDescent="0.3">
      <c r="B333" s="55"/>
    </row>
    <row r="334" spans="2:2" ht="13.85" x14ac:dyDescent="0.3">
      <c r="B334" s="55"/>
    </row>
    <row r="335" spans="2:2" ht="13.85" x14ac:dyDescent="0.3">
      <c r="B335" s="55"/>
    </row>
    <row r="336" spans="2:2" ht="13.85" x14ac:dyDescent="0.3">
      <c r="B336" s="55"/>
    </row>
    <row r="337" spans="2:2" ht="13.85" x14ac:dyDescent="0.3">
      <c r="B337" s="55"/>
    </row>
    <row r="338" spans="2:2" ht="13.85" x14ac:dyDescent="0.3">
      <c r="B338" s="55"/>
    </row>
    <row r="339" spans="2:2" ht="13.85" x14ac:dyDescent="0.3">
      <c r="B339" s="55"/>
    </row>
    <row r="340" spans="2:2" ht="13.85" x14ac:dyDescent="0.3">
      <c r="B340" s="55"/>
    </row>
    <row r="341" spans="2:2" ht="13.85" x14ac:dyDescent="0.3">
      <c r="B341" s="55"/>
    </row>
    <row r="342" spans="2:2" ht="13.85" x14ac:dyDescent="0.3">
      <c r="B342" s="55"/>
    </row>
    <row r="343" spans="2:2" ht="13.85" x14ac:dyDescent="0.3">
      <c r="B343" s="55"/>
    </row>
    <row r="344" spans="2:2" ht="13.85" x14ac:dyDescent="0.3">
      <c r="B344" s="55"/>
    </row>
    <row r="345" spans="2:2" ht="13.85" x14ac:dyDescent="0.3">
      <c r="B345" s="55"/>
    </row>
    <row r="346" spans="2:2" ht="13.85" x14ac:dyDescent="0.3">
      <c r="B346" s="55"/>
    </row>
    <row r="347" spans="2:2" ht="13.85" x14ac:dyDescent="0.3">
      <c r="B347" s="55"/>
    </row>
    <row r="348" spans="2:2" ht="13.85" x14ac:dyDescent="0.3">
      <c r="B348" s="55"/>
    </row>
    <row r="349" spans="2:2" ht="13.85" x14ac:dyDescent="0.3">
      <c r="B349" s="55"/>
    </row>
    <row r="350" spans="2:2" ht="13.85" x14ac:dyDescent="0.3">
      <c r="B350" s="55"/>
    </row>
    <row r="351" spans="2:2" ht="13.85" x14ac:dyDescent="0.3">
      <c r="B351" s="55"/>
    </row>
    <row r="352" spans="2:2" ht="13.85" x14ac:dyDescent="0.3">
      <c r="B352" s="55"/>
    </row>
    <row r="353" spans="2:2" ht="13.85" x14ac:dyDescent="0.3">
      <c r="B353" s="55"/>
    </row>
    <row r="354" spans="2:2" ht="13.85" x14ac:dyDescent="0.3">
      <c r="B354" s="55"/>
    </row>
    <row r="355" spans="2:2" ht="13.85" x14ac:dyDescent="0.3">
      <c r="B355" s="55"/>
    </row>
    <row r="356" spans="2:2" ht="13.85" x14ac:dyDescent="0.3">
      <c r="B356" s="55"/>
    </row>
    <row r="357" spans="2:2" ht="13.85" x14ac:dyDescent="0.3">
      <c r="B357" s="55"/>
    </row>
    <row r="358" spans="2:2" ht="13.85" x14ac:dyDescent="0.3">
      <c r="B358" s="55"/>
    </row>
    <row r="359" spans="2:2" ht="13.85" x14ac:dyDescent="0.3">
      <c r="B359" s="55"/>
    </row>
    <row r="360" spans="2:2" ht="13.85" x14ac:dyDescent="0.3">
      <c r="B360" s="55"/>
    </row>
    <row r="361" spans="2:2" ht="13.85" x14ac:dyDescent="0.3">
      <c r="B361" s="55"/>
    </row>
    <row r="362" spans="2:2" ht="13.85" x14ac:dyDescent="0.3">
      <c r="B362" s="55"/>
    </row>
    <row r="363" spans="2:2" ht="13.85" x14ac:dyDescent="0.3">
      <c r="B363" s="55"/>
    </row>
    <row r="364" spans="2:2" ht="13.85" x14ac:dyDescent="0.3">
      <c r="B364" s="55"/>
    </row>
    <row r="365" spans="2:2" ht="13.85" x14ac:dyDescent="0.3">
      <c r="B365" s="55"/>
    </row>
    <row r="366" spans="2:2" ht="13.85" x14ac:dyDescent="0.3">
      <c r="B366" s="55"/>
    </row>
    <row r="367" spans="2:2" ht="13.85" x14ac:dyDescent="0.3">
      <c r="B367" s="55"/>
    </row>
    <row r="368" spans="2:2" ht="13.85" x14ac:dyDescent="0.3">
      <c r="B368" s="55"/>
    </row>
    <row r="369" spans="2:2" ht="13.85" x14ac:dyDescent="0.3">
      <c r="B369" s="55"/>
    </row>
    <row r="370" spans="2:2" ht="13.85" x14ac:dyDescent="0.3">
      <c r="B370" s="55"/>
    </row>
    <row r="371" spans="2:2" ht="13.85" x14ac:dyDescent="0.3">
      <c r="B371" s="55"/>
    </row>
    <row r="372" spans="2:2" ht="13.85" x14ac:dyDescent="0.3">
      <c r="B372" s="55"/>
    </row>
    <row r="373" spans="2:2" ht="13.85" x14ac:dyDescent="0.3">
      <c r="B373" s="55"/>
    </row>
    <row r="374" spans="2:2" ht="13.85" x14ac:dyDescent="0.3">
      <c r="B374" s="55"/>
    </row>
    <row r="375" spans="2:2" ht="13.85" x14ac:dyDescent="0.3">
      <c r="B375" s="55"/>
    </row>
    <row r="376" spans="2:2" ht="13.85" x14ac:dyDescent="0.3">
      <c r="B376" s="55"/>
    </row>
    <row r="377" spans="2:2" ht="13.85" x14ac:dyDescent="0.3">
      <c r="B377" s="55"/>
    </row>
    <row r="378" spans="2:2" ht="13.85" x14ac:dyDescent="0.3">
      <c r="B378" s="55"/>
    </row>
    <row r="379" spans="2:2" ht="13.85" x14ac:dyDescent="0.3">
      <c r="B379" s="55"/>
    </row>
    <row r="380" spans="2:2" ht="13.85" x14ac:dyDescent="0.3">
      <c r="B380" s="55"/>
    </row>
    <row r="381" spans="2:2" ht="13.85" x14ac:dyDescent="0.3">
      <c r="B381" s="55"/>
    </row>
    <row r="382" spans="2:2" ht="13.85" x14ac:dyDescent="0.3">
      <c r="B382" s="55"/>
    </row>
    <row r="383" spans="2:2" ht="13.85" x14ac:dyDescent="0.3">
      <c r="B383" s="55"/>
    </row>
    <row r="384" spans="2:2" ht="13.85" x14ac:dyDescent="0.3">
      <c r="B384" s="55"/>
    </row>
    <row r="385" spans="2:2" ht="13.85" x14ac:dyDescent="0.3">
      <c r="B385" s="55"/>
    </row>
    <row r="386" spans="2:2" ht="13.85" x14ac:dyDescent="0.3">
      <c r="B386" s="55"/>
    </row>
    <row r="387" spans="2:2" ht="13.85" x14ac:dyDescent="0.3">
      <c r="B387" s="55"/>
    </row>
    <row r="388" spans="2:2" ht="13.85" x14ac:dyDescent="0.3">
      <c r="B388" s="55"/>
    </row>
    <row r="389" spans="2:2" ht="13.85" x14ac:dyDescent="0.3">
      <c r="B389" s="55"/>
    </row>
    <row r="390" spans="2:2" ht="13.85" x14ac:dyDescent="0.3">
      <c r="B390" s="55"/>
    </row>
    <row r="391" spans="2:2" ht="13.85" x14ac:dyDescent="0.3">
      <c r="B391" s="55"/>
    </row>
    <row r="392" spans="2:2" ht="13.85" x14ac:dyDescent="0.3">
      <c r="B392" s="55"/>
    </row>
    <row r="393" spans="2:2" ht="13.85" x14ac:dyDescent="0.3">
      <c r="B393" s="55"/>
    </row>
    <row r="394" spans="2:2" ht="13.85" x14ac:dyDescent="0.3">
      <c r="B394" s="55"/>
    </row>
    <row r="395" spans="2:2" ht="13.85" x14ac:dyDescent="0.3">
      <c r="B395" s="55"/>
    </row>
    <row r="396" spans="2:2" ht="13.85" x14ac:dyDescent="0.3">
      <c r="B396" s="55"/>
    </row>
    <row r="397" spans="2:2" ht="13.85" x14ac:dyDescent="0.3">
      <c r="B397" s="55"/>
    </row>
    <row r="398" spans="2:2" ht="13.85" x14ac:dyDescent="0.3">
      <c r="B398" s="55"/>
    </row>
    <row r="399" spans="2:2" ht="13.85" x14ac:dyDescent="0.3">
      <c r="B399" s="55"/>
    </row>
    <row r="400" spans="2:2" ht="13.85" x14ac:dyDescent="0.3">
      <c r="B400" s="55"/>
    </row>
    <row r="401" spans="2:2" ht="13.85" x14ac:dyDescent="0.3">
      <c r="B401" s="55"/>
    </row>
    <row r="402" spans="2:2" ht="13.85" x14ac:dyDescent="0.3">
      <c r="B402" s="55"/>
    </row>
    <row r="403" spans="2:2" ht="13.85" x14ac:dyDescent="0.3">
      <c r="B403" s="55"/>
    </row>
    <row r="404" spans="2:2" ht="13.85" x14ac:dyDescent="0.3">
      <c r="B404" s="55"/>
    </row>
    <row r="405" spans="2:2" ht="13.85" x14ac:dyDescent="0.3">
      <c r="B405" s="55"/>
    </row>
    <row r="406" spans="2:2" ht="13.85" x14ac:dyDescent="0.3">
      <c r="B406" s="55"/>
    </row>
    <row r="407" spans="2:2" ht="13.85" x14ac:dyDescent="0.3">
      <c r="B407" s="55"/>
    </row>
    <row r="408" spans="2:2" ht="13.85" x14ac:dyDescent="0.3">
      <c r="B408" s="55"/>
    </row>
    <row r="409" spans="2:2" ht="13.85" x14ac:dyDescent="0.3">
      <c r="B409" s="55"/>
    </row>
    <row r="410" spans="2:2" ht="13.85" x14ac:dyDescent="0.3">
      <c r="B410" s="55"/>
    </row>
    <row r="411" spans="2:2" ht="13.85" x14ac:dyDescent="0.3">
      <c r="B411" s="55"/>
    </row>
    <row r="412" spans="2:2" ht="13.85" x14ac:dyDescent="0.3">
      <c r="B412" s="55"/>
    </row>
    <row r="413" spans="2:2" ht="13.85" x14ac:dyDescent="0.3">
      <c r="B413" s="55"/>
    </row>
    <row r="414" spans="2:2" ht="13.85" x14ac:dyDescent="0.3">
      <c r="B414" s="55"/>
    </row>
    <row r="415" spans="2:2" ht="13.85" x14ac:dyDescent="0.3">
      <c r="B415" s="55"/>
    </row>
    <row r="416" spans="2:2" ht="13.85" x14ac:dyDescent="0.3">
      <c r="B416" s="55"/>
    </row>
    <row r="417" spans="2:2" ht="13.85" x14ac:dyDescent="0.3">
      <c r="B417" s="55"/>
    </row>
    <row r="418" spans="2:2" ht="13.85" x14ac:dyDescent="0.3">
      <c r="B418" s="55"/>
    </row>
    <row r="419" spans="2:2" ht="13.85" x14ac:dyDescent="0.3">
      <c r="B419" s="55"/>
    </row>
    <row r="420" spans="2:2" ht="13.85" x14ac:dyDescent="0.3">
      <c r="B420" s="55"/>
    </row>
    <row r="421" spans="2:2" ht="13.85" x14ac:dyDescent="0.3">
      <c r="B421" s="55"/>
    </row>
    <row r="422" spans="2:2" ht="13.85" x14ac:dyDescent="0.3">
      <c r="B422" s="55"/>
    </row>
    <row r="423" spans="2:2" ht="13.85" x14ac:dyDescent="0.3">
      <c r="B423" s="55"/>
    </row>
    <row r="424" spans="2:2" ht="13.85" x14ac:dyDescent="0.3">
      <c r="B424" s="55"/>
    </row>
    <row r="425" spans="2:2" ht="13.85" x14ac:dyDescent="0.3">
      <c r="B425" s="55"/>
    </row>
    <row r="426" spans="2:2" ht="13.85" x14ac:dyDescent="0.3">
      <c r="B426" s="55"/>
    </row>
    <row r="427" spans="2:2" ht="13.85" x14ac:dyDescent="0.3">
      <c r="B427" s="55"/>
    </row>
    <row r="428" spans="2:2" ht="13.85" x14ac:dyDescent="0.3">
      <c r="B428" s="55"/>
    </row>
    <row r="429" spans="2:2" ht="13.85" x14ac:dyDescent="0.3">
      <c r="B429" s="55"/>
    </row>
    <row r="430" spans="2:2" ht="13.85" x14ac:dyDescent="0.3">
      <c r="B430" s="55"/>
    </row>
    <row r="431" spans="2:2" ht="13.85" x14ac:dyDescent="0.3">
      <c r="B431" s="55"/>
    </row>
    <row r="432" spans="2:2" ht="13.85" x14ac:dyDescent="0.3">
      <c r="B432" s="55"/>
    </row>
    <row r="433" spans="2:2" ht="13.85" x14ac:dyDescent="0.3">
      <c r="B433" s="55"/>
    </row>
    <row r="434" spans="2:2" ht="13.85" x14ac:dyDescent="0.3">
      <c r="B434" s="55"/>
    </row>
    <row r="435" spans="2:2" ht="13.85" x14ac:dyDescent="0.3">
      <c r="B435" s="55"/>
    </row>
    <row r="436" spans="2:2" ht="13.85" x14ac:dyDescent="0.3">
      <c r="B436" s="55"/>
    </row>
    <row r="437" spans="2:2" ht="13.85" x14ac:dyDescent="0.3">
      <c r="B437" s="55"/>
    </row>
    <row r="438" spans="2:2" ht="13.85" x14ac:dyDescent="0.3">
      <c r="B438" s="55"/>
    </row>
    <row r="439" spans="2:2" ht="13.85" x14ac:dyDescent="0.3">
      <c r="B439" s="55"/>
    </row>
    <row r="440" spans="2:2" ht="13.85" x14ac:dyDescent="0.3">
      <c r="B440" s="55"/>
    </row>
    <row r="441" spans="2:2" ht="13.85" x14ac:dyDescent="0.3">
      <c r="B441" s="55"/>
    </row>
    <row r="442" spans="2:2" ht="13.85" x14ac:dyDescent="0.3">
      <c r="B442" s="55"/>
    </row>
    <row r="443" spans="2:2" ht="13.85" x14ac:dyDescent="0.3">
      <c r="B443" s="55"/>
    </row>
    <row r="444" spans="2:2" ht="13.85" x14ac:dyDescent="0.3">
      <c r="B444" s="55"/>
    </row>
    <row r="445" spans="2:2" ht="13.85" x14ac:dyDescent="0.3">
      <c r="B445" s="55"/>
    </row>
    <row r="446" spans="2:2" ht="13.85" x14ac:dyDescent="0.3">
      <c r="B446" s="55"/>
    </row>
    <row r="447" spans="2:2" ht="13.85" x14ac:dyDescent="0.3">
      <c r="B447" s="55"/>
    </row>
    <row r="448" spans="2:2" ht="13.85" x14ac:dyDescent="0.3">
      <c r="B448" s="55"/>
    </row>
    <row r="449" spans="2:2" ht="13.85" x14ac:dyDescent="0.3">
      <c r="B449" s="55"/>
    </row>
    <row r="450" spans="2:2" ht="13.85" x14ac:dyDescent="0.3">
      <c r="B450" s="55"/>
    </row>
    <row r="451" spans="2:2" ht="13.85" x14ac:dyDescent="0.3">
      <c r="B451" s="55"/>
    </row>
    <row r="452" spans="2:2" ht="13.85" x14ac:dyDescent="0.3">
      <c r="B452" s="55"/>
    </row>
    <row r="453" spans="2:2" ht="13.85" x14ac:dyDescent="0.3">
      <c r="B453" s="55"/>
    </row>
    <row r="454" spans="2:2" ht="13.85" x14ac:dyDescent="0.3">
      <c r="B454" s="55"/>
    </row>
    <row r="455" spans="2:2" ht="13.85" x14ac:dyDescent="0.3">
      <c r="B455" s="55"/>
    </row>
    <row r="456" spans="2:2" ht="13.85" x14ac:dyDescent="0.3">
      <c r="B456" s="55"/>
    </row>
    <row r="457" spans="2:2" ht="13.85" x14ac:dyDescent="0.3">
      <c r="B457" s="55"/>
    </row>
    <row r="458" spans="2:2" ht="13.85" x14ac:dyDescent="0.3">
      <c r="B458" s="55"/>
    </row>
    <row r="459" spans="2:2" ht="13.85" x14ac:dyDescent="0.3">
      <c r="B459" s="55"/>
    </row>
    <row r="460" spans="2:2" ht="13.85" x14ac:dyDescent="0.3">
      <c r="B460" s="55"/>
    </row>
    <row r="461" spans="2:2" ht="13.85" x14ac:dyDescent="0.3">
      <c r="B461" s="55"/>
    </row>
    <row r="462" spans="2:2" ht="13.85" x14ac:dyDescent="0.3">
      <c r="B462" s="55"/>
    </row>
    <row r="463" spans="2:2" ht="13.85" x14ac:dyDescent="0.3">
      <c r="B463" s="55"/>
    </row>
    <row r="464" spans="2:2" ht="13.85" x14ac:dyDescent="0.3">
      <c r="B464" s="55"/>
    </row>
    <row r="465" spans="2:2" ht="13.85" x14ac:dyDescent="0.3">
      <c r="B465" s="55"/>
    </row>
    <row r="466" spans="2:2" ht="13.85" x14ac:dyDescent="0.3">
      <c r="B466" s="55"/>
    </row>
    <row r="467" spans="2:2" ht="13.85" x14ac:dyDescent="0.3">
      <c r="B467" s="55"/>
    </row>
    <row r="468" spans="2:2" ht="13.85" x14ac:dyDescent="0.3">
      <c r="B468" s="55"/>
    </row>
    <row r="469" spans="2:2" ht="13.85" x14ac:dyDescent="0.3">
      <c r="B469" s="55"/>
    </row>
    <row r="470" spans="2:2" ht="13.85" x14ac:dyDescent="0.3">
      <c r="B470" s="55"/>
    </row>
    <row r="471" spans="2:2" ht="13.85" x14ac:dyDescent="0.3">
      <c r="B471" s="55"/>
    </row>
    <row r="472" spans="2:2" ht="13.85" x14ac:dyDescent="0.3">
      <c r="B472" s="55"/>
    </row>
    <row r="473" spans="2:2" ht="13.85" x14ac:dyDescent="0.3">
      <c r="B473" s="55"/>
    </row>
    <row r="474" spans="2:2" ht="13.85" x14ac:dyDescent="0.3">
      <c r="B474" s="55"/>
    </row>
    <row r="475" spans="2:2" ht="13.85" x14ac:dyDescent="0.3">
      <c r="B475" s="55"/>
    </row>
    <row r="476" spans="2:2" ht="13.85" x14ac:dyDescent="0.3">
      <c r="B476" s="55"/>
    </row>
    <row r="477" spans="2:2" ht="13.85" x14ac:dyDescent="0.3">
      <c r="B477" s="55"/>
    </row>
    <row r="478" spans="2:2" ht="13.85" x14ac:dyDescent="0.3">
      <c r="B478" s="55"/>
    </row>
    <row r="479" spans="2:2" ht="13.85" x14ac:dyDescent="0.3">
      <c r="B479" s="55"/>
    </row>
    <row r="480" spans="2:2" ht="13.85" x14ac:dyDescent="0.3">
      <c r="B480" s="55"/>
    </row>
    <row r="481" spans="2:2" ht="13.85" x14ac:dyDescent="0.3">
      <c r="B481" s="55"/>
    </row>
    <row r="482" spans="2:2" ht="13.85" x14ac:dyDescent="0.3">
      <c r="B482" s="55"/>
    </row>
    <row r="483" spans="2:2" ht="13.85" x14ac:dyDescent="0.3">
      <c r="B483" s="55"/>
    </row>
    <row r="484" spans="2:2" ht="13.85" x14ac:dyDescent="0.3">
      <c r="B484" s="55"/>
    </row>
    <row r="485" spans="2:2" ht="13.85" x14ac:dyDescent="0.3">
      <c r="B485" s="55"/>
    </row>
    <row r="486" spans="2:2" ht="13.85" x14ac:dyDescent="0.3">
      <c r="B486" s="55"/>
    </row>
    <row r="487" spans="2:2" ht="13.85" x14ac:dyDescent="0.3">
      <c r="B487" s="55"/>
    </row>
    <row r="488" spans="2:2" ht="13.85" x14ac:dyDescent="0.3">
      <c r="B488" s="55"/>
    </row>
    <row r="489" spans="2:2" ht="13.85" x14ac:dyDescent="0.3">
      <c r="B489" s="55"/>
    </row>
    <row r="490" spans="2:2" ht="13.85" x14ac:dyDescent="0.3">
      <c r="B490" s="55"/>
    </row>
    <row r="491" spans="2:2" ht="13.85" x14ac:dyDescent="0.3">
      <c r="B491" s="55"/>
    </row>
    <row r="492" spans="2:2" ht="13.85" x14ac:dyDescent="0.3">
      <c r="B492" s="55"/>
    </row>
    <row r="493" spans="2:2" ht="13.85" x14ac:dyDescent="0.3">
      <c r="B493" s="55"/>
    </row>
    <row r="494" spans="2:2" ht="13.85" x14ac:dyDescent="0.3">
      <c r="B494" s="55"/>
    </row>
    <row r="495" spans="2:2" ht="13.85" x14ac:dyDescent="0.3">
      <c r="B495" s="55"/>
    </row>
    <row r="496" spans="2:2" ht="13.85" x14ac:dyDescent="0.3">
      <c r="B496" s="55"/>
    </row>
    <row r="497" spans="2:2" ht="13.85" x14ac:dyDescent="0.3">
      <c r="B497" s="55"/>
    </row>
    <row r="498" spans="2:2" ht="13.85" x14ac:dyDescent="0.3">
      <c r="B498" s="55"/>
    </row>
    <row r="499" spans="2:2" ht="13.85" x14ac:dyDescent="0.3">
      <c r="B499" s="55"/>
    </row>
    <row r="500" spans="2:2" ht="13.85" x14ac:dyDescent="0.3">
      <c r="B500" s="55"/>
    </row>
    <row r="501" spans="2:2" ht="13.85" x14ac:dyDescent="0.3">
      <c r="B501" s="55"/>
    </row>
    <row r="502" spans="2:2" ht="13.85" x14ac:dyDescent="0.3">
      <c r="B502" s="55"/>
    </row>
    <row r="503" spans="2:2" ht="13.85" x14ac:dyDescent="0.3">
      <c r="B503" s="55"/>
    </row>
    <row r="504" spans="2:2" ht="13.85" x14ac:dyDescent="0.3">
      <c r="B504" s="55"/>
    </row>
    <row r="505" spans="2:2" ht="13.85" x14ac:dyDescent="0.3">
      <c r="B505" s="55"/>
    </row>
    <row r="506" spans="2:2" ht="13.85" x14ac:dyDescent="0.3">
      <c r="B506" s="55"/>
    </row>
    <row r="507" spans="2:2" ht="13.85" x14ac:dyDescent="0.3">
      <c r="B507" s="55"/>
    </row>
    <row r="508" spans="2:2" ht="13.85" x14ac:dyDescent="0.3">
      <c r="B508" s="55"/>
    </row>
    <row r="509" spans="2:2" ht="13.85" x14ac:dyDescent="0.3">
      <c r="B509" s="55"/>
    </row>
    <row r="510" spans="2:2" ht="13.85" x14ac:dyDescent="0.3">
      <c r="B510" s="55"/>
    </row>
    <row r="511" spans="2:2" ht="13.85" x14ac:dyDescent="0.3">
      <c r="B511" s="55"/>
    </row>
    <row r="512" spans="2:2" ht="13.85" x14ac:dyDescent="0.3">
      <c r="B512" s="55"/>
    </row>
    <row r="513" spans="2:2" ht="13.85" x14ac:dyDescent="0.3">
      <c r="B513" s="55"/>
    </row>
    <row r="514" spans="2:2" ht="13.85" x14ac:dyDescent="0.3">
      <c r="B514" s="55"/>
    </row>
    <row r="515" spans="2:2" ht="13.85" x14ac:dyDescent="0.3">
      <c r="B515" s="55"/>
    </row>
    <row r="516" spans="2:2" ht="13.85" x14ac:dyDescent="0.3">
      <c r="B516" s="55"/>
    </row>
    <row r="517" spans="2:2" ht="13.85" x14ac:dyDescent="0.3">
      <c r="B517" s="55"/>
    </row>
    <row r="518" spans="2:2" ht="13.85" x14ac:dyDescent="0.3">
      <c r="B518" s="55"/>
    </row>
    <row r="519" spans="2:2" ht="13.85" x14ac:dyDescent="0.3">
      <c r="B519" s="55"/>
    </row>
    <row r="520" spans="2:2" ht="13.85" x14ac:dyDescent="0.3">
      <c r="B520" s="55"/>
    </row>
    <row r="521" spans="2:2" ht="13.85" x14ac:dyDescent="0.3">
      <c r="B521" s="55"/>
    </row>
    <row r="522" spans="2:2" ht="13.85" x14ac:dyDescent="0.3">
      <c r="B522" s="55"/>
    </row>
    <row r="523" spans="2:2" ht="13.85" x14ac:dyDescent="0.3">
      <c r="B523" s="55"/>
    </row>
    <row r="524" spans="2:2" ht="13.85" x14ac:dyDescent="0.3">
      <c r="B524" s="55"/>
    </row>
    <row r="525" spans="2:2" ht="13.85" x14ac:dyDescent="0.3">
      <c r="B525" s="55"/>
    </row>
    <row r="526" spans="2:2" ht="13.85" x14ac:dyDescent="0.3">
      <c r="B526" s="55"/>
    </row>
    <row r="527" spans="2:2" ht="13.85" x14ac:dyDescent="0.3">
      <c r="B527" s="55"/>
    </row>
    <row r="528" spans="2:2" ht="13.85" x14ac:dyDescent="0.3">
      <c r="B528" s="55"/>
    </row>
    <row r="529" spans="2:2" ht="13.85" x14ac:dyDescent="0.3">
      <c r="B529" s="55"/>
    </row>
    <row r="530" spans="2:2" ht="13.85" x14ac:dyDescent="0.3">
      <c r="B530" s="55"/>
    </row>
    <row r="531" spans="2:2" ht="13.85" x14ac:dyDescent="0.3">
      <c r="B531" s="55"/>
    </row>
    <row r="532" spans="2:2" ht="13.85" x14ac:dyDescent="0.3">
      <c r="B532" s="55"/>
    </row>
    <row r="533" spans="2:2" ht="13.85" x14ac:dyDescent="0.3">
      <c r="B533" s="55"/>
    </row>
    <row r="534" spans="2:2" ht="13.85" x14ac:dyDescent="0.3">
      <c r="B534" s="55"/>
    </row>
    <row r="535" spans="2:2" ht="13.85" x14ac:dyDescent="0.3">
      <c r="B535" s="55"/>
    </row>
    <row r="536" spans="2:2" ht="13.85" x14ac:dyDescent="0.3">
      <c r="B536" s="55"/>
    </row>
    <row r="537" spans="2:2" ht="13.85" x14ac:dyDescent="0.3">
      <c r="B537" s="55"/>
    </row>
    <row r="538" spans="2:2" ht="13.85" x14ac:dyDescent="0.3">
      <c r="B538" s="55"/>
    </row>
    <row r="539" spans="2:2" ht="13.85" x14ac:dyDescent="0.3">
      <c r="B539" s="55"/>
    </row>
    <row r="540" spans="2:2" ht="13.85" x14ac:dyDescent="0.3">
      <c r="B540" s="55"/>
    </row>
    <row r="541" spans="2:2" ht="13.85" x14ac:dyDescent="0.3">
      <c r="B541" s="55"/>
    </row>
    <row r="542" spans="2:2" ht="13.85" x14ac:dyDescent="0.3">
      <c r="B542" s="55"/>
    </row>
    <row r="543" spans="2:2" ht="13.85" x14ac:dyDescent="0.3">
      <c r="B543" s="55"/>
    </row>
    <row r="544" spans="2:2" ht="13.85" x14ac:dyDescent="0.3">
      <c r="B544" s="55"/>
    </row>
    <row r="545" spans="2:2" ht="13.85" x14ac:dyDescent="0.3">
      <c r="B545" s="55"/>
    </row>
    <row r="546" spans="2:2" ht="13.85" x14ac:dyDescent="0.3">
      <c r="B546" s="55"/>
    </row>
    <row r="547" spans="2:2" ht="13.85" x14ac:dyDescent="0.3">
      <c r="B547" s="55"/>
    </row>
    <row r="548" spans="2:2" ht="13.85" x14ac:dyDescent="0.3">
      <c r="B548" s="55"/>
    </row>
    <row r="549" spans="2:2" ht="13.85" x14ac:dyDescent="0.3">
      <c r="B549" s="55"/>
    </row>
    <row r="550" spans="2:2" ht="13.85" x14ac:dyDescent="0.3">
      <c r="B550" s="55"/>
    </row>
    <row r="551" spans="2:2" ht="13.85" x14ac:dyDescent="0.3">
      <c r="B551" s="55"/>
    </row>
    <row r="552" spans="2:2" ht="13.85" x14ac:dyDescent="0.3">
      <c r="B552" s="55"/>
    </row>
    <row r="553" spans="2:2" ht="13.85" x14ac:dyDescent="0.3">
      <c r="B553" s="55"/>
    </row>
    <row r="554" spans="2:2" ht="13.85" x14ac:dyDescent="0.3">
      <c r="B554" s="55"/>
    </row>
    <row r="555" spans="2:2" ht="13.85" x14ac:dyDescent="0.3">
      <c r="B555" s="55"/>
    </row>
    <row r="556" spans="2:2" ht="13.85" x14ac:dyDescent="0.3">
      <c r="B556" s="55"/>
    </row>
    <row r="557" spans="2:2" ht="13.85" x14ac:dyDescent="0.3">
      <c r="B557" s="55"/>
    </row>
    <row r="558" spans="2:2" ht="13.85" x14ac:dyDescent="0.3">
      <c r="B558" s="55"/>
    </row>
    <row r="559" spans="2:2" ht="13.85" x14ac:dyDescent="0.3">
      <c r="B559" s="55"/>
    </row>
    <row r="560" spans="2:2" ht="13.85" x14ac:dyDescent="0.3">
      <c r="B560" s="55"/>
    </row>
    <row r="561" spans="2:2" ht="13.85" x14ac:dyDescent="0.3">
      <c r="B561" s="55"/>
    </row>
    <row r="562" spans="2:2" ht="13.85" x14ac:dyDescent="0.3">
      <c r="B562" s="55"/>
    </row>
    <row r="563" spans="2:2" ht="13.85" x14ac:dyDescent="0.3">
      <c r="B563" s="55"/>
    </row>
    <row r="564" spans="2:2" ht="13.85" x14ac:dyDescent="0.3">
      <c r="B564" s="55"/>
    </row>
    <row r="565" spans="2:2" ht="13.85" x14ac:dyDescent="0.3">
      <c r="B565" s="55"/>
    </row>
    <row r="566" spans="2:2" ht="13.85" x14ac:dyDescent="0.3">
      <c r="B566" s="55"/>
    </row>
    <row r="567" spans="2:2" ht="13.85" x14ac:dyDescent="0.3">
      <c r="B567" s="55"/>
    </row>
    <row r="568" spans="2:2" ht="13.85" x14ac:dyDescent="0.3">
      <c r="B568" s="55"/>
    </row>
    <row r="569" spans="2:2" ht="13.85" x14ac:dyDescent="0.3">
      <c r="B569" s="55"/>
    </row>
    <row r="570" spans="2:2" ht="13.85" x14ac:dyDescent="0.3">
      <c r="B570" s="55"/>
    </row>
    <row r="571" spans="2:2" ht="13.85" x14ac:dyDescent="0.3">
      <c r="B571" s="55"/>
    </row>
    <row r="572" spans="2:2" ht="13.85" x14ac:dyDescent="0.3">
      <c r="B572" s="55"/>
    </row>
    <row r="573" spans="2:2" ht="13.85" x14ac:dyDescent="0.3">
      <c r="B573" s="55"/>
    </row>
    <row r="574" spans="2:2" ht="13.85" x14ac:dyDescent="0.3">
      <c r="B574" s="55"/>
    </row>
    <row r="575" spans="2:2" ht="13.85" x14ac:dyDescent="0.3">
      <c r="B575" s="55"/>
    </row>
    <row r="576" spans="2:2" ht="13.85" x14ac:dyDescent="0.3">
      <c r="B576" s="55"/>
    </row>
    <row r="577" spans="2:2" ht="13.85" x14ac:dyDescent="0.3">
      <c r="B577" s="55"/>
    </row>
    <row r="578" spans="2:2" ht="13.85" x14ac:dyDescent="0.3">
      <c r="B578" s="55"/>
    </row>
    <row r="579" spans="2:2" ht="13.85" x14ac:dyDescent="0.3">
      <c r="B579" s="55"/>
    </row>
    <row r="580" spans="2:2" ht="13.85" x14ac:dyDescent="0.3">
      <c r="B580" s="55"/>
    </row>
    <row r="581" spans="2:2" ht="13.85" x14ac:dyDescent="0.3">
      <c r="B581" s="55"/>
    </row>
    <row r="582" spans="2:2" ht="13.85" x14ac:dyDescent="0.3">
      <c r="B582" s="55"/>
    </row>
    <row r="583" spans="2:2" ht="13.85" x14ac:dyDescent="0.3">
      <c r="B583" s="55"/>
    </row>
    <row r="584" spans="2:2" ht="13.85" x14ac:dyDescent="0.3">
      <c r="B584" s="55"/>
    </row>
    <row r="585" spans="2:2" ht="13.85" x14ac:dyDescent="0.3">
      <c r="B585" s="55"/>
    </row>
    <row r="586" spans="2:2" ht="13.85" x14ac:dyDescent="0.3">
      <c r="B586" s="55"/>
    </row>
    <row r="587" spans="2:2" ht="13.85" x14ac:dyDescent="0.3">
      <c r="B587" s="55"/>
    </row>
    <row r="588" spans="2:2" ht="13.85" x14ac:dyDescent="0.3">
      <c r="B588" s="55"/>
    </row>
    <row r="589" spans="2:2" ht="13.85" x14ac:dyDescent="0.3">
      <c r="B589" s="55"/>
    </row>
    <row r="590" spans="2:2" ht="13.85" x14ac:dyDescent="0.3">
      <c r="B590" s="55"/>
    </row>
    <row r="591" spans="2:2" ht="13.85" x14ac:dyDescent="0.3">
      <c r="B591" s="55"/>
    </row>
    <row r="592" spans="2:2" ht="13.85" x14ac:dyDescent="0.3">
      <c r="B592" s="55"/>
    </row>
    <row r="593" spans="2:2" ht="13.85" x14ac:dyDescent="0.3">
      <c r="B593" s="55"/>
    </row>
    <row r="594" spans="2:2" ht="13.85" x14ac:dyDescent="0.3">
      <c r="B594" s="55"/>
    </row>
    <row r="595" spans="2:2" ht="13.85" x14ac:dyDescent="0.3">
      <c r="B595" s="55"/>
    </row>
    <row r="596" spans="2:2" ht="13.85" x14ac:dyDescent="0.3">
      <c r="B596" s="55"/>
    </row>
    <row r="597" spans="2:2" ht="13.85" x14ac:dyDescent="0.3">
      <c r="B597" s="55"/>
    </row>
    <row r="598" spans="2:2" ht="13.85" x14ac:dyDescent="0.3">
      <c r="B598" s="55"/>
    </row>
    <row r="599" spans="2:2" ht="13.85" x14ac:dyDescent="0.3">
      <c r="B599" s="55"/>
    </row>
    <row r="600" spans="2:2" ht="13.85" x14ac:dyDescent="0.3">
      <c r="B600" s="55"/>
    </row>
    <row r="601" spans="2:2" ht="13.85" x14ac:dyDescent="0.3">
      <c r="B601" s="55"/>
    </row>
    <row r="602" spans="2:2" ht="13.85" x14ac:dyDescent="0.3">
      <c r="B602" s="55"/>
    </row>
    <row r="603" spans="2:2" ht="13.85" x14ac:dyDescent="0.3">
      <c r="B603" s="55"/>
    </row>
    <row r="604" spans="2:2" ht="13.85" x14ac:dyDescent="0.3">
      <c r="B604" s="55"/>
    </row>
    <row r="605" spans="2:2" ht="13.85" x14ac:dyDescent="0.3">
      <c r="B605" s="55"/>
    </row>
    <row r="606" spans="2:2" ht="13.85" x14ac:dyDescent="0.3">
      <c r="B606" s="55"/>
    </row>
    <row r="607" spans="2:2" ht="13.85" x14ac:dyDescent="0.3">
      <c r="B607" s="55"/>
    </row>
    <row r="608" spans="2:2" ht="13.85" x14ac:dyDescent="0.3">
      <c r="B608" s="55"/>
    </row>
    <row r="609" spans="2:2" ht="13.85" x14ac:dyDescent="0.3">
      <c r="B609" s="55"/>
    </row>
    <row r="610" spans="2:2" ht="13.85" x14ac:dyDescent="0.3">
      <c r="B610" s="55"/>
    </row>
    <row r="611" spans="2:2" ht="13.85" x14ac:dyDescent="0.3">
      <c r="B611" s="55"/>
    </row>
    <row r="612" spans="2:2" ht="13.85" x14ac:dyDescent="0.3">
      <c r="B612" s="55"/>
    </row>
    <row r="613" spans="2:2" ht="13.85" x14ac:dyDescent="0.3">
      <c r="B613" s="55"/>
    </row>
    <row r="614" spans="2:2" ht="13.85" x14ac:dyDescent="0.3">
      <c r="B614" s="55"/>
    </row>
    <row r="615" spans="2:2" ht="13.85" x14ac:dyDescent="0.3">
      <c r="B615" s="55"/>
    </row>
    <row r="616" spans="2:2" ht="13.85" x14ac:dyDescent="0.3">
      <c r="B616" s="55"/>
    </row>
    <row r="617" spans="2:2" ht="13.85" x14ac:dyDescent="0.3">
      <c r="B617" s="55"/>
    </row>
    <row r="618" spans="2:2" ht="13.85" x14ac:dyDescent="0.3">
      <c r="B618" s="55"/>
    </row>
    <row r="619" spans="2:2" ht="13.85" x14ac:dyDescent="0.3">
      <c r="B619" s="55"/>
    </row>
    <row r="620" spans="2:2" ht="13.85" x14ac:dyDescent="0.3">
      <c r="B620" s="55"/>
    </row>
    <row r="621" spans="2:2" ht="13.85" x14ac:dyDescent="0.3">
      <c r="B621" s="55"/>
    </row>
    <row r="622" spans="2:2" ht="13.85" x14ac:dyDescent="0.3">
      <c r="B622" s="55"/>
    </row>
    <row r="623" spans="2:2" ht="13.85" x14ac:dyDescent="0.3">
      <c r="B623" s="55"/>
    </row>
    <row r="624" spans="2:2" ht="13.85" x14ac:dyDescent="0.3">
      <c r="B624" s="55"/>
    </row>
    <row r="625" spans="2:2" ht="13.85" x14ac:dyDescent="0.3">
      <c r="B625" s="55"/>
    </row>
    <row r="626" spans="2:2" ht="13.85" x14ac:dyDescent="0.3">
      <c r="B626" s="55"/>
    </row>
    <row r="627" spans="2:2" ht="13.85" x14ac:dyDescent="0.3">
      <c r="B627" s="55"/>
    </row>
    <row r="628" spans="2:2" ht="13.85" x14ac:dyDescent="0.3">
      <c r="B628" s="55"/>
    </row>
    <row r="629" spans="2:2" ht="13.85" x14ac:dyDescent="0.3">
      <c r="B629" s="55"/>
    </row>
    <row r="630" spans="2:2" ht="13.85" x14ac:dyDescent="0.3">
      <c r="B630" s="55"/>
    </row>
    <row r="631" spans="2:2" ht="13.85" x14ac:dyDescent="0.3">
      <c r="B631" s="55"/>
    </row>
    <row r="632" spans="2:2" ht="13.85" x14ac:dyDescent="0.3">
      <c r="B632" s="55"/>
    </row>
    <row r="633" spans="2:2" ht="13.85" x14ac:dyDescent="0.3">
      <c r="B633" s="55"/>
    </row>
    <row r="634" spans="2:2" ht="13.85" x14ac:dyDescent="0.3">
      <c r="B634" s="55"/>
    </row>
    <row r="635" spans="2:2" ht="13.85" x14ac:dyDescent="0.3">
      <c r="B635" s="55"/>
    </row>
    <row r="636" spans="2:2" ht="13.85" x14ac:dyDescent="0.3">
      <c r="B636" s="55"/>
    </row>
    <row r="637" spans="2:2" ht="13.85" x14ac:dyDescent="0.3">
      <c r="B637" s="55"/>
    </row>
    <row r="638" spans="2:2" ht="13.85" x14ac:dyDescent="0.3">
      <c r="B638" s="55"/>
    </row>
    <row r="639" spans="2:2" ht="13.85" x14ac:dyDescent="0.3">
      <c r="B639" s="55"/>
    </row>
    <row r="640" spans="2:2" ht="13.85" x14ac:dyDescent="0.3">
      <c r="B640" s="55"/>
    </row>
    <row r="641" spans="2:2" ht="13.85" x14ac:dyDescent="0.3">
      <c r="B641" s="55"/>
    </row>
    <row r="642" spans="2:2" ht="13.85" x14ac:dyDescent="0.3">
      <c r="B642" s="55"/>
    </row>
    <row r="643" spans="2:2" ht="13.85" x14ac:dyDescent="0.3">
      <c r="B643" s="55"/>
    </row>
    <row r="644" spans="2:2" ht="13.85" x14ac:dyDescent="0.3">
      <c r="B644" s="55"/>
    </row>
    <row r="645" spans="2:2" ht="13.85" x14ac:dyDescent="0.3">
      <c r="B645" s="55"/>
    </row>
    <row r="646" spans="2:2" ht="13.85" x14ac:dyDescent="0.3">
      <c r="B646" s="55"/>
    </row>
    <row r="647" spans="2:2" ht="13.85" x14ac:dyDescent="0.3">
      <c r="B647" s="55"/>
    </row>
    <row r="648" spans="2:2" ht="13.85" x14ac:dyDescent="0.3">
      <c r="B648" s="55"/>
    </row>
    <row r="649" spans="2:2" ht="13.85" x14ac:dyDescent="0.3">
      <c r="B649" s="55"/>
    </row>
    <row r="650" spans="2:2" ht="13.85" x14ac:dyDescent="0.3">
      <c r="B650" s="55"/>
    </row>
    <row r="651" spans="2:2" ht="13.85" x14ac:dyDescent="0.3">
      <c r="B651" s="55"/>
    </row>
    <row r="652" spans="2:2" ht="13.85" x14ac:dyDescent="0.3">
      <c r="B652" s="55"/>
    </row>
    <row r="653" spans="2:2" ht="13.85" x14ac:dyDescent="0.3">
      <c r="B653" s="55"/>
    </row>
    <row r="654" spans="2:2" ht="13.85" x14ac:dyDescent="0.3">
      <c r="B654" s="55"/>
    </row>
    <row r="655" spans="2:2" ht="13.85" x14ac:dyDescent="0.3">
      <c r="B655" s="55"/>
    </row>
    <row r="656" spans="2:2" ht="13.85" x14ac:dyDescent="0.3">
      <c r="B656" s="55"/>
    </row>
    <row r="657" spans="2:2" ht="13.85" x14ac:dyDescent="0.3">
      <c r="B657" s="55"/>
    </row>
    <row r="658" spans="2:2" ht="13.85" x14ac:dyDescent="0.3">
      <c r="B658" s="55"/>
    </row>
    <row r="659" spans="2:2" ht="13.85" x14ac:dyDescent="0.3">
      <c r="B659" s="55"/>
    </row>
    <row r="660" spans="2:2" ht="13.85" x14ac:dyDescent="0.3">
      <c r="B660" s="55"/>
    </row>
    <row r="661" spans="2:2" ht="13.85" x14ac:dyDescent="0.3">
      <c r="B661" s="55"/>
    </row>
    <row r="662" spans="2:2" ht="13.85" x14ac:dyDescent="0.3">
      <c r="B662" s="55"/>
    </row>
    <row r="663" spans="2:2" ht="13.85" x14ac:dyDescent="0.3">
      <c r="B663" s="55"/>
    </row>
    <row r="664" spans="2:2" ht="13.85" x14ac:dyDescent="0.3">
      <c r="B664" s="55"/>
    </row>
    <row r="665" spans="2:2" ht="13.85" x14ac:dyDescent="0.3">
      <c r="B665" s="55"/>
    </row>
    <row r="666" spans="2:2" ht="13.85" x14ac:dyDescent="0.3">
      <c r="B666" s="55"/>
    </row>
    <row r="667" spans="2:2" ht="13.85" x14ac:dyDescent="0.3">
      <c r="B667" s="55"/>
    </row>
    <row r="668" spans="2:2" ht="13.85" x14ac:dyDescent="0.3">
      <c r="B668" s="55"/>
    </row>
    <row r="669" spans="2:2" ht="13.85" x14ac:dyDescent="0.3">
      <c r="B669" s="55"/>
    </row>
    <row r="670" spans="2:2" ht="13.85" x14ac:dyDescent="0.3">
      <c r="B670" s="55"/>
    </row>
    <row r="671" spans="2:2" ht="13.85" x14ac:dyDescent="0.3">
      <c r="B671" s="55"/>
    </row>
    <row r="672" spans="2:2" ht="13.85" x14ac:dyDescent="0.3">
      <c r="B672" s="55"/>
    </row>
    <row r="673" spans="2:2" ht="13.85" x14ac:dyDescent="0.3">
      <c r="B673" s="55"/>
    </row>
    <row r="674" spans="2:2" ht="13.85" x14ac:dyDescent="0.3">
      <c r="B674" s="55"/>
    </row>
    <row r="675" spans="2:2" ht="13.85" x14ac:dyDescent="0.3">
      <c r="B675" s="55"/>
    </row>
    <row r="676" spans="2:2" ht="13.85" x14ac:dyDescent="0.3">
      <c r="B676" s="55"/>
    </row>
    <row r="677" spans="2:2" ht="13.85" x14ac:dyDescent="0.3">
      <c r="B677" s="55"/>
    </row>
    <row r="678" spans="2:2" ht="13.85" x14ac:dyDescent="0.3">
      <c r="B678" s="55"/>
    </row>
    <row r="679" spans="2:2" ht="13.85" x14ac:dyDescent="0.3">
      <c r="B679" s="55"/>
    </row>
    <row r="680" spans="2:2" ht="13.85" x14ac:dyDescent="0.3">
      <c r="B680" s="55"/>
    </row>
    <row r="681" spans="2:2" ht="13.85" x14ac:dyDescent="0.3">
      <c r="B681" s="55"/>
    </row>
    <row r="682" spans="2:2" ht="13.85" x14ac:dyDescent="0.3">
      <c r="B682" s="55"/>
    </row>
    <row r="683" spans="2:2" ht="13.85" x14ac:dyDescent="0.3">
      <c r="B683" s="55"/>
    </row>
    <row r="684" spans="2:2" ht="13.85" x14ac:dyDescent="0.3">
      <c r="B684" s="55"/>
    </row>
    <row r="685" spans="2:2" ht="13.85" x14ac:dyDescent="0.3">
      <c r="B685" s="55"/>
    </row>
    <row r="686" spans="2:2" ht="13.85" x14ac:dyDescent="0.3">
      <c r="B686" s="55"/>
    </row>
    <row r="687" spans="2:2" ht="13.85" x14ac:dyDescent="0.3">
      <c r="B687" s="55"/>
    </row>
    <row r="688" spans="2:2" ht="13.85" x14ac:dyDescent="0.3">
      <c r="B688" s="55"/>
    </row>
    <row r="689" spans="2:2" ht="13.85" x14ac:dyDescent="0.3">
      <c r="B689" s="55"/>
    </row>
    <row r="690" spans="2:2" ht="13.85" x14ac:dyDescent="0.3">
      <c r="B690" s="55"/>
    </row>
    <row r="691" spans="2:2" ht="13.85" x14ac:dyDescent="0.3">
      <c r="B691" s="55"/>
    </row>
    <row r="692" spans="2:2" ht="13.85" x14ac:dyDescent="0.3">
      <c r="B692" s="55"/>
    </row>
    <row r="693" spans="2:2" ht="13.85" x14ac:dyDescent="0.3">
      <c r="B693" s="55"/>
    </row>
    <row r="694" spans="2:2" ht="13.85" x14ac:dyDescent="0.3">
      <c r="B694" s="55"/>
    </row>
    <row r="695" spans="2:2" ht="13.85" x14ac:dyDescent="0.3">
      <c r="B695" s="55"/>
    </row>
    <row r="696" spans="2:2" ht="13.85" x14ac:dyDescent="0.3">
      <c r="B696" s="55"/>
    </row>
    <row r="697" spans="2:2" ht="13.85" x14ac:dyDescent="0.3">
      <c r="B697" s="55"/>
    </row>
    <row r="698" spans="2:2" ht="13.85" x14ac:dyDescent="0.3">
      <c r="B698" s="55"/>
    </row>
    <row r="699" spans="2:2" ht="13.85" x14ac:dyDescent="0.3">
      <c r="B699" s="55"/>
    </row>
    <row r="700" spans="2:2" ht="13.85" x14ac:dyDescent="0.3">
      <c r="B700" s="55"/>
    </row>
    <row r="701" spans="2:2" ht="13.85" x14ac:dyDescent="0.3">
      <c r="B701" s="55"/>
    </row>
    <row r="702" spans="2:2" ht="13.85" x14ac:dyDescent="0.3">
      <c r="B702" s="55"/>
    </row>
    <row r="703" spans="2:2" ht="13.85" x14ac:dyDescent="0.3">
      <c r="B703" s="55"/>
    </row>
    <row r="704" spans="2:2" ht="13.85" x14ac:dyDescent="0.3">
      <c r="B704" s="55"/>
    </row>
    <row r="705" spans="2:2" ht="13.85" x14ac:dyDescent="0.3">
      <c r="B705" s="55"/>
    </row>
    <row r="706" spans="2:2" ht="13.85" x14ac:dyDescent="0.3">
      <c r="B706" s="55"/>
    </row>
    <row r="707" spans="2:2" ht="13.85" x14ac:dyDescent="0.3">
      <c r="B707" s="55"/>
    </row>
    <row r="708" spans="2:2" ht="13.85" x14ac:dyDescent="0.3">
      <c r="B708" s="55"/>
    </row>
    <row r="709" spans="2:2" ht="13.85" x14ac:dyDescent="0.3">
      <c r="B709" s="55"/>
    </row>
    <row r="710" spans="2:2" ht="13.85" x14ac:dyDescent="0.3">
      <c r="B710" s="55"/>
    </row>
    <row r="711" spans="2:2" ht="13.85" x14ac:dyDescent="0.3">
      <c r="B711" s="55"/>
    </row>
    <row r="712" spans="2:2" ht="13.85" x14ac:dyDescent="0.3">
      <c r="B712" s="55"/>
    </row>
    <row r="713" spans="2:2" ht="13.85" x14ac:dyDescent="0.3">
      <c r="B713" s="55"/>
    </row>
    <row r="714" spans="2:2" ht="13.85" x14ac:dyDescent="0.3">
      <c r="B714" s="55"/>
    </row>
    <row r="715" spans="2:2" ht="13.85" x14ac:dyDescent="0.3">
      <c r="B715" s="55"/>
    </row>
    <row r="716" spans="2:2" ht="13.85" x14ac:dyDescent="0.3">
      <c r="B716" s="55"/>
    </row>
    <row r="717" spans="2:2" ht="13.85" x14ac:dyDescent="0.3">
      <c r="B717" s="55"/>
    </row>
    <row r="718" spans="2:2" ht="13.85" x14ac:dyDescent="0.3">
      <c r="B718" s="55"/>
    </row>
    <row r="719" spans="2:2" ht="13.85" x14ac:dyDescent="0.3">
      <c r="B719" s="55"/>
    </row>
    <row r="720" spans="2:2" ht="13.85" x14ac:dyDescent="0.3">
      <c r="B720" s="55"/>
    </row>
    <row r="721" spans="2:2" ht="13.85" x14ac:dyDescent="0.3">
      <c r="B721" s="55"/>
    </row>
    <row r="722" spans="2:2" ht="13.85" x14ac:dyDescent="0.3">
      <c r="B722" s="55"/>
    </row>
    <row r="723" spans="2:2" ht="13.85" x14ac:dyDescent="0.3">
      <c r="B723" s="55"/>
    </row>
    <row r="724" spans="2:2" ht="13.85" x14ac:dyDescent="0.3">
      <c r="B724" s="55"/>
    </row>
    <row r="725" spans="2:2" ht="13.85" x14ac:dyDescent="0.3">
      <c r="B725" s="55"/>
    </row>
    <row r="726" spans="2:2" ht="13.85" x14ac:dyDescent="0.3">
      <c r="B726" s="55"/>
    </row>
    <row r="727" spans="2:2" ht="13.85" x14ac:dyDescent="0.3">
      <c r="B727" s="55"/>
    </row>
    <row r="728" spans="2:2" ht="13.85" x14ac:dyDescent="0.3">
      <c r="B728" s="55"/>
    </row>
    <row r="729" spans="2:2" ht="13.85" x14ac:dyDescent="0.3">
      <c r="B729" s="55"/>
    </row>
    <row r="730" spans="2:2" ht="13.85" x14ac:dyDescent="0.3">
      <c r="B730" s="55"/>
    </row>
    <row r="731" spans="2:2" ht="13.85" x14ac:dyDescent="0.3">
      <c r="B731" s="55"/>
    </row>
    <row r="732" spans="2:2" ht="13.85" x14ac:dyDescent="0.3">
      <c r="B732" s="55"/>
    </row>
    <row r="733" spans="2:2" ht="13.85" x14ac:dyDescent="0.3">
      <c r="B733" s="55"/>
    </row>
    <row r="734" spans="2:2" ht="13.85" x14ac:dyDescent="0.3">
      <c r="B734" s="55"/>
    </row>
    <row r="735" spans="2:2" ht="13.85" x14ac:dyDescent="0.3">
      <c r="B735" s="55"/>
    </row>
    <row r="736" spans="2:2" ht="13.85" x14ac:dyDescent="0.3">
      <c r="B736" s="55"/>
    </row>
    <row r="737" spans="2:2" ht="13.85" x14ac:dyDescent="0.3">
      <c r="B737" s="55"/>
    </row>
    <row r="738" spans="2:2" ht="13.85" x14ac:dyDescent="0.3">
      <c r="B738" s="55"/>
    </row>
    <row r="739" spans="2:2" ht="13.85" x14ac:dyDescent="0.3">
      <c r="B739" s="55"/>
    </row>
    <row r="740" spans="2:2" ht="13.85" x14ac:dyDescent="0.3">
      <c r="B740" s="55"/>
    </row>
    <row r="741" spans="2:2" ht="13.85" x14ac:dyDescent="0.3">
      <c r="B741" s="55"/>
    </row>
    <row r="742" spans="2:2" ht="13.85" x14ac:dyDescent="0.3">
      <c r="B742" s="55"/>
    </row>
    <row r="743" spans="2:2" ht="13.85" x14ac:dyDescent="0.3">
      <c r="B743" s="55"/>
    </row>
    <row r="744" spans="2:2" ht="13.85" x14ac:dyDescent="0.3">
      <c r="B744" s="55"/>
    </row>
    <row r="745" spans="2:2" ht="13.85" x14ac:dyDescent="0.3">
      <c r="B745" s="55"/>
    </row>
    <row r="746" spans="2:2" ht="13.85" x14ac:dyDescent="0.3">
      <c r="B746" s="55"/>
    </row>
    <row r="747" spans="2:2" ht="13.85" x14ac:dyDescent="0.3">
      <c r="B747" s="55"/>
    </row>
    <row r="748" spans="2:2" ht="13.85" x14ac:dyDescent="0.3">
      <c r="B748" s="55"/>
    </row>
    <row r="749" spans="2:2" ht="13.85" x14ac:dyDescent="0.3">
      <c r="B749" s="55"/>
    </row>
    <row r="750" spans="2:2" ht="13.85" x14ac:dyDescent="0.3">
      <c r="B750" s="55"/>
    </row>
    <row r="751" spans="2:2" ht="13.85" x14ac:dyDescent="0.3">
      <c r="B751" s="55"/>
    </row>
    <row r="752" spans="2:2" ht="13.85" x14ac:dyDescent="0.3">
      <c r="B752" s="55"/>
    </row>
    <row r="753" spans="2:2" ht="13.85" x14ac:dyDescent="0.3">
      <c r="B753" s="55"/>
    </row>
    <row r="754" spans="2:2" ht="13.85" x14ac:dyDescent="0.3">
      <c r="B754" s="55"/>
    </row>
    <row r="755" spans="2:2" ht="13.85" x14ac:dyDescent="0.3">
      <c r="B755" s="55"/>
    </row>
    <row r="756" spans="2:2" ht="13.85" x14ac:dyDescent="0.3">
      <c r="B756" s="55"/>
    </row>
    <row r="757" spans="2:2" ht="13.85" x14ac:dyDescent="0.3">
      <c r="B757" s="55"/>
    </row>
    <row r="758" spans="2:2" ht="13.85" x14ac:dyDescent="0.3">
      <c r="B758" s="55"/>
    </row>
    <row r="759" spans="2:2" ht="13.85" x14ac:dyDescent="0.3">
      <c r="B759" s="55"/>
    </row>
    <row r="760" spans="2:2" ht="13.85" x14ac:dyDescent="0.3">
      <c r="B760" s="55"/>
    </row>
    <row r="761" spans="2:2" ht="13.85" x14ac:dyDescent="0.3">
      <c r="B761" s="55"/>
    </row>
    <row r="762" spans="2:2" ht="13.85" x14ac:dyDescent="0.3">
      <c r="B762" s="55"/>
    </row>
    <row r="763" spans="2:2" ht="13.85" x14ac:dyDescent="0.3">
      <c r="B763" s="55"/>
    </row>
    <row r="764" spans="2:2" ht="13.85" x14ac:dyDescent="0.3">
      <c r="B764" s="55"/>
    </row>
    <row r="765" spans="2:2" ht="13.85" x14ac:dyDescent="0.3">
      <c r="B765" s="55"/>
    </row>
    <row r="766" spans="2:2" ht="13.85" x14ac:dyDescent="0.3">
      <c r="B766" s="55"/>
    </row>
    <row r="767" spans="2:2" ht="13.85" x14ac:dyDescent="0.3">
      <c r="B767" s="55"/>
    </row>
    <row r="768" spans="2:2" ht="13.85" x14ac:dyDescent="0.3">
      <c r="B768" s="55"/>
    </row>
    <row r="769" spans="2:2" ht="13.85" x14ac:dyDescent="0.3">
      <c r="B769" s="55"/>
    </row>
    <row r="770" spans="2:2" ht="13.85" x14ac:dyDescent="0.3">
      <c r="B770" s="55"/>
    </row>
    <row r="771" spans="2:2" ht="13.85" x14ac:dyDescent="0.3">
      <c r="B771" s="55"/>
    </row>
    <row r="772" spans="2:2" ht="13.85" x14ac:dyDescent="0.3">
      <c r="B772" s="55"/>
    </row>
    <row r="773" spans="2:2" ht="13.85" x14ac:dyDescent="0.3">
      <c r="B773" s="55"/>
    </row>
    <row r="774" spans="2:2" ht="13.85" x14ac:dyDescent="0.3">
      <c r="B774" s="55"/>
    </row>
    <row r="775" spans="2:2" ht="13.85" x14ac:dyDescent="0.3">
      <c r="B775" s="55"/>
    </row>
    <row r="776" spans="2:2" ht="13.85" x14ac:dyDescent="0.3">
      <c r="B776" s="55"/>
    </row>
    <row r="777" spans="2:2" ht="13.85" x14ac:dyDescent="0.3">
      <c r="B777" s="55"/>
    </row>
    <row r="778" spans="2:2" ht="13.85" x14ac:dyDescent="0.3">
      <c r="B778" s="55"/>
    </row>
    <row r="779" spans="2:2" ht="13.85" x14ac:dyDescent="0.3">
      <c r="B779" s="55"/>
    </row>
    <row r="780" spans="2:2" ht="13.85" x14ac:dyDescent="0.3">
      <c r="B780" s="55"/>
    </row>
    <row r="781" spans="2:2" ht="13.85" x14ac:dyDescent="0.3">
      <c r="B781" s="55"/>
    </row>
    <row r="782" spans="2:2" ht="13.85" x14ac:dyDescent="0.3">
      <c r="B782" s="55"/>
    </row>
    <row r="783" spans="2:2" ht="13.85" x14ac:dyDescent="0.3">
      <c r="B783" s="55"/>
    </row>
    <row r="784" spans="2:2" ht="13.85" x14ac:dyDescent="0.3">
      <c r="B784" s="55"/>
    </row>
    <row r="785" spans="2:2" ht="13.85" x14ac:dyDescent="0.3">
      <c r="B785" s="55"/>
    </row>
    <row r="786" spans="2:2" ht="13.85" x14ac:dyDescent="0.3">
      <c r="B786" s="55"/>
    </row>
    <row r="787" spans="2:2" ht="13.85" x14ac:dyDescent="0.3">
      <c r="B787" s="55"/>
    </row>
    <row r="788" spans="2:2" ht="13.85" x14ac:dyDescent="0.3">
      <c r="B788" s="55"/>
    </row>
    <row r="789" spans="2:2" ht="13.85" x14ac:dyDescent="0.3">
      <c r="B789" s="55"/>
    </row>
    <row r="790" spans="2:2" ht="13.85" x14ac:dyDescent="0.3">
      <c r="B790" s="55"/>
    </row>
    <row r="791" spans="2:2" ht="13.85" x14ac:dyDescent="0.3">
      <c r="B791" s="55"/>
    </row>
    <row r="792" spans="2:2" ht="13.85" x14ac:dyDescent="0.3">
      <c r="B792" s="55"/>
    </row>
    <row r="793" spans="2:2" ht="13.85" x14ac:dyDescent="0.3">
      <c r="B793" s="55"/>
    </row>
    <row r="794" spans="2:2" ht="13.85" x14ac:dyDescent="0.3">
      <c r="B794" s="55"/>
    </row>
    <row r="795" spans="2:2" ht="13.85" x14ac:dyDescent="0.3">
      <c r="B795" s="55"/>
    </row>
    <row r="796" spans="2:2" ht="13.85" x14ac:dyDescent="0.3">
      <c r="B796" s="55"/>
    </row>
    <row r="797" spans="2:2" ht="13.85" x14ac:dyDescent="0.3">
      <c r="B797" s="55"/>
    </row>
    <row r="798" spans="2:2" ht="13.85" x14ac:dyDescent="0.3">
      <c r="B798" s="55"/>
    </row>
    <row r="799" spans="2:2" ht="13.85" x14ac:dyDescent="0.3">
      <c r="B799" s="55"/>
    </row>
    <row r="800" spans="2:2" ht="13.85" x14ac:dyDescent="0.3">
      <c r="B800" s="55"/>
    </row>
    <row r="801" spans="2:2" ht="13.85" x14ac:dyDescent="0.3">
      <c r="B801" s="55"/>
    </row>
    <row r="802" spans="2:2" ht="13.85" x14ac:dyDescent="0.3">
      <c r="B802" s="55"/>
    </row>
    <row r="803" spans="2:2" ht="13.85" x14ac:dyDescent="0.3">
      <c r="B803" s="55"/>
    </row>
    <row r="804" spans="2:2" ht="13.85" x14ac:dyDescent="0.3">
      <c r="B804" s="55"/>
    </row>
    <row r="805" spans="2:2" ht="13.85" x14ac:dyDescent="0.3">
      <c r="B805" s="55"/>
    </row>
    <row r="806" spans="2:2" ht="13.85" x14ac:dyDescent="0.3">
      <c r="B806" s="55"/>
    </row>
    <row r="807" spans="2:2" ht="13.85" x14ac:dyDescent="0.3">
      <c r="B807" s="55"/>
    </row>
    <row r="808" spans="2:2" ht="13.85" x14ac:dyDescent="0.3">
      <c r="B808" s="55"/>
    </row>
    <row r="809" spans="2:2" ht="13.85" x14ac:dyDescent="0.3">
      <c r="B809" s="55"/>
    </row>
    <row r="810" spans="2:2" ht="13.85" x14ac:dyDescent="0.3">
      <c r="B810" s="55"/>
    </row>
    <row r="811" spans="2:2" ht="13.85" x14ac:dyDescent="0.3">
      <c r="B811" s="55"/>
    </row>
    <row r="812" spans="2:2" ht="13.85" x14ac:dyDescent="0.3">
      <c r="B812" s="55"/>
    </row>
    <row r="813" spans="2:2" ht="13.85" x14ac:dyDescent="0.3">
      <c r="B813" s="55"/>
    </row>
    <row r="814" spans="2:2" ht="13.85" x14ac:dyDescent="0.3">
      <c r="B814" s="55"/>
    </row>
    <row r="815" spans="2:2" ht="13.85" x14ac:dyDescent="0.3">
      <c r="B815" s="55"/>
    </row>
    <row r="816" spans="2:2" ht="13.85" x14ac:dyDescent="0.3">
      <c r="B816" s="55"/>
    </row>
    <row r="817" spans="2:2" ht="13.85" x14ac:dyDescent="0.3">
      <c r="B817" s="55"/>
    </row>
    <row r="818" spans="2:2" ht="13.85" x14ac:dyDescent="0.3">
      <c r="B818" s="55"/>
    </row>
    <row r="819" spans="2:2" ht="13.85" x14ac:dyDescent="0.3">
      <c r="B819" s="55"/>
    </row>
    <row r="820" spans="2:2" ht="13.85" x14ac:dyDescent="0.3">
      <c r="B820" s="55"/>
    </row>
    <row r="821" spans="2:2" ht="13.85" x14ac:dyDescent="0.3">
      <c r="B821" s="55"/>
    </row>
    <row r="822" spans="2:2" ht="13.85" x14ac:dyDescent="0.3">
      <c r="B822" s="55"/>
    </row>
    <row r="823" spans="2:2" ht="13.85" x14ac:dyDescent="0.3">
      <c r="B823" s="55"/>
    </row>
    <row r="824" spans="2:2" ht="13.85" x14ac:dyDescent="0.3">
      <c r="B824" s="55"/>
    </row>
    <row r="825" spans="2:2" ht="13.85" x14ac:dyDescent="0.3">
      <c r="B825" s="55"/>
    </row>
    <row r="826" spans="2:2" ht="13.85" x14ac:dyDescent="0.3">
      <c r="B826" s="55"/>
    </row>
    <row r="827" spans="2:2" ht="13.85" x14ac:dyDescent="0.3">
      <c r="B827" s="55"/>
    </row>
    <row r="828" spans="2:2" ht="13.85" x14ac:dyDescent="0.3">
      <c r="B828" s="55"/>
    </row>
    <row r="829" spans="2:2" ht="13.85" x14ac:dyDescent="0.3">
      <c r="B829" s="55"/>
    </row>
    <row r="830" spans="2:2" ht="13.85" x14ac:dyDescent="0.3">
      <c r="B830" s="55"/>
    </row>
    <row r="831" spans="2:2" ht="13.85" x14ac:dyDescent="0.3">
      <c r="B831" s="55"/>
    </row>
    <row r="832" spans="2:2" ht="13.85" x14ac:dyDescent="0.3">
      <c r="B832" s="55"/>
    </row>
    <row r="833" spans="2:2" ht="13.85" x14ac:dyDescent="0.3">
      <c r="B833" s="55"/>
    </row>
    <row r="834" spans="2:2" ht="13.85" x14ac:dyDescent="0.3">
      <c r="B834" s="55"/>
    </row>
    <row r="835" spans="2:2" ht="13.85" x14ac:dyDescent="0.3">
      <c r="B835" s="55"/>
    </row>
    <row r="836" spans="2:2" ht="13.85" x14ac:dyDescent="0.3">
      <c r="B836" s="55"/>
    </row>
    <row r="837" spans="2:2" ht="13.85" x14ac:dyDescent="0.3">
      <c r="B837" s="55"/>
    </row>
    <row r="838" spans="2:2" ht="13.85" x14ac:dyDescent="0.3">
      <c r="B838" s="55"/>
    </row>
    <row r="839" spans="2:2" ht="13.85" x14ac:dyDescent="0.3">
      <c r="B839" s="55"/>
    </row>
    <row r="840" spans="2:2" ht="13.85" x14ac:dyDescent="0.3">
      <c r="B840" s="55"/>
    </row>
    <row r="841" spans="2:2" ht="13.85" x14ac:dyDescent="0.3">
      <c r="B841" s="55"/>
    </row>
    <row r="842" spans="2:2" ht="13.85" x14ac:dyDescent="0.3">
      <c r="B842" s="55"/>
    </row>
    <row r="843" spans="2:2" ht="13.85" x14ac:dyDescent="0.3">
      <c r="B843" s="55"/>
    </row>
    <row r="844" spans="2:2" ht="13.85" x14ac:dyDescent="0.3">
      <c r="B844" s="55"/>
    </row>
    <row r="845" spans="2:2" ht="13.85" x14ac:dyDescent="0.3">
      <c r="B845" s="55"/>
    </row>
    <row r="846" spans="2:2" ht="13.85" x14ac:dyDescent="0.3">
      <c r="B846" s="55"/>
    </row>
    <row r="847" spans="2:2" ht="13.85" x14ac:dyDescent="0.3">
      <c r="B847" s="55"/>
    </row>
    <row r="848" spans="2:2" ht="13.85" x14ac:dyDescent="0.3">
      <c r="B848" s="55"/>
    </row>
    <row r="849" spans="2:2" ht="13.85" x14ac:dyDescent="0.3">
      <c r="B849" s="55"/>
    </row>
    <row r="850" spans="2:2" ht="13.85" x14ac:dyDescent="0.3">
      <c r="B850" s="55"/>
    </row>
    <row r="851" spans="2:2" ht="13.85" x14ac:dyDescent="0.3">
      <c r="B851" s="55"/>
    </row>
    <row r="852" spans="2:2" ht="13.85" x14ac:dyDescent="0.3">
      <c r="B852" s="55"/>
    </row>
    <row r="853" spans="2:2" ht="13.85" x14ac:dyDescent="0.3">
      <c r="B853" s="55"/>
    </row>
    <row r="854" spans="2:2" ht="13.85" x14ac:dyDescent="0.3">
      <c r="B854" s="55"/>
    </row>
    <row r="855" spans="2:2" ht="13.85" x14ac:dyDescent="0.3">
      <c r="B855" s="55"/>
    </row>
    <row r="856" spans="2:2" ht="13.85" x14ac:dyDescent="0.3">
      <c r="B856" s="55"/>
    </row>
    <row r="857" spans="2:2" ht="13.85" x14ac:dyDescent="0.3">
      <c r="B857" s="55"/>
    </row>
    <row r="858" spans="2:2" ht="13.85" x14ac:dyDescent="0.3">
      <c r="B858" s="55"/>
    </row>
    <row r="859" spans="2:2" ht="13.85" x14ac:dyDescent="0.3">
      <c r="B859" s="55"/>
    </row>
    <row r="860" spans="2:2" ht="13.85" x14ac:dyDescent="0.3">
      <c r="B860" s="55"/>
    </row>
    <row r="861" spans="2:2" ht="13.85" x14ac:dyDescent="0.3">
      <c r="B861" s="55"/>
    </row>
    <row r="862" spans="2:2" ht="13.85" x14ac:dyDescent="0.3">
      <c r="B862" s="55"/>
    </row>
    <row r="863" spans="2:2" ht="13.85" x14ac:dyDescent="0.3">
      <c r="B863" s="55"/>
    </row>
    <row r="864" spans="2:2" ht="13.85" x14ac:dyDescent="0.3">
      <c r="B864" s="55"/>
    </row>
    <row r="865" spans="2:2" ht="13.85" x14ac:dyDescent="0.3">
      <c r="B865" s="55"/>
    </row>
    <row r="866" spans="2:2" ht="13.85" x14ac:dyDescent="0.3">
      <c r="B866" s="55"/>
    </row>
    <row r="867" spans="2:2" ht="13.85" x14ac:dyDescent="0.3">
      <c r="B867" s="55"/>
    </row>
    <row r="868" spans="2:2" ht="13.85" x14ac:dyDescent="0.3">
      <c r="B868" s="55"/>
    </row>
    <row r="869" spans="2:2" ht="13.85" x14ac:dyDescent="0.3">
      <c r="B869" s="55"/>
    </row>
    <row r="870" spans="2:2" ht="13.85" x14ac:dyDescent="0.3">
      <c r="B870" s="55"/>
    </row>
    <row r="871" spans="2:2" ht="13.85" x14ac:dyDescent="0.3">
      <c r="B871" s="55"/>
    </row>
    <row r="872" spans="2:2" ht="13.85" x14ac:dyDescent="0.3">
      <c r="B872" s="55"/>
    </row>
    <row r="873" spans="2:2" ht="13.85" x14ac:dyDescent="0.3">
      <c r="B873" s="55"/>
    </row>
    <row r="874" spans="2:2" ht="13.85" x14ac:dyDescent="0.3">
      <c r="B874" s="55"/>
    </row>
    <row r="875" spans="2:2" ht="13.85" x14ac:dyDescent="0.3">
      <c r="B875" s="55"/>
    </row>
    <row r="876" spans="2:2" ht="13.85" x14ac:dyDescent="0.3">
      <c r="B876" s="55"/>
    </row>
    <row r="877" spans="2:2" ht="13.85" x14ac:dyDescent="0.3">
      <c r="B877" s="55"/>
    </row>
    <row r="878" spans="2:2" ht="13.85" x14ac:dyDescent="0.3">
      <c r="B878" s="55"/>
    </row>
    <row r="879" spans="2:2" ht="13.85" x14ac:dyDescent="0.3">
      <c r="B879" s="55"/>
    </row>
    <row r="880" spans="2:2" ht="13.85" x14ac:dyDescent="0.3">
      <c r="B880" s="55"/>
    </row>
    <row r="881" spans="2:2" ht="13.85" x14ac:dyDescent="0.3">
      <c r="B881" s="55"/>
    </row>
    <row r="882" spans="2:2" ht="13.85" x14ac:dyDescent="0.3">
      <c r="B882" s="55"/>
    </row>
    <row r="883" spans="2:2" ht="13.85" x14ac:dyDescent="0.3">
      <c r="B883" s="55"/>
    </row>
    <row r="884" spans="2:2" ht="13.85" x14ac:dyDescent="0.3">
      <c r="B884" s="55"/>
    </row>
    <row r="885" spans="2:2" ht="13.85" x14ac:dyDescent="0.3">
      <c r="B885" s="55"/>
    </row>
    <row r="886" spans="2:2" ht="13.85" x14ac:dyDescent="0.3">
      <c r="B886" s="55"/>
    </row>
    <row r="887" spans="2:2" ht="13.85" x14ac:dyDescent="0.3">
      <c r="B887" s="55"/>
    </row>
    <row r="888" spans="2:2" ht="13.85" x14ac:dyDescent="0.3">
      <c r="B888" s="55"/>
    </row>
    <row r="889" spans="2:2" ht="13.85" x14ac:dyDescent="0.3">
      <c r="B889" s="55"/>
    </row>
    <row r="890" spans="2:2" ht="13.85" x14ac:dyDescent="0.3">
      <c r="B890" s="55"/>
    </row>
    <row r="891" spans="2:2" ht="13.85" x14ac:dyDescent="0.3">
      <c r="B891" s="55"/>
    </row>
    <row r="892" spans="2:2" ht="13.85" x14ac:dyDescent="0.3">
      <c r="B892" s="55"/>
    </row>
    <row r="893" spans="2:2" ht="13.85" x14ac:dyDescent="0.3">
      <c r="B893" s="55"/>
    </row>
    <row r="894" spans="2:2" ht="13.85" x14ac:dyDescent="0.3">
      <c r="B894" s="55"/>
    </row>
    <row r="895" spans="2:2" ht="13.85" x14ac:dyDescent="0.3">
      <c r="B895" s="55"/>
    </row>
    <row r="896" spans="2:2" ht="13.85" x14ac:dyDescent="0.3">
      <c r="B896" s="55"/>
    </row>
    <row r="897" spans="2:2" ht="13.85" x14ac:dyDescent="0.3">
      <c r="B897" s="55"/>
    </row>
    <row r="898" spans="2:2" ht="13.85" x14ac:dyDescent="0.3">
      <c r="B898" s="55"/>
    </row>
    <row r="899" spans="2:2" ht="13.85" x14ac:dyDescent="0.3">
      <c r="B899" s="55"/>
    </row>
    <row r="900" spans="2:2" ht="13.85" x14ac:dyDescent="0.3">
      <c r="B900" s="55"/>
    </row>
    <row r="901" spans="2:2" ht="13.85" x14ac:dyDescent="0.3">
      <c r="B901" s="55"/>
    </row>
    <row r="902" spans="2:2" ht="13.85" x14ac:dyDescent="0.3">
      <c r="B902" s="55"/>
    </row>
    <row r="903" spans="2:2" ht="13.85" x14ac:dyDescent="0.3">
      <c r="B903" s="55"/>
    </row>
    <row r="904" spans="2:2" ht="13.85" x14ac:dyDescent="0.3">
      <c r="B904" s="55"/>
    </row>
    <row r="905" spans="2:2" ht="13.85" x14ac:dyDescent="0.3">
      <c r="B905" s="55"/>
    </row>
    <row r="906" spans="2:2" ht="13.85" x14ac:dyDescent="0.3">
      <c r="B906" s="55"/>
    </row>
    <row r="907" spans="2:2" ht="13.85" x14ac:dyDescent="0.3">
      <c r="B907" s="55"/>
    </row>
    <row r="908" spans="2:2" ht="13.85" x14ac:dyDescent="0.3">
      <c r="B908" s="55"/>
    </row>
    <row r="909" spans="2:2" ht="13.85" x14ac:dyDescent="0.3">
      <c r="B909" s="55"/>
    </row>
    <row r="910" spans="2:2" ht="13.85" x14ac:dyDescent="0.3">
      <c r="B910" s="55"/>
    </row>
    <row r="911" spans="2:2" ht="13.85" x14ac:dyDescent="0.3">
      <c r="B911" s="55"/>
    </row>
    <row r="912" spans="2:2" ht="13.85" x14ac:dyDescent="0.3">
      <c r="B912" s="55"/>
    </row>
    <row r="913" spans="2:2" ht="13.85" x14ac:dyDescent="0.3">
      <c r="B913" s="55"/>
    </row>
    <row r="914" spans="2:2" ht="13.85" x14ac:dyDescent="0.3">
      <c r="B914" s="55"/>
    </row>
    <row r="915" spans="2:2" ht="13.85" x14ac:dyDescent="0.3">
      <c r="B915" s="55"/>
    </row>
    <row r="916" spans="2:2" ht="13.85" x14ac:dyDescent="0.3">
      <c r="B916" s="55"/>
    </row>
    <row r="917" spans="2:2" ht="13.85" x14ac:dyDescent="0.3">
      <c r="B917" s="55"/>
    </row>
    <row r="918" spans="2:2" ht="13.85" x14ac:dyDescent="0.3">
      <c r="B918" s="55"/>
    </row>
    <row r="919" spans="2:2" ht="13.85" x14ac:dyDescent="0.3">
      <c r="B919" s="55"/>
    </row>
    <row r="920" spans="2:2" ht="13.85" x14ac:dyDescent="0.3">
      <c r="B920" s="55"/>
    </row>
    <row r="921" spans="2:2" ht="13.85" x14ac:dyDescent="0.3">
      <c r="B921" s="55"/>
    </row>
    <row r="922" spans="2:2" ht="13.85" x14ac:dyDescent="0.3">
      <c r="B922" s="55"/>
    </row>
    <row r="923" spans="2:2" ht="13.85" x14ac:dyDescent="0.3">
      <c r="B923" s="55"/>
    </row>
    <row r="924" spans="2:2" ht="13.85" x14ac:dyDescent="0.3">
      <c r="B924" s="55"/>
    </row>
    <row r="925" spans="2:2" ht="13.85" x14ac:dyDescent="0.3">
      <c r="B925" s="55"/>
    </row>
    <row r="926" spans="2:2" ht="13.85" x14ac:dyDescent="0.3">
      <c r="B926" s="55"/>
    </row>
    <row r="927" spans="2:2" ht="13.85" x14ac:dyDescent="0.3">
      <c r="B927" s="55"/>
    </row>
    <row r="928" spans="2:2" ht="13.85" x14ac:dyDescent="0.3">
      <c r="B928" s="55"/>
    </row>
    <row r="929" spans="2:2" ht="13.85" x14ac:dyDescent="0.3">
      <c r="B929" s="55"/>
    </row>
    <row r="930" spans="2:2" ht="13.85" x14ac:dyDescent="0.3">
      <c r="B930" s="55"/>
    </row>
    <row r="931" spans="2:2" ht="13.85" x14ac:dyDescent="0.3">
      <c r="B931" s="55"/>
    </row>
    <row r="932" spans="2:2" ht="13.85" x14ac:dyDescent="0.3">
      <c r="B932" s="55"/>
    </row>
    <row r="933" spans="2:2" ht="13.85" x14ac:dyDescent="0.3">
      <c r="B933" s="55"/>
    </row>
    <row r="934" spans="2:2" ht="13.85" x14ac:dyDescent="0.3">
      <c r="B934" s="55"/>
    </row>
    <row r="935" spans="2:2" ht="13.85" x14ac:dyDescent="0.3">
      <c r="B935" s="55"/>
    </row>
    <row r="936" spans="2:2" ht="13.85" x14ac:dyDescent="0.3">
      <c r="B936" s="55"/>
    </row>
    <row r="937" spans="2:2" ht="13.85" x14ac:dyDescent="0.3">
      <c r="B937" s="55"/>
    </row>
    <row r="938" spans="2:2" ht="13.85" x14ac:dyDescent="0.3">
      <c r="B938" s="55"/>
    </row>
    <row r="939" spans="2:2" ht="13.85" x14ac:dyDescent="0.3">
      <c r="B939" s="55"/>
    </row>
    <row r="940" spans="2:2" ht="13.85" x14ac:dyDescent="0.3">
      <c r="B940" s="55"/>
    </row>
    <row r="941" spans="2:2" ht="13.85" x14ac:dyDescent="0.3">
      <c r="B941" s="55"/>
    </row>
    <row r="942" spans="2:2" ht="13.85" x14ac:dyDescent="0.3">
      <c r="B942" s="55"/>
    </row>
    <row r="943" spans="2:2" ht="13.85" x14ac:dyDescent="0.3">
      <c r="B943" s="55"/>
    </row>
    <row r="944" spans="2:2" ht="13.85" x14ac:dyDescent="0.3">
      <c r="B944" s="55"/>
    </row>
    <row r="945" spans="2:2" ht="13.85" x14ac:dyDescent="0.3">
      <c r="B945" s="55"/>
    </row>
    <row r="946" spans="2:2" ht="13.85" x14ac:dyDescent="0.3">
      <c r="B946" s="55"/>
    </row>
    <row r="947" spans="2:2" ht="13.85" x14ac:dyDescent="0.3">
      <c r="B947" s="55"/>
    </row>
    <row r="948" spans="2:2" ht="13.85" x14ac:dyDescent="0.3">
      <c r="B948" s="55"/>
    </row>
    <row r="949" spans="2:2" ht="13.85" x14ac:dyDescent="0.3">
      <c r="B949" s="55"/>
    </row>
    <row r="950" spans="2:2" ht="13.85" x14ac:dyDescent="0.3">
      <c r="B950" s="55"/>
    </row>
    <row r="951" spans="2:2" ht="13.85" x14ac:dyDescent="0.3">
      <c r="B951" s="55"/>
    </row>
    <row r="952" spans="2:2" ht="13.85" x14ac:dyDescent="0.3">
      <c r="B952" s="55"/>
    </row>
    <row r="953" spans="2:2" ht="13.85" x14ac:dyDescent="0.3">
      <c r="B953" s="55"/>
    </row>
    <row r="954" spans="2:2" ht="13.85" x14ac:dyDescent="0.3">
      <c r="B954" s="55"/>
    </row>
    <row r="955" spans="2:2" ht="13.85" x14ac:dyDescent="0.3">
      <c r="B955" s="55"/>
    </row>
    <row r="956" spans="2:2" ht="13.85" x14ac:dyDescent="0.3">
      <c r="B956" s="55"/>
    </row>
    <row r="957" spans="2:2" ht="13.85" x14ac:dyDescent="0.3">
      <c r="B957" s="55"/>
    </row>
    <row r="958" spans="2:2" ht="13.85" x14ac:dyDescent="0.3">
      <c r="B958" s="55"/>
    </row>
    <row r="959" spans="2:2" ht="13.85" x14ac:dyDescent="0.3">
      <c r="B959" s="55"/>
    </row>
    <row r="960" spans="2:2" ht="13.85" x14ac:dyDescent="0.3">
      <c r="B960" s="55"/>
    </row>
    <row r="961" spans="2:2" ht="13.85" x14ac:dyDescent="0.3">
      <c r="B961" s="55"/>
    </row>
    <row r="962" spans="2:2" ht="13.85" x14ac:dyDescent="0.3">
      <c r="B962" s="55"/>
    </row>
    <row r="963" spans="2:2" ht="13.85" x14ac:dyDescent="0.3">
      <c r="B963" s="55"/>
    </row>
    <row r="964" spans="2:2" ht="13.85" x14ac:dyDescent="0.3">
      <c r="B964" s="55"/>
    </row>
    <row r="965" spans="2:2" ht="13.85" x14ac:dyDescent="0.3">
      <c r="B965" s="55"/>
    </row>
    <row r="966" spans="2:2" ht="13.85" x14ac:dyDescent="0.3">
      <c r="B966" s="55"/>
    </row>
    <row r="967" spans="2:2" ht="13.85" x14ac:dyDescent="0.3">
      <c r="B967" s="55"/>
    </row>
    <row r="968" spans="2:2" ht="13.85" x14ac:dyDescent="0.3">
      <c r="B968" s="55"/>
    </row>
    <row r="969" spans="2:2" ht="13.85" x14ac:dyDescent="0.3">
      <c r="B969" s="55"/>
    </row>
    <row r="970" spans="2:2" ht="13.85" x14ac:dyDescent="0.3">
      <c r="B970" s="55"/>
    </row>
    <row r="971" spans="2:2" ht="13.85" x14ac:dyDescent="0.3">
      <c r="B971" s="55"/>
    </row>
    <row r="972" spans="2:2" ht="13.85" x14ac:dyDescent="0.3">
      <c r="B972" s="55"/>
    </row>
    <row r="973" spans="2:2" ht="13.85" x14ac:dyDescent="0.3">
      <c r="B973" s="55"/>
    </row>
    <row r="974" spans="2:2" ht="13.85" x14ac:dyDescent="0.3">
      <c r="B974" s="55"/>
    </row>
    <row r="975" spans="2:2" ht="13.85" x14ac:dyDescent="0.3">
      <c r="B975" s="55"/>
    </row>
    <row r="976" spans="2:2" ht="13.85" x14ac:dyDescent="0.3">
      <c r="B976" s="55"/>
    </row>
    <row r="977" spans="2:2" ht="13.85" x14ac:dyDescent="0.3">
      <c r="B977" s="55"/>
    </row>
    <row r="978" spans="2:2" ht="13.85" x14ac:dyDescent="0.3">
      <c r="B978" s="55"/>
    </row>
    <row r="979" spans="2:2" ht="13.85" x14ac:dyDescent="0.3">
      <c r="B979" s="55"/>
    </row>
    <row r="980" spans="2:2" ht="13.85" x14ac:dyDescent="0.3">
      <c r="B980" s="55"/>
    </row>
    <row r="981" spans="2:2" ht="13.85" x14ac:dyDescent="0.3">
      <c r="B981" s="55"/>
    </row>
    <row r="982" spans="2:2" ht="13.85" x14ac:dyDescent="0.3">
      <c r="B982" s="55"/>
    </row>
    <row r="983" spans="2:2" ht="13.85" x14ac:dyDescent="0.3">
      <c r="B983" s="55"/>
    </row>
    <row r="984" spans="2:2" ht="13.85" x14ac:dyDescent="0.3">
      <c r="B984" s="55"/>
    </row>
    <row r="985" spans="2:2" ht="13.85" x14ac:dyDescent="0.3">
      <c r="B985" s="55"/>
    </row>
    <row r="986" spans="2:2" ht="13.85" x14ac:dyDescent="0.3">
      <c r="B986" s="55"/>
    </row>
    <row r="987" spans="2:2" ht="13.85" x14ac:dyDescent="0.3">
      <c r="B987" s="55"/>
    </row>
    <row r="988" spans="2:2" ht="13.85" x14ac:dyDescent="0.3">
      <c r="B988" s="55"/>
    </row>
    <row r="989" spans="2:2" ht="13.85" x14ac:dyDescent="0.3">
      <c r="B989" s="55"/>
    </row>
    <row r="990" spans="2:2" ht="13.85" x14ac:dyDescent="0.3">
      <c r="B990" s="55"/>
    </row>
    <row r="991" spans="2:2" ht="13.85" x14ac:dyDescent="0.3">
      <c r="B991" s="55"/>
    </row>
    <row r="992" spans="2:2" ht="13.85" x14ac:dyDescent="0.3">
      <c r="B992" s="55"/>
    </row>
    <row r="993" spans="2:2" ht="13.85" x14ac:dyDescent="0.3">
      <c r="B993" s="55"/>
    </row>
    <row r="994" spans="2:2" ht="13.85" x14ac:dyDescent="0.3">
      <c r="B994" s="55"/>
    </row>
    <row r="995" spans="2:2" ht="13.85" x14ac:dyDescent="0.3">
      <c r="B995" s="55"/>
    </row>
    <row r="996" spans="2:2" ht="13.85" x14ac:dyDescent="0.3">
      <c r="B996" s="55"/>
    </row>
    <row r="997" spans="2:2" ht="13.85" x14ac:dyDescent="0.3">
      <c r="B997" s="55"/>
    </row>
    <row r="998" spans="2:2" ht="13.85" x14ac:dyDescent="0.3">
      <c r="B998" s="55"/>
    </row>
    <row r="999" spans="2:2" ht="13.85" x14ac:dyDescent="0.3">
      <c r="B999" s="55"/>
    </row>
    <row r="1000" spans="2:2" ht="13.85" x14ac:dyDescent="0.3">
      <c r="B1000" s="55"/>
    </row>
    <row r="1001" spans="2:2" ht="13.85" x14ac:dyDescent="0.3">
      <c r="B1001" s="55"/>
    </row>
    <row r="1002" spans="2:2" ht="13.85" x14ac:dyDescent="0.3">
      <c r="B1002" s="55"/>
    </row>
    <row r="1003" spans="2:2" ht="13.85" x14ac:dyDescent="0.3">
      <c r="B1003" s="55"/>
    </row>
    <row r="1004" spans="2:2" ht="13.85" x14ac:dyDescent="0.3">
      <c r="B1004" s="55"/>
    </row>
    <row r="1005" spans="2:2" ht="13.85" x14ac:dyDescent="0.3">
      <c r="B1005" s="55"/>
    </row>
    <row r="1006" spans="2:2" ht="13.85" x14ac:dyDescent="0.3">
      <c r="B1006" s="55"/>
    </row>
    <row r="1007" spans="2:2" ht="13.85" x14ac:dyDescent="0.3">
      <c r="B1007" s="55"/>
    </row>
    <row r="1008" spans="2:2" ht="13.85" x14ac:dyDescent="0.3">
      <c r="B1008" s="55"/>
    </row>
    <row r="1009" spans="2:2" ht="13.85" x14ac:dyDescent="0.3">
      <c r="B1009" s="55"/>
    </row>
    <row r="1010" spans="2:2" ht="13.85" x14ac:dyDescent="0.3">
      <c r="B1010" s="55"/>
    </row>
    <row r="1011" spans="2:2" ht="13.85" x14ac:dyDescent="0.3">
      <c r="B1011" s="55"/>
    </row>
    <row r="1012" spans="2:2" ht="13.85" x14ac:dyDescent="0.3">
      <c r="B1012" s="55"/>
    </row>
    <row r="1013" spans="2:2" ht="13.85" x14ac:dyDescent="0.3">
      <c r="B1013" s="55"/>
    </row>
    <row r="1014" spans="2:2" ht="13.85" x14ac:dyDescent="0.3">
      <c r="B1014" s="55"/>
    </row>
    <row r="1015" spans="2:2" ht="13.85" x14ac:dyDescent="0.3">
      <c r="B1015" s="55"/>
    </row>
    <row r="1016" spans="2:2" ht="13.85" x14ac:dyDescent="0.3">
      <c r="B1016" s="55"/>
    </row>
    <row r="1017" spans="2:2" ht="13.85" x14ac:dyDescent="0.3">
      <c r="B1017" s="55"/>
    </row>
    <row r="1018" spans="2:2" ht="13.85" x14ac:dyDescent="0.3">
      <c r="B1018" s="55"/>
    </row>
    <row r="1019" spans="2:2" ht="13.85" x14ac:dyDescent="0.3">
      <c r="B1019" s="55"/>
    </row>
    <row r="1020" spans="2:2" ht="13.85" x14ac:dyDescent="0.3">
      <c r="B1020" s="55"/>
    </row>
    <row r="1021" spans="2:2" ht="13.85" x14ac:dyDescent="0.3">
      <c r="B1021" s="55"/>
    </row>
    <row r="1022" spans="2:2" ht="13.85" x14ac:dyDescent="0.3">
      <c r="B1022" s="55"/>
    </row>
    <row r="1023" spans="2:2" ht="13.85" x14ac:dyDescent="0.3">
      <c r="B1023" s="55"/>
    </row>
    <row r="1024" spans="2:2" ht="13.85" x14ac:dyDescent="0.3">
      <c r="B1024" s="55"/>
    </row>
    <row r="1025" spans="2:2" ht="13.85" x14ac:dyDescent="0.3">
      <c r="B1025" s="55"/>
    </row>
    <row r="1026" spans="2:2" ht="13.85" x14ac:dyDescent="0.3">
      <c r="B1026" s="55"/>
    </row>
    <row r="1027" spans="2:2" ht="13.85" x14ac:dyDescent="0.3">
      <c r="B1027" s="55"/>
    </row>
    <row r="1028" spans="2:2" ht="13.85" x14ac:dyDescent="0.3">
      <c r="B1028" s="55"/>
    </row>
    <row r="1029" spans="2:2" ht="13.85" x14ac:dyDescent="0.3">
      <c r="B1029" s="55"/>
    </row>
    <row r="1030" spans="2:2" ht="13.85" x14ac:dyDescent="0.3">
      <c r="B1030" s="55"/>
    </row>
    <row r="1031" spans="2:2" ht="13.85" x14ac:dyDescent="0.3">
      <c r="B1031" s="55"/>
    </row>
    <row r="1032" spans="2:2" ht="13.85" x14ac:dyDescent="0.3">
      <c r="B1032" s="55"/>
    </row>
    <row r="1033" spans="2:2" ht="13.85" x14ac:dyDescent="0.3">
      <c r="B1033" s="55"/>
    </row>
    <row r="1034" spans="2:2" ht="13.85" x14ac:dyDescent="0.3">
      <c r="B1034" s="55"/>
    </row>
    <row r="1035" spans="2:2" ht="13.85" x14ac:dyDescent="0.3">
      <c r="B1035" s="55"/>
    </row>
    <row r="1036" spans="2:2" ht="13.85" x14ac:dyDescent="0.3">
      <c r="B1036" s="55"/>
    </row>
    <row r="1037" spans="2:2" ht="13.85" x14ac:dyDescent="0.3">
      <c r="B1037" s="55"/>
    </row>
    <row r="1038" spans="2:2" ht="13.85" x14ac:dyDescent="0.3">
      <c r="B1038" s="55"/>
    </row>
    <row r="1039" spans="2:2" ht="13.85" x14ac:dyDescent="0.3">
      <c r="B1039" s="55"/>
    </row>
    <row r="1040" spans="2:2" ht="13.85" x14ac:dyDescent="0.3">
      <c r="B1040" s="55"/>
    </row>
    <row r="1041" spans="2:2" ht="13.85" x14ac:dyDescent="0.3">
      <c r="B1041" s="55"/>
    </row>
    <row r="1042" spans="2:2" ht="13.85" x14ac:dyDescent="0.3">
      <c r="B1042" s="55"/>
    </row>
    <row r="1043" spans="2:2" ht="13.85" x14ac:dyDescent="0.3">
      <c r="B1043" s="55"/>
    </row>
    <row r="1044" spans="2:2" ht="13.85" x14ac:dyDescent="0.3">
      <c r="B1044" s="55"/>
    </row>
    <row r="1045" spans="2:2" ht="13.85" x14ac:dyDescent="0.3">
      <c r="B1045" s="55"/>
    </row>
    <row r="1046" spans="2:2" ht="13.85" x14ac:dyDescent="0.3">
      <c r="B1046" s="55"/>
    </row>
    <row r="1047" spans="2:2" ht="13.85" x14ac:dyDescent="0.3">
      <c r="B1047" s="55"/>
    </row>
    <row r="1048" spans="2:2" ht="13.85" x14ac:dyDescent="0.3">
      <c r="B1048" s="55"/>
    </row>
    <row r="1049" spans="2:2" ht="13.85" x14ac:dyDescent="0.3">
      <c r="B1049" s="55"/>
    </row>
    <row r="1050" spans="2:2" ht="13.85" x14ac:dyDescent="0.3">
      <c r="B1050" s="55"/>
    </row>
    <row r="1051" spans="2:2" ht="13.85" x14ac:dyDescent="0.3">
      <c r="B1051" s="55"/>
    </row>
    <row r="1052" spans="2:2" ht="13.85" x14ac:dyDescent="0.3">
      <c r="B1052" s="55"/>
    </row>
    <row r="1053" spans="2:2" ht="13.85" x14ac:dyDescent="0.3">
      <c r="B1053" s="55"/>
    </row>
    <row r="1054" spans="2:2" ht="13.85" x14ac:dyDescent="0.3">
      <c r="B1054" s="55"/>
    </row>
    <row r="1055" spans="2:2" ht="13.85" x14ac:dyDescent="0.3">
      <c r="B1055" s="55"/>
    </row>
    <row r="1056" spans="2:2" ht="13.85" x14ac:dyDescent="0.3">
      <c r="B1056" s="55"/>
    </row>
    <row r="1057" spans="2:2" ht="13.85" x14ac:dyDescent="0.3">
      <c r="B1057" s="55"/>
    </row>
    <row r="1058" spans="2:2" ht="13.85" x14ac:dyDescent="0.3">
      <c r="B1058" s="55"/>
    </row>
    <row r="1059" spans="2:2" ht="13.85" x14ac:dyDescent="0.3">
      <c r="B1059" s="55"/>
    </row>
    <row r="1060" spans="2:2" ht="13.85" x14ac:dyDescent="0.3">
      <c r="B1060" s="55"/>
    </row>
    <row r="1061" spans="2:2" ht="13.85" x14ac:dyDescent="0.3">
      <c r="B1061" s="55"/>
    </row>
    <row r="1062" spans="2:2" ht="13.85" x14ac:dyDescent="0.3">
      <c r="B1062" s="55"/>
    </row>
    <row r="1063" spans="2:2" ht="13.85" x14ac:dyDescent="0.3">
      <c r="B1063" s="55"/>
    </row>
    <row r="1064" spans="2:2" ht="13.85" x14ac:dyDescent="0.3">
      <c r="B1064" s="55"/>
    </row>
    <row r="1065" spans="2:2" ht="13.85" x14ac:dyDescent="0.3">
      <c r="B1065" s="55"/>
    </row>
    <row r="1066" spans="2:2" ht="13.85" x14ac:dyDescent="0.3">
      <c r="B1066" s="55"/>
    </row>
    <row r="1067" spans="2:2" ht="13.85" x14ac:dyDescent="0.3">
      <c r="B1067" s="55"/>
    </row>
    <row r="1068" spans="2:2" ht="13.85" x14ac:dyDescent="0.3">
      <c r="B1068" s="55"/>
    </row>
    <row r="1069" spans="2:2" ht="13.85" x14ac:dyDescent="0.3">
      <c r="B1069" s="55"/>
    </row>
    <row r="1070" spans="2:2" ht="13.85" x14ac:dyDescent="0.3">
      <c r="B1070" s="55"/>
    </row>
    <row r="1071" spans="2:2" ht="13.85" x14ac:dyDescent="0.3">
      <c r="B1071" s="55"/>
    </row>
    <row r="1072" spans="2:2" ht="13.85" x14ac:dyDescent="0.3">
      <c r="B1072" s="55"/>
    </row>
    <row r="1073" spans="2:2" ht="13.85" x14ac:dyDescent="0.3">
      <c r="B1073" s="55"/>
    </row>
    <row r="1074" spans="2:2" ht="13.85" x14ac:dyDescent="0.3">
      <c r="B1074" s="55"/>
    </row>
    <row r="1075" spans="2:2" ht="13.85" x14ac:dyDescent="0.3">
      <c r="B1075" s="55"/>
    </row>
    <row r="1076" spans="2:2" ht="13.85" x14ac:dyDescent="0.3">
      <c r="B1076" s="55"/>
    </row>
    <row r="1077" spans="2:2" ht="13.85" x14ac:dyDescent="0.3">
      <c r="B1077" s="55"/>
    </row>
    <row r="1078" spans="2:2" ht="13.85" x14ac:dyDescent="0.3">
      <c r="B1078" s="55"/>
    </row>
    <row r="1079" spans="2:2" ht="13.85" x14ac:dyDescent="0.3">
      <c r="B1079" s="55"/>
    </row>
    <row r="1080" spans="2:2" ht="13.85" x14ac:dyDescent="0.3">
      <c r="B1080" s="55"/>
    </row>
    <row r="1081" spans="2:2" ht="13.85" x14ac:dyDescent="0.3">
      <c r="B1081" s="55"/>
    </row>
    <row r="1082" spans="2:2" ht="13.85" x14ac:dyDescent="0.3">
      <c r="B1082" s="55"/>
    </row>
    <row r="1083" spans="2:2" ht="13.85" x14ac:dyDescent="0.3">
      <c r="B1083" s="55"/>
    </row>
    <row r="1084" spans="2:2" ht="13.85" x14ac:dyDescent="0.3">
      <c r="B1084" s="55"/>
    </row>
    <row r="1085" spans="2:2" ht="13.85" x14ac:dyDescent="0.3">
      <c r="B1085" s="55"/>
    </row>
    <row r="1086" spans="2:2" ht="13.85" x14ac:dyDescent="0.3">
      <c r="B1086" s="55"/>
    </row>
    <row r="1087" spans="2:2" ht="13.85" x14ac:dyDescent="0.3">
      <c r="B1087" s="55"/>
    </row>
    <row r="1088" spans="2:2" ht="13.85" x14ac:dyDescent="0.3">
      <c r="B1088" s="55"/>
    </row>
    <row r="1089" spans="2:2" ht="13.85" x14ac:dyDescent="0.3">
      <c r="B1089" s="55"/>
    </row>
    <row r="1090" spans="2:2" ht="13.85" x14ac:dyDescent="0.3">
      <c r="B1090" s="55"/>
    </row>
    <row r="1091" spans="2:2" ht="13.85" x14ac:dyDescent="0.3">
      <c r="B1091" s="55"/>
    </row>
    <row r="1092" spans="2:2" ht="13.85" x14ac:dyDescent="0.3">
      <c r="B1092" s="55"/>
    </row>
    <row r="1093" spans="2:2" ht="13.85" x14ac:dyDescent="0.3">
      <c r="B1093" s="55"/>
    </row>
    <row r="1094" spans="2:2" ht="13.85" x14ac:dyDescent="0.3">
      <c r="B1094" s="55"/>
    </row>
    <row r="1095" spans="2:2" ht="13.85" x14ac:dyDescent="0.3">
      <c r="B1095" s="55"/>
    </row>
    <row r="1096" spans="2:2" ht="13.85" x14ac:dyDescent="0.3">
      <c r="B1096" s="55"/>
    </row>
    <row r="1097" spans="2:2" ht="13.85" x14ac:dyDescent="0.3">
      <c r="B1097" s="55"/>
    </row>
    <row r="1098" spans="2:2" ht="13.85" x14ac:dyDescent="0.3">
      <c r="B1098" s="55"/>
    </row>
    <row r="1099" spans="2:2" ht="13.85" x14ac:dyDescent="0.3">
      <c r="B1099" s="55"/>
    </row>
    <row r="1100" spans="2:2" ht="13.85" x14ac:dyDescent="0.3">
      <c r="B1100" s="55"/>
    </row>
    <row r="1101" spans="2:2" ht="13.85" x14ac:dyDescent="0.3">
      <c r="B1101" s="55"/>
    </row>
    <row r="1102" spans="2:2" ht="13.85" x14ac:dyDescent="0.3">
      <c r="B1102" s="55"/>
    </row>
    <row r="1103" spans="2:2" ht="13.85" x14ac:dyDescent="0.3">
      <c r="B1103" s="55"/>
    </row>
    <row r="1104" spans="2:2" ht="13.85" x14ac:dyDescent="0.3">
      <c r="B1104" s="55"/>
    </row>
    <row r="1105" spans="2:2" ht="13.85" x14ac:dyDescent="0.3">
      <c r="B1105" s="55"/>
    </row>
    <row r="1106" spans="2:2" ht="13.85" x14ac:dyDescent="0.3">
      <c r="B1106" s="55"/>
    </row>
    <row r="1107" spans="2:2" ht="13.85" x14ac:dyDescent="0.3">
      <c r="B1107" s="55"/>
    </row>
    <row r="1108" spans="2:2" ht="13.85" x14ac:dyDescent="0.3">
      <c r="B1108" s="55"/>
    </row>
    <row r="1109" spans="2:2" ht="13.85" x14ac:dyDescent="0.3">
      <c r="B1109" s="55"/>
    </row>
    <row r="1110" spans="2:2" ht="13.85" x14ac:dyDescent="0.3">
      <c r="B1110" s="55"/>
    </row>
    <row r="1111" spans="2:2" ht="13.85" x14ac:dyDescent="0.3">
      <c r="B1111" s="55"/>
    </row>
    <row r="1112" spans="2:2" ht="13.85" x14ac:dyDescent="0.3">
      <c r="B1112" s="55"/>
    </row>
    <row r="1113" spans="2:2" ht="13.85" x14ac:dyDescent="0.3">
      <c r="B1113" s="55"/>
    </row>
    <row r="1114" spans="2:2" ht="13.85" x14ac:dyDescent="0.3">
      <c r="B1114" s="55"/>
    </row>
    <row r="1115" spans="2:2" ht="13.85" x14ac:dyDescent="0.3">
      <c r="B1115" s="55"/>
    </row>
    <row r="1116" spans="2:2" ht="13.85" x14ac:dyDescent="0.3">
      <c r="B1116" s="55"/>
    </row>
    <row r="1117" spans="2:2" ht="13.85" x14ac:dyDescent="0.3">
      <c r="B1117" s="55"/>
    </row>
    <row r="1118" spans="2:2" ht="13.85" x14ac:dyDescent="0.3">
      <c r="B1118" s="55"/>
    </row>
    <row r="1119" spans="2:2" ht="13.85" x14ac:dyDescent="0.3">
      <c r="B1119" s="55"/>
    </row>
    <row r="1120" spans="2:2" ht="13.85" x14ac:dyDescent="0.3">
      <c r="B1120" s="55"/>
    </row>
    <row r="1121" spans="2:2" ht="13.85" x14ac:dyDescent="0.3">
      <c r="B1121" s="55"/>
    </row>
    <row r="1122" spans="2:2" ht="13.85" x14ac:dyDescent="0.3">
      <c r="B1122" s="55"/>
    </row>
    <row r="1123" spans="2:2" ht="13.85" x14ac:dyDescent="0.3">
      <c r="B1123" s="55"/>
    </row>
    <row r="1124" spans="2:2" ht="13.85" x14ac:dyDescent="0.3">
      <c r="B1124" s="55"/>
    </row>
    <row r="1125" spans="2:2" ht="13.85" x14ac:dyDescent="0.3">
      <c r="B1125" s="55"/>
    </row>
    <row r="1126" spans="2:2" ht="13.85" x14ac:dyDescent="0.3">
      <c r="B1126" s="55"/>
    </row>
    <row r="1127" spans="2:2" ht="13.85" x14ac:dyDescent="0.3">
      <c r="B1127" s="55"/>
    </row>
    <row r="1128" spans="2:2" ht="13.85" x14ac:dyDescent="0.3">
      <c r="B1128" s="55"/>
    </row>
    <row r="1129" spans="2:2" ht="13.85" x14ac:dyDescent="0.3">
      <c r="B1129" s="55"/>
    </row>
    <row r="1130" spans="2:2" ht="13.85" x14ac:dyDescent="0.3">
      <c r="B1130" s="55"/>
    </row>
    <row r="1131" spans="2:2" ht="13.85" x14ac:dyDescent="0.3">
      <c r="B1131" s="55"/>
    </row>
    <row r="1132" spans="2:2" ht="13.85" x14ac:dyDescent="0.3">
      <c r="B1132" s="55"/>
    </row>
    <row r="1133" spans="2:2" ht="13.85" x14ac:dyDescent="0.3">
      <c r="B1133" s="55"/>
    </row>
    <row r="1134" spans="2:2" ht="13.85" x14ac:dyDescent="0.3">
      <c r="B1134" s="55"/>
    </row>
    <row r="1135" spans="2:2" ht="13.85" x14ac:dyDescent="0.3">
      <c r="B1135" s="55"/>
    </row>
    <row r="1136" spans="2:2" ht="13.85" x14ac:dyDescent="0.3">
      <c r="B1136" s="55"/>
    </row>
    <row r="1137" spans="2:2" ht="13.85" x14ac:dyDescent="0.3">
      <c r="B1137" s="55"/>
    </row>
    <row r="1138" spans="2:2" ht="13.85" x14ac:dyDescent="0.3">
      <c r="B1138" s="55"/>
    </row>
    <row r="1139" spans="2:2" ht="13.85" x14ac:dyDescent="0.3">
      <c r="B1139" s="55"/>
    </row>
    <row r="1140" spans="2:2" ht="13.85" x14ac:dyDescent="0.3">
      <c r="B1140" s="55"/>
    </row>
    <row r="1141" spans="2:2" ht="13.85" x14ac:dyDescent="0.3">
      <c r="B1141" s="55"/>
    </row>
    <row r="1142" spans="2:2" ht="13.85" x14ac:dyDescent="0.3">
      <c r="B1142" s="55"/>
    </row>
    <row r="1143" spans="2:2" ht="13.85" x14ac:dyDescent="0.3">
      <c r="B1143" s="55"/>
    </row>
    <row r="1144" spans="2:2" ht="13.85" x14ac:dyDescent="0.3">
      <c r="B1144" s="55"/>
    </row>
    <row r="1145" spans="2:2" ht="13.85" x14ac:dyDescent="0.3">
      <c r="B1145" s="55"/>
    </row>
    <row r="1146" spans="2:2" ht="13.85" x14ac:dyDescent="0.3">
      <c r="B1146" s="55"/>
    </row>
    <row r="1147" spans="2:2" ht="13.85" x14ac:dyDescent="0.3">
      <c r="B1147" s="55"/>
    </row>
    <row r="1148" spans="2:2" ht="13.85" x14ac:dyDescent="0.3">
      <c r="B1148" s="55"/>
    </row>
    <row r="1149" spans="2:2" ht="13.85" x14ac:dyDescent="0.3">
      <c r="B1149" s="55"/>
    </row>
    <row r="1150" spans="2:2" ht="13.85" x14ac:dyDescent="0.3">
      <c r="B1150" s="55"/>
    </row>
    <row r="1151" spans="2:2" ht="13.85" x14ac:dyDescent="0.3">
      <c r="B1151" s="55"/>
    </row>
    <row r="1152" spans="2:2" ht="13.85" x14ac:dyDescent="0.3">
      <c r="B1152" s="55"/>
    </row>
    <row r="1153" spans="2:2" ht="13.85" x14ac:dyDescent="0.3">
      <c r="B1153" s="55"/>
    </row>
    <row r="1154" spans="2:2" ht="13.85" x14ac:dyDescent="0.3">
      <c r="B1154" s="55"/>
    </row>
    <row r="1155" spans="2:2" ht="13.85" x14ac:dyDescent="0.3">
      <c r="B1155" s="55"/>
    </row>
    <row r="1156" spans="2:2" ht="13.85" x14ac:dyDescent="0.3">
      <c r="B1156" s="55"/>
    </row>
    <row r="1157" spans="2:2" ht="13.85" x14ac:dyDescent="0.3">
      <c r="B1157" s="55"/>
    </row>
    <row r="1158" spans="2:2" ht="13.85" x14ac:dyDescent="0.3">
      <c r="B1158" s="55"/>
    </row>
    <row r="1159" spans="2:2" ht="13.85" x14ac:dyDescent="0.3">
      <c r="B1159" s="55"/>
    </row>
    <row r="1160" spans="2:2" ht="13.85" x14ac:dyDescent="0.3">
      <c r="B1160" s="55"/>
    </row>
    <row r="1161" spans="2:2" ht="13.85" x14ac:dyDescent="0.3">
      <c r="B1161" s="55"/>
    </row>
    <row r="1162" spans="2:2" ht="13.85" x14ac:dyDescent="0.3">
      <c r="B1162" s="55"/>
    </row>
    <row r="1163" spans="2:2" ht="13.85" x14ac:dyDescent="0.3">
      <c r="B1163" s="55"/>
    </row>
    <row r="1164" spans="2:2" ht="13.85" x14ac:dyDescent="0.3">
      <c r="B1164" s="55"/>
    </row>
    <row r="1165" spans="2:2" ht="13.85" x14ac:dyDescent="0.3">
      <c r="B1165" s="55"/>
    </row>
    <row r="1166" spans="2:2" ht="13.85" x14ac:dyDescent="0.3">
      <c r="B1166" s="55"/>
    </row>
    <row r="1167" spans="2:2" ht="13.85" x14ac:dyDescent="0.3">
      <c r="B1167" s="55"/>
    </row>
    <row r="1168" spans="2:2" ht="13.85" x14ac:dyDescent="0.3">
      <c r="B1168" s="55"/>
    </row>
    <row r="1169" spans="2:2" ht="13.85" x14ac:dyDescent="0.3">
      <c r="B1169" s="55"/>
    </row>
    <row r="1170" spans="2:2" ht="13.85" x14ac:dyDescent="0.3">
      <c r="B1170" s="55"/>
    </row>
    <row r="1171" spans="2:2" ht="13.85" x14ac:dyDescent="0.3">
      <c r="B1171" s="55"/>
    </row>
    <row r="1172" spans="2:2" ht="13.85" x14ac:dyDescent="0.3">
      <c r="B1172" s="55"/>
    </row>
    <row r="1173" spans="2:2" ht="13.85" x14ac:dyDescent="0.3">
      <c r="B1173" s="55"/>
    </row>
    <row r="1174" spans="2:2" ht="13.85" x14ac:dyDescent="0.3">
      <c r="B1174" s="55"/>
    </row>
    <row r="1175" spans="2:2" ht="13.85" x14ac:dyDescent="0.3">
      <c r="B1175" s="55"/>
    </row>
    <row r="1176" spans="2:2" ht="13.85" x14ac:dyDescent="0.3">
      <c r="B1176" s="55"/>
    </row>
    <row r="1177" spans="2:2" ht="13.85" x14ac:dyDescent="0.3">
      <c r="B1177" s="55"/>
    </row>
    <row r="1178" spans="2:2" ht="13.85" x14ac:dyDescent="0.3">
      <c r="B1178" s="55"/>
    </row>
    <row r="1179" spans="2:2" ht="13.85" x14ac:dyDescent="0.3">
      <c r="B1179" s="55"/>
    </row>
    <row r="1180" spans="2:2" ht="13.85" x14ac:dyDescent="0.3">
      <c r="B1180" s="55"/>
    </row>
    <row r="1181" spans="2:2" ht="13.85" x14ac:dyDescent="0.3">
      <c r="B1181" s="55"/>
    </row>
    <row r="1182" spans="2:2" ht="13.85" x14ac:dyDescent="0.3">
      <c r="B1182" s="55"/>
    </row>
    <row r="1183" spans="2:2" ht="13.85" x14ac:dyDescent="0.3">
      <c r="B1183" s="55"/>
    </row>
    <row r="1184" spans="2:2" ht="13.85" x14ac:dyDescent="0.3">
      <c r="B1184" s="55"/>
    </row>
    <row r="1185" spans="2:2" ht="13.85" x14ac:dyDescent="0.3">
      <c r="B1185" s="55"/>
    </row>
    <row r="1186" spans="2:2" ht="13.85" x14ac:dyDescent="0.3">
      <c r="B1186" s="55"/>
    </row>
    <row r="1187" spans="2:2" ht="13.85" x14ac:dyDescent="0.3">
      <c r="B1187" s="55"/>
    </row>
    <row r="1188" spans="2:2" ht="13.85" x14ac:dyDescent="0.3">
      <c r="B1188" s="55"/>
    </row>
    <row r="1189" spans="2:2" ht="13.85" x14ac:dyDescent="0.3">
      <c r="B1189" s="55"/>
    </row>
    <row r="1190" spans="2:2" ht="13.85" x14ac:dyDescent="0.3">
      <c r="B1190" s="55"/>
    </row>
    <row r="1191" spans="2:2" ht="13.85" x14ac:dyDescent="0.3">
      <c r="B1191" s="55"/>
    </row>
    <row r="1192" spans="2:2" ht="13.85" x14ac:dyDescent="0.3">
      <c r="B1192" s="55"/>
    </row>
    <row r="1193" spans="2:2" ht="13.85" x14ac:dyDescent="0.3">
      <c r="B1193" s="55"/>
    </row>
    <row r="1194" spans="2:2" ht="13.85" x14ac:dyDescent="0.3">
      <c r="B1194" s="55"/>
    </row>
    <row r="1195" spans="2:2" ht="13.85" x14ac:dyDescent="0.3">
      <c r="B1195" s="55"/>
    </row>
    <row r="1196" spans="2:2" ht="13.85" x14ac:dyDescent="0.3">
      <c r="B1196" s="55"/>
    </row>
    <row r="1197" spans="2:2" ht="13.85" x14ac:dyDescent="0.3">
      <c r="B1197" s="55"/>
    </row>
    <row r="1198" spans="2:2" ht="13.85" x14ac:dyDescent="0.3">
      <c r="B1198" s="55"/>
    </row>
    <row r="1199" spans="2:2" ht="13.85" x14ac:dyDescent="0.3">
      <c r="B1199" s="55"/>
    </row>
    <row r="1200" spans="2:2" ht="13.85" x14ac:dyDescent="0.3">
      <c r="B1200" s="55"/>
    </row>
    <row r="1201" spans="2:2" ht="13.85" x14ac:dyDescent="0.3">
      <c r="B1201" s="55"/>
    </row>
    <row r="1202" spans="2:2" ht="13.85" x14ac:dyDescent="0.3">
      <c r="B1202" s="55"/>
    </row>
    <row r="1203" spans="2:2" ht="13.85" x14ac:dyDescent="0.3">
      <c r="B1203" s="55"/>
    </row>
    <row r="1204" spans="2:2" ht="13.85" x14ac:dyDescent="0.3">
      <c r="B1204" s="55"/>
    </row>
    <row r="1205" spans="2:2" ht="13.85" x14ac:dyDescent="0.3">
      <c r="B1205" s="55"/>
    </row>
    <row r="1206" spans="2:2" ht="13.85" x14ac:dyDescent="0.3">
      <c r="B1206" s="55"/>
    </row>
    <row r="1207" spans="2:2" ht="13.85" x14ac:dyDescent="0.3">
      <c r="B1207" s="55"/>
    </row>
    <row r="1208" spans="2:2" ht="13.85" x14ac:dyDescent="0.3">
      <c r="B1208" s="55"/>
    </row>
    <row r="1209" spans="2:2" ht="13.85" x14ac:dyDescent="0.3">
      <c r="B1209" s="55"/>
    </row>
    <row r="1210" spans="2:2" ht="13.85" x14ac:dyDescent="0.3">
      <c r="B1210" s="55"/>
    </row>
    <row r="1211" spans="2:2" ht="13.85" x14ac:dyDescent="0.3">
      <c r="B1211" s="55"/>
    </row>
    <row r="1212" spans="2:2" ht="13.85" x14ac:dyDescent="0.3">
      <c r="B1212" s="55"/>
    </row>
    <row r="1213" spans="2:2" ht="13.85" x14ac:dyDescent="0.3">
      <c r="B1213" s="55"/>
    </row>
    <row r="1214" spans="2:2" ht="13.85" x14ac:dyDescent="0.3">
      <c r="B1214" s="55"/>
    </row>
    <row r="1215" spans="2:2" ht="13.85" x14ac:dyDescent="0.3">
      <c r="B1215" s="55"/>
    </row>
    <row r="1216" spans="2:2" ht="13.85" x14ac:dyDescent="0.3">
      <c r="B1216" s="55"/>
    </row>
    <row r="1217" spans="2:2" ht="13.85" x14ac:dyDescent="0.3">
      <c r="B1217" s="55"/>
    </row>
    <row r="1218" spans="2:2" ht="13.85" x14ac:dyDescent="0.3">
      <c r="B1218" s="55"/>
    </row>
    <row r="1219" spans="2:2" ht="13.85" x14ac:dyDescent="0.3">
      <c r="B1219" s="55"/>
    </row>
    <row r="1220" spans="2:2" ht="13.85" x14ac:dyDescent="0.3">
      <c r="B1220" s="55"/>
    </row>
    <row r="1221" spans="2:2" ht="13.85" x14ac:dyDescent="0.3">
      <c r="B1221" s="55"/>
    </row>
    <row r="1222" spans="2:2" ht="13.85" x14ac:dyDescent="0.3">
      <c r="B1222" s="55"/>
    </row>
    <row r="1223" spans="2:2" ht="13.85" x14ac:dyDescent="0.3">
      <c r="B1223" s="55"/>
    </row>
    <row r="1224" spans="2:2" ht="13.85" x14ac:dyDescent="0.3">
      <c r="B1224" s="55"/>
    </row>
    <row r="1225" spans="2:2" ht="13.85" x14ac:dyDescent="0.3">
      <c r="B1225" s="55"/>
    </row>
    <row r="1226" spans="2:2" ht="13.85" x14ac:dyDescent="0.3">
      <c r="B1226" s="55"/>
    </row>
    <row r="1227" spans="2:2" ht="13.85" x14ac:dyDescent="0.3">
      <c r="B1227" s="55"/>
    </row>
    <row r="1228" spans="2:2" ht="13.85" x14ac:dyDescent="0.3">
      <c r="B1228" s="55"/>
    </row>
    <row r="1229" spans="2:2" ht="13.85" x14ac:dyDescent="0.3">
      <c r="B1229" s="55"/>
    </row>
    <row r="1230" spans="2:2" ht="13.85" x14ac:dyDescent="0.3">
      <c r="B1230" s="55"/>
    </row>
    <row r="1231" spans="2:2" ht="13.85" x14ac:dyDescent="0.3">
      <c r="B1231" s="55"/>
    </row>
    <row r="1232" spans="2:2" ht="13.85" x14ac:dyDescent="0.3">
      <c r="B1232" s="55"/>
    </row>
    <row r="1233" spans="2:2" ht="13.85" x14ac:dyDescent="0.3">
      <c r="B1233" s="55"/>
    </row>
    <row r="1234" spans="2:2" ht="13.85" x14ac:dyDescent="0.3">
      <c r="B1234" s="55"/>
    </row>
    <row r="1235" spans="2:2" ht="13.85" x14ac:dyDescent="0.3">
      <c r="B1235" s="55"/>
    </row>
    <row r="1236" spans="2:2" ht="13.85" x14ac:dyDescent="0.3">
      <c r="B1236" s="55"/>
    </row>
    <row r="1237" spans="2:2" ht="13.85" x14ac:dyDescent="0.3">
      <c r="B1237" s="55"/>
    </row>
    <row r="1238" spans="2:2" ht="13.85" x14ac:dyDescent="0.3">
      <c r="B1238" s="55"/>
    </row>
    <row r="1239" spans="2:2" ht="13.85" x14ac:dyDescent="0.3">
      <c r="B1239" s="55"/>
    </row>
    <row r="1240" spans="2:2" ht="13.85" x14ac:dyDescent="0.3">
      <c r="B1240" s="55"/>
    </row>
    <row r="1241" spans="2:2" ht="13.85" x14ac:dyDescent="0.3">
      <c r="B1241" s="55"/>
    </row>
    <row r="1242" spans="2:2" ht="13.85" x14ac:dyDescent="0.3">
      <c r="B1242" s="55"/>
    </row>
    <row r="1243" spans="2:2" ht="13.85" x14ac:dyDescent="0.3">
      <c r="B1243" s="55"/>
    </row>
    <row r="1244" spans="2:2" ht="13.85" x14ac:dyDescent="0.3">
      <c r="B1244" s="55"/>
    </row>
    <row r="1245" spans="2:2" ht="13.85" x14ac:dyDescent="0.3">
      <c r="B1245" s="55"/>
    </row>
    <row r="1246" spans="2:2" ht="13.85" x14ac:dyDescent="0.3">
      <c r="B1246" s="55"/>
    </row>
    <row r="1247" spans="2:2" ht="13.85" x14ac:dyDescent="0.3">
      <c r="B1247" s="55"/>
    </row>
    <row r="1248" spans="2:2" ht="13.85" x14ac:dyDescent="0.3">
      <c r="B1248" s="55"/>
    </row>
    <row r="1249" spans="2:2" ht="13.85" x14ac:dyDescent="0.3">
      <c r="B1249" s="55"/>
    </row>
    <row r="1250" spans="2:2" ht="13.85" x14ac:dyDescent="0.3">
      <c r="B1250" s="55"/>
    </row>
    <row r="1251" spans="2:2" ht="13.85" x14ac:dyDescent="0.3">
      <c r="B1251" s="55"/>
    </row>
    <row r="1252" spans="2:2" ht="13.85" x14ac:dyDescent="0.3">
      <c r="B1252" s="55"/>
    </row>
    <row r="1253" spans="2:2" ht="13.85" x14ac:dyDescent="0.3">
      <c r="B1253" s="55"/>
    </row>
    <row r="1254" spans="2:2" ht="13.85" x14ac:dyDescent="0.3">
      <c r="B1254" s="55"/>
    </row>
    <row r="1255" spans="2:2" ht="13.85" x14ac:dyDescent="0.3">
      <c r="B1255" s="55"/>
    </row>
    <row r="1256" spans="2:2" ht="13.85" x14ac:dyDescent="0.3">
      <c r="B1256" s="55"/>
    </row>
    <row r="1257" spans="2:2" ht="13.85" x14ac:dyDescent="0.3">
      <c r="B1257" s="55"/>
    </row>
    <row r="1258" spans="2:2" ht="13.85" x14ac:dyDescent="0.3">
      <c r="B1258" s="55"/>
    </row>
    <row r="1259" spans="2:2" ht="13.85" x14ac:dyDescent="0.3">
      <c r="B1259" s="55"/>
    </row>
    <row r="1260" spans="2:2" ht="13.85" x14ac:dyDescent="0.3">
      <c r="B1260" s="55"/>
    </row>
    <row r="1261" spans="2:2" ht="13.85" x14ac:dyDescent="0.3">
      <c r="B1261" s="55"/>
    </row>
    <row r="1262" spans="2:2" ht="13.85" x14ac:dyDescent="0.3">
      <c r="B1262" s="55"/>
    </row>
    <row r="1263" spans="2:2" ht="13.85" x14ac:dyDescent="0.3">
      <c r="B1263" s="55"/>
    </row>
    <row r="1264" spans="2:2" ht="13.85" x14ac:dyDescent="0.3">
      <c r="B1264" s="55"/>
    </row>
    <row r="1265" spans="2:2" ht="13.85" x14ac:dyDescent="0.3">
      <c r="B1265" s="55"/>
    </row>
    <row r="1266" spans="2:2" ht="13.85" x14ac:dyDescent="0.3">
      <c r="B1266" s="55"/>
    </row>
    <row r="1267" spans="2:2" ht="13.85" x14ac:dyDescent="0.3">
      <c r="B1267" s="55"/>
    </row>
    <row r="1268" spans="2:2" ht="13.85" x14ac:dyDescent="0.3">
      <c r="B1268" s="55"/>
    </row>
    <row r="1269" spans="2:2" ht="13.85" x14ac:dyDescent="0.3">
      <c r="B1269" s="55"/>
    </row>
    <row r="1270" spans="2:2" ht="13.85" x14ac:dyDescent="0.3">
      <c r="B1270" s="55"/>
    </row>
    <row r="1271" spans="2:2" ht="13.85" x14ac:dyDescent="0.3">
      <c r="B1271" s="55"/>
    </row>
    <row r="1272" spans="2:2" ht="13.85" x14ac:dyDescent="0.3">
      <c r="B1272" s="55"/>
    </row>
    <row r="1273" spans="2:2" ht="13.85" x14ac:dyDescent="0.3">
      <c r="B1273" s="55"/>
    </row>
    <row r="1274" spans="2:2" ht="13.85" x14ac:dyDescent="0.3">
      <c r="B1274" s="55"/>
    </row>
    <row r="1275" spans="2:2" ht="13.85" x14ac:dyDescent="0.3">
      <c r="B1275" s="55"/>
    </row>
    <row r="1276" spans="2:2" ht="13.85" x14ac:dyDescent="0.3">
      <c r="B1276" s="55"/>
    </row>
    <row r="1277" spans="2:2" ht="13.85" x14ac:dyDescent="0.3">
      <c r="B1277" s="55"/>
    </row>
    <row r="1278" spans="2:2" ht="13.85" x14ac:dyDescent="0.3">
      <c r="B1278" s="55"/>
    </row>
    <row r="1279" spans="2:2" ht="13.85" x14ac:dyDescent="0.3">
      <c r="B1279" s="55"/>
    </row>
    <row r="1280" spans="2:2" ht="13.85" x14ac:dyDescent="0.3">
      <c r="B1280" s="55"/>
    </row>
    <row r="1281" spans="2:2" ht="13.85" x14ac:dyDescent="0.3">
      <c r="B1281" s="55"/>
    </row>
    <row r="1282" spans="2:2" ht="13.85" x14ac:dyDescent="0.3">
      <c r="B1282" s="55"/>
    </row>
    <row r="1283" spans="2:2" ht="13.85" x14ac:dyDescent="0.3">
      <c r="B1283" s="55"/>
    </row>
    <row r="1284" spans="2:2" ht="13.85" x14ac:dyDescent="0.3">
      <c r="B1284" s="55"/>
    </row>
    <row r="1285" spans="2:2" ht="13.85" x14ac:dyDescent="0.3">
      <c r="B1285" s="55"/>
    </row>
    <row r="1286" spans="2:2" ht="13.85" x14ac:dyDescent="0.3">
      <c r="B1286" s="55"/>
    </row>
    <row r="1287" spans="2:2" ht="13.85" x14ac:dyDescent="0.3">
      <c r="B1287" s="55"/>
    </row>
    <row r="1288" spans="2:2" ht="13.85" x14ac:dyDescent="0.3">
      <c r="B1288" s="55"/>
    </row>
    <row r="1289" spans="2:2" ht="13.85" x14ac:dyDescent="0.3">
      <c r="B1289" s="55"/>
    </row>
    <row r="1290" spans="2:2" ht="13.85" x14ac:dyDescent="0.3">
      <c r="B1290" s="55"/>
    </row>
    <row r="1291" spans="2:2" ht="13.85" x14ac:dyDescent="0.3">
      <c r="B1291" s="55"/>
    </row>
    <row r="1292" spans="2:2" ht="13.85" x14ac:dyDescent="0.3">
      <c r="B1292" s="55"/>
    </row>
    <row r="1293" spans="2:2" ht="13.85" x14ac:dyDescent="0.3">
      <c r="B1293" s="55"/>
    </row>
    <row r="1294" spans="2:2" ht="13.85" x14ac:dyDescent="0.3">
      <c r="B1294" s="55"/>
    </row>
    <row r="1295" spans="2:2" ht="13.85" x14ac:dyDescent="0.3">
      <c r="B1295" s="55"/>
    </row>
    <row r="1296" spans="2:2" ht="13.85" x14ac:dyDescent="0.3">
      <c r="B1296" s="55"/>
    </row>
    <row r="1297" spans="2:2" ht="13.85" x14ac:dyDescent="0.3">
      <c r="B1297" s="55"/>
    </row>
    <row r="1298" spans="2:2" ht="13.85" x14ac:dyDescent="0.3">
      <c r="B1298" s="55"/>
    </row>
    <row r="1299" spans="2:2" ht="13.85" x14ac:dyDescent="0.3">
      <c r="B1299" s="55"/>
    </row>
    <row r="1300" spans="2:2" ht="13.85" x14ac:dyDescent="0.3">
      <c r="B1300" s="55"/>
    </row>
    <row r="1301" spans="2:2" ht="13.85" x14ac:dyDescent="0.3">
      <c r="B1301" s="55"/>
    </row>
    <row r="1302" spans="2:2" ht="13.85" x14ac:dyDescent="0.3">
      <c r="B1302" s="55"/>
    </row>
    <row r="1303" spans="2:2" ht="13.85" x14ac:dyDescent="0.3">
      <c r="B1303" s="55"/>
    </row>
    <row r="1304" spans="2:2" ht="13.85" x14ac:dyDescent="0.3">
      <c r="B1304" s="55"/>
    </row>
    <row r="1305" spans="2:2" ht="13.85" x14ac:dyDescent="0.3">
      <c r="B1305" s="55"/>
    </row>
    <row r="1306" spans="2:2" ht="13.85" x14ac:dyDescent="0.3">
      <c r="B1306" s="55"/>
    </row>
    <row r="1307" spans="2:2" ht="13.85" x14ac:dyDescent="0.3">
      <c r="B1307" s="55"/>
    </row>
    <row r="1308" spans="2:2" ht="13.85" x14ac:dyDescent="0.3">
      <c r="B1308" s="55"/>
    </row>
    <row r="1309" spans="2:2" ht="13.85" x14ac:dyDescent="0.3">
      <c r="B1309" s="55"/>
    </row>
    <row r="1310" spans="2:2" ht="13.85" x14ac:dyDescent="0.3">
      <c r="B1310" s="55"/>
    </row>
    <row r="1311" spans="2:2" ht="13.85" x14ac:dyDescent="0.3">
      <c r="B1311" s="55"/>
    </row>
    <row r="1312" spans="2:2" ht="13.85" x14ac:dyDescent="0.3">
      <c r="B1312" s="55"/>
    </row>
    <row r="1313" spans="2:2" ht="13.85" x14ac:dyDescent="0.3">
      <c r="B1313" s="55"/>
    </row>
    <row r="1314" spans="2:2" ht="13.85" x14ac:dyDescent="0.3">
      <c r="B1314" s="55"/>
    </row>
    <row r="1315" spans="2:2" ht="13.85" x14ac:dyDescent="0.3">
      <c r="B1315" s="55"/>
    </row>
    <row r="1316" spans="2:2" ht="13.85" x14ac:dyDescent="0.3">
      <c r="B1316" s="55"/>
    </row>
    <row r="1317" spans="2:2" ht="13.85" x14ac:dyDescent="0.3">
      <c r="B1317" s="55"/>
    </row>
    <row r="1318" spans="2:2" ht="13.85" x14ac:dyDescent="0.3">
      <c r="B1318" s="55"/>
    </row>
    <row r="1319" spans="2:2" ht="13.85" x14ac:dyDescent="0.3">
      <c r="B1319" s="55"/>
    </row>
    <row r="1320" spans="2:2" ht="13.85" x14ac:dyDescent="0.3">
      <c r="B1320" s="55"/>
    </row>
    <row r="1321" spans="2:2" ht="13.85" x14ac:dyDescent="0.3">
      <c r="B1321" s="55"/>
    </row>
    <row r="1322" spans="2:2" ht="13.85" x14ac:dyDescent="0.3">
      <c r="B1322" s="55"/>
    </row>
    <row r="1323" spans="2:2" ht="13.85" x14ac:dyDescent="0.3">
      <c r="B1323" s="55"/>
    </row>
    <row r="1324" spans="2:2" ht="13.85" x14ac:dyDescent="0.3">
      <c r="B1324" s="55"/>
    </row>
    <row r="1325" spans="2:2" ht="13.85" x14ac:dyDescent="0.3">
      <c r="B1325" s="55"/>
    </row>
    <row r="1326" spans="2:2" ht="13.85" x14ac:dyDescent="0.3">
      <c r="B1326" s="55"/>
    </row>
    <row r="1327" spans="2:2" ht="13.85" x14ac:dyDescent="0.3">
      <c r="B1327" s="55"/>
    </row>
    <row r="1328" spans="2:2" ht="13.85" x14ac:dyDescent="0.3">
      <c r="B1328" s="55"/>
    </row>
    <row r="1329" spans="2:2" ht="13.85" x14ac:dyDescent="0.3">
      <c r="B1329" s="55"/>
    </row>
    <row r="1330" spans="2:2" ht="13.85" x14ac:dyDescent="0.3">
      <c r="B1330" s="55"/>
    </row>
    <row r="1331" spans="2:2" ht="13.85" x14ac:dyDescent="0.3">
      <c r="B1331" s="55"/>
    </row>
    <row r="1332" spans="2:2" ht="13.85" x14ac:dyDescent="0.3">
      <c r="B1332" s="55"/>
    </row>
    <row r="1333" spans="2:2" ht="13.85" x14ac:dyDescent="0.3">
      <c r="B1333" s="55"/>
    </row>
    <row r="1334" spans="2:2" ht="13.85" x14ac:dyDescent="0.3">
      <c r="B1334" s="55"/>
    </row>
    <row r="1335" spans="2:2" ht="13.85" x14ac:dyDescent="0.3">
      <c r="B1335" s="55"/>
    </row>
    <row r="1336" spans="2:2" ht="13.85" x14ac:dyDescent="0.3">
      <c r="B1336" s="55"/>
    </row>
    <row r="1337" spans="2:2" ht="13.85" x14ac:dyDescent="0.3">
      <c r="B1337" s="55"/>
    </row>
    <row r="1338" spans="2:2" ht="13.85" x14ac:dyDescent="0.3">
      <c r="B1338" s="55"/>
    </row>
    <row r="1339" spans="2:2" ht="13.85" x14ac:dyDescent="0.3">
      <c r="B1339" s="55"/>
    </row>
    <row r="1340" spans="2:2" ht="13.85" x14ac:dyDescent="0.3">
      <c r="B1340" s="55"/>
    </row>
    <row r="1341" spans="2:2" ht="13.85" x14ac:dyDescent="0.3">
      <c r="B1341" s="55"/>
    </row>
    <row r="1342" spans="2:2" ht="13.85" x14ac:dyDescent="0.3">
      <c r="B1342" s="55"/>
    </row>
    <row r="1343" spans="2:2" ht="13.85" x14ac:dyDescent="0.3">
      <c r="B1343" s="55"/>
    </row>
    <row r="1344" spans="2:2" ht="13.85" x14ac:dyDescent="0.3">
      <c r="B1344" s="55"/>
    </row>
    <row r="1345" spans="2:2" ht="13.85" x14ac:dyDescent="0.3">
      <c r="B1345" s="55"/>
    </row>
    <row r="1346" spans="2:2" ht="13.85" x14ac:dyDescent="0.3">
      <c r="B1346" s="55"/>
    </row>
    <row r="1347" spans="2:2" ht="13.85" x14ac:dyDescent="0.3">
      <c r="B1347" s="55"/>
    </row>
    <row r="1348" spans="2:2" ht="13.85" x14ac:dyDescent="0.3">
      <c r="B1348" s="55"/>
    </row>
    <row r="1349" spans="2:2" ht="13.85" x14ac:dyDescent="0.3">
      <c r="B1349" s="55"/>
    </row>
    <row r="1350" spans="2:2" ht="13.85" x14ac:dyDescent="0.3">
      <c r="B1350" s="55"/>
    </row>
    <row r="1351" spans="2:2" ht="13.85" x14ac:dyDescent="0.3">
      <c r="B1351" s="55"/>
    </row>
    <row r="1352" spans="2:2" ht="13.85" x14ac:dyDescent="0.3">
      <c r="B1352" s="55"/>
    </row>
    <row r="1353" spans="2:2" ht="13.85" x14ac:dyDescent="0.3">
      <c r="B1353" s="55"/>
    </row>
    <row r="1354" spans="2:2" ht="13.85" x14ac:dyDescent="0.3">
      <c r="B1354" s="55"/>
    </row>
    <row r="1355" spans="2:2" ht="13.85" x14ac:dyDescent="0.3">
      <c r="B1355" s="55"/>
    </row>
    <row r="1356" spans="2:2" ht="13.85" x14ac:dyDescent="0.3">
      <c r="B1356" s="55"/>
    </row>
    <row r="1357" spans="2:2" ht="13.85" x14ac:dyDescent="0.3">
      <c r="B1357" s="55"/>
    </row>
    <row r="1358" spans="2:2" ht="13.85" x14ac:dyDescent="0.3">
      <c r="B1358" s="55"/>
    </row>
    <row r="1359" spans="2:2" ht="13.85" x14ac:dyDescent="0.3">
      <c r="B1359" s="55"/>
    </row>
    <row r="1360" spans="2:2" ht="13.85" x14ac:dyDescent="0.3">
      <c r="B1360" s="55"/>
    </row>
    <row r="1361" spans="2:2" ht="13.85" x14ac:dyDescent="0.3">
      <c r="B1361" s="55"/>
    </row>
    <row r="1362" spans="2:2" ht="13.85" x14ac:dyDescent="0.3">
      <c r="B1362" s="55"/>
    </row>
    <row r="1363" spans="2:2" ht="13.85" x14ac:dyDescent="0.3">
      <c r="B1363" s="55"/>
    </row>
    <row r="1364" spans="2:2" ht="13.85" x14ac:dyDescent="0.3">
      <c r="B1364" s="55"/>
    </row>
    <row r="1365" spans="2:2" ht="13.85" x14ac:dyDescent="0.3">
      <c r="B1365" s="55"/>
    </row>
    <row r="1366" spans="2:2" ht="13.85" x14ac:dyDescent="0.3">
      <c r="B1366" s="55"/>
    </row>
    <row r="1367" spans="2:2" ht="13.85" x14ac:dyDescent="0.3">
      <c r="B1367" s="55"/>
    </row>
    <row r="1368" spans="2:2" ht="13.85" x14ac:dyDescent="0.3">
      <c r="B1368" s="55"/>
    </row>
    <row r="1369" spans="2:2" ht="13.85" x14ac:dyDescent="0.3">
      <c r="B1369" s="55"/>
    </row>
    <row r="1370" spans="2:2" ht="13.85" x14ac:dyDescent="0.3">
      <c r="B1370" s="55"/>
    </row>
    <row r="1371" spans="2:2" ht="13.85" x14ac:dyDescent="0.3">
      <c r="B1371" s="55"/>
    </row>
    <row r="1372" spans="2:2" ht="13.85" x14ac:dyDescent="0.3">
      <c r="B1372" s="55"/>
    </row>
    <row r="1373" spans="2:2" ht="13.85" x14ac:dyDescent="0.3">
      <c r="B1373" s="55"/>
    </row>
    <row r="1374" spans="2:2" ht="13.85" x14ac:dyDescent="0.3">
      <c r="B1374" s="55"/>
    </row>
    <row r="1375" spans="2:2" ht="13.85" x14ac:dyDescent="0.3">
      <c r="B1375" s="55"/>
    </row>
    <row r="1376" spans="2:2" ht="13.85" x14ac:dyDescent="0.3">
      <c r="B1376" s="55"/>
    </row>
    <row r="1377" spans="2:2" ht="13.85" x14ac:dyDescent="0.3">
      <c r="B1377" s="55"/>
    </row>
    <row r="1378" spans="2:2" ht="13.85" x14ac:dyDescent="0.3">
      <c r="B1378" s="55"/>
    </row>
    <row r="1379" spans="2:2" ht="13.85" x14ac:dyDescent="0.3">
      <c r="B1379" s="55"/>
    </row>
    <row r="1380" spans="2:2" ht="13.85" x14ac:dyDescent="0.3">
      <c r="B1380" s="55"/>
    </row>
    <row r="1381" spans="2:2" ht="13.85" x14ac:dyDescent="0.3">
      <c r="B1381" s="55"/>
    </row>
    <row r="1382" spans="2:2" ht="13.85" x14ac:dyDescent="0.3">
      <c r="B1382" s="55"/>
    </row>
    <row r="1383" spans="2:2" ht="13.85" x14ac:dyDescent="0.3">
      <c r="B1383" s="55"/>
    </row>
    <row r="1384" spans="2:2" ht="13.85" x14ac:dyDescent="0.3">
      <c r="B1384" s="55"/>
    </row>
    <row r="1385" spans="2:2" ht="13.85" x14ac:dyDescent="0.3">
      <c r="B1385" s="55"/>
    </row>
    <row r="1386" spans="2:2" ht="13.85" x14ac:dyDescent="0.3">
      <c r="B1386" s="55"/>
    </row>
    <row r="1387" spans="2:2" ht="13.85" x14ac:dyDescent="0.3">
      <c r="B1387" s="55"/>
    </row>
    <row r="1388" spans="2:2" ht="13.85" x14ac:dyDescent="0.3">
      <c r="B1388" s="55"/>
    </row>
    <row r="1389" spans="2:2" ht="13.85" x14ac:dyDescent="0.3">
      <c r="B1389" s="55"/>
    </row>
    <row r="1390" spans="2:2" ht="13.85" x14ac:dyDescent="0.3">
      <c r="B1390" s="55"/>
    </row>
    <row r="1391" spans="2:2" ht="13.85" x14ac:dyDescent="0.3">
      <c r="B1391" s="55"/>
    </row>
    <row r="1392" spans="2:2" ht="13.85" x14ac:dyDescent="0.3">
      <c r="B1392" s="55"/>
    </row>
    <row r="1393" spans="2:2" ht="13.85" x14ac:dyDescent="0.3">
      <c r="B1393" s="55"/>
    </row>
    <row r="1394" spans="2:2" ht="13.85" x14ac:dyDescent="0.3">
      <c r="B1394" s="55"/>
    </row>
    <row r="1395" spans="2:2" ht="13.85" x14ac:dyDescent="0.3">
      <c r="B1395" s="55"/>
    </row>
    <row r="1396" spans="2:2" ht="13.85" x14ac:dyDescent="0.3">
      <c r="B1396" s="55"/>
    </row>
    <row r="1397" spans="2:2" ht="13.85" x14ac:dyDescent="0.3">
      <c r="B1397" s="55"/>
    </row>
    <row r="1398" spans="2:2" ht="13.85" x14ac:dyDescent="0.3">
      <c r="B1398" s="55"/>
    </row>
    <row r="1399" spans="2:2" ht="13.85" x14ac:dyDescent="0.3">
      <c r="B1399" s="55"/>
    </row>
    <row r="1400" spans="2:2" ht="13.85" x14ac:dyDescent="0.3">
      <c r="B1400" s="55"/>
    </row>
    <row r="1401" spans="2:2" ht="13.85" x14ac:dyDescent="0.3">
      <c r="B1401" s="55"/>
    </row>
    <row r="1402" spans="2:2" ht="13.85" x14ac:dyDescent="0.3">
      <c r="B1402" s="55"/>
    </row>
    <row r="1403" spans="2:2" ht="13.85" x14ac:dyDescent="0.3">
      <c r="B1403" s="55"/>
    </row>
    <row r="1404" spans="2:2" ht="13.85" x14ac:dyDescent="0.3">
      <c r="B1404" s="55"/>
    </row>
    <row r="1405" spans="2:2" ht="13.85" x14ac:dyDescent="0.3">
      <c r="B1405" s="55"/>
    </row>
    <row r="1406" spans="2:2" ht="13.85" x14ac:dyDescent="0.3">
      <c r="B1406" s="55"/>
    </row>
    <row r="1407" spans="2:2" ht="13.85" x14ac:dyDescent="0.3">
      <c r="B1407" s="55"/>
    </row>
    <row r="1408" spans="2:2" ht="13.85" x14ac:dyDescent="0.3">
      <c r="B1408" s="55"/>
    </row>
    <row r="1409" spans="2:2" ht="13.85" x14ac:dyDescent="0.3">
      <c r="B1409" s="55"/>
    </row>
    <row r="1410" spans="2:2" ht="13.85" x14ac:dyDescent="0.3">
      <c r="B1410" s="55"/>
    </row>
    <row r="1411" spans="2:2" ht="13.85" x14ac:dyDescent="0.3">
      <c r="B1411" s="55"/>
    </row>
    <row r="1412" spans="2:2" ht="13.85" x14ac:dyDescent="0.3">
      <c r="B1412" s="55"/>
    </row>
    <row r="1413" spans="2:2" ht="13.85" x14ac:dyDescent="0.3">
      <c r="B1413" s="55"/>
    </row>
    <row r="1414" spans="2:2" ht="13.85" x14ac:dyDescent="0.3">
      <c r="B1414" s="55"/>
    </row>
    <row r="1415" spans="2:2" ht="13.85" x14ac:dyDescent="0.3">
      <c r="B1415" s="55"/>
    </row>
    <row r="1416" spans="2:2" ht="13.85" x14ac:dyDescent="0.3">
      <c r="B1416" s="55"/>
    </row>
    <row r="1417" spans="2:2" ht="13.85" x14ac:dyDescent="0.3">
      <c r="B1417" s="55"/>
    </row>
    <row r="1418" spans="2:2" ht="13.85" x14ac:dyDescent="0.3">
      <c r="B1418" s="55"/>
    </row>
    <row r="1419" spans="2:2" ht="13.85" x14ac:dyDescent="0.3">
      <c r="B1419" s="55"/>
    </row>
    <row r="1420" spans="2:2" ht="13.85" x14ac:dyDescent="0.3">
      <c r="B1420" s="55"/>
    </row>
    <row r="1421" spans="2:2" ht="13.85" x14ac:dyDescent="0.3">
      <c r="B1421" s="55"/>
    </row>
    <row r="1422" spans="2:2" ht="13.85" x14ac:dyDescent="0.3">
      <c r="B1422" s="55"/>
    </row>
    <row r="1423" spans="2:2" ht="13.85" x14ac:dyDescent="0.3">
      <c r="B1423" s="55"/>
    </row>
    <row r="1424" spans="2:2" ht="13.85" x14ac:dyDescent="0.3">
      <c r="B1424" s="55"/>
    </row>
    <row r="1425" spans="2:2" ht="13.85" x14ac:dyDescent="0.3">
      <c r="B1425" s="55"/>
    </row>
    <row r="1426" spans="2:2" ht="13.85" x14ac:dyDescent="0.3">
      <c r="B1426" s="55"/>
    </row>
    <row r="1427" spans="2:2" ht="13.85" x14ac:dyDescent="0.3">
      <c r="B1427" s="55"/>
    </row>
    <row r="1428" spans="2:2" ht="13.85" x14ac:dyDescent="0.3">
      <c r="B1428" s="55"/>
    </row>
    <row r="1429" spans="2:2" ht="13.85" x14ac:dyDescent="0.3">
      <c r="B1429" s="55"/>
    </row>
    <row r="1430" spans="2:2" ht="13.85" x14ac:dyDescent="0.3">
      <c r="B1430" s="55"/>
    </row>
    <row r="1431" spans="2:2" ht="13.85" x14ac:dyDescent="0.3">
      <c r="B1431" s="55"/>
    </row>
    <row r="1432" spans="2:2" ht="13.85" x14ac:dyDescent="0.3">
      <c r="B1432" s="55"/>
    </row>
    <row r="1433" spans="2:2" ht="13.85" x14ac:dyDescent="0.3">
      <c r="B1433" s="55"/>
    </row>
    <row r="1434" spans="2:2" ht="13.85" x14ac:dyDescent="0.3">
      <c r="B1434" s="55"/>
    </row>
    <row r="1435" spans="2:2" ht="13.85" x14ac:dyDescent="0.3">
      <c r="B1435" s="55"/>
    </row>
    <row r="1436" spans="2:2" ht="13.85" x14ac:dyDescent="0.3">
      <c r="B1436" s="55"/>
    </row>
    <row r="1437" spans="2:2" ht="13.85" x14ac:dyDescent="0.3">
      <c r="B1437" s="55"/>
    </row>
    <row r="1438" spans="2:2" ht="13.85" x14ac:dyDescent="0.3">
      <c r="B1438" s="55"/>
    </row>
    <row r="1439" spans="2:2" ht="13.85" x14ac:dyDescent="0.3">
      <c r="B1439" s="55"/>
    </row>
    <row r="1440" spans="2:2" ht="13.85" x14ac:dyDescent="0.3">
      <c r="B1440" s="55"/>
    </row>
    <row r="1441" spans="2:2" ht="13.85" x14ac:dyDescent="0.3">
      <c r="B1441" s="55"/>
    </row>
    <row r="1442" spans="2:2" ht="13.85" x14ac:dyDescent="0.3">
      <c r="B1442" s="55"/>
    </row>
    <row r="1443" spans="2:2" ht="13.85" x14ac:dyDescent="0.3">
      <c r="B1443" s="55"/>
    </row>
    <row r="1444" spans="2:2" ht="13.85" x14ac:dyDescent="0.3">
      <c r="B1444" s="55"/>
    </row>
    <row r="1445" spans="2:2" ht="13.85" x14ac:dyDescent="0.3">
      <c r="B1445" s="55"/>
    </row>
    <row r="1446" spans="2:2" ht="13.85" x14ac:dyDescent="0.3">
      <c r="B1446" s="55"/>
    </row>
    <row r="1447" spans="2:2" ht="13.85" x14ac:dyDescent="0.3">
      <c r="B1447" s="55"/>
    </row>
    <row r="1448" spans="2:2" ht="13.85" x14ac:dyDescent="0.3">
      <c r="B1448" s="55"/>
    </row>
    <row r="1449" spans="2:2" ht="13.85" x14ac:dyDescent="0.3">
      <c r="B1449" s="55"/>
    </row>
    <row r="1450" spans="2:2" ht="13.85" x14ac:dyDescent="0.3">
      <c r="B1450" s="55"/>
    </row>
    <row r="1451" spans="2:2" ht="13.85" x14ac:dyDescent="0.3">
      <c r="B1451" s="55"/>
    </row>
    <row r="1452" spans="2:2" ht="13.85" x14ac:dyDescent="0.3">
      <c r="B1452" s="55"/>
    </row>
    <row r="1453" spans="2:2" ht="13.85" x14ac:dyDescent="0.3">
      <c r="B1453" s="55"/>
    </row>
    <row r="1454" spans="2:2" ht="13.85" x14ac:dyDescent="0.3">
      <c r="B1454" s="55"/>
    </row>
    <row r="1455" spans="2:2" ht="13.85" x14ac:dyDescent="0.3">
      <c r="B1455" s="55"/>
    </row>
    <row r="1456" spans="2:2" ht="13.85" x14ac:dyDescent="0.3">
      <c r="B1456" s="55"/>
    </row>
    <row r="1457" spans="2:2" ht="13.85" x14ac:dyDescent="0.3">
      <c r="B1457" s="55"/>
    </row>
    <row r="1458" spans="2:2" ht="13.85" x14ac:dyDescent="0.3">
      <c r="B1458" s="55"/>
    </row>
    <row r="1459" spans="2:2" ht="13.85" x14ac:dyDescent="0.3">
      <c r="B1459" s="55"/>
    </row>
    <row r="1460" spans="2:2" ht="13.85" x14ac:dyDescent="0.3">
      <c r="B1460" s="55"/>
    </row>
    <row r="1461" spans="2:2" ht="13.85" x14ac:dyDescent="0.3">
      <c r="B1461" s="55"/>
    </row>
    <row r="1462" spans="2:2" ht="13.85" x14ac:dyDescent="0.3">
      <c r="B1462" s="55"/>
    </row>
    <row r="1463" spans="2:2" ht="13.85" x14ac:dyDescent="0.3">
      <c r="B1463" s="55"/>
    </row>
    <row r="1464" spans="2:2" ht="13.85" x14ac:dyDescent="0.3">
      <c r="B1464" s="55"/>
    </row>
    <row r="1465" spans="2:2" ht="13.85" x14ac:dyDescent="0.3">
      <c r="B1465" s="55"/>
    </row>
    <row r="1466" spans="2:2" ht="13.85" x14ac:dyDescent="0.3">
      <c r="B1466" s="55"/>
    </row>
    <row r="1467" spans="2:2" ht="13.85" x14ac:dyDescent="0.3">
      <c r="B1467" s="55"/>
    </row>
    <row r="1468" spans="2:2" ht="13.85" x14ac:dyDescent="0.3">
      <c r="B1468" s="55"/>
    </row>
    <row r="1469" spans="2:2" ht="13.85" x14ac:dyDescent="0.3">
      <c r="B1469" s="55"/>
    </row>
    <row r="1470" spans="2:2" ht="13.85" x14ac:dyDescent="0.3">
      <c r="B1470" s="55"/>
    </row>
    <row r="1471" spans="2:2" ht="13.85" x14ac:dyDescent="0.3">
      <c r="B1471" s="55"/>
    </row>
    <row r="1472" spans="2:2" ht="13.85" x14ac:dyDescent="0.3">
      <c r="B1472" s="55"/>
    </row>
    <row r="1473" spans="2:2" ht="13.85" x14ac:dyDescent="0.3">
      <c r="B1473" s="55"/>
    </row>
    <row r="1474" spans="2:2" ht="13.85" x14ac:dyDescent="0.3">
      <c r="B1474" s="55"/>
    </row>
    <row r="1475" spans="2:2" ht="13.85" x14ac:dyDescent="0.3">
      <c r="B1475" s="55"/>
    </row>
    <row r="1476" spans="2:2" ht="13.85" x14ac:dyDescent="0.3">
      <c r="B1476" s="55"/>
    </row>
    <row r="1477" spans="2:2" ht="13.85" x14ac:dyDescent="0.3">
      <c r="B1477" s="55"/>
    </row>
    <row r="1478" spans="2:2" ht="13.85" x14ac:dyDescent="0.3">
      <c r="B1478" s="55"/>
    </row>
    <row r="1479" spans="2:2" ht="13.85" x14ac:dyDescent="0.3">
      <c r="B1479" s="55"/>
    </row>
    <row r="1480" spans="2:2" ht="13.85" x14ac:dyDescent="0.3">
      <c r="B1480" s="55"/>
    </row>
    <row r="1481" spans="2:2" ht="13.85" x14ac:dyDescent="0.3">
      <c r="B1481" s="55"/>
    </row>
    <row r="1482" spans="2:2" ht="13.85" x14ac:dyDescent="0.3">
      <c r="B1482" s="55"/>
    </row>
    <row r="1483" spans="2:2" ht="13.85" x14ac:dyDescent="0.3">
      <c r="B1483" s="55"/>
    </row>
    <row r="1484" spans="2:2" ht="13.85" x14ac:dyDescent="0.3">
      <c r="B1484" s="55"/>
    </row>
    <row r="1485" spans="2:2" ht="13.85" x14ac:dyDescent="0.3">
      <c r="B1485" s="55"/>
    </row>
    <row r="1486" spans="2:2" ht="13.85" x14ac:dyDescent="0.3">
      <c r="B1486" s="55"/>
    </row>
    <row r="1487" spans="2:2" ht="13.85" x14ac:dyDescent="0.3">
      <c r="B1487" s="55"/>
    </row>
    <row r="1488" spans="2:2" ht="13.85" x14ac:dyDescent="0.3">
      <c r="B1488" s="55"/>
    </row>
    <row r="1489" spans="2:2" ht="13.85" x14ac:dyDescent="0.3">
      <c r="B1489" s="55"/>
    </row>
    <row r="1490" spans="2:2" ht="13.85" x14ac:dyDescent="0.3">
      <c r="B1490" s="55"/>
    </row>
    <row r="1491" spans="2:2" ht="13.85" x14ac:dyDescent="0.3">
      <c r="B1491" s="55"/>
    </row>
    <row r="1492" spans="2:2" ht="13.85" x14ac:dyDescent="0.3">
      <c r="B1492" s="55"/>
    </row>
    <row r="1493" spans="2:2" ht="13.85" x14ac:dyDescent="0.3">
      <c r="B1493" s="55"/>
    </row>
    <row r="1494" spans="2:2" ht="13.85" x14ac:dyDescent="0.3">
      <c r="B1494" s="55"/>
    </row>
    <row r="1495" spans="2:2" ht="13.85" x14ac:dyDescent="0.3">
      <c r="B1495" s="55"/>
    </row>
    <row r="1496" spans="2:2" ht="13.85" x14ac:dyDescent="0.3">
      <c r="B1496" s="55"/>
    </row>
    <row r="1497" spans="2:2" ht="13.85" x14ac:dyDescent="0.3">
      <c r="B1497" s="55"/>
    </row>
    <row r="1498" spans="2:2" ht="13.85" x14ac:dyDescent="0.3">
      <c r="B1498" s="55"/>
    </row>
    <row r="1499" spans="2:2" ht="13.85" x14ac:dyDescent="0.3">
      <c r="B1499" s="55"/>
    </row>
    <row r="1500" spans="2:2" ht="13.85" x14ac:dyDescent="0.3">
      <c r="B1500" s="55"/>
    </row>
    <row r="1501" spans="2:2" ht="13.85" x14ac:dyDescent="0.3">
      <c r="B1501" s="55"/>
    </row>
    <row r="1502" spans="2:2" ht="13.85" x14ac:dyDescent="0.3">
      <c r="B1502" s="55"/>
    </row>
    <row r="1503" spans="2:2" ht="13.85" x14ac:dyDescent="0.3">
      <c r="B1503" s="55"/>
    </row>
    <row r="1504" spans="2:2" ht="13.85" x14ac:dyDescent="0.3">
      <c r="B1504" s="55"/>
    </row>
    <row r="1505" spans="2:2" ht="13.85" x14ac:dyDescent="0.3">
      <c r="B1505" s="55"/>
    </row>
    <row r="1506" spans="2:2" ht="13.85" x14ac:dyDescent="0.3">
      <c r="B1506" s="55"/>
    </row>
    <row r="1507" spans="2:2" ht="13.85" x14ac:dyDescent="0.3">
      <c r="B1507" s="55"/>
    </row>
    <row r="1508" spans="2:2" ht="13.85" x14ac:dyDescent="0.3">
      <c r="B1508" s="55"/>
    </row>
    <row r="1509" spans="2:2" ht="13.85" x14ac:dyDescent="0.3">
      <c r="B1509" s="55"/>
    </row>
    <row r="1510" spans="2:2" ht="13.85" x14ac:dyDescent="0.3">
      <c r="B1510" s="55"/>
    </row>
    <row r="1511" spans="2:2" ht="13.85" x14ac:dyDescent="0.3">
      <c r="B1511" s="55"/>
    </row>
    <row r="1512" spans="2:2" ht="13.85" x14ac:dyDescent="0.3">
      <c r="B1512" s="55"/>
    </row>
    <row r="1513" spans="2:2" ht="13.85" x14ac:dyDescent="0.3">
      <c r="B1513" s="55"/>
    </row>
    <row r="1514" spans="2:2" ht="13.85" x14ac:dyDescent="0.3">
      <c r="B1514" s="55"/>
    </row>
    <row r="1515" spans="2:2" ht="13.85" x14ac:dyDescent="0.3">
      <c r="B1515" s="55"/>
    </row>
    <row r="1516" spans="2:2" ht="13.85" x14ac:dyDescent="0.3">
      <c r="B1516" s="55"/>
    </row>
    <row r="1517" spans="2:2" ht="13.85" x14ac:dyDescent="0.3">
      <c r="B1517" s="55"/>
    </row>
    <row r="1518" spans="2:2" ht="13.85" x14ac:dyDescent="0.3">
      <c r="B1518" s="55"/>
    </row>
    <row r="1519" spans="2:2" ht="13.85" x14ac:dyDescent="0.3">
      <c r="B1519" s="55"/>
    </row>
    <row r="1520" spans="2:2" ht="13.85" x14ac:dyDescent="0.3">
      <c r="B1520" s="55"/>
    </row>
    <row r="1521" spans="2:2" ht="13.85" x14ac:dyDescent="0.3">
      <c r="B1521" s="55"/>
    </row>
    <row r="1522" spans="2:2" ht="13.85" x14ac:dyDescent="0.3">
      <c r="B1522" s="55"/>
    </row>
    <row r="1523" spans="2:2" ht="13.85" x14ac:dyDescent="0.3">
      <c r="B1523" s="55"/>
    </row>
    <row r="1524" spans="2:2" ht="13.85" x14ac:dyDescent="0.3">
      <c r="B1524" s="55"/>
    </row>
    <row r="1525" spans="2:2" ht="13.85" x14ac:dyDescent="0.3">
      <c r="B1525" s="55"/>
    </row>
    <row r="1526" spans="2:2" ht="13.85" x14ac:dyDescent="0.3">
      <c r="B1526" s="55"/>
    </row>
    <row r="1527" spans="2:2" ht="13.85" x14ac:dyDescent="0.3">
      <c r="B1527" s="55"/>
    </row>
    <row r="1528" spans="2:2" ht="13.85" x14ac:dyDescent="0.3">
      <c r="B1528" s="55"/>
    </row>
    <row r="1529" spans="2:2" ht="13.85" x14ac:dyDescent="0.3">
      <c r="B1529" s="55"/>
    </row>
    <row r="1530" spans="2:2" ht="13.85" x14ac:dyDescent="0.3">
      <c r="B1530" s="55"/>
    </row>
    <row r="1531" spans="2:2" ht="13.85" x14ac:dyDescent="0.3">
      <c r="B1531" s="55"/>
    </row>
    <row r="1532" spans="2:2" ht="13.85" x14ac:dyDescent="0.3">
      <c r="B1532" s="55"/>
    </row>
    <row r="1533" spans="2:2" ht="13.85" x14ac:dyDescent="0.3">
      <c r="B1533" s="55"/>
    </row>
    <row r="1534" spans="2:2" ht="13.85" x14ac:dyDescent="0.3">
      <c r="B1534" s="55"/>
    </row>
    <row r="1535" spans="2:2" ht="13.85" x14ac:dyDescent="0.3">
      <c r="B1535" s="55"/>
    </row>
    <row r="1536" spans="2:2" ht="13.85" x14ac:dyDescent="0.3">
      <c r="B1536" s="55"/>
    </row>
    <row r="1537" spans="2:2" ht="13.85" x14ac:dyDescent="0.3">
      <c r="B1537" s="55"/>
    </row>
    <row r="1538" spans="2:2" ht="13.85" x14ac:dyDescent="0.3">
      <c r="B1538" s="55"/>
    </row>
    <row r="1539" spans="2:2" ht="13.85" x14ac:dyDescent="0.3">
      <c r="B1539" s="55"/>
    </row>
    <row r="1540" spans="2:2" ht="13.85" x14ac:dyDescent="0.3">
      <c r="B1540" s="55"/>
    </row>
    <row r="1541" spans="2:2" ht="13.85" x14ac:dyDescent="0.3">
      <c r="B1541" s="55"/>
    </row>
    <row r="1542" spans="2:2" ht="13.85" x14ac:dyDescent="0.3">
      <c r="B1542" s="55"/>
    </row>
    <row r="1543" spans="2:2" ht="13.85" x14ac:dyDescent="0.3">
      <c r="B1543" s="55"/>
    </row>
    <row r="1544" spans="2:2" ht="13.85" x14ac:dyDescent="0.3">
      <c r="B1544" s="55"/>
    </row>
    <row r="1545" spans="2:2" ht="13.85" x14ac:dyDescent="0.3">
      <c r="B1545" s="55"/>
    </row>
    <row r="1546" spans="2:2" ht="13.85" x14ac:dyDescent="0.3">
      <c r="B1546" s="55"/>
    </row>
    <row r="1547" spans="2:2" ht="13.85" x14ac:dyDescent="0.3">
      <c r="B1547" s="55"/>
    </row>
    <row r="1548" spans="2:2" ht="13.85" x14ac:dyDescent="0.3">
      <c r="B1548" s="55"/>
    </row>
    <row r="1549" spans="2:2" ht="13.85" x14ac:dyDescent="0.3">
      <c r="B1549" s="55"/>
    </row>
    <row r="1550" spans="2:2" ht="13.85" x14ac:dyDescent="0.3">
      <c r="B1550" s="55"/>
    </row>
    <row r="1551" spans="2:2" ht="13.85" x14ac:dyDescent="0.3">
      <c r="B1551" s="55"/>
    </row>
    <row r="1552" spans="2:2" ht="13.85" x14ac:dyDescent="0.3">
      <c r="B1552" s="55"/>
    </row>
    <row r="1553" spans="2:2" ht="13.85" x14ac:dyDescent="0.3">
      <c r="B1553" s="55"/>
    </row>
    <row r="1554" spans="2:2" ht="13.85" x14ac:dyDescent="0.3">
      <c r="B1554" s="55"/>
    </row>
    <row r="1555" spans="2:2" ht="13.85" x14ac:dyDescent="0.3">
      <c r="B1555" s="55"/>
    </row>
    <row r="1556" spans="2:2" ht="13.85" x14ac:dyDescent="0.3">
      <c r="B1556" s="55"/>
    </row>
    <row r="1557" spans="2:2" ht="13.85" x14ac:dyDescent="0.3">
      <c r="B1557" s="55"/>
    </row>
    <row r="1558" spans="2:2" ht="13.85" x14ac:dyDescent="0.3">
      <c r="B1558" s="55"/>
    </row>
    <row r="1559" spans="2:2" ht="13.85" x14ac:dyDescent="0.3">
      <c r="B1559" s="55"/>
    </row>
    <row r="1560" spans="2:2" ht="13.85" x14ac:dyDescent="0.3">
      <c r="B1560" s="55"/>
    </row>
    <row r="1561" spans="2:2" ht="13.85" x14ac:dyDescent="0.3">
      <c r="B1561" s="55"/>
    </row>
    <row r="1562" spans="2:2" ht="13.85" x14ac:dyDescent="0.3">
      <c r="B1562" s="55"/>
    </row>
    <row r="1563" spans="2:2" ht="13.85" x14ac:dyDescent="0.3">
      <c r="B1563" s="55"/>
    </row>
    <row r="1564" spans="2:2" ht="13.85" x14ac:dyDescent="0.3">
      <c r="B1564" s="55"/>
    </row>
    <row r="1565" spans="2:2" ht="13.85" x14ac:dyDescent="0.3">
      <c r="B1565" s="55"/>
    </row>
    <row r="1566" spans="2:2" ht="13.85" x14ac:dyDescent="0.3">
      <c r="B1566" s="55"/>
    </row>
    <row r="1567" spans="2:2" ht="13.85" x14ac:dyDescent="0.3">
      <c r="B1567" s="55"/>
    </row>
    <row r="1568" spans="2:2" ht="13.85" x14ac:dyDescent="0.3">
      <c r="B1568" s="55"/>
    </row>
    <row r="1569" spans="2:2" ht="13.85" x14ac:dyDescent="0.3">
      <c r="B1569" s="55"/>
    </row>
    <row r="1570" spans="2:2" ht="13.85" x14ac:dyDescent="0.3">
      <c r="B1570" s="55"/>
    </row>
    <row r="1571" spans="2:2" ht="13.85" x14ac:dyDescent="0.3">
      <c r="B1571" s="55"/>
    </row>
    <row r="1572" spans="2:2" ht="13.85" x14ac:dyDescent="0.3">
      <c r="B1572" s="55"/>
    </row>
    <row r="1573" spans="2:2" ht="13.85" x14ac:dyDescent="0.3">
      <c r="B1573" s="55"/>
    </row>
    <row r="1574" spans="2:2" ht="13.85" x14ac:dyDescent="0.3">
      <c r="B1574" s="55"/>
    </row>
    <row r="1575" spans="2:2" ht="13.85" x14ac:dyDescent="0.3">
      <c r="B1575" s="55"/>
    </row>
    <row r="1576" spans="2:2" ht="13.85" x14ac:dyDescent="0.3">
      <c r="B1576" s="55"/>
    </row>
    <row r="1577" spans="2:2" ht="13.85" x14ac:dyDescent="0.3">
      <c r="B1577" s="55"/>
    </row>
    <row r="1578" spans="2:2" ht="13.85" x14ac:dyDescent="0.3">
      <c r="B1578" s="55"/>
    </row>
    <row r="1579" spans="2:2" ht="13.85" x14ac:dyDescent="0.3">
      <c r="B1579" s="55"/>
    </row>
    <row r="1580" spans="2:2" ht="13.85" x14ac:dyDescent="0.3">
      <c r="B1580" s="55"/>
    </row>
    <row r="1581" spans="2:2" ht="13.85" x14ac:dyDescent="0.3">
      <c r="B1581" s="55"/>
    </row>
    <row r="1582" spans="2:2" ht="13.85" x14ac:dyDescent="0.3">
      <c r="B1582" s="55"/>
    </row>
    <row r="1583" spans="2:2" ht="13.85" x14ac:dyDescent="0.3">
      <c r="B1583" s="55"/>
    </row>
    <row r="1584" spans="2:2" ht="13.85" x14ac:dyDescent="0.3">
      <c r="B1584" s="55"/>
    </row>
    <row r="1585" spans="2:2" ht="13.85" x14ac:dyDescent="0.3">
      <c r="B1585" s="55"/>
    </row>
    <row r="1586" spans="2:2" ht="13.85" x14ac:dyDescent="0.3">
      <c r="B1586" s="55"/>
    </row>
    <row r="1587" spans="2:2" ht="13.85" x14ac:dyDescent="0.3">
      <c r="B1587" s="55"/>
    </row>
    <row r="1588" spans="2:2" ht="13.85" x14ac:dyDescent="0.3">
      <c r="B1588" s="55"/>
    </row>
    <row r="1589" spans="2:2" ht="13.85" x14ac:dyDescent="0.3">
      <c r="B1589" s="55"/>
    </row>
    <row r="1590" spans="2:2" ht="13.85" x14ac:dyDescent="0.3">
      <c r="B1590" s="55"/>
    </row>
    <row r="1591" spans="2:2" ht="13.85" x14ac:dyDescent="0.3">
      <c r="B1591" s="55"/>
    </row>
    <row r="1592" spans="2:2" ht="13.85" x14ac:dyDescent="0.3">
      <c r="B1592" s="55"/>
    </row>
    <row r="1593" spans="2:2" ht="13.85" x14ac:dyDescent="0.3">
      <c r="B1593" s="55"/>
    </row>
    <row r="1594" spans="2:2" ht="13.85" x14ac:dyDescent="0.3">
      <c r="B1594" s="55"/>
    </row>
    <row r="1595" spans="2:2" ht="13.85" x14ac:dyDescent="0.3">
      <c r="B1595" s="55"/>
    </row>
    <row r="1596" spans="2:2" ht="13.85" x14ac:dyDescent="0.3">
      <c r="B1596" s="55"/>
    </row>
    <row r="1597" spans="2:2" ht="13.85" x14ac:dyDescent="0.3">
      <c r="B1597" s="55"/>
    </row>
    <row r="1598" spans="2:2" ht="13.85" x14ac:dyDescent="0.3">
      <c r="B1598" s="55"/>
    </row>
    <row r="1599" spans="2:2" ht="13.85" x14ac:dyDescent="0.3">
      <c r="B1599" s="55"/>
    </row>
    <row r="1600" spans="2:2" ht="13.85" x14ac:dyDescent="0.3">
      <c r="B1600" s="55"/>
    </row>
    <row r="1601" spans="2:2" ht="13.85" x14ac:dyDescent="0.3">
      <c r="B1601" s="55"/>
    </row>
    <row r="1602" spans="2:2" ht="13.85" x14ac:dyDescent="0.3">
      <c r="B1602" s="55"/>
    </row>
    <row r="1603" spans="2:2" ht="13.85" x14ac:dyDescent="0.3">
      <c r="B1603" s="55"/>
    </row>
    <row r="1604" spans="2:2" ht="13.85" x14ac:dyDescent="0.3">
      <c r="B1604" s="55"/>
    </row>
    <row r="1605" spans="2:2" ht="13.85" x14ac:dyDescent="0.3">
      <c r="B1605" s="55"/>
    </row>
    <row r="1606" spans="2:2" ht="13.85" x14ac:dyDescent="0.3">
      <c r="B1606" s="55"/>
    </row>
    <row r="1607" spans="2:2" ht="13.85" x14ac:dyDescent="0.3">
      <c r="B1607" s="55"/>
    </row>
    <row r="1608" spans="2:2" ht="13.85" x14ac:dyDescent="0.3">
      <c r="B1608" s="55"/>
    </row>
    <row r="1609" spans="2:2" ht="13.85" x14ac:dyDescent="0.3">
      <c r="B1609" s="55"/>
    </row>
    <row r="1610" spans="2:2" ht="13.85" x14ac:dyDescent="0.3">
      <c r="B1610" s="55"/>
    </row>
    <row r="1611" spans="2:2" ht="13.85" x14ac:dyDescent="0.3">
      <c r="B1611" s="55"/>
    </row>
    <row r="1612" spans="2:2" ht="13.85" x14ac:dyDescent="0.3">
      <c r="B1612" s="55"/>
    </row>
    <row r="1613" spans="2:2" ht="13.85" x14ac:dyDescent="0.3">
      <c r="B1613" s="55"/>
    </row>
    <row r="1614" spans="2:2" ht="13.85" x14ac:dyDescent="0.3">
      <c r="B1614" s="55"/>
    </row>
    <row r="1615" spans="2:2" ht="13.85" x14ac:dyDescent="0.3">
      <c r="B1615" s="55"/>
    </row>
    <row r="1616" spans="2:2" ht="13.85" x14ac:dyDescent="0.3">
      <c r="B1616" s="55"/>
    </row>
    <row r="1617" spans="2:2" ht="13.85" x14ac:dyDescent="0.3">
      <c r="B1617" s="55"/>
    </row>
    <row r="1618" spans="2:2" ht="13.85" x14ac:dyDescent="0.3">
      <c r="B1618" s="55"/>
    </row>
    <row r="1619" spans="2:2" ht="13.85" x14ac:dyDescent="0.3">
      <c r="B1619" s="55"/>
    </row>
    <row r="1620" spans="2:2" ht="13.85" x14ac:dyDescent="0.3">
      <c r="B1620" s="55"/>
    </row>
    <row r="1621" spans="2:2" ht="13.85" x14ac:dyDescent="0.3">
      <c r="B1621" s="55"/>
    </row>
    <row r="1622" spans="2:2" ht="13.85" x14ac:dyDescent="0.3">
      <c r="B1622" s="55"/>
    </row>
    <row r="1623" spans="2:2" ht="13.85" x14ac:dyDescent="0.3">
      <c r="B1623" s="55"/>
    </row>
    <row r="1624" spans="2:2" ht="13.85" x14ac:dyDescent="0.3">
      <c r="B1624" s="55"/>
    </row>
    <row r="1625" spans="2:2" ht="13.85" x14ac:dyDescent="0.3">
      <c r="B1625" s="55"/>
    </row>
    <row r="1626" spans="2:2" ht="13.85" x14ac:dyDescent="0.3">
      <c r="B1626" s="55"/>
    </row>
    <row r="1627" spans="2:2" ht="13.85" x14ac:dyDescent="0.3">
      <c r="B1627" s="55"/>
    </row>
    <row r="1628" spans="2:2" ht="13.85" x14ac:dyDescent="0.3">
      <c r="B1628" s="55"/>
    </row>
    <row r="1629" spans="2:2" ht="13.85" x14ac:dyDescent="0.3">
      <c r="B1629" s="55"/>
    </row>
    <row r="1630" spans="2:2" ht="13.85" x14ac:dyDescent="0.3">
      <c r="B1630" s="55"/>
    </row>
    <row r="1631" spans="2:2" ht="13.85" x14ac:dyDescent="0.3">
      <c r="B1631" s="55"/>
    </row>
    <row r="1632" spans="2:2" ht="13.85" x14ac:dyDescent="0.3">
      <c r="B1632" s="55"/>
    </row>
    <row r="1633" spans="2:2" ht="13.85" x14ac:dyDescent="0.3">
      <c r="B1633" s="55"/>
    </row>
    <row r="1634" spans="2:2" ht="13.85" x14ac:dyDescent="0.3">
      <c r="B1634" s="55"/>
    </row>
    <row r="1635" spans="2:2" ht="13.85" x14ac:dyDescent="0.3">
      <c r="B1635" s="55"/>
    </row>
    <row r="1636" spans="2:2" ht="13.85" x14ac:dyDescent="0.3">
      <c r="B1636" s="55"/>
    </row>
    <row r="1637" spans="2:2" ht="13.85" x14ac:dyDescent="0.3">
      <c r="B1637" s="55"/>
    </row>
    <row r="1638" spans="2:2" ht="13.85" x14ac:dyDescent="0.3">
      <c r="B1638" s="55"/>
    </row>
    <row r="1639" spans="2:2" ht="13.85" x14ac:dyDescent="0.3">
      <c r="B1639" s="55"/>
    </row>
    <row r="1640" spans="2:2" ht="13.85" x14ac:dyDescent="0.3">
      <c r="B1640" s="55"/>
    </row>
    <row r="1641" spans="2:2" ht="13.85" x14ac:dyDescent="0.3">
      <c r="B1641" s="55"/>
    </row>
    <row r="1642" spans="2:2" ht="13.85" x14ac:dyDescent="0.3">
      <c r="B1642" s="55"/>
    </row>
    <row r="1643" spans="2:2" ht="13.85" x14ac:dyDescent="0.3">
      <c r="B1643" s="55"/>
    </row>
    <row r="1644" spans="2:2" ht="13.85" x14ac:dyDescent="0.3">
      <c r="B1644" s="55"/>
    </row>
    <row r="1645" spans="2:2" ht="13.85" x14ac:dyDescent="0.3">
      <c r="B1645" s="55"/>
    </row>
    <row r="1646" spans="2:2" ht="13.85" x14ac:dyDescent="0.3">
      <c r="B1646" s="55"/>
    </row>
    <row r="1647" spans="2:2" ht="13.85" x14ac:dyDescent="0.3">
      <c r="B1647" s="55"/>
    </row>
    <row r="1648" spans="2:2" ht="13.85" x14ac:dyDescent="0.3">
      <c r="B1648" s="55"/>
    </row>
    <row r="1649" spans="2:2" ht="13.85" x14ac:dyDescent="0.3">
      <c r="B1649" s="55"/>
    </row>
    <row r="1650" spans="2:2" ht="13.85" x14ac:dyDescent="0.3">
      <c r="B1650" s="55"/>
    </row>
    <row r="1651" spans="2:2" ht="13.85" x14ac:dyDescent="0.3">
      <c r="B1651" s="55"/>
    </row>
    <row r="1652" spans="2:2" ht="13.85" x14ac:dyDescent="0.3">
      <c r="B1652" s="55"/>
    </row>
    <row r="1653" spans="2:2" ht="13.85" x14ac:dyDescent="0.3">
      <c r="B1653" s="55"/>
    </row>
    <row r="1654" spans="2:2" ht="13.85" x14ac:dyDescent="0.3">
      <c r="B1654" s="55"/>
    </row>
    <row r="1655" spans="2:2" ht="13.85" x14ac:dyDescent="0.3">
      <c r="B1655" s="55"/>
    </row>
    <row r="1656" spans="2:2" ht="13.85" x14ac:dyDescent="0.3">
      <c r="B1656" s="55"/>
    </row>
    <row r="1657" spans="2:2" ht="13.85" x14ac:dyDescent="0.3">
      <c r="B1657" s="55"/>
    </row>
    <row r="1658" spans="2:2" ht="13.85" x14ac:dyDescent="0.3">
      <c r="B1658" s="55"/>
    </row>
    <row r="1659" spans="2:2" ht="13.85" x14ac:dyDescent="0.3">
      <c r="B1659" s="55"/>
    </row>
    <row r="1660" spans="2:2" ht="13.85" x14ac:dyDescent="0.3">
      <c r="B1660" s="55"/>
    </row>
    <row r="1661" spans="2:2" ht="13.85" x14ac:dyDescent="0.3">
      <c r="B1661" s="55"/>
    </row>
    <row r="1662" spans="2:2" ht="13.85" x14ac:dyDescent="0.3">
      <c r="B1662" s="55"/>
    </row>
    <row r="1663" spans="2:2" ht="13.85" x14ac:dyDescent="0.3">
      <c r="B1663" s="55"/>
    </row>
    <row r="1664" spans="2:2" ht="13.85" x14ac:dyDescent="0.3">
      <c r="B1664" s="55"/>
    </row>
    <row r="1665" spans="2:2" ht="13.85" x14ac:dyDescent="0.3">
      <c r="B1665" s="55"/>
    </row>
    <row r="1666" spans="2:2" ht="13.85" x14ac:dyDescent="0.3">
      <c r="B1666" s="55"/>
    </row>
    <row r="1667" spans="2:2" ht="13.85" x14ac:dyDescent="0.3">
      <c r="B1667" s="55"/>
    </row>
    <row r="1668" spans="2:2" ht="13.85" x14ac:dyDescent="0.3">
      <c r="B1668" s="55"/>
    </row>
    <row r="1669" spans="2:2" ht="13.85" x14ac:dyDescent="0.3">
      <c r="B1669" s="55"/>
    </row>
    <row r="1670" spans="2:2" ht="13.85" x14ac:dyDescent="0.3">
      <c r="B1670" s="55"/>
    </row>
    <row r="1671" spans="2:2" ht="13.85" x14ac:dyDescent="0.3">
      <c r="B1671" s="55"/>
    </row>
    <row r="1672" spans="2:2" ht="13.85" x14ac:dyDescent="0.3">
      <c r="B1672" s="55"/>
    </row>
    <row r="1673" spans="2:2" ht="13.85" x14ac:dyDescent="0.3">
      <c r="B1673" s="55"/>
    </row>
    <row r="1674" spans="2:2" ht="13.85" x14ac:dyDescent="0.3">
      <c r="B1674" s="55"/>
    </row>
    <row r="1675" spans="2:2" ht="13.85" x14ac:dyDescent="0.3">
      <c r="B1675" s="55"/>
    </row>
    <row r="1676" spans="2:2" ht="13.85" x14ac:dyDescent="0.3">
      <c r="B1676" s="55"/>
    </row>
    <row r="1677" spans="2:2" ht="13.85" x14ac:dyDescent="0.3">
      <c r="B1677" s="55"/>
    </row>
    <row r="1678" spans="2:2" ht="13.85" x14ac:dyDescent="0.3">
      <c r="B1678" s="55"/>
    </row>
    <row r="1679" spans="2:2" ht="13.85" x14ac:dyDescent="0.3">
      <c r="B1679" s="55"/>
    </row>
    <row r="1680" spans="2:2" ht="13.85" x14ac:dyDescent="0.3">
      <c r="B1680" s="55"/>
    </row>
    <row r="1681" spans="2:2" ht="13.85" x14ac:dyDescent="0.3">
      <c r="B1681" s="55"/>
    </row>
    <row r="1682" spans="2:2" ht="13.85" x14ac:dyDescent="0.3">
      <c r="B1682" s="55"/>
    </row>
    <row r="1683" spans="2:2" ht="13.85" x14ac:dyDescent="0.3">
      <c r="B1683" s="55"/>
    </row>
    <row r="1684" spans="2:2" ht="13.85" x14ac:dyDescent="0.3">
      <c r="B1684" s="55"/>
    </row>
    <row r="1685" spans="2:2" ht="13.85" x14ac:dyDescent="0.3">
      <c r="B1685" s="55"/>
    </row>
    <row r="1686" spans="2:2" ht="13.85" x14ac:dyDescent="0.3">
      <c r="B1686" s="55"/>
    </row>
    <row r="1687" spans="2:2" ht="13.85" x14ac:dyDescent="0.3">
      <c r="B1687" s="55"/>
    </row>
    <row r="1688" spans="2:2" ht="13.85" x14ac:dyDescent="0.3">
      <c r="B1688" s="55"/>
    </row>
    <row r="1689" spans="2:2" ht="13.85" x14ac:dyDescent="0.3">
      <c r="B1689" s="55"/>
    </row>
    <row r="1690" spans="2:2" ht="13.85" x14ac:dyDescent="0.3">
      <c r="B1690" s="55"/>
    </row>
    <row r="1691" spans="2:2" ht="13.85" x14ac:dyDescent="0.3">
      <c r="B1691" s="55"/>
    </row>
    <row r="1692" spans="2:2" ht="13.85" x14ac:dyDescent="0.3">
      <c r="B1692" s="55"/>
    </row>
    <row r="1693" spans="2:2" ht="13.85" x14ac:dyDescent="0.3">
      <c r="B1693" s="55"/>
    </row>
    <row r="1694" spans="2:2" ht="13.85" x14ac:dyDescent="0.3">
      <c r="B1694" s="55"/>
    </row>
    <row r="1695" spans="2:2" ht="13.85" x14ac:dyDescent="0.3">
      <c r="B1695" s="55"/>
    </row>
    <row r="1696" spans="2:2" ht="13.85" x14ac:dyDescent="0.3">
      <c r="B1696" s="55"/>
    </row>
    <row r="1697" spans="2:2" ht="13.85" x14ac:dyDescent="0.3">
      <c r="B1697" s="55"/>
    </row>
    <row r="1698" spans="2:2" ht="13.85" x14ac:dyDescent="0.3">
      <c r="B1698" s="55"/>
    </row>
    <row r="1699" spans="2:2" ht="13.85" x14ac:dyDescent="0.3">
      <c r="B1699" s="55"/>
    </row>
    <row r="1700" spans="2:2" ht="13.85" x14ac:dyDescent="0.3">
      <c r="B1700" s="55"/>
    </row>
    <row r="1701" spans="2:2" ht="13.85" x14ac:dyDescent="0.3">
      <c r="B1701" s="55"/>
    </row>
    <row r="1702" spans="2:2" ht="13.85" x14ac:dyDescent="0.3">
      <c r="B1702" s="55"/>
    </row>
    <row r="1703" spans="2:2" ht="13.85" x14ac:dyDescent="0.3">
      <c r="B1703" s="55"/>
    </row>
    <row r="1704" spans="2:2" ht="13.85" x14ac:dyDescent="0.3">
      <c r="B1704" s="55"/>
    </row>
    <row r="1705" spans="2:2" ht="13.85" x14ac:dyDescent="0.3">
      <c r="B1705" s="55"/>
    </row>
    <row r="1706" spans="2:2" ht="13.85" x14ac:dyDescent="0.3">
      <c r="B1706" s="55"/>
    </row>
    <row r="1707" spans="2:2" ht="13.85" x14ac:dyDescent="0.3">
      <c r="B1707" s="55"/>
    </row>
    <row r="1708" spans="2:2" ht="13.85" x14ac:dyDescent="0.3">
      <c r="B1708" s="55"/>
    </row>
    <row r="1709" spans="2:2" ht="13.85" x14ac:dyDescent="0.3">
      <c r="B1709" s="55"/>
    </row>
    <row r="1710" spans="2:2" ht="13.85" x14ac:dyDescent="0.3">
      <c r="B1710" s="55"/>
    </row>
    <row r="1711" spans="2:2" ht="13.85" x14ac:dyDescent="0.3">
      <c r="B1711" s="55"/>
    </row>
    <row r="1712" spans="2:2" ht="13.85" x14ac:dyDescent="0.3">
      <c r="B1712" s="55"/>
    </row>
    <row r="1713" spans="2:2" ht="13.85" x14ac:dyDescent="0.3">
      <c r="B1713" s="55"/>
    </row>
    <row r="1714" spans="2:2" ht="13.85" x14ac:dyDescent="0.3">
      <c r="B1714" s="55"/>
    </row>
    <row r="1715" spans="2:2" ht="13.85" x14ac:dyDescent="0.3">
      <c r="B1715" s="55"/>
    </row>
    <row r="1716" spans="2:2" ht="13.85" x14ac:dyDescent="0.3">
      <c r="B1716" s="55"/>
    </row>
    <row r="1717" spans="2:2" ht="13.85" x14ac:dyDescent="0.3">
      <c r="B1717" s="55"/>
    </row>
    <row r="1718" spans="2:2" ht="13.85" x14ac:dyDescent="0.3">
      <c r="B1718" s="55"/>
    </row>
    <row r="1719" spans="2:2" ht="13.85" x14ac:dyDescent="0.3">
      <c r="B1719" s="55"/>
    </row>
    <row r="1720" spans="2:2" ht="13.85" x14ac:dyDescent="0.3">
      <c r="B1720" s="55"/>
    </row>
    <row r="1721" spans="2:2" ht="13.85" x14ac:dyDescent="0.3">
      <c r="B1721" s="55"/>
    </row>
    <row r="1722" spans="2:2" ht="13.85" x14ac:dyDescent="0.3">
      <c r="B1722" s="55"/>
    </row>
    <row r="1723" spans="2:2" ht="13.85" x14ac:dyDescent="0.3">
      <c r="B1723" s="55"/>
    </row>
    <row r="1724" spans="2:2" ht="13.85" x14ac:dyDescent="0.3">
      <c r="B1724" s="55"/>
    </row>
    <row r="1725" spans="2:2" ht="13.85" x14ac:dyDescent="0.3">
      <c r="B1725" s="55"/>
    </row>
    <row r="1726" spans="2:2" ht="13.85" x14ac:dyDescent="0.3">
      <c r="B1726" s="55"/>
    </row>
    <row r="1727" spans="2:2" ht="13.85" x14ac:dyDescent="0.3">
      <c r="B1727" s="55"/>
    </row>
    <row r="1728" spans="2:2" ht="13.85" x14ac:dyDescent="0.3">
      <c r="B1728" s="55"/>
    </row>
    <row r="1729" spans="2:2" ht="13.85" x14ac:dyDescent="0.3">
      <c r="B1729" s="55"/>
    </row>
    <row r="1730" spans="2:2" ht="13.85" x14ac:dyDescent="0.3">
      <c r="B1730" s="55"/>
    </row>
    <row r="1731" spans="2:2" ht="13.85" x14ac:dyDescent="0.3">
      <c r="B1731" s="55"/>
    </row>
    <row r="1732" spans="2:2" ht="13.85" x14ac:dyDescent="0.3">
      <c r="B1732" s="55"/>
    </row>
    <row r="1733" spans="2:2" ht="13.85" x14ac:dyDescent="0.3">
      <c r="B1733" s="55"/>
    </row>
    <row r="1734" spans="2:2" ht="13.85" x14ac:dyDescent="0.3">
      <c r="B1734" s="55"/>
    </row>
    <row r="1735" spans="2:2" ht="13.85" x14ac:dyDescent="0.3">
      <c r="B1735" s="55"/>
    </row>
    <row r="1736" spans="2:2" ht="13.85" x14ac:dyDescent="0.3">
      <c r="B1736" s="55"/>
    </row>
    <row r="1737" spans="2:2" ht="13.85" x14ac:dyDescent="0.3">
      <c r="B1737" s="55"/>
    </row>
    <row r="1738" spans="2:2" ht="13.85" x14ac:dyDescent="0.3">
      <c r="B1738" s="55"/>
    </row>
    <row r="1739" spans="2:2" ht="13.85" x14ac:dyDescent="0.3">
      <c r="B1739" s="55"/>
    </row>
    <row r="1740" spans="2:2" ht="13.85" x14ac:dyDescent="0.3">
      <c r="B1740" s="55"/>
    </row>
    <row r="1741" spans="2:2" ht="13.85" x14ac:dyDescent="0.3">
      <c r="B1741" s="55"/>
    </row>
    <row r="1742" spans="2:2" ht="13.85" x14ac:dyDescent="0.3">
      <c r="B1742" s="55"/>
    </row>
    <row r="1743" spans="2:2" ht="13.85" x14ac:dyDescent="0.3">
      <c r="B1743" s="55"/>
    </row>
    <row r="1744" spans="2:2" ht="13.85" x14ac:dyDescent="0.3">
      <c r="B1744" s="55"/>
    </row>
    <row r="1745" spans="2:2" ht="13.85" x14ac:dyDescent="0.3">
      <c r="B1745" s="55"/>
    </row>
    <row r="1746" spans="2:2" ht="13.85" x14ac:dyDescent="0.3">
      <c r="B1746" s="55"/>
    </row>
    <row r="1747" spans="2:2" ht="13.85" x14ac:dyDescent="0.3">
      <c r="B1747" s="55"/>
    </row>
    <row r="1748" spans="2:2" ht="13.85" x14ac:dyDescent="0.3">
      <c r="B1748" s="55"/>
    </row>
    <row r="1749" spans="2:2" ht="13.85" x14ac:dyDescent="0.3">
      <c r="B1749" s="55"/>
    </row>
    <row r="1750" spans="2:2" ht="13.85" x14ac:dyDescent="0.3">
      <c r="B1750" s="55"/>
    </row>
    <row r="1751" spans="2:2" ht="13.85" x14ac:dyDescent="0.3">
      <c r="B1751" s="55"/>
    </row>
    <row r="1752" spans="2:2" ht="13.85" x14ac:dyDescent="0.3">
      <c r="B1752" s="55"/>
    </row>
    <row r="1753" spans="2:2" ht="13.85" x14ac:dyDescent="0.3">
      <c r="B1753" s="55"/>
    </row>
    <row r="1754" spans="2:2" ht="13.85" x14ac:dyDescent="0.3">
      <c r="B1754" s="55"/>
    </row>
    <row r="1755" spans="2:2" ht="13.85" x14ac:dyDescent="0.3">
      <c r="B1755" s="55"/>
    </row>
    <row r="1756" spans="2:2" ht="13.85" x14ac:dyDescent="0.3">
      <c r="B1756" s="55"/>
    </row>
    <row r="1757" spans="2:2" ht="13.85" x14ac:dyDescent="0.3">
      <c r="B1757" s="55"/>
    </row>
    <row r="1758" spans="2:2" ht="13.85" x14ac:dyDescent="0.3">
      <c r="B1758" s="55"/>
    </row>
    <row r="1759" spans="2:2" ht="13.85" x14ac:dyDescent="0.3">
      <c r="B1759" s="55"/>
    </row>
    <row r="1760" spans="2:2" ht="13.85" x14ac:dyDescent="0.3">
      <c r="B1760" s="55"/>
    </row>
    <row r="1761" spans="2:2" ht="13.85" x14ac:dyDescent="0.3">
      <c r="B1761" s="55"/>
    </row>
    <row r="1762" spans="2:2" ht="13.85" x14ac:dyDescent="0.3">
      <c r="B1762" s="55"/>
    </row>
    <row r="1763" spans="2:2" ht="13.85" x14ac:dyDescent="0.3">
      <c r="B1763" s="55"/>
    </row>
    <row r="1764" spans="2:2" ht="13.85" x14ac:dyDescent="0.3">
      <c r="B1764" s="55"/>
    </row>
    <row r="1765" spans="2:2" ht="13.85" x14ac:dyDescent="0.3">
      <c r="B1765" s="55"/>
    </row>
    <row r="1766" spans="2:2" ht="13.85" x14ac:dyDescent="0.3">
      <c r="B1766" s="55"/>
    </row>
    <row r="1767" spans="2:2" ht="13.85" x14ac:dyDescent="0.3">
      <c r="B1767" s="55"/>
    </row>
    <row r="1768" spans="2:2" ht="13.85" x14ac:dyDescent="0.3">
      <c r="B1768" s="55"/>
    </row>
    <row r="1769" spans="2:2" ht="13.85" x14ac:dyDescent="0.3">
      <c r="B1769" s="55"/>
    </row>
    <row r="1770" spans="2:2" ht="13.85" x14ac:dyDescent="0.3">
      <c r="B1770" s="55"/>
    </row>
    <row r="1771" spans="2:2" ht="13.85" x14ac:dyDescent="0.3">
      <c r="B1771" s="55"/>
    </row>
    <row r="1772" spans="2:2" ht="13.85" x14ac:dyDescent="0.3">
      <c r="B1772" s="55"/>
    </row>
    <row r="1773" spans="2:2" ht="13.85" x14ac:dyDescent="0.3">
      <c r="B1773" s="55"/>
    </row>
    <row r="1774" spans="2:2" ht="13.85" x14ac:dyDescent="0.3">
      <c r="B1774" s="55"/>
    </row>
    <row r="1775" spans="2:2" ht="13.85" x14ac:dyDescent="0.3">
      <c r="B1775" s="55"/>
    </row>
    <row r="1776" spans="2:2" ht="13.85" x14ac:dyDescent="0.3">
      <c r="B1776" s="55"/>
    </row>
    <row r="1777" spans="2:2" ht="13.85" x14ac:dyDescent="0.3">
      <c r="B1777" s="55"/>
    </row>
    <row r="1778" spans="2:2" ht="13.85" x14ac:dyDescent="0.3">
      <c r="B1778" s="55"/>
    </row>
    <row r="1779" spans="2:2" ht="13.85" x14ac:dyDescent="0.3">
      <c r="B1779" s="55"/>
    </row>
    <row r="1780" spans="2:2" ht="13.85" x14ac:dyDescent="0.3">
      <c r="B1780" s="55"/>
    </row>
    <row r="1781" spans="2:2" ht="13.85" x14ac:dyDescent="0.3">
      <c r="B1781" s="55"/>
    </row>
    <row r="1782" spans="2:2" ht="13.85" x14ac:dyDescent="0.3">
      <c r="B1782" s="55"/>
    </row>
    <row r="1783" spans="2:2" ht="13.85" x14ac:dyDescent="0.3">
      <c r="B1783" s="55"/>
    </row>
    <row r="1784" spans="2:2" ht="13.85" x14ac:dyDescent="0.3">
      <c r="B1784" s="55"/>
    </row>
    <row r="1785" spans="2:2" ht="13.85" x14ac:dyDescent="0.3">
      <c r="B1785" s="55"/>
    </row>
    <row r="1786" spans="2:2" ht="13.85" x14ac:dyDescent="0.3">
      <c r="B1786" s="55"/>
    </row>
    <row r="1787" spans="2:2" ht="13.85" x14ac:dyDescent="0.3">
      <c r="B1787" s="55"/>
    </row>
    <row r="1788" spans="2:2" ht="13.85" x14ac:dyDescent="0.3">
      <c r="B1788" s="55"/>
    </row>
    <row r="1789" spans="2:2" ht="13.85" x14ac:dyDescent="0.3">
      <c r="B1789" s="55"/>
    </row>
    <row r="1790" spans="2:2" ht="13.85" x14ac:dyDescent="0.3">
      <c r="B1790" s="55"/>
    </row>
    <row r="1791" spans="2:2" ht="13.85" x14ac:dyDescent="0.3">
      <c r="B1791" s="55"/>
    </row>
    <row r="1792" spans="2:2" ht="13.85" x14ac:dyDescent="0.3">
      <c r="B1792" s="55"/>
    </row>
    <row r="1793" spans="2:2" ht="13.85" x14ac:dyDescent="0.3">
      <c r="B1793" s="55"/>
    </row>
    <row r="1794" spans="2:2" ht="13.85" x14ac:dyDescent="0.3">
      <c r="B1794" s="55"/>
    </row>
    <row r="1795" spans="2:2" ht="13.85" x14ac:dyDescent="0.3">
      <c r="B1795" s="55"/>
    </row>
    <row r="1796" spans="2:2" ht="13.85" x14ac:dyDescent="0.3">
      <c r="B1796" s="55"/>
    </row>
    <row r="1797" spans="2:2" ht="13.85" x14ac:dyDescent="0.3">
      <c r="B1797" s="55"/>
    </row>
    <row r="1798" spans="2:2" ht="13.85" x14ac:dyDescent="0.3">
      <c r="B1798" s="55"/>
    </row>
    <row r="1799" spans="2:2" ht="13.85" x14ac:dyDescent="0.3">
      <c r="B1799" s="55"/>
    </row>
    <row r="1800" spans="2:2" ht="13.85" x14ac:dyDescent="0.3">
      <c r="B1800" s="55"/>
    </row>
    <row r="1801" spans="2:2" ht="13.85" x14ac:dyDescent="0.3">
      <c r="B1801" s="55"/>
    </row>
    <row r="1802" spans="2:2" ht="13.85" x14ac:dyDescent="0.3">
      <c r="B1802" s="55"/>
    </row>
    <row r="1803" spans="2:2" ht="13.85" x14ac:dyDescent="0.3">
      <c r="B1803" s="55"/>
    </row>
    <row r="1804" spans="2:2" ht="13.85" x14ac:dyDescent="0.3">
      <c r="B1804" s="55"/>
    </row>
    <row r="1805" spans="2:2" ht="13.85" x14ac:dyDescent="0.3">
      <c r="B1805" s="55"/>
    </row>
    <row r="1806" spans="2:2" ht="13.85" x14ac:dyDescent="0.3">
      <c r="B1806" s="55"/>
    </row>
    <row r="1807" spans="2:2" ht="13.85" x14ac:dyDescent="0.3">
      <c r="B1807" s="55"/>
    </row>
    <row r="1808" spans="2:2" ht="13.85" x14ac:dyDescent="0.3">
      <c r="B1808" s="55"/>
    </row>
    <row r="1809" spans="2:2" ht="13.85" x14ac:dyDescent="0.3">
      <c r="B1809" s="55"/>
    </row>
    <row r="1810" spans="2:2" ht="13.85" x14ac:dyDescent="0.3">
      <c r="B1810" s="55"/>
    </row>
    <row r="1811" spans="2:2" ht="13.85" x14ac:dyDescent="0.3">
      <c r="B1811" s="55"/>
    </row>
    <row r="1812" spans="2:2" ht="13.85" x14ac:dyDescent="0.3">
      <c r="B1812" s="55"/>
    </row>
    <row r="1813" spans="2:2" ht="13.85" x14ac:dyDescent="0.3">
      <c r="B1813" s="55"/>
    </row>
    <row r="1814" spans="2:2" ht="13.85" x14ac:dyDescent="0.3">
      <c r="B1814" s="55"/>
    </row>
    <row r="1815" spans="2:2" ht="13.85" x14ac:dyDescent="0.3">
      <c r="B1815" s="55"/>
    </row>
    <row r="1816" spans="2:2" ht="13.85" x14ac:dyDescent="0.3">
      <c r="B1816" s="55"/>
    </row>
    <row r="1817" spans="2:2" ht="13.85" x14ac:dyDescent="0.3">
      <c r="B1817" s="55"/>
    </row>
    <row r="1818" spans="2:2" ht="13.85" x14ac:dyDescent="0.3">
      <c r="B1818" s="55"/>
    </row>
    <row r="1819" spans="2:2" ht="13.85" x14ac:dyDescent="0.3">
      <c r="B1819" s="55"/>
    </row>
    <row r="1820" spans="2:2" ht="13.85" x14ac:dyDescent="0.3">
      <c r="B1820" s="55"/>
    </row>
    <row r="1821" spans="2:2" ht="13.85" x14ac:dyDescent="0.3">
      <c r="B1821" s="55"/>
    </row>
    <row r="1822" spans="2:2" ht="13.85" x14ac:dyDescent="0.3">
      <c r="B1822" s="55"/>
    </row>
    <row r="1823" spans="2:2" ht="13.85" x14ac:dyDescent="0.3">
      <c r="B1823" s="55"/>
    </row>
    <row r="1824" spans="2:2" ht="13.85" x14ac:dyDescent="0.3">
      <c r="B1824" s="55"/>
    </row>
    <row r="1825" spans="2:2" ht="13.85" x14ac:dyDescent="0.3">
      <c r="B1825" s="55"/>
    </row>
    <row r="1826" spans="2:2" ht="13.85" x14ac:dyDescent="0.3">
      <c r="B1826" s="55"/>
    </row>
    <row r="1827" spans="2:2" ht="13.85" x14ac:dyDescent="0.3">
      <c r="B1827" s="55"/>
    </row>
    <row r="1828" spans="2:2" ht="13.85" x14ac:dyDescent="0.3">
      <c r="B1828" s="55"/>
    </row>
    <row r="1829" spans="2:2" ht="13.85" x14ac:dyDescent="0.3">
      <c r="B1829" s="55"/>
    </row>
    <row r="1830" spans="2:2" ht="13.85" x14ac:dyDescent="0.3">
      <c r="B1830" s="55"/>
    </row>
    <row r="1831" spans="2:2" ht="13.85" x14ac:dyDescent="0.3">
      <c r="B1831" s="55"/>
    </row>
    <row r="1832" spans="2:2" ht="13.85" x14ac:dyDescent="0.3">
      <c r="B1832" s="55"/>
    </row>
    <row r="1833" spans="2:2" ht="13.85" x14ac:dyDescent="0.3">
      <c r="B1833" s="55"/>
    </row>
    <row r="1834" spans="2:2" ht="13.85" x14ac:dyDescent="0.3">
      <c r="B1834" s="55"/>
    </row>
    <row r="1835" spans="2:2" ht="13.85" x14ac:dyDescent="0.3">
      <c r="B1835" s="55"/>
    </row>
    <row r="1836" spans="2:2" ht="13.85" x14ac:dyDescent="0.3">
      <c r="B1836" s="55"/>
    </row>
    <row r="1837" spans="2:2" ht="13.85" x14ac:dyDescent="0.3">
      <c r="B1837" s="55"/>
    </row>
    <row r="1838" spans="2:2" ht="13.85" x14ac:dyDescent="0.3">
      <c r="B1838" s="55"/>
    </row>
    <row r="1839" spans="2:2" ht="13.85" x14ac:dyDescent="0.3">
      <c r="B1839" s="55"/>
    </row>
    <row r="1840" spans="2:2" ht="13.85" x14ac:dyDescent="0.3">
      <c r="B1840" s="55"/>
    </row>
    <row r="1841" spans="2:2" ht="13.85" x14ac:dyDescent="0.3">
      <c r="B1841" s="55"/>
    </row>
    <row r="1842" spans="2:2" ht="13.85" x14ac:dyDescent="0.3">
      <c r="B1842" s="55"/>
    </row>
    <row r="1843" spans="2:2" ht="13.85" x14ac:dyDescent="0.3">
      <c r="B1843" s="55"/>
    </row>
    <row r="1844" spans="2:2" ht="13.85" x14ac:dyDescent="0.3">
      <c r="B1844" s="55"/>
    </row>
    <row r="1845" spans="2:2" ht="13.85" x14ac:dyDescent="0.3">
      <c r="B1845" s="55"/>
    </row>
    <row r="1846" spans="2:2" ht="13.85" x14ac:dyDescent="0.3">
      <c r="B1846" s="55"/>
    </row>
    <row r="1847" spans="2:2" ht="13.85" x14ac:dyDescent="0.3">
      <c r="B1847" s="55"/>
    </row>
    <row r="1848" spans="2:2" ht="13.85" x14ac:dyDescent="0.3">
      <c r="B1848" s="55"/>
    </row>
    <row r="1849" spans="2:2" ht="13.85" x14ac:dyDescent="0.3">
      <c r="B1849" s="55"/>
    </row>
    <row r="1850" spans="2:2" ht="13.85" x14ac:dyDescent="0.3">
      <c r="B1850" s="55"/>
    </row>
    <row r="1851" spans="2:2" ht="13.85" x14ac:dyDescent="0.3">
      <c r="B1851" s="55"/>
    </row>
    <row r="1852" spans="2:2" ht="13.85" x14ac:dyDescent="0.3">
      <c r="B1852" s="55"/>
    </row>
    <row r="1853" spans="2:2" ht="13.85" x14ac:dyDescent="0.3">
      <c r="B1853" s="55"/>
    </row>
    <row r="1854" spans="2:2" ht="13.85" x14ac:dyDescent="0.3">
      <c r="B1854" s="55"/>
    </row>
    <row r="1855" spans="2:2" ht="13.85" x14ac:dyDescent="0.3">
      <c r="B1855" s="55"/>
    </row>
    <row r="1856" spans="2:2" ht="13.85" x14ac:dyDescent="0.3">
      <c r="B1856" s="55"/>
    </row>
    <row r="1857" spans="2:2" ht="13.85" x14ac:dyDescent="0.3">
      <c r="B1857" s="55"/>
    </row>
    <row r="1858" spans="2:2" ht="13.85" x14ac:dyDescent="0.3">
      <c r="B1858" s="55"/>
    </row>
    <row r="1859" spans="2:2" ht="13.85" x14ac:dyDescent="0.3">
      <c r="B1859" s="55"/>
    </row>
    <row r="1860" spans="2:2" ht="13.85" x14ac:dyDescent="0.3">
      <c r="B1860" s="55"/>
    </row>
    <row r="1861" spans="2:2" ht="13.85" x14ac:dyDescent="0.3">
      <c r="B1861" s="55"/>
    </row>
    <row r="1862" spans="2:2" ht="13.85" x14ac:dyDescent="0.3">
      <c r="B1862" s="55"/>
    </row>
    <row r="1863" spans="2:2" ht="13.85" x14ac:dyDescent="0.3">
      <c r="B1863" s="55"/>
    </row>
    <row r="1864" spans="2:2" ht="13.85" x14ac:dyDescent="0.3">
      <c r="B1864" s="55"/>
    </row>
    <row r="1865" spans="2:2" ht="13.85" x14ac:dyDescent="0.3">
      <c r="B1865" s="55"/>
    </row>
    <row r="1866" spans="2:2" ht="13.85" x14ac:dyDescent="0.3">
      <c r="B1866" s="55"/>
    </row>
    <row r="1867" spans="2:2" ht="13.85" x14ac:dyDescent="0.3">
      <c r="B1867" s="55"/>
    </row>
    <row r="1868" spans="2:2" ht="13.85" x14ac:dyDescent="0.3">
      <c r="B1868" s="55"/>
    </row>
    <row r="1869" spans="2:2" ht="13.85" x14ac:dyDescent="0.3">
      <c r="B1869" s="55"/>
    </row>
    <row r="1870" spans="2:2" ht="13.85" x14ac:dyDescent="0.3">
      <c r="B1870" s="55"/>
    </row>
    <row r="1871" spans="2:2" ht="13.85" x14ac:dyDescent="0.3">
      <c r="B1871" s="55"/>
    </row>
    <row r="1872" spans="2:2" ht="13.85" x14ac:dyDescent="0.3">
      <c r="B1872" s="55"/>
    </row>
    <row r="1873" spans="2:2" ht="13.85" x14ac:dyDescent="0.3">
      <c r="B1873" s="55"/>
    </row>
    <row r="1874" spans="2:2" ht="13.85" x14ac:dyDescent="0.3">
      <c r="B1874" s="55"/>
    </row>
    <row r="1875" spans="2:2" ht="13.85" x14ac:dyDescent="0.3">
      <c r="B1875" s="55"/>
    </row>
    <row r="1876" spans="2:2" ht="13.85" x14ac:dyDescent="0.3">
      <c r="B1876" s="55"/>
    </row>
    <row r="1877" spans="2:2" ht="13.85" x14ac:dyDescent="0.3">
      <c r="B1877" s="55"/>
    </row>
    <row r="1878" spans="2:2" ht="13.85" x14ac:dyDescent="0.3">
      <c r="B1878" s="55"/>
    </row>
    <row r="1879" spans="2:2" ht="13.85" x14ac:dyDescent="0.3">
      <c r="B1879" s="55"/>
    </row>
    <row r="1880" spans="2:2" ht="13.85" x14ac:dyDescent="0.3">
      <c r="B1880" s="55"/>
    </row>
    <row r="1881" spans="2:2" ht="13.85" x14ac:dyDescent="0.3">
      <c r="B1881" s="55"/>
    </row>
    <row r="1882" spans="2:2" ht="13.85" x14ac:dyDescent="0.3">
      <c r="B1882" s="55"/>
    </row>
    <row r="1883" spans="2:2" ht="13.85" x14ac:dyDescent="0.3">
      <c r="B1883" s="55"/>
    </row>
    <row r="1884" spans="2:2" ht="13.85" x14ac:dyDescent="0.3">
      <c r="B1884" s="55"/>
    </row>
    <row r="1885" spans="2:2" ht="13.85" x14ac:dyDescent="0.3">
      <c r="B1885" s="55"/>
    </row>
    <row r="1886" spans="2:2" ht="13.85" x14ac:dyDescent="0.3">
      <c r="B1886" s="55"/>
    </row>
    <row r="1887" spans="2:2" ht="13.85" x14ac:dyDescent="0.3">
      <c r="B1887" s="55"/>
    </row>
    <row r="1888" spans="2:2" ht="13.85" x14ac:dyDescent="0.3">
      <c r="B1888" s="55"/>
    </row>
    <row r="1889" spans="2:2" ht="13.85" x14ac:dyDescent="0.3">
      <c r="B1889" s="55"/>
    </row>
    <row r="1890" spans="2:2" ht="13.85" x14ac:dyDescent="0.3">
      <c r="B1890" s="55"/>
    </row>
    <row r="1891" spans="2:2" ht="13.85" x14ac:dyDescent="0.3">
      <c r="B1891" s="55"/>
    </row>
    <row r="1892" spans="2:2" ht="13.85" x14ac:dyDescent="0.3">
      <c r="B1892" s="55"/>
    </row>
    <row r="1893" spans="2:2" ht="13.85" x14ac:dyDescent="0.3">
      <c r="B1893" s="55"/>
    </row>
    <row r="1894" spans="2:2" ht="13.85" x14ac:dyDescent="0.3">
      <c r="B1894" s="55"/>
    </row>
    <row r="1895" spans="2:2" ht="13.85" x14ac:dyDescent="0.3">
      <c r="B1895" s="55"/>
    </row>
    <row r="1896" spans="2:2" ht="13.85" x14ac:dyDescent="0.3">
      <c r="B1896" s="55"/>
    </row>
    <row r="1897" spans="2:2" ht="13.85" x14ac:dyDescent="0.3">
      <c r="B1897" s="55"/>
    </row>
    <row r="1898" spans="2:2" ht="13.85" x14ac:dyDescent="0.3">
      <c r="B1898" s="55"/>
    </row>
    <row r="1899" spans="2:2" ht="13.85" x14ac:dyDescent="0.3">
      <c r="B1899" s="55"/>
    </row>
    <row r="1900" spans="2:2" ht="13.85" x14ac:dyDescent="0.3">
      <c r="B1900" s="55"/>
    </row>
    <row r="1901" spans="2:2" ht="13.85" x14ac:dyDescent="0.3">
      <c r="B1901" s="55"/>
    </row>
    <row r="1902" spans="2:2" ht="13.85" x14ac:dyDescent="0.3">
      <c r="B1902" s="55"/>
    </row>
    <row r="1903" spans="2:2" ht="13.85" x14ac:dyDescent="0.3">
      <c r="B1903" s="55"/>
    </row>
    <row r="1904" spans="2:2" ht="13.85" x14ac:dyDescent="0.3">
      <c r="B1904" s="55"/>
    </row>
    <row r="1905" spans="2:2" ht="13.85" x14ac:dyDescent="0.3">
      <c r="B1905" s="55"/>
    </row>
    <row r="1906" spans="2:2" ht="13.85" x14ac:dyDescent="0.3">
      <c r="B1906" s="55"/>
    </row>
    <row r="1907" spans="2:2" ht="13.85" x14ac:dyDescent="0.3">
      <c r="B1907" s="55"/>
    </row>
    <row r="1908" spans="2:2" ht="13.85" x14ac:dyDescent="0.3">
      <c r="B1908" s="55"/>
    </row>
    <row r="1909" spans="2:2" ht="13.85" x14ac:dyDescent="0.3">
      <c r="B1909" s="55"/>
    </row>
    <row r="1910" spans="2:2" ht="13.85" x14ac:dyDescent="0.3">
      <c r="B1910" s="55"/>
    </row>
    <row r="1911" spans="2:2" ht="13.85" x14ac:dyDescent="0.3">
      <c r="B1911" s="55"/>
    </row>
    <row r="1912" spans="2:2" ht="13.85" x14ac:dyDescent="0.3">
      <c r="B1912" s="55"/>
    </row>
    <row r="1913" spans="2:2" ht="13.85" x14ac:dyDescent="0.3">
      <c r="B1913" s="55"/>
    </row>
    <row r="1914" spans="2:2" ht="13.85" x14ac:dyDescent="0.3">
      <c r="B1914" s="55"/>
    </row>
    <row r="1915" spans="2:2" ht="13.85" x14ac:dyDescent="0.3">
      <c r="B1915" s="55"/>
    </row>
    <row r="1916" spans="2:2" ht="13.85" x14ac:dyDescent="0.3">
      <c r="B1916" s="55"/>
    </row>
    <row r="1917" spans="2:2" ht="13.85" x14ac:dyDescent="0.3">
      <c r="B1917" s="55"/>
    </row>
    <row r="1918" spans="2:2" ht="13.85" x14ac:dyDescent="0.3">
      <c r="B1918" s="55"/>
    </row>
    <row r="1919" spans="2:2" ht="13.85" x14ac:dyDescent="0.3">
      <c r="B1919" s="55"/>
    </row>
    <row r="1920" spans="2:2" ht="13.85" x14ac:dyDescent="0.3">
      <c r="B1920" s="55"/>
    </row>
    <row r="1921" spans="2:2" ht="13.85" x14ac:dyDescent="0.3">
      <c r="B1921" s="55"/>
    </row>
    <row r="1922" spans="2:2" ht="13.85" x14ac:dyDescent="0.3">
      <c r="B1922" s="55"/>
    </row>
    <row r="1923" spans="2:2" ht="13.85" x14ac:dyDescent="0.3">
      <c r="B1923" s="55"/>
    </row>
    <row r="1924" spans="2:2" ht="13.85" x14ac:dyDescent="0.3">
      <c r="B1924" s="55"/>
    </row>
    <row r="1925" spans="2:2" ht="13.85" x14ac:dyDescent="0.3">
      <c r="B1925" s="55"/>
    </row>
    <row r="1926" spans="2:2" ht="13.85" x14ac:dyDescent="0.3">
      <c r="B1926" s="55"/>
    </row>
    <row r="1927" spans="2:2" ht="13.85" x14ac:dyDescent="0.3">
      <c r="B1927" s="55"/>
    </row>
    <row r="1928" spans="2:2" ht="13.85" x14ac:dyDescent="0.3">
      <c r="B1928" s="55"/>
    </row>
    <row r="1929" spans="2:2" ht="13.85" x14ac:dyDescent="0.3">
      <c r="B1929" s="55"/>
    </row>
    <row r="1930" spans="2:2" ht="13.85" x14ac:dyDescent="0.3">
      <c r="B1930" s="55"/>
    </row>
    <row r="1931" spans="2:2" ht="13.85" x14ac:dyDescent="0.3">
      <c r="B1931" s="55"/>
    </row>
    <row r="1932" spans="2:2" ht="13.85" x14ac:dyDescent="0.3">
      <c r="B1932" s="55"/>
    </row>
    <row r="1933" spans="2:2" ht="13.85" x14ac:dyDescent="0.3">
      <c r="B1933" s="55"/>
    </row>
    <row r="1934" spans="2:2" ht="13.85" x14ac:dyDescent="0.3">
      <c r="B1934" s="55"/>
    </row>
    <row r="1935" spans="2:2" ht="13.85" x14ac:dyDescent="0.3">
      <c r="B1935" s="55"/>
    </row>
    <row r="1936" spans="2:2" ht="13.85" x14ac:dyDescent="0.3">
      <c r="B1936" s="55"/>
    </row>
    <row r="1937" spans="2:2" ht="13.85" x14ac:dyDescent="0.3">
      <c r="B1937" s="55"/>
    </row>
    <row r="1938" spans="2:2" ht="13.85" x14ac:dyDescent="0.3">
      <c r="B1938" s="55"/>
    </row>
    <row r="1939" spans="2:2" ht="13.85" x14ac:dyDescent="0.3">
      <c r="B1939" s="55"/>
    </row>
    <row r="1940" spans="2:2" ht="13.85" x14ac:dyDescent="0.3">
      <c r="B1940" s="55"/>
    </row>
    <row r="1941" spans="2:2" ht="13.85" x14ac:dyDescent="0.3">
      <c r="B1941" s="55"/>
    </row>
    <row r="1942" spans="2:2" ht="13.85" x14ac:dyDescent="0.3">
      <c r="B1942" s="55"/>
    </row>
    <row r="1943" spans="2:2" ht="13.85" x14ac:dyDescent="0.3">
      <c r="B1943" s="55"/>
    </row>
    <row r="1944" spans="2:2" ht="13.85" x14ac:dyDescent="0.3">
      <c r="B1944" s="55"/>
    </row>
    <row r="1945" spans="2:2" ht="13.85" x14ac:dyDescent="0.3">
      <c r="B1945" s="55"/>
    </row>
    <row r="1946" spans="2:2" ht="13.85" x14ac:dyDescent="0.3">
      <c r="B1946" s="55"/>
    </row>
    <row r="1947" spans="2:2" ht="13.85" x14ac:dyDescent="0.3">
      <c r="B1947" s="55"/>
    </row>
    <row r="1948" spans="2:2" ht="13.85" x14ac:dyDescent="0.3">
      <c r="B1948" s="55"/>
    </row>
    <row r="1949" spans="2:2" ht="13.85" x14ac:dyDescent="0.3">
      <c r="B1949" s="55"/>
    </row>
    <row r="1950" spans="2:2" ht="13.85" x14ac:dyDescent="0.3">
      <c r="B1950" s="55"/>
    </row>
    <row r="1951" spans="2:2" ht="13.85" x14ac:dyDescent="0.3">
      <c r="B1951" s="55"/>
    </row>
    <row r="1952" spans="2:2" ht="13.85" x14ac:dyDescent="0.3">
      <c r="B1952" s="55"/>
    </row>
    <row r="1953" spans="2:2" ht="13.85" x14ac:dyDescent="0.3">
      <c r="B1953" s="55"/>
    </row>
    <row r="1954" spans="2:2" ht="13.85" x14ac:dyDescent="0.3">
      <c r="B1954" s="55"/>
    </row>
    <row r="1955" spans="2:2" ht="13.85" x14ac:dyDescent="0.3">
      <c r="B1955" s="55"/>
    </row>
    <row r="1956" spans="2:2" ht="13.85" x14ac:dyDescent="0.3">
      <c r="B1956" s="55"/>
    </row>
    <row r="1957" spans="2:2" ht="13.85" x14ac:dyDescent="0.3">
      <c r="B1957" s="55"/>
    </row>
    <row r="1958" spans="2:2" ht="13.85" x14ac:dyDescent="0.3">
      <c r="B1958" s="55"/>
    </row>
    <row r="1959" spans="2:2" ht="13.85" x14ac:dyDescent="0.3">
      <c r="B1959" s="55"/>
    </row>
    <row r="1960" spans="2:2" ht="13.85" x14ac:dyDescent="0.3">
      <c r="B1960" s="55"/>
    </row>
    <row r="1961" spans="2:2" ht="13.85" x14ac:dyDescent="0.3">
      <c r="B1961" s="55"/>
    </row>
    <row r="1962" spans="2:2" ht="13.85" x14ac:dyDescent="0.3">
      <c r="B1962" s="55"/>
    </row>
    <row r="1963" spans="2:2" ht="13.85" x14ac:dyDescent="0.3">
      <c r="B1963" s="55"/>
    </row>
    <row r="1964" spans="2:2" ht="13.85" x14ac:dyDescent="0.3">
      <c r="B1964" s="55"/>
    </row>
    <row r="1965" spans="2:2" ht="13.85" x14ac:dyDescent="0.3">
      <c r="B1965" s="55"/>
    </row>
    <row r="1966" spans="2:2" ht="13.85" x14ac:dyDescent="0.3">
      <c r="B1966" s="55"/>
    </row>
    <row r="1967" spans="2:2" ht="13.85" x14ac:dyDescent="0.3">
      <c r="B1967" s="55"/>
    </row>
    <row r="1968" spans="2:2" ht="13.85" x14ac:dyDescent="0.3">
      <c r="B1968" s="55"/>
    </row>
    <row r="1969" spans="2:2" ht="13.85" x14ac:dyDescent="0.3">
      <c r="B1969" s="55"/>
    </row>
    <row r="1970" spans="2:2" ht="13.85" x14ac:dyDescent="0.3">
      <c r="B1970" s="55"/>
    </row>
    <row r="1971" spans="2:2" ht="13.85" x14ac:dyDescent="0.3">
      <c r="B1971" s="55"/>
    </row>
    <row r="1972" spans="2:2" ht="13.85" x14ac:dyDescent="0.3">
      <c r="B1972" s="55"/>
    </row>
    <row r="1973" spans="2:2" ht="13.85" x14ac:dyDescent="0.3">
      <c r="B1973" s="55"/>
    </row>
    <row r="1974" spans="2:2" ht="13.85" x14ac:dyDescent="0.3">
      <c r="B1974" s="55"/>
    </row>
    <row r="1975" spans="2:2" ht="13.85" x14ac:dyDescent="0.3">
      <c r="B1975" s="55"/>
    </row>
    <row r="1976" spans="2:2" ht="13.85" x14ac:dyDescent="0.3">
      <c r="B1976" s="55"/>
    </row>
    <row r="1977" spans="2:2" ht="13.85" x14ac:dyDescent="0.3">
      <c r="B1977" s="55"/>
    </row>
    <row r="1978" spans="2:2" ht="13.85" x14ac:dyDescent="0.3">
      <c r="B1978" s="55"/>
    </row>
    <row r="1979" spans="2:2" ht="13.85" x14ac:dyDescent="0.3">
      <c r="B1979" s="55"/>
    </row>
    <row r="1980" spans="2:2" ht="13.85" x14ac:dyDescent="0.3">
      <c r="B1980" s="55"/>
    </row>
    <row r="1981" spans="2:2" ht="13.85" x14ac:dyDescent="0.3">
      <c r="B1981" s="55"/>
    </row>
    <row r="1982" spans="2:2" ht="13.85" x14ac:dyDescent="0.3">
      <c r="B1982" s="55"/>
    </row>
    <row r="1983" spans="2:2" ht="13.85" x14ac:dyDescent="0.3">
      <c r="B1983" s="55"/>
    </row>
    <row r="1984" spans="2:2" ht="13.85" x14ac:dyDescent="0.3">
      <c r="B1984" s="55"/>
    </row>
    <row r="1985" spans="2:2" ht="13.85" x14ac:dyDescent="0.3">
      <c r="B1985" s="55"/>
    </row>
    <row r="1986" spans="2:2" ht="13.85" x14ac:dyDescent="0.3">
      <c r="B1986" s="55"/>
    </row>
    <row r="1987" spans="2:2" ht="13.85" x14ac:dyDescent="0.3">
      <c r="B1987" s="55"/>
    </row>
    <row r="1988" spans="2:2" ht="13.85" x14ac:dyDescent="0.3">
      <c r="B1988" s="55"/>
    </row>
    <row r="1989" spans="2:2" ht="13.85" x14ac:dyDescent="0.3">
      <c r="B1989" s="55"/>
    </row>
    <row r="1990" spans="2:2" ht="13.85" x14ac:dyDescent="0.3">
      <c r="B1990" s="55"/>
    </row>
    <row r="1991" spans="2:2" ht="13.85" x14ac:dyDescent="0.3">
      <c r="B1991" s="55"/>
    </row>
    <row r="1992" spans="2:2" ht="13.85" x14ac:dyDescent="0.3">
      <c r="B1992" s="55"/>
    </row>
    <row r="1993" spans="2:2" ht="13.85" x14ac:dyDescent="0.3">
      <c r="B1993" s="55"/>
    </row>
    <row r="1994" spans="2:2" ht="13.85" x14ac:dyDescent="0.3">
      <c r="B1994" s="55"/>
    </row>
    <row r="1995" spans="2:2" ht="13.85" x14ac:dyDescent="0.3">
      <c r="B1995" s="55"/>
    </row>
    <row r="1996" spans="2:2" ht="13.85" x14ac:dyDescent="0.3">
      <c r="B1996" s="55"/>
    </row>
    <row r="1997" spans="2:2" ht="13.85" x14ac:dyDescent="0.3">
      <c r="B1997" s="55"/>
    </row>
    <row r="1998" spans="2:2" ht="13.85" x14ac:dyDescent="0.3">
      <c r="B1998" s="55"/>
    </row>
    <row r="1999" spans="2:2" ht="13.85" x14ac:dyDescent="0.3">
      <c r="B1999" s="55"/>
    </row>
    <row r="2000" spans="2:2" ht="13.85" x14ac:dyDescent="0.3">
      <c r="B2000" s="55"/>
    </row>
    <row r="2001" spans="2:2" ht="13.85" x14ac:dyDescent="0.3">
      <c r="B2001" s="55"/>
    </row>
    <row r="2002" spans="2:2" ht="13.85" x14ac:dyDescent="0.3">
      <c r="B2002" s="55"/>
    </row>
    <row r="2003" spans="2:2" ht="13.85" x14ac:dyDescent="0.3">
      <c r="B2003" s="55"/>
    </row>
    <row r="2004" spans="2:2" ht="13.85" x14ac:dyDescent="0.3">
      <c r="B2004" s="55"/>
    </row>
    <row r="2005" spans="2:2" ht="13.85" x14ac:dyDescent="0.3">
      <c r="B2005" s="55"/>
    </row>
    <row r="2006" spans="2:2" ht="13.85" x14ac:dyDescent="0.3">
      <c r="B2006" s="55"/>
    </row>
    <row r="2007" spans="2:2" ht="13.85" x14ac:dyDescent="0.3">
      <c r="B2007" s="55"/>
    </row>
    <row r="2008" spans="2:2" ht="13.85" x14ac:dyDescent="0.3">
      <c r="B2008" s="55"/>
    </row>
    <row r="2009" spans="2:2" ht="13.85" x14ac:dyDescent="0.3">
      <c r="B2009" s="55"/>
    </row>
    <row r="2010" spans="2:2" ht="13.85" x14ac:dyDescent="0.3">
      <c r="B2010" s="55"/>
    </row>
    <row r="2011" spans="2:2" ht="13.85" x14ac:dyDescent="0.3">
      <c r="B2011" s="55"/>
    </row>
    <row r="2012" spans="2:2" ht="13.85" x14ac:dyDescent="0.3">
      <c r="B2012" s="55"/>
    </row>
    <row r="2013" spans="2:2" ht="13.85" x14ac:dyDescent="0.3">
      <c r="B2013" s="55"/>
    </row>
    <row r="2014" spans="2:2" ht="13.85" x14ac:dyDescent="0.3">
      <c r="B2014" s="55"/>
    </row>
    <row r="2015" spans="2:2" ht="13.85" x14ac:dyDescent="0.3">
      <c r="B2015" s="55"/>
    </row>
    <row r="2016" spans="2:2" ht="13.85" x14ac:dyDescent="0.3">
      <c r="B2016" s="55"/>
    </row>
    <row r="2017" spans="2:2" ht="13.85" x14ac:dyDescent="0.3">
      <c r="B2017" s="55"/>
    </row>
    <row r="2018" spans="2:2" ht="13.85" x14ac:dyDescent="0.3">
      <c r="B2018" s="55"/>
    </row>
    <row r="2019" spans="2:2" ht="13.85" x14ac:dyDescent="0.3">
      <c r="B2019" s="55"/>
    </row>
    <row r="2020" spans="2:2" ht="13.85" x14ac:dyDescent="0.3">
      <c r="B2020" s="55"/>
    </row>
    <row r="2021" spans="2:2" ht="13.85" x14ac:dyDescent="0.3">
      <c r="B2021" s="55"/>
    </row>
    <row r="2022" spans="2:2" ht="13.85" x14ac:dyDescent="0.3">
      <c r="B2022" s="55"/>
    </row>
    <row r="2023" spans="2:2" ht="13.85" x14ac:dyDescent="0.3">
      <c r="B2023" s="55"/>
    </row>
    <row r="2024" spans="2:2" ht="13.85" x14ac:dyDescent="0.3">
      <c r="B2024" s="55"/>
    </row>
    <row r="2025" spans="2:2" ht="13.85" x14ac:dyDescent="0.3">
      <c r="B2025" s="55"/>
    </row>
    <row r="2026" spans="2:2" ht="13.85" x14ac:dyDescent="0.3">
      <c r="B2026" s="55"/>
    </row>
    <row r="2027" spans="2:2" ht="13.85" x14ac:dyDescent="0.3">
      <c r="B2027" s="55"/>
    </row>
    <row r="2028" spans="2:2" ht="13.85" x14ac:dyDescent="0.3">
      <c r="B2028" s="55"/>
    </row>
    <row r="2029" spans="2:2" ht="13.85" x14ac:dyDescent="0.3">
      <c r="B2029" s="55"/>
    </row>
    <row r="2030" spans="2:2" ht="13.85" x14ac:dyDescent="0.3">
      <c r="B2030" s="55"/>
    </row>
    <row r="2031" spans="2:2" ht="13.85" x14ac:dyDescent="0.3">
      <c r="B2031" s="55"/>
    </row>
    <row r="2032" spans="2:2" ht="13.85" x14ac:dyDescent="0.3">
      <c r="B2032" s="55"/>
    </row>
    <row r="2033" spans="2:2" ht="13.85" x14ac:dyDescent="0.3">
      <c r="B2033" s="55"/>
    </row>
    <row r="2034" spans="2:2" ht="13.85" x14ac:dyDescent="0.3">
      <c r="B2034" s="55"/>
    </row>
    <row r="2035" spans="2:2" ht="13.85" x14ac:dyDescent="0.3">
      <c r="B2035" s="55"/>
    </row>
    <row r="2036" spans="2:2" ht="13.85" x14ac:dyDescent="0.3">
      <c r="B2036" s="55"/>
    </row>
    <row r="2037" spans="2:2" ht="13.85" x14ac:dyDescent="0.3">
      <c r="B2037" s="55"/>
    </row>
    <row r="2038" spans="2:2" ht="13.85" x14ac:dyDescent="0.3">
      <c r="B2038" s="55"/>
    </row>
    <row r="2039" spans="2:2" ht="13.85" x14ac:dyDescent="0.3">
      <c r="B2039" s="55"/>
    </row>
    <row r="2040" spans="2:2" ht="13.85" x14ac:dyDescent="0.3">
      <c r="B2040" s="55"/>
    </row>
    <row r="2041" spans="2:2" ht="13.85" x14ac:dyDescent="0.3">
      <c r="B2041" s="55"/>
    </row>
    <row r="2042" spans="2:2" ht="13.85" x14ac:dyDescent="0.3">
      <c r="B2042" s="55"/>
    </row>
    <row r="2043" spans="2:2" ht="13.85" x14ac:dyDescent="0.3">
      <c r="B2043" s="55"/>
    </row>
    <row r="2044" spans="2:2" ht="13.85" x14ac:dyDescent="0.3">
      <c r="B2044" s="55"/>
    </row>
    <row r="2045" spans="2:2" ht="13.85" x14ac:dyDescent="0.3">
      <c r="B2045" s="55"/>
    </row>
    <row r="2046" spans="2:2" ht="13.85" x14ac:dyDescent="0.3">
      <c r="B2046" s="55"/>
    </row>
    <row r="2047" spans="2:2" ht="13.85" x14ac:dyDescent="0.3">
      <c r="B2047" s="55"/>
    </row>
    <row r="2048" spans="2:2" ht="13.85" x14ac:dyDescent="0.3">
      <c r="B2048" s="55"/>
    </row>
    <row r="2049" spans="2:2" ht="13.85" x14ac:dyDescent="0.3">
      <c r="B2049" s="55"/>
    </row>
    <row r="2050" spans="2:2" ht="13.85" x14ac:dyDescent="0.3">
      <c r="B2050" s="55"/>
    </row>
    <row r="2051" spans="2:2" ht="13.85" x14ac:dyDescent="0.3">
      <c r="B2051" s="55"/>
    </row>
    <row r="2052" spans="2:2" ht="13.85" x14ac:dyDescent="0.3">
      <c r="B2052" s="55"/>
    </row>
    <row r="2053" spans="2:2" ht="13.85" x14ac:dyDescent="0.3">
      <c r="B2053" s="55"/>
    </row>
    <row r="2054" spans="2:2" ht="13.85" x14ac:dyDescent="0.3">
      <c r="B2054" s="55"/>
    </row>
    <row r="2055" spans="2:2" ht="13.85" x14ac:dyDescent="0.3">
      <c r="B2055" s="55"/>
    </row>
    <row r="2056" spans="2:2" ht="13.85" x14ac:dyDescent="0.3">
      <c r="B2056" s="55"/>
    </row>
    <row r="2057" spans="2:2" ht="13.85" x14ac:dyDescent="0.3">
      <c r="B2057" s="55"/>
    </row>
    <row r="2058" spans="2:2" ht="13.85" x14ac:dyDescent="0.3">
      <c r="B2058" s="55"/>
    </row>
    <row r="2059" spans="2:2" ht="13.85" x14ac:dyDescent="0.3">
      <c r="B2059" s="55"/>
    </row>
    <row r="2060" spans="2:2" ht="13.85" x14ac:dyDescent="0.3">
      <c r="B2060" s="55"/>
    </row>
    <row r="2061" spans="2:2" ht="13.85" x14ac:dyDescent="0.3">
      <c r="B2061" s="55"/>
    </row>
    <row r="2062" spans="2:2" ht="13.85" x14ac:dyDescent="0.3">
      <c r="B2062" s="55"/>
    </row>
    <row r="2063" spans="2:2" ht="13.85" x14ac:dyDescent="0.3">
      <c r="B2063" s="55"/>
    </row>
    <row r="2064" spans="2:2" ht="13.85" x14ac:dyDescent="0.3">
      <c r="B2064" s="55"/>
    </row>
    <row r="2065" spans="2:2" ht="13.85" x14ac:dyDescent="0.3">
      <c r="B2065" s="55"/>
    </row>
    <row r="2066" spans="2:2" ht="13.85" x14ac:dyDescent="0.3">
      <c r="B2066" s="55"/>
    </row>
    <row r="2067" spans="2:2" ht="13.85" x14ac:dyDescent="0.3">
      <c r="B2067" s="55"/>
    </row>
    <row r="2068" spans="2:2" ht="13.85" x14ac:dyDescent="0.3">
      <c r="B2068" s="55"/>
    </row>
    <row r="2069" spans="2:2" ht="13.85" x14ac:dyDescent="0.3">
      <c r="B2069" s="55"/>
    </row>
    <row r="2070" spans="2:2" ht="13.85" x14ac:dyDescent="0.3">
      <c r="B2070" s="55"/>
    </row>
    <row r="2071" spans="2:2" ht="13.85" x14ac:dyDescent="0.3">
      <c r="B2071" s="55"/>
    </row>
    <row r="2072" spans="2:2" ht="13.85" x14ac:dyDescent="0.3">
      <c r="B2072" s="55"/>
    </row>
    <row r="2073" spans="2:2" ht="13.85" x14ac:dyDescent="0.3">
      <c r="B2073" s="55"/>
    </row>
    <row r="2074" spans="2:2" ht="13.85" x14ac:dyDescent="0.3">
      <c r="B2074" s="55"/>
    </row>
    <row r="2075" spans="2:2" ht="13.85" x14ac:dyDescent="0.3">
      <c r="B2075" s="55"/>
    </row>
    <row r="2076" spans="2:2" ht="13.85" x14ac:dyDescent="0.3">
      <c r="B2076" s="55"/>
    </row>
    <row r="2077" spans="2:2" ht="13.85" x14ac:dyDescent="0.3">
      <c r="B2077" s="55"/>
    </row>
    <row r="2078" spans="2:2" ht="13.85" x14ac:dyDescent="0.3">
      <c r="B2078" s="55"/>
    </row>
    <row r="2079" spans="2:2" ht="13.85" x14ac:dyDescent="0.3">
      <c r="B2079" s="55"/>
    </row>
    <row r="2080" spans="2:2" ht="13.85" x14ac:dyDescent="0.3">
      <c r="B2080" s="55"/>
    </row>
    <row r="2081" spans="2:2" ht="13.85" x14ac:dyDescent="0.3">
      <c r="B2081" s="55"/>
    </row>
    <row r="2082" spans="2:2" ht="13.85" x14ac:dyDescent="0.3">
      <c r="B2082" s="55"/>
    </row>
    <row r="2083" spans="2:2" ht="13.85" x14ac:dyDescent="0.3">
      <c r="B2083" s="55"/>
    </row>
    <row r="2084" spans="2:2" ht="13.85" x14ac:dyDescent="0.3">
      <c r="B2084" s="55"/>
    </row>
    <row r="2085" spans="2:2" ht="13.85" x14ac:dyDescent="0.3">
      <c r="B2085" s="55"/>
    </row>
    <row r="2086" spans="2:2" ht="13.85" x14ac:dyDescent="0.3">
      <c r="B2086" s="55"/>
    </row>
    <row r="2087" spans="2:2" ht="13.85" x14ac:dyDescent="0.3">
      <c r="B2087" s="55"/>
    </row>
    <row r="2088" spans="2:2" ht="13.85" x14ac:dyDescent="0.3">
      <c r="B2088" s="55"/>
    </row>
    <row r="2089" spans="2:2" ht="13.85" x14ac:dyDescent="0.3">
      <c r="B2089" s="55"/>
    </row>
    <row r="2090" spans="2:2" ht="13.85" x14ac:dyDescent="0.3">
      <c r="B2090" s="55"/>
    </row>
    <row r="2091" spans="2:2" ht="13.85" x14ac:dyDescent="0.3">
      <c r="B2091" s="55"/>
    </row>
    <row r="2092" spans="2:2" ht="13.85" x14ac:dyDescent="0.3">
      <c r="B2092" s="55"/>
    </row>
    <row r="2093" spans="2:2" ht="13.85" x14ac:dyDescent="0.3">
      <c r="B2093" s="55"/>
    </row>
    <row r="2094" spans="2:2" ht="13.85" x14ac:dyDescent="0.3">
      <c r="B2094" s="55"/>
    </row>
    <row r="2095" spans="2:2" ht="13.85" x14ac:dyDescent="0.3">
      <c r="B2095" s="55"/>
    </row>
    <row r="2096" spans="2:2" ht="13.85" x14ac:dyDescent="0.3">
      <c r="B2096" s="55"/>
    </row>
    <row r="2097" spans="2:2" ht="13.85" x14ac:dyDescent="0.3">
      <c r="B2097" s="55"/>
    </row>
    <row r="2098" spans="2:2" ht="13.85" x14ac:dyDescent="0.3">
      <c r="B2098" s="55"/>
    </row>
    <row r="2099" spans="2:2" ht="13.85" x14ac:dyDescent="0.3">
      <c r="B2099" s="55"/>
    </row>
    <row r="2100" spans="2:2" ht="13.85" x14ac:dyDescent="0.3">
      <c r="B2100" s="55"/>
    </row>
    <row r="2101" spans="2:2" ht="13.85" x14ac:dyDescent="0.3">
      <c r="B2101" s="55"/>
    </row>
    <row r="2102" spans="2:2" ht="13.85" x14ac:dyDescent="0.3">
      <c r="B2102" s="55"/>
    </row>
    <row r="2103" spans="2:2" ht="13.85" x14ac:dyDescent="0.3">
      <c r="B2103" s="55"/>
    </row>
    <row r="2104" spans="2:2" ht="13.85" x14ac:dyDescent="0.3">
      <c r="B2104" s="55"/>
    </row>
    <row r="2105" spans="2:2" ht="13.85" x14ac:dyDescent="0.3">
      <c r="B2105" s="55"/>
    </row>
    <row r="2106" spans="2:2" ht="13.85" x14ac:dyDescent="0.3">
      <c r="B2106" s="55"/>
    </row>
    <row r="2107" spans="2:2" ht="13.85" x14ac:dyDescent="0.3">
      <c r="B2107" s="55"/>
    </row>
    <row r="2108" spans="2:2" ht="13.85" x14ac:dyDescent="0.3">
      <c r="B2108" s="55"/>
    </row>
    <row r="2109" spans="2:2" ht="13.85" x14ac:dyDescent="0.3">
      <c r="B2109" s="55"/>
    </row>
    <row r="2110" spans="2:2" ht="13.85" x14ac:dyDescent="0.3">
      <c r="B2110" s="55"/>
    </row>
    <row r="2111" spans="2:2" ht="13.85" x14ac:dyDescent="0.3">
      <c r="B2111" s="55"/>
    </row>
    <row r="2112" spans="2:2" ht="13.85" x14ac:dyDescent="0.3">
      <c r="B2112" s="55"/>
    </row>
    <row r="2113" spans="2:2" ht="13.85" x14ac:dyDescent="0.3">
      <c r="B2113" s="55"/>
    </row>
    <row r="2114" spans="2:2" ht="13.85" x14ac:dyDescent="0.3">
      <c r="B2114" s="55"/>
    </row>
    <row r="2115" spans="2:2" ht="13.85" x14ac:dyDescent="0.3">
      <c r="B2115" s="55"/>
    </row>
    <row r="2116" spans="2:2" ht="13.85" x14ac:dyDescent="0.3">
      <c r="B2116" s="55"/>
    </row>
    <row r="2117" spans="2:2" ht="13.85" x14ac:dyDescent="0.3">
      <c r="B2117" s="55"/>
    </row>
    <row r="2118" spans="2:2" ht="13.85" x14ac:dyDescent="0.3">
      <c r="B2118" s="55"/>
    </row>
    <row r="2119" spans="2:2" ht="13.85" x14ac:dyDescent="0.3">
      <c r="B2119" s="55"/>
    </row>
    <row r="2120" spans="2:2" ht="13.85" x14ac:dyDescent="0.3">
      <c r="B2120" s="55"/>
    </row>
    <row r="2121" spans="2:2" ht="13.85" x14ac:dyDescent="0.3">
      <c r="B2121" s="55"/>
    </row>
    <row r="2122" spans="2:2" ht="13.85" x14ac:dyDescent="0.3">
      <c r="B2122" s="55"/>
    </row>
    <row r="2123" spans="2:2" ht="13.85" x14ac:dyDescent="0.3">
      <c r="B2123" s="55"/>
    </row>
    <row r="2124" spans="2:2" ht="13.85" x14ac:dyDescent="0.3">
      <c r="B2124" s="55"/>
    </row>
    <row r="2125" spans="2:2" ht="13.85" x14ac:dyDescent="0.3">
      <c r="B2125" s="55"/>
    </row>
    <row r="2126" spans="2:2" ht="13.85" x14ac:dyDescent="0.3">
      <c r="B2126" s="55"/>
    </row>
    <row r="2127" spans="2:2" ht="13.85" x14ac:dyDescent="0.3">
      <c r="B2127" s="55"/>
    </row>
    <row r="2128" spans="2:2" ht="13.85" x14ac:dyDescent="0.3">
      <c r="B2128" s="55"/>
    </row>
    <row r="2129" spans="2:2" ht="13.85" x14ac:dyDescent="0.3">
      <c r="B2129" s="55"/>
    </row>
    <row r="2130" spans="2:2" ht="13.85" x14ac:dyDescent="0.3">
      <c r="B2130" s="55"/>
    </row>
    <row r="2131" spans="2:2" ht="13.85" x14ac:dyDescent="0.3">
      <c r="B2131" s="55"/>
    </row>
    <row r="2132" spans="2:2" ht="13.85" x14ac:dyDescent="0.3">
      <c r="B2132" s="55"/>
    </row>
    <row r="2133" spans="2:2" ht="13.85" x14ac:dyDescent="0.3">
      <c r="B2133" s="55"/>
    </row>
    <row r="2134" spans="2:2" ht="13.85" x14ac:dyDescent="0.3">
      <c r="B2134" s="55"/>
    </row>
    <row r="2135" spans="2:2" ht="13.85" x14ac:dyDescent="0.3">
      <c r="B2135" s="55"/>
    </row>
    <row r="2136" spans="2:2" ht="13.85" x14ac:dyDescent="0.3">
      <c r="B2136" s="55"/>
    </row>
    <row r="2137" spans="2:2" ht="13.85" x14ac:dyDescent="0.3">
      <c r="B2137" s="55"/>
    </row>
    <row r="2138" spans="2:2" ht="13.85" x14ac:dyDescent="0.3">
      <c r="B2138" s="55"/>
    </row>
    <row r="2139" spans="2:2" ht="13.85" x14ac:dyDescent="0.3">
      <c r="B2139" s="55"/>
    </row>
    <row r="2140" spans="2:2" ht="13.85" x14ac:dyDescent="0.3">
      <c r="B2140" s="55"/>
    </row>
    <row r="2141" spans="2:2" ht="13.85" x14ac:dyDescent="0.3">
      <c r="B2141" s="55"/>
    </row>
    <row r="2142" spans="2:2" ht="13.85" x14ac:dyDescent="0.3">
      <c r="B2142" s="55"/>
    </row>
    <row r="2143" spans="2:2" ht="13.85" x14ac:dyDescent="0.3">
      <c r="B2143" s="55"/>
    </row>
    <row r="2144" spans="2:2" ht="13.85" x14ac:dyDescent="0.3">
      <c r="B2144" s="55"/>
    </row>
    <row r="2145" spans="2:2" ht="13.85" x14ac:dyDescent="0.3">
      <c r="B2145" s="55"/>
    </row>
    <row r="2146" spans="2:2" ht="13.85" x14ac:dyDescent="0.3">
      <c r="B2146" s="55"/>
    </row>
    <row r="2147" spans="2:2" ht="13.85" x14ac:dyDescent="0.3">
      <c r="B2147" s="55"/>
    </row>
    <row r="2148" spans="2:2" ht="13.85" x14ac:dyDescent="0.3">
      <c r="B2148" s="55"/>
    </row>
    <row r="2149" spans="2:2" ht="13.85" x14ac:dyDescent="0.3">
      <c r="B2149" s="55"/>
    </row>
    <row r="2150" spans="2:2" ht="13.85" x14ac:dyDescent="0.3">
      <c r="B2150" s="55"/>
    </row>
    <row r="2151" spans="2:2" ht="13.85" x14ac:dyDescent="0.3">
      <c r="B2151" s="55"/>
    </row>
    <row r="2152" spans="2:2" ht="13.85" x14ac:dyDescent="0.3">
      <c r="B2152" s="55"/>
    </row>
    <row r="2153" spans="2:2" ht="13.85" x14ac:dyDescent="0.3">
      <c r="B2153" s="55"/>
    </row>
    <row r="2154" spans="2:2" ht="13.85" x14ac:dyDescent="0.3">
      <c r="B2154" s="55"/>
    </row>
    <row r="2155" spans="2:2" ht="13.85" x14ac:dyDescent="0.3">
      <c r="B2155" s="55"/>
    </row>
    <row r="2156" spans="2:2" ht="13.85" x14ac:dyDescent="0.3">
      <c r="B2156" s="55"/>
    </row>
    <row r="2157" spans="2:2" ht="13.85" x14ac:dyDescent="0.3">
      <c r="B2157" s="55"/>
    </row>
    <row r="2158" spans="2:2" ht="13.85" x14ac:dyDescent="0.3">
      <c r="B2158" s="55"/>
    </row>
    <row r="2159" spans="2:2" ht="13.85" x14ac:dyDescent="0.3">
      <c r="B2159" s="55"/>
    </row>
    <row r="2160" spans="2:2" ht="13.85" x14ac:dyDescent="0.3">
      <c r="B2160" s="55"/>
    </row>
    <row r="2161" spans="2:2" ht="13.85" x14ac:dyDescent="0.3">
      <c r="B2161" s="55"/>
    </row>
    <row r="2162" spans="2:2" ht="13.85" x14ac:dyDescent="0.3">
      <c r="B2162" s="55"/>
    </row>
    <row r="2163" spans="2:2" ht="13.85" x14ac:dyDescent="0.3">
      <c r="B2163" s="55"/>
    </row>
    <row r="2164" spans="2:2" ht="13.85" x14ac:dyDescent="0.3">
      <c r="B2164" s="55"/>
    </row>
    <row r="2165" spans="2:2" ht="13.85" x14ac:dyDescent="0.3">
      <c r="B2165" s="55"/>
    </row>
    <row r="2166" spans="2:2" ht="13.85" x14ac:dyDescent="0.3">
      <c r="B2166" s="55"/>
    </row>
    <row r="2167" spans="2:2" ht="13.85" x14ac:dyDescent="0.3">
      <c r="B2167" s="55"/>
    </row>
    <row r="2168" spans="2:2" ht="13.85" x14ac:dyDescent="0.3">
      <c r="B2168" s="55"/>
    </row>
    <row r="2169" spans="2:2" ht="13.85" x14ac:dyDescent="0.3">
      <c r="B2169" s="55"/>
    </row>
    <row r="2170" spans="2:2" ht="13.85" x14ac:dyDescent="0.3">
      <c r="B2170" s="55"/>
    </row>
    <row r="2171" spans="2:2" ht="13.85" x14ac:dyDescent="0.3">
      <c r="B2171" s="55"/>
    </row>
    <row r="2172" spans="2:2" ht="13.85" x14ac:dyDescent="0.3">
      <c r="B2172" s="55"/>
    </row>
    <row r="2173" spans="2:2" ht="13.85" x14ac:dyDescent="0.3">
      <c r="B2173" s="55"/>
    </row>
    <row r="2174" spans="2:2" ht="13.85" x14ac:dyDescent="0.3">
      <c r="B2174" s="55"/>
    </row>
    <row r="2175" spans="2:2" ht="13.85" x14ac:dyDescent="0.3">
      <c r="B2175" s="55"/>
    </row>
    <row r="2176" spans="2:2" ht="13.85" x14ac:dyDescent="0.3">
      <c r="B2176" s="55"/>
    </row>
    <row r="2177" spans="2:2" ht="13.85" x14ac:dyDescent="0.3">
      <c r="B2177" s="55"/>
    </row>
    <row r="2178" spans="2:2" ht="13.85" x14ac:dyDescent="0.3">
      <c r="B2178" s="55"/>
    </row>
    <row r="2179" spans="2:2" ht="13.85" x14ac:dyDescent="0.3">
      <c r="B2179" s="55"/>
    </row>
    <row r="2180" spans="2:2" ht="13.85" x14ac:dyDescent="0.3">
      <c r="B2180" s="55"/>
    </row>
    <row r="2181" spans="2:2" ht="13.85" x14ac:dyDescent="0.3">
      <c r="B2181" s="55"/>
    </row>
    <row r="2182" spans="2:2" ht="13.85" x14ac:dyDescent="0.3">
      <c r="B2182" s="55"/>
    </row>
    <row r="2183" spans="2:2" ht="13.85" x14ac:dyDescent="0.3">
      <c r="B2183" s="55"/>
    </row>
    <row r="2184" spans="2:2" ht="13.85" x14ac:dyDescent="0.3">
      <c r="B2184" s="55"/>
    </row>
    <row r="2185" spans="2:2" ht="13.85" x14ac:dyDescent="0.3">
      <c r="B2185" s="55"/>
    </row>
    <row r="2186" spans="2:2" ht="13.85" x14ac:dyDescent="0.3">
      <c r="B2186" s="55"/>
    </row>
    <row r="2187" spans="2:2" ht="13.85" x14ac:dyDescent="0.3">
      <c r="B2187" s="55"/>
    </row>
    <row r="2188" spans="2:2" ht="13.85" x14ac:dyDescent="0.3">
      <c r="B2188" s="55"/>
    </row>
    <row r="2189" spans="2:2" ht="13.85" x14ac:dyDescent="0.3">
      <c r="B2189" s="55"/>
    </row>
    <row r="2190" spans="2:2" ht="13.85" x14ac:dyDescent="0.3">
      <c r="B2190" s="55"/>
    </row>
    <row r="2191" spans="2:2" ht="13.85" x14ac:dyDescent="0.3">
      <c r="B2191" s="55"/>
    </row>
    <row r="2192" spans="2:2" ht="13.85" x14ac:dyDescent="0.3">
      <c r="B2192" s="55"/>
    </row>
    <row r="2193" spans="2:2" ht="13.85" x14ac:dyDescent="0.3">
      <c r="B2193" s="55"/>
    </row>
    <row r="2194" spans="2:2" ht="13.85" x14ac:dyDescent="0.3">
      <c r="B2194" s="55"/>
    </row>
    <row r="2195" spans="2:2" ht="13.85" x14ac:dyDescent="0.3">
      <c r="B2195" s="55"/>
    </row>
    <row r="2196" spans="2:2" ht="13.85" x14ac:dyDescent="0.3">
      <c r="B2196" s="55"/>
    </row>
    <row r="2197" spans="2:2" ht="13.85" x14ac:dyDescent="0.3">
      <c r="B2197" s="55"/>
    </row>
    <row r="2198" spans="2:2" ht="13.85" x14ac:dyDescent="0.3">
      <c r="B2198" s="55"/>
    </row>
    <row r="2199" spans="2:2" ht="13.85" x14ac:dyDescent="0.3">
      <c r="B2199" s="55"/>
    </row>
    <row r="2200" spans="2:2" ht="13.85" x14ac:dyDescent="0.3">
      <c r="B2200" s="55"/>
    </row>
    <row r="2201" spans="2:2" ht="13.85" x14ac:dyDescent="0.3">
      <c r="B2201" s="55"/>
    </row>
    <row r="2202" spans="2:2" ht="13.85" x14ac:dyDescent="0.3">
      <c r="B2202" s="55"/>
    </row>
    <row r="2203" spans="2:2" ht="13.85" x14ac:dyDescent="0.3">
      <c r="B2203" s="55"/>
    </row>
    <row r="2204" spans="2:2" ht="13.85" x14ac:dyDescent="0.3">
      <c r="B2204" s="55"/>
    </row>
    <row r="2205" spans="2:2" ht="13.85" x14ac:dyDescent="0.3">
      <c r="B2205" s="55"/>
    </row>
    <row r="2206" spans="2:2" ht="13.85" x14ac:dyDescent="0.3">
      <c r="B2206" s="55"/>
    </row>
    <row r="2207" spans="2:2" ht="13.85" x14ac:dyDescent="0.3">
      <c r="B2207" s="55"/>
    </row>
    <row r="2208" spans="2:2" ht="13.85" x14ac:dyDescent="0.3">
      <c r="B2208" s="55"/>
    </row>
    <row r="2209" spans="2:2" ht="13.85" x14ac:dyDescent="0.3">
      <c r="B2209" s="55"/>
    </row>
    <row r="2210" spans="2:2" ht="13.85" x14ac:dyDescent="0.3">
      <c r="B2210" s="55"/>
    </row>
    <row r="2211" spans="2:2" ht="13.85" x14ac:dyDescent="0.3">
      <c r="B2211" s="55"/>
    </row>
    <row r="2212" spans="2:2" ht="13.85" x14ac:dyDescent="0.3">
      <c r="B2212" s="55"/>
    </row>
    <row r="2213" spans="2:2" ht="13.85" x14ac:dyDescent="0.3">
      <c r="B2213" s="55"/>
    </row>
    <row r="2214" spans="2:2" ht="13.85" x14ac:dyDescent="0.3">
      <c r="B2214" s="55"/>
    </row>
    <row r="2215" spans="2:2" ht="13.85" x14ac:dyDescent="0.3">
      <c r="B2215" s="55"/>
    </row>
    <row r="2216" spans="2:2" ht="13.85" x14ac:dyDescent="0.3">
      <c r="B2216" s="55"/>
    </row>
    <row r="2217" spans="2:2" ht="13.85" x14ac:dyDescent="0.3">
      <c r="B2217" s="55"/>
    </row>
    <row r="2218" spans="2:2" ht="13.85" x14ac:dyDescent="0.3">
      <c r="B2218" s="55"/>
    </row>
    <row r="2219" spans="2:2" ht="13.85" x14ac:dyDescent="0.3">
      <c r="B2219" s="55"/>
    </row>
    <row r="2220" spans="2:2" ht="13.85" x14ac:dyDescent="0.3">
      <c r="B2220" s="55"/>
    </row>
    <row r="2221" spans="2:2" ht="13.85" x14ac:dyDescent="0.3">
      <c r="B2221" s="55"/>
    </row>
    <row r="2222" spans="2:2" ht="13.85" x14ac:dyDescent="0.3">
      <c r="B2222" s="55"/>
    </row>
    <row r="2223" spans="2:2" ht="13.85" x14ac:dyDescent="0.3">
      <c r="B2223" s="55"/>
    </row>
    <row r="2224" spans="2:2" ht="13.85" x14ac:dyDescent="0.3">
      <c r="B2224" s="55"/>
    </row>
    <row r="2225" spans="2:2" ht="13.85" x14ac:dyDescent="0.3">
      <c r="B2225" s="55"/>
    </row>
    <row r="2226" spans="2:2" ht="13.85" x14ac:dyDescent="0.3">
      <c r="B2226" s="55"/>
    </row>
    <row r="2227" spans="2:2" ht="13.85" x14ac:dyDescent="0.3">
      <c r="B2227" s="55"/>
    </row>
    <row r="2228" spans="2:2" ht="13.85" x14ac:dyDescent="0.3">
      <c r="B2228" s="55"/>
    </row>
    <row r="2229" spans="2:2" ht="13.85" x14ac:dyDescent="0.3">
      <c r="B2229" s="55"/>
    </row>
    <row r="2230" spans="2:2" ht="13.85" x14ac:dyDescent="0.3">
      <c r="B2230" s="55"/>
    </row>
    <row r="2231" spans="2:2" ht="13.85" x14ac:dyDescent="0.3">
      <c r="B2231" s="55"/>
    </row>
    <row r="2232" spans="2:2" ht="13.85" x14ac:dyDescent="0.3">
      <c r="B2232" s="55"/>
    </row>
    <row r="2233" spans="2:2" ht="13.85" x14ac:dyDescent="0.3">
      <c r="B2233" s="55"/>
    </row>
    <row r="2234" spans="2:2" ht="13.85" x14ac:dyDescent="0.3">
      <c r="B2234" s="55"/>
    </row>
    <row r="2235" spans="2:2" ht="13.85" x14ac:dyDescent="0.3">
      <c r="B2235" s="55"/>
    </row>
    <row r="2236" spans="2:2" ht="13.85" x14ac:dyDescent="0.3">
      <c r="B2236" s="55"/>
    </row>
    <row r="2237" spans="2:2" ht="13.85" x14ac:dyDescent="0.3">
      <c r="B2237" s="55"/>
    </row>
    <row r="2238" spans="2:2" ht="13.85" x14ac:dyDescent="0.3">
      <c r="B2238" s="55"/>
    </row>
    <row r="2239" spans="2:2" ht="13.85" x14ac:dyDescent="0.3">
      <c r="B2239" s="55"/>
    </row>
    <row r="2240" spans="2:2" ht="13.85" x14ac:dyDescent="0.3">
      <c r="B2240" s="55"/>
    </row>
    <row r="2241" spans="2:2" ht="13.85" x14ac:dyDescent="0.3">
      <c r="B2241" s="55"/>
    </row>
    <row r="2242" spans="2:2" ht="13.85" x14ac:dyDescent="0.3">
      <c r="B2242" s="55"/>
    </row>
    <row r="2243" spans="2:2" ht="13.85" x14ac:dyDescent="0.3">
      <c r="B2243" s="55"/>
    </row>
    <row r="2244" spans="2:2" ht="13.85" x14ac:dyDescent="0.3">
      <c r="B2244" s="55"/>
    </row>
    <row r="2245" spans="2:2" ht="13.85" x14ac:dyDescent="0.3">
      <c r="B2245" s="55"/>
    </row>
    <row r="2246" spans="2:2" ht="13.85" x14ac:dyDescent="0.3">
      <c r="B2246" s="55"/>
    </row>
    <row r="2247" spans="2:2" ht="13.85" x14ac:dyDescent="0.3">
      <c r="B2247" s="55"/>
    </row>
    <row r="2248" spans="2:2" ht="13.85" x14ac:dyDescent="0.3">
      <c r="B2248" s="55"/>
    </row>
    <row r="2249" spans="2:2" ht="13.85" x14ac:dyDescent="0.3">
      <c r="B2249" s="55"/>
    </row>
    <row r="2250" spans="2:2" ht="13.85" x14ac:dyDescent="0.3">
      <c r="B2250" s="55"/>
    </row>
    <row r="2251" spans="2:2" ht="13.85" x14ac:dyDescent="0.3">
      <c r="B2251" s="55"/>
    </row>
    <row r="2252" spans="2:2" ht="13.85" x14ac:dyDescent="0.3">
      <c r="B2252" s="55"/>
    </row>
    <row r="2253" spans="2:2" ht="13.85" x14ac:dyDescent="0.3">
      <c r="B2253" s="55"/>
    </row>
    <row r="2254" spans="2:2" ht="13.85" x14ac:dyDescent="0.3">
      <c r="B2254" s="55"/>
    </row>
    <row r="2255" spans="2:2" ht="13.85" x14ac:dyDescent="0.3">
      <c r="B2255" s="55"/>
    </row>
    <row r="2256" spans="2:2" ht="13.85" x14ac:dyDescent="0.3">
      <c r="B2256" s="55"/>
    </row>
    <row r="2257" spans="2:2" ht="13.85" x14ac:dyDescent="0.3">
      <c r="B2257" s="55"/>
    </row>
    <row r="2258" spans="2:2" ht="13.85" x14ac:dyDescent="0.3">
      <c r="B2258" s="55"/>
    </row>
    <row r="2259" spans="2:2" ht="13.85" x14ac:dyDescent="0.3">
      <c r="B2259" s="55"/>
    </row>
    <row r="2260" spans="2:2" ht="13.85" x14ac:dyDescent="0.3">
      <c r="B2260" s="55"/>
    </row>
    <row r="2261" spans="2:2" ht="13.85" x14ac:dyDescent="0.3">
      <c r="B2261" s="55"/>
    </row>
    <row r="2262" spans="2:2" ht="13.85" x14ac:dyDescent="0.3">
      <c r="B2262" s="55"/>
    </row>
    <row r="2263" spans="2:2" ht="13.85" x14ac:dyDescent="0.3">
      <c r="B2263" s="55"/>
    </row>
    <row r="2264" spans="2:2" ht="13.85" x14ac:dyDescent="0.3">
      <c r="B2264" s="55"/>
    </row>
    <row r="2265" spans="2:2" ht="13.85" x14ac:dyDescent="0.3">
      <c r="B2265" s="55"/>
    </row>
    <row r="2266" spans="2:2" ht="13.85" x14ac:dyDescent="0.3">
      <c r="B2266" s="55"/>
    </row>
    <row r="2267" spans="2:2" ht="13.85" x14ac:dyDescent="0.3">
      <c r="B2267" s="55"/>
    </row>
    <row r="2268" spans="2:2" ht="13.85" x14ac:dyDescent="0.3">
      <c r="B2268" s="55"/>
    </row>
    <row r="2269" spans="2:2" ht="13.85" x14ac:dyDescent="0.3">
      <c r="B2269" s="55"/>
    </row>
    <row r="2270" spans="2:2" ht="13.85" x14ac:dyDescent="0.3">
      <c r="B2270" s="55"/>
    </row>
    <row r="2271" spans="2:2" ht="13.85" x14ac:dyDescent="0.3">
      <c r="B2271" s="55"/>
    </row>
    <row r="2272" spans="2:2" ht="13.85" x14ac:dyDescent="0.3">
      <c r="B2272" s="55"/>
    </row>
    <row r="2273" spans="2:2" ht="13.85" x14ac:dyDescent="0.3">
      <c r="B2273" s="55"/>
    </row>
    <row r="2274" spans="2:2" ht="13.85" x14ac:dyDescent="0.3">
      <c r="B2274" s="55"/>
    </row>
    <row r="2275" spans="2:2" ht="13.85" x14ac:dyDescent="0.3">
      <c r="B2275" s="55"/>
    </row>
    <row r="2276" spans="2:2" ht="13.85" x14ac:dyDescent="0.3">
      <c r="B2276" s="55"/>
    </row>
    <row r="2277" spans="2:2" ht="13.85" x14ac:dyDescent="0.3">
      <c r="B2277" s="55"/>
    </row>
    <row r="2278" spans="2:2" ht="13.85" x14ac:dyDescent="0.3">
      <c r="B2278" s="55"/>
    </row>
    <row r="2279" spans="2:2" ht="13.85" x14ac:dyDescent="0.3">
      <c r="B2279" s="55"/>
    </row>
    <row r="2280" spans="2:2" ht="13.85" x14ac:dyDescent="0.3">
      <c r="B2280" s="55"/>
    </row>
    <row r="2281" spans="2:2" ht="13.85" x14ac:dyDescent="0.3">
      <c r="B2281" s="55"/>
    </row>
    <row r="2282" spans="2:2" ht="13.85" x14ac:dyDescent="0.3">
      <c r="B2282" s="55"/>
    </row>
    <row r="2283" spans="2:2" ht="13.85" x14ac:dyDescent="0.3">
      <c r="B2283" s="55"/>
    </row>
    <row r="2284" spans="2:2" ht="13.85" x14ac:dyDescent="0.3">
      <c r="B2284" s="55"/>
    </row>
    <row r="2285" spans="2:2" ht="13.85" x14ac:dyDescent="0.3">
      <c r="B2285" s="55"/>
    </row>
    <row r="2286" spans="2:2" ht="13.85" x14ac:dyDescent="0.3">
      <c r="B2286" s="55"/>
    </row>
    <row r="2287" spans="2:2" ht="13.85" x14ac:dyDescent="0.3">
      <c r="B2287" s="55"/>
    </row>
    <row r="2288" spans="2:2" ht="13.85" x14ac:dyDescent="0.3">
      <c r="B2288" s="55"/>
    </row>
    <row r="2289" spans="2:2" ht="13.85" x14ac:dyDescent="0.3">
      <c r="B2289" s="55"/>
    </row>
    <row r="2290" spans="2:2" ht="13.85" x14ac:dyDescent="0.3">
      <c r="B2290" s="55"/>
    </row>
    <row r="2291" spans="2:2" ht="13.85" x14ac:dyDescent="0.3">
      <c r="B2291" s="55"/>
    </row>
    <row r="2292" spans="2:2" ht="13.85" x14ac:dyDescent="0.3">
      <c r="B2292" s="55"/>
    </row>
    <row r="2293" spans="2:2" ht="13.85" x14ac:dyDescent="0.3">
      <c r="B2293" s="55"/>
    </row>
    <row r="2294" spans="2:2" ht="13.85" x14ac:dyDescent="0.3">
      <c r="B2294" s="55"/>
    </row>
    <row r="2295" spans="2:2" ht="13.85" x14ac:dyDescent="0.3">
      <c r="B2295" s="55"/>
    </row>
    <row r="2296" spans="2:2" ht="13.85" x14ac:dyDescent="0.3">
      <c r="B2296" s="55"/>
    </row>
    <row r="2297" spans="2:2" ht="13.85" x14ac:dyDescent="0.3">
      <c r="B2297" s="55"/>
    </row>
    <row r="2298" spans="2:2" ht="13.85" x14ac:dyDescent="0.3">
      <c r="B2298" s="55"/>
    </row>
    <row r="2299" spans="2:2" ht="13.85" x14ac:dyDescent="0.3">
      <c r="B2299" s="55"/>
    </row>
    <row r="2300" spans="2:2" ht="13.85" x14ac:dyDescent="0.3">
      <c r="B2300" s="55"/>
    </row>
    <row r="2301" spans="2:2" ht="13.85" x14ac:dyDescent="0.3">
      <c r="B2301" s="55"/>
    </row>
    <row r="2302" spans="2:2" ht="13.85" x14ac:dyDescent="0.3">
      <c r="B2302" s="55"/>
    </row>
    <row r="2303" spans="2:2" ht="13.85" x14ac:dyDescent="0.3">
      <c r="B2303" s="55"/>
    </row>
    <row r="2304" spans="2:2" ht="13.85" x14ac:dyDescent="0.3">
      <c r="B2304" s="55"/>
    </row>
    <row r="2305" spans="2:2" ht="13.85" x14ac:dyDescent="0.3">
      <c r="B2305" s="55"/>
    </row>
    <row r="2306" spans="2:2" ht="13.85" x14ac:dyDescent="0.3">
      <c r="B2306" s="55"/>
    </row>
    <row r="2307" spans="2:2" ht="13.85" x14ac:dyDescent="0.3">
      <c r="B2307" s="55"/>
    </row>
    <row r="2308" spans="2:2" ht="13.85" x14ac:dyDescent="0.3">
      <c r="B2308" s="55"/>
    </row>
    <row r="2309" spans="2:2" ht="13.85" x14ac:dyDescent="0.3">
      <c r="B2309" s="55"/>
    </row>
    <row r="2310" spans="2:2" ht="13.85" x14ac:dyDescent="0.3">
      <c r="B2310" s="55"/>
    </row>
    <row r="2311" spans="2:2" ht="13.85" x14ac:dyDescent="0.3">
      <c r="B2311" s="55"/>
    </row>
    <row r="2312" spans="2:2" ht="13.85" x14ac:dyDescent="0.3">
      <c r="B2312" s="55"/>
    </row>
    <row r="2313" spans="2:2" ht="13.85" x14ac:dyDescent="0.3">
      <c r="B2313" s="55"/>
    </row>
    <row r="2314" spans="2:2" ht="13.85" x14ac:dyDescent="0.3">
      <c r="B2314" s="55"/>
    </row>
    <row r="2315" spans="2:2" ht="13.85" x14ac:dyDescent="0.3">
      <c r="B2315" s="55"/>
    </row>
    <row r="2316" spans="2:2" ht="13.85" x14ac:dyDescent="0.3">
      <c r="B2316" s="55"/>
    </row>
    <row r="2317" spans="2:2" ht="13.85" x14ac:dyDescent="0.3">
      <c r="B2317" s="55"/>
    </row>
    <row r="2318" spans="2:2" ht="13.85" x14ac:dyDescent="0.3">
      <c r="B2318" s="55"/>
    </row>
    <row r="2319" spans="2:2" ht="13.85" x14ac:dyDescent="0.3">
      <c r="B2319" s="55"/>
    </row>
    <row r="2320" spans="2:2" ht="13.85" x14ac:dyDescent="0.3">
      <c r="B2320" s="55"/>
    </row>
    <row r="2321" spans="2:2" ht="13.85" x14ac:dyDescent="0.3">
      <c r="B2321" s="55"/>
    </row>
    <row r="2322" spans="2:2" ht="13.85" x14ac:dyDescent="0.3">
      <c r="B2322" s="55"/>
    </row>
    <row r="2323" spans="2:2" ht="13.85" x14ac:dyDescent="0.3">
      <c r="B2323" s="55"/>
    </row>
    <row r="2324" spans="2:2" ht="13.85" x14ac:dyDescent="0.3">
      <c r="B2324" s="55"/>
    </row>
    <row r="2325" spans="2:2" ht="13.85" x14ac:dyDescent="0.3">
      <c r="B2325" s="55"/>
    </row>
    <row r="2326" spans="2:2" ht="13.85" x14ac:dyDescent="0.3">
      <c r="B2326" s="55"/>
    </row>
    <row r="2327" spans="2:2" ht="13.85" x14ac:dyDescent="0.3">
      <c r="B2327" s="55"/>
    </row>
    <row r="2328" spans="2:2" ht="13.85" x14ac:dyDescent="0.3">
      <c r="B2328" s="55"/>
    </row>
    <row r="2329" spans="2:2" ht="13.85" x14ac:dyDescent="0.3">
      <c r="B2329" s="55"/>
    </row>
    <row r="2330" spans="2:2" ht="13.85" x14ac:dyDescent="0.3">
      <c r="B2330" s="55"/>
    </row>
    <row r="2331" spans="2:2" ht="13.85" x14ac:dyDescent="0.3">
      <c r="B2331" s="55"/>
    </row>
    <row r="2332" spans="2:2" ht="13.85" x14ac:dyDescent="0.3">
      <c r="B2332" s="55"/>
    </row>
    <row r="2333" spans="2:2" ht="13.85" x14ac:dyDescent="0.3">
      <c r="B2333" s="55"/>
    </row>
    <row r="2334" spans="2:2" ht="13.85" x14ac:dyDescent="0.3">
      <c r="B2334" s="55"/>
    </row>
    <row r="2335" spans="2:2" ht="13.85" x14ac:dyDescent="0.3">
      <c r="B2335" s="55"/>
    </row>
    <row r="2336" spans="2:2" ht="13.85" x14ac:dyDescent="0.3">
      <c r="B2336" s="55"/>
    </row>
    <row r="2337" spans="2:2" ht="13.85" x14ac:dyDescent="0.3">
      <c r="B2337" s="55"/>
    </row>
    <row r="2338" spans="2:2" ht="13.85" x14ac:dyDescent="0.3">
      <c r="B2338" s="55"/>
    </row>
    <row r="2339" spans="2:2" ht="13.85" x14ac:dyDescent="0.3">
      <c r="B2339" s="55"/>
    </row>
    <row r="2340" spans="2:2" ht="13.85" x14ac:dyDescent="0.3">
      <c r="B2340" s="55"/>
    </row>
    <row r="2341" spans="2:2" ht="13.85" x14ac:dyDescent="0.3">
      <c r="B2341" s="55"/>
    </row>
    <row r="2342" spans="2:2" ht="13.85" x14ac:dyDescent="0.3">
      <c r="B2342" s="55"/>
    </row>
    <row r="2343" spans="2:2" ht="13.85" x14ac:dyDescent="0.3">
      <c r="B2343" s="55"/>
    </row>
    <row r="2344" spans="2:2" ht="13.85" x14ac:dyDescent="0.3">
      <c r="B2344" s="55"/>
    </row>
    <row r="2345" spans="2:2" ht="13.85" x14ac:dyDescent="0.3">
      <c r="B2345" s="55"/>
    </row>
    <row r="2346" spans="2:2" ht="13.85" x14ac:dyDescent="0.3">
      <c r="B2346" s="55"/>
    </row>
    <row r="2347" spans="2:2" ht="13.85" x14ac:dyDescent="0.3">
      <c r="B2347" s="55"/>
    </row>
    <row r="2348" spans="2:2" ht="13.85" x14ac:dyDescent="0.3">
      <c r="B2348" s="55"/>
    </row>
    <row r="2349" spans="2:2" ht="13.85" x14ac:dyDescent="0.3">
      <c r="B2349" s="55"/>
    </row>
    <row r="2350" spans="2:2" ht="13.85" x14ac:dyDescent="0.3">
      <c r="B2350" s="55"/>
    </row>
    <row r="2351" spans="2:2" ht="13.85" x14ac:dyDescent="0.3">
      <c r="B2351" s="55"/>
    </row>
    <row r="2352" spans="2:2" ht="13.85" x14ac:dyDescent="0.3">
      <c r="B2352" s="55"/>
    </row>
    <row r="2353" spans="2:2" ht="13.85" x14ac:dyDescent="0.3">
      <c r="B2353" s="55"/>
    </row>
    <row r="2354" spans="2:2" ht="13.85" x14ac:dyDescent="0.3">
      <c r="B2354" s="55"/>
    </row>
    <row r="2355" spans="2:2" ht="13.85" x14ac:dyDescent="0.3">
      <c r="B2355" s="55"/>
    </row>
    <row r="2356" spans="2:2" ht="13.85" x14ac:dyDescent="0.3">
      <c r="B2356" s="55"/>
    </row>
    <row r="2357" spans="2:2" ht="13.85" x14ac:dyDescent="0.3">
      <c r="B2357" s="55"/>
    </row>
    <row r="2358" spans="2:2" ht="13.85" x14ac:dyDescent="0.3">
      <c r="B2358" s="55"/>
    </row>
    <row r="2359" spans="2:2" ht="13.85" x14ac:dyDescent="0.3">
      <c r="B2359" s="55"/>
    </row>
    <row r="2360" spans="2:2" ht="13.85" x14ac:dyDescent="0.3">
      <c r="B2360" s="55"/>
    </row>
    <row r="2361" spans="2:2" ht="13.85" x14ac:dyDescent="0.3">
      <c r="B2361" s="55"/>
    </row>
    <row r="2362" spans="2:2" ht="13.85" x14ac:dyDescent="0.3">
      <c r="B2362" s="55"/>
    </row>
    <row r="2363" spans="2:2" ht="13.85" x14ac:dyDescent="0.3">
      <c r="B2363" s="55"/>
    </row>
    <row r="2364" spans="2:2" ht="13.85" x14ac:dyDescent="0.3">
      <c r="B2364" s="55"/>
    </row>
    <row r="2365" spans="2:2" ht="13.85" x14ac:dyDescent="0.3">
      <c r="B2365" s="55"/>
    </row>
    <row r="2366" spans="2:2" ht="13.85" x14ac:dyDescent="0.3">
      <c r="B2366" s="55"/>
    </row>
    <row r="2367" spans="2:2" ht="13.85" x14ac:dyDescent="0.3">
      <c r="B2367" s="55"/>
    </row>
    <row r="2368" spans="2:2" ht="13.85" x14ac:dyDescent="0.3">
      <c r="B2368" s="55"/>
    </row>
    <row r="2369" spans="2:2" ht="13.85" x14ac:dyDescent="0.3">
      <c r="B2369" s="55"/>
    </row>
    <row r="2370" spans="2:2" ht="13.85" x14ac:dyDescent="0.3">
      <c r="B2370" s="55"/>
    </row>
    <row r="2371" spans="2:2" ht="13.85" x14ac:dyDescent="0.3">
      <c r="B2371" s="55"/>
    </row>
    <row r="2372" spans="2:2" ht="13.85" x14ac:dyDescent="0.3">
      <c r="B2372" s="55"/>
    </row>
    <row r="2373" spans="2:2" ht="13.85" x14ac:dyDescent="0.3">
      <c r="B2373" s="55"/>
    </row>
    <row r="2374" spans="2:2" ht="13.85" x14ac:dyDescent="0.3">
      <c r="B2374" s="55"/>
    </row>
    <row r="2375" spans="2:2" ht="13.85" x14ac:dyDescent="0.3">
      <c r="B2375" s="55"/>
    </row>
    <row r="2376" spans="2:2" ht="13.85" x14ac:dyDescent="0.3">
      <c r="B2376" s="55"/>
    </row>
    <row r="2377" spans="2:2" ht="13.85" x14ac:dyDescent="0.3">
      <c r="B2377" s="55"/>
    </row>
    <row r="2378" spans="2:2" ht="13.85" x14ac:dyDescent="0.3">
      <c r="B2378" s="55"/>
    </row>
    <row r="2379" spans="2:2" ht="13.85" x14ac:dyDescent="0.3">
      <c r="B2379" s="55"/>
    </row>
    <row r="2380" spans="2:2" ht="13.85" x14ac:dyDescent="0.3">
      <c r="B2380" s="55"/>
    </row>
    <row r="2381" spans="2:2" ht="13.85" x14ac:dyDescent="0.3">
      <c r="B2381" s="55"/>
    </row>
    <row r="2382" spans="2:2" ht="13.85" x14ac:dyDescent="0.3">
      <c r="B2382" s="55"/>
    </row>
    <row r="2383" spans="2:2" ht="13.85" x14ac:dyDescent="0.3">
      <c r="B2383" s="55"/>
    </row>
    <row r="2384" spans="2:2" ht="13.85" x14ac:dyDescent="0.3">
      <c r="B2384" s="55"/>
    </row>
    <row r="2385" spans="2:2" ht="13.85" x14ac:dyDescent="0.3">
      <c r="B2385" s="55"/>
    </row>
    <row r="2386" spans="2:2" ht="13.85" x14ac:dyDescent="0.3">
      <c r="B2386" s="55"/>
    </row>
    <row r="2387" spans="2:2" ht="13.85" x14ac:dyDescent="0.3">
      <c r="B2387" s="55"/>
    </row>
    <row r="2388" spans="2:2" ht="13.85" x14ac:dyDescent="0.3">
      <c r="B2388" s="55"/>
    </row>
    <row r="2389" spans="2:2" ht="13.85" x14ac:dyDescent="0.3">
      <c r="B2389" s="55"/>
    </row>
    <row r="2390" spans="2:2" ht="13.85" x14ac:dyDescent="0.3">
      <c r="B2390" s="55"/>
    </row>
    <row r="2391" spans="2:2" ht="13.85" x14ac:dyDescent="0.3">
      <c r="B2391" s="55"/>
    </row>
    <row r="2392" spans="2:2" ht="13.85" x14ac:dyDescent="0.3">
      <c r="B2392" s="55"/>
    </row>
    <row r="2393" spans="2:2" ht="13.85" x14ac:dyDescent="0.3">
      <c r="B2393" s="55"/>
    </row>
    <row r="2394" spans="2:2" ht="13.85" x14ac:dyDescent="0.3">
      <c r="B2394" s="55"/>
    </row>
    <row r="2395" spans="2:2" ht="13.85" x14ac:dyDescent="0.3">
      <c r="B2395" s="55"/>
    </row>
    <row r="2396" spans="2:2" ht="13.85" x14ac:dyDescent="0.3">
      <c r="B2396" s="55"/>
    </row>
    <row r="2397" spans="2:2" ht="13.85" x14ac:dyDescent="0.3">
      <c r="B2397" s="55"/>
    </row>
    <row r="2398" spans="2:2" ht="13.85" x14ac:dyDescent="0.3">
      <c r="B2398" s="55"/>
    </row>
    <row r="2399" spans="2:2" ht="13.85" x14ac:dyDescent="0.3">
      <c r="B2399" s="55"/>
    </row>
    <row r="2400" spans="2:2" ht="13.85" x14ac:dyDescent="0.3">
      <c r="B2400" s="55"/>
    </row>
    <row r="2401" spans="2:2" ht="13.85" x14ac:dyDescent="0.3">
      <c r="B2401" s="55"/>
    </row>
    <row r="2402" spans="2:2" ht="13.85" x14ac:dyDescent="0.3">
      <c r="B2402" s="55"/>
    </row>
    <row r="2403" spans="2:2" ht="13.85" x14ac:dyDescent="0.3">
      <c r="B2403" s="55"/>
    </row>
    <row r="2404" spans="2:2" ht="13.85" x14ac:dyDescent="0.3">
      <c r="B2404" s="55"/>
    </row>
    <row r="2405" spans="2:2" ht="13.85" x14ac:dyDescent="0.3">
      <c r="B2405" s="55"/>
    </row>
    <row r="2406" spans="2:2" ht="13.85" x14ac:dyDescent="0.3">
      <c r="B2406" s="55"/>
    </row>
    <row r="2407" spans="2:2" ht="13.85" x14ac:dyDescent="0.3">
      <c r="B2407" s="55"/>
    </row>
    <row r="2408" spans="2:2" ht="13.85" x14ac:dyDescent="0.3">
      <c r="B2408" s="55"/>
    </row>
    <row r="2409" spans="2:2" ht="13.85" x14ac:dyDescent="0.3">
      <c r="B2409" s="55"/>
    </row>
    <row r="2410" spans="2:2" ht="13.85" x14ac:dyDescent="0.3">
      <c r="B2410" s="55"/>
    </row>
    <row r="2411" spans="2:2" ht="13.85" x14ac:dyDescent="0.3">
      <c r="B2411" s="55"/>
    </row>
    <row r="2412" spans="2:2" ht="13.85" x14ac:dyDescent="0.3">
      <c r="B2412" s="55"/>
    </row>
    <row r="2413" spans="2:2" ht="13.85" x14ac:dyDescent="0.3">
      <c r="B2413" s="55"/>
    </row>
    <row r="2414" spans="2:2" ht="13.85" x14ac:dyDescent="0.3">
      <c r="B2414" s="55"/>
    </row>
    <row r="2415" spans="2:2" ht="13.85" x14ac:dyDescent="0.3">
      <c r="B2415" s="55"/>
    </row>
    <row r="2416" spans="2:2" ht="13.85" x14ac:dyDescent="0.3">
      <c r="B2416" s="55"/>
    </row>
    <row r="2417" spans="2:2" ht="13.85" x14ac:dyDescent="0.3">
      <c r="B2417" s="55"/>
    </row>
    <row r="2418" spans="2:2" ht="13.85" x14ac:dyDescent="0.3">
      <c r="B2418" s="55"/>
    </row>
    <row r="2419" spans="2:2" ht="13.85" x14ac:dyDescent="0.3">
      <c r="B2419" s="55"/>
    </row>
    <row r="2420" spans="2:2" ht="13.85" x14ac:dyDescent="0.3">
      <c r="B2420" s="55"/>
    </row>
    <row r="2421" spans="2:2" ht="13.85" x14ac:dyDescent="0.3">
      <c r="B2421" s="55"/>
    </row>
    <row r="2422" spans="2:2" ht="13.85" x14ac:dyDescent="0.3">
      <c r="B2422" s="55"/>
    </row>
    <row r="2423" spans="2:2" ht="13.85" x14ac:dyDescent="0.3">
      <c r="B2423" s="55"/>
    </row>
    <row r="2424" spans="2:2" ht="13.85" x14ac:dyDescent="0.3">
      <c r="B2424" s="55"/>
    </row>
    <row r="2425" spans="2:2" ht="13.85" x14ac:dyDescent="0.3">
      <c r="B2425" s="55"/>
    </row>
    <row r="2426" spans="2:2" ht="13.85" x14ac:dyDescent="0.3">
      <c r="B2426" s="55"/>
    </row>
    <row r="2427" spans="2:2" ht="13.85" x14ac:dyDescent="0.3">
      <c r="B2427" s="55"/>
    </row>
    <row r="2428" spans="2:2" ht="13.85" x14ac:dyDescent="0.3">
      <c r="B2428" s="55"/>
    </row>
    <row r="2429" spans="2:2" ht="13.85" x14ac:dyDescent="0.3">
      <c r="B2429" s="55"/>
    </row>
    <row r="2430" spans="2:2" ht="13.85" x14ac:dyDescent="0.3">
      <c r="B2430" s="55"/>
    </row>
    <row r="2431" spans="2:2" ht="13.85" x14ac:dyDescent="0.3">
      <c r="B2431" s="55"/>
    </row>
    <row r="2432" spans="2:2" ht="13.85" x14ac:dyDescent="0.3">
      <c r="B2432" s="55"/>
    </row>
    <row r="2433" spans="2:2" ht="13.85" x14ac:dyDescent="0.3">
      <c r="B2433" s="55"/>
    </row>
    <row r="2434" spans="2:2" ht="13.85" x14ac:dyDescent="0.3">
      <c r="B2434" s="55"/>
    </row>
    <row r="2435" spans="2:2" ht="13.85" x14ac:dyDescent="0.3">
      <c r="B2435" s="55"/>
    </row>
    <row r="2436" spans="2:2" ht="13.85" x14ac:dyDescent="0.3">
      <c r="B2436" s="55"/>
    </row>
    <row r="2437" spans="2:2" ht="13.85" x14ac:dyDescent="0.3">
      <c r="B2437" s="55"/>
    </row>
    <row r="2438" spans="2:2" ht="13.85" x14ac:dyDescent="0.3">
      <c r="B2438" s="55"/>
    </row>
    <row r="2439" spans="2:2" ht="13.85" x14ac:dyDescent="0.3">
      <c r="B2439" s="55"/>
    </row>
    <row r="2440" spans="2:2" ht="13.85" x14ac:dyDescent="0.3">
      <c r="B2440" s="55"/>
    </row>
    <row r="2441" spans="2:2" ht="13.85" x14ac:dyDescent="0.3">
      <c r="B2441" s="55"/>
    </row>
    <row r="2442" spans="2:2" ht="13.85" x14ac:dyDescent="0.3">
      <c r="B2442" s="55"/>
    </row>
    <row r="2443" spans="2:2" ht="13.85" x14ac:dyDescent="0.3">
      <c r="B2443" s="55"/>
    </row>
    <row r="2444" spans="2:2" ht="13.85" x14ac:dyDescent="0.3">
      <c r="B2444" s="55"/>
    </row>
    <row r="2445" spans="2:2" ht="13.85" x14ac:dyDescent="0.3">
      <c r="B2445" s="55"/>
    </row>
    <row r="2446" spans="2:2" ht="13.85" x14ac:dyDescent="0.3">
      <c r="B2446" s="55"/>
    </row>
    <row r="2447" spans="2:2" ht="13.85" x14ac:dyDescent="0.3">
      <c r="B2447" s="55"/>
    </row>
    <row r="2448" spans="2:2" ht="13.85" x14ac:dyDescent="0.3">
      <c r="B2448" s="55"/>
    </row>
    <row r="2449" spans="2:2" ht="13.85" x14ac:dyDescent="0.3">
      <c r="B2449" s="55"/>
    </row>
    <row r="2450" spans="2:2" ht="13.85" x14ac:dyDescent="0.3">
      <c r="B2450" s="55"/>
    </row>
    <row r="2451" spans="2:2" ht="13.85" x14ac:dyDescent="0.3">
      <c r="B2451" s="55"/>
    </row>
    <row r="2452" spans="2:2" ht="13.85" x14ac:dyDescent="0.3">
      <c r="B2452" s="55"/>
    </row>
    <row r="2453" spans="2:2" ht="13.85" x14ac:dyDescent="0.3">
      <c r="B2453" s="55"/>
    </row>
    <row r="2454" spans="2:2" ht="13.85" x14ac:dyDescent="0.3">
      <c r="B2454" s="55"/>
    </row>
    <row r="2455" spans="2:2" ht="13.85" x14ac:dyDescent="0.3">
      <c r="B2455" s="55"/>
    </row>
    <row r="2456" spans="2:2" ht="13.85" x14ac:dyDescent="0.3">
      <c r="B2456" s="55"/>
    </row>
    <row r="2457" spans="2:2" ht="13.85" x14ac:dyDescent="0.3">
      <c r="B2457" s="55"/>
    </row>
    <row r="2458" spans="2:2" ht="13.85" x14ac:dyDescent="0.3">
      <c r="B2458" s="55"/>
    </row>
    <row r="2459" spans="2:2" ht="13.85" x14ac:dyDescent="0.3">
      <c r="B2459" s="55"/>
    </row>
    <row r="2460" spans="2:2" ht="13.85" x14ac:dyDescent="0.3">
      <c r="B2460" s="55"/>
    </row>
    <row r="2461" spans="2:2" ht="13.85" x14ac:dyDescent="0.3">
      <c r="B2461" s="55"/>
    </row>
    <row r="2462" spans="2:2" ht="13.85" x14ac:dyDescent="0.3">
      <c r="B2462" s="55"/>
    </row>
    <row r="2463" spans="2:2" ht="13.85" x14ac:dyDescent="0.3">
      <c r="B2463" s="55"/>
    </row>
    <row r="2464" spans="2:2" ht="13.85" x14ac:dyDescent="0.3">
      <c r="B2464" s="55"/>
    </row>
    <row r="2465" spans="2:2" ht="13.85" x14ac:dyDescent="0.3">
      <c r="B2465" s="55"/>
    </row>
    <row r="2466" spans="2:2" ht="13.85" x14ac:dyDescent="0.3">
      <c r="B2466" s="55"/>
    </row>
    <row r="2467" spans="2:2" ht="13.85" x14ac:dyDescent="0.3">
      <c r="B2467" s="55"/>
    </row>
    <row r="2468" spans="2:2" ht="13.85" x14ac:dyDescent="0.3">
      <c r="B2468" s="55"/>
    </row>
    <row r="2469" spans="2:2" ht="13.85" x14ac:dyDescent="0.3">
      <c r="B2469" s="55"/>
    </row>
    <row r="2470" spans="2:2" ht="13.85" x14ac:dyDescent="0.3">
      <c r="B2470" s="55"/>
    </row>
    <row r="2471" spans="2:2" ht="13.85" x14ac:dyDescent="0.3">
      <c r="B2471" s="55"/>
    </row>
    <row r="2472" spans="2:2" ht="13.85" x14ac:dyDescent="0.3">
      <c r="B2472" s="55"/>
    </row>
    <row r="2473" spans="2:2" ht="13.85" x14ac:dyDescent="0.3">
      <c r="B2473" s="55"/>
    </row>
    <row r="2474" spans="2:2" ht="13.85" x14ac:dyDescent="0.3">
      <c r="B2474" s="55"/>
    </row>
    <row r="2475" spans="2:2" ht="13.85" x14ac:dyDescent="0.3">
      <c r="B2475" s="55"/>
    </row>
    <row r="2476" spans="2:2" ht="13.85" x14ac:dyDescent="0.3">
      <c r="B2476" s="55"/>
    </row>
    <row r="2477" spans="2:2" ht="13.85" x14ac:dyDescent="0.3">
      <c r="B2477" s="55"/>
    </row>
    <row r="2478" spans="2:2" ht="13.85" x14ac:dyDescent="0.3">
      <c r="B2478" s="55"/>
    </row>
    <row r="2479" spans="2:2" ht="13.85" x14ac:dyDescent="0.3">
      <c r="B2479" s="55"/>
    </row>
    <row r="2480" spans="2:2" ht="13.85" x14ac:dyDescent="0.3">
      <c r="B2480" s="55"/>
    </row>
    <row r="2481" spans="2:2" ht="13.85" x14ac:dyDescent="0.3">
      <c r="B2481" s="55"/>
    </row>
    <row r="2482" spans="2:2" ht="13.85" x14ac:dyDescent="0.3">
      <c r="B2482" s="55"/>
    </row>
    <row r="2483" spans="2:2" ht="13.85" x14ac:dyDescent="0.3">
      <c r="B2483" s="55"/>
    </row>
    <row r="2484" spans="2:2" ht="13.85" x14ac:dyDescent="0.3">
      <c r="B2484" s="55"/>
    </row>
    <row r="2485" spans="2:2" ht="13.85" x14ac:dyDescent="0.3">
      <c r="B2485" s="55"/>
    </row>
    <row r="2486" spans="2:2" ht="13.85" x14ac:dyDescent="0.3">
      <c r="B2486" s="55"/>
    </row>
    <row r="2487" spans="2:2" ht="13.85" x14ac:dyDescent="0.3">
      <c r="B2487" s="55"/>
    </row>
    <row r="2488" spans="2:2" ht="13.85" x14ac:dyDescent="0.3">
      <c r="B2488" s="55"/>
    </row>
    <row r="2489" spans="2:2" ht="13.85" x14ac:dyDescent="0.3">
      <c r="B2489" s="55"/>
    </row>
    <row r="2490" spans="2:2" ht="13.85" x14ac:dyDescent="0.3">
      <c r="B2490" s="55"/>
    </row>
    <row r="2491" spans="2:2" ht="13.85" x14ac:dyDescent="0.3">
      <c r="B2491" s="55"/>
    </row>
    <row r="2492" spans="2:2" ht="13.85" x14ac:dyDescent="0.3">
      <c r="B2492" s="55"/>
    </row>
    <row r="2493" spans="2:2" ht="13.85" x14ac:dyDescent="0.3">
      <c r="B2493" s="55"/>
    </row>
    <row r="2494" spans="2:2" ht="13.85" x14ac:dyDescent="0.3">
      <c r="B2494" s="55"/>
    </row>
    <row r="2495" spans="2:2" ht="13.85" x14ac:dyDescent="0.3">
      <c r="B2495" s="55"/>
    </row>
    <row r="2496" spans="2:2" ht="13.85" x14ac:dyDescent="0.3">
      <c r="B2496" s="55"/>
    </row>
    <row r="2497" spans="2:2" ht="13.85" x14ac:dyDescent="0.3">
      <c r="B2497" s="55"/>
    </row>
    <row r="2498" spans="2:2" ht="13.85" x14ac:dyDescent="0.3">
      <c r="B2498" s="55"/>
    </row>
    <row r="2499" spans="2:2" ht="13.85" x14ac:dyDescent="0.3">
      <c r="B2499" s="55"/>
    </row>
    <row r="2500" spans="2:2" ht="13.85" x14ac:dyDescent="0.3">
      <c r="B2500" s="55"/>
    </row>
    <row r="2501" spans="2:2" ht="13.85" x14ac:dyDescent="0.3">
      <c r="B2501" s="55"/>
    </row>
    <row r="2502" spans="2:2" ht="13.85" x14ac:dyDescent="0.3">
      <c r="B2502" s="55"/>
    </row>
    <row r="2503" spans="2:2" ht="13.85" x14ac:dyDescent="0.3">
      <c r="B2503" s="55"/>
    </row>
    <row r="2504" spans="2:2" ht="13.85" x14ac:dyDescent="0.3">
      <c r="B2504" s="55"/>
    </row>
    <row r="2505" spans="2:2" ht="13.85" x14ac:dyDescent="0.3">
      <c r="B2505" s="55"/>
    </row>
    <row r="2506" spans="2:2" ht="13.85" x14ac:dyDescent="0.3">
      <c r="B2506" s="55"/>
    </row>
    <row r="2507" spans="2:2" ht="13.85" x14ac:dyDescent="0.3">
      <c r="B2507" s="55"/>
    </row>
    <row r="2508" spans="2:2" ht="13.85" x14ac:dyDescent="0.3">
      <c r="B2508" s="55"/>
    </row>
    <row r="2509" spans="2:2" ht="13.85" x14ac:dyDescent="0.3">
      <c r="B2509" s="55"/>
    </row>
    <row r="2510" spans="2:2" ht="13.85" x14ac:dyDescent="0.3">
      <c r="B2510" s="55"/>
    </row>
    <row r="2511" spans="2:2" ht="13.85" x14ac:dyDescent="0.3">
      <c r="B2511" s="55"/>
    </row>
    <row r="2512" spans="2:2" ht="13.85" x14ac:dyDescent="0.3">
      <c r="B2512" s="55"/>
    </row>
    <row r="2513" spans="2:2" ht="13.85" x14ac:dyDescent="0.3">
      <c r="B2513" s="55"/>
    </row>
    <row r="2514" spans="2:2" ht="13.85" x14ac:dyDescent="0.3">
      <c r="B2514" s="55"/>
    </row>
    <row r="2515" spans="2:2" ht="13.85" x14ac:dyDescent="0.3">
      <c r="B2515" s="55"/>
    </row>
    <row r="2516" spans="2:2" ht="13.85" x14ac:dyDescent="0.3">
      <c r="B2516" s="55"/>
    </row>
    <row r="2517" spans="2:2" ht="13.85" x14ac:dyDescent="0.3">
      <c r="B2517" s="55"/>
    </row>
    <row r="2518" spans="2:2" ht="13.85" x14ac:dyDescent="0.3">
      <c r="B2518" s="55"/>
    </row>
    <row r="2519" spans="2:2" ht="13.85" x14ac:dyDescent="0.3">
      <c r="B2519" s="55"/>
    </row>
    <row r="2520" spans="2:2" ht="13.85" x14ac:dyDescent="0.3">
      <c r="B2520" s="55"/>
    </row>
    <row r="2521" spans="2:2" ht="13.85" x14ac:dyDescent="0.3">
      <c r="B2521" s="55"/>
    </row>
    <row r="2522" spans="2:2" ht="13.85" x14ac:dyDescent="0.3">
      <c r="B2522" s="55"/>
    </row>
    <row r="2523" spans="2:2" ht="13.85" x14ac:dyDescent="0.3">
      <c r="B2523" s="55"/>
    </row>
    <row r="2524" spans="2:2" ht="13.85" x14ac:dyDescent="0.3">
      <c r="B2524" s="55"/>
    </row>
    <row r="2525" spans="2:2" ht="13.85" x14ac:dyDescent="0.3">
      <c r="B2525" s="55"/>
    </row>
    <row r="2526" spans="2:2" ht="13.85" x14ac:dyDescent="0.3">
      <c r="B2526" s="55"/>
    </row>
    <row r="2527" spans="2:2" ht="13.85" x14ac:dyDescent="0.3">
      <c r="B2527" s="55"/>
    </row>
    <row r="2528" spans="2:2" ht="13.85" x14ac:dyDescent="0.3">
      <c r="B2528" s="55"/>
    </row>
    <row r="2529" spans="2:2" ht="13.85" x14ac:dyDescent="0.3">
      <c r="B2529" s="55"/>
    </row>
    <row r="2530" spans="2:2" ht="13.85" x14ac:dyDescent="0.3">
      <c r="B2530" s="55"/>
    </row>
    <row r="2531" spans="2:2" ht="13.85" x14ac:dyDescent="0.3">
      <c r="B2531" s="55"/>
    </row>
    <row r="2532" spans="2:2" ht="13.85" x14ac:dyDescent="0.3">
      <c r="B2532" s="55"/>
    </row>
    <row r="2533" spans="2:2" ht="13.85" x14ac:dyDescent="0.3">
      <c r="B2533" s="55"/>
    </row>
    <row r="2534" spans="2:2" ht="13.85" x14ac:dyDescent="0.3">
      <c r="B2534" s="55"/>
    </row>
    <row r="2535" spans="2:2" ht="13.85" x14ac:dyDescent="0.3">
      <c r="B2535" s="55"/>
    </row>
    <row r="2536" spans="2:2" ht="13.85" x14ac:dyDescent="0.3">
      <c r="B2536" s="55"/>
    </row>
    <row r="2537" spans="2:2" ht="13.85" x14ac:dyDescent="0.3">
      <c r="B2537" s="55"/>
    </row>
    <row r="2538" spans="2:2" ht="13.85" x14ac:dyDescent="0.3">
      <c r="B2538" s="55"/>
    </row>
    <row r="2539" spans="2:2" ht="13.85" x14ac:dyDescent="0.3">
      <c r="B2539" s="55"/>
    </row>
    <row r="2540" spans="2:2" ht="13.85" x14ac:dyDescent="0.3">
      <c r="B2540" s="55"/>
    </row>
    <row r="2541" spans="2:2" ht="13.85" x14ac:dyDescent="0.3">
      <c r="B2541" s="55"/>
    </row>
    <row r="2542" spans="2:2" ht="13.85" x14ac:dyDescent="0.3">
      <c r="B2542" s="55"/>
    </row>
    <row r="2543" spans="2:2" ht="13.85" x14ac:dyDescent="0.3">
      <c r="B2543" s="55"/>
    </row>
    <row r="2544" spans="2:2" ht="13.85" x14ac:dyDescent="0.3">
      <c r="B2544" s="55"/>
    </row>
    <row r="2545" spans="2:2" ht="13.85" x14ac:dyDescent="0.3">
      <c r="B2545" s="55"/>
    </row>
    <row r="2546" spans="2:2" ht="13.85" x14ac:dyDescent="0.3">
      <c r="B2546" s="55"/>
    </row>
    <row r="2547" spans="2:2" ht="13.85" x14ac:dyDescent="0.3">
      <c r="B2547" s="55"/>
    </row>
    <row r="2548" spans="2:2" ht="13.85" x14ac:dyDescent="0.3">
      <c r="B2548" s="55"/>
    </row>
    <row r="2549" spans="2:2" ht="13.85" x14ac:dyDescent="0.3">
      <c r="B2549" s="55"/>
    </row>
    <row r="2550" spans="2:2" ht="13.85" x14ac:dyDescent="0.3">
      <c r="B2550" s="55"/>
    </row>
    <row r="2551" spans="2:2" ht="13.85" x14ac:dyDescent="0.3">
      <c r="B2551" s="55"/>
    </row>
    <row r="2552" spans="2:2" ht="13.85" x14ac:dyDescent="0.3">
      <c r="B2552" s="55"/>
    </row>
    <row r="2553" spans="2:2" ht="13.85" x14ac:dyDescent="0.3">
      <c r="B2553" s="55"/>
    </row>
    <row r="2554" spans="2:2" ht="13.85" x14ac:dyDescent="0.3">
      <c r="B2554" s="55"/>
    </row>
    <row r="2555" spans="2:2" ht="13.85" x14ac:dyDescent="0.3">
      <c r="B2555" s="55"/>
    </row>
    <row r="2556" spans="2:2" ht="13.85" x14ac:dyDescent="0.3">
      <c r="B2556" s="55"/>
    </row>
    <row r="2557" spans="2:2" ht="13.85" x14ac:dyDescent="0.3">
      <c r="B2557" s="55"/>
    </row>
    <row r="2558" spans="2:2" ht="13.85" x14ac:dyDescent="0.3">
      <c r="B2558" s="55"/>
    </row>
    <row r="2559" spans="2:2" ht="13.85" x14ac:dyDescent="0.3">
      <c r="B2559" s="55"/>
    </row>
    <row r="2560" spans="2:2" ht="13.85" x14ac:dyDescent="0.3">
      <c r="B2560" s="55"/>
    </row>
    <row r="2561" spans="2:2" ht="13.85" x14ac:dyDescent="0.3">
      <c r="B2561" s="55"/>
    </row>
    <row r="2562" spans="2:2" ht="13.85" x14ac:dyDescent="0.3">
      <c r="B2562" s="55"/>
    </row>
    <row r="2563" spans="2:2" ht="13.85" x14ac:dyDescent="0.3">
      <c r="B2563" s="55"/>
    </row>
    <row r="2564" spans="2:2" ht="13.85" x14ac:dyDescent="0.3">
      <c r="B2564" s="55"/>
    </row>
    <row r="2565" spans="2:2" ht="13.85" x14ac:dyDescent="0.3">
      <c r="B2565" s="55"/>
    </row>
    <row r="2566" spans="2:2" ht="13.85" x14ac:dyDescent="0.3">
      <c r="B2566" s="55"/>
    </row>
    <row r="2567" spans="2:2" ht="13.85" x14ac:dyDescent="0.3">
      <c r="B2567" s="55"/>
    </row>
    <row r="2568" spans="2:2" ht="13.85" x14ac:dyDescent="0.3">
      <c r="B2568" s="55"/>
    </row>
    <row r="2569" spans="2:2" ht="13.85" x14ac:dyDescent="0.3">
      <c r="B2569" s="55"/>
    </row>
    <row r="2570" spans="2:2" ht="13.85" x14ac:dyDescent="0.3">
      <c r="B2570" s="55"/>
    </row>
    <row r="2571" spans="2:2" ht="13.85" x14ac:dyDescent="0.3">
      <c r="B2571" s="55"/>
    </row>
    <row r="2572" spans="2:2" ht="13.85" x14ac:dyDescent="0.3">
      <c r="B2572" s="55"/>
    </row>
    <row r="2573" spans="2:2" ht="13.85" x14ac:dyDescent="0.3">
      <c r="B2573" s="55"/>
    </row>
    <row r="2574" spans="2:2" ht="13.85" x14ac:dyDescent="0.3">
      <c r="B2574" s="55"/>
    </row>
    <row r="2575" spans="2:2" ht="13.85" x14ac:dyDescent="0.3">
      <c r="B2575" s="55"/>
    </row>
    <row r="2576" spans="2:2" ht="13.85" x14ac:dyDescent="0.3">
      <c r="B2576" s="55"/>
    </row>
    <row r="2577" spans="2:2" ht="13.85" x14ac:dyDescent="0.3">
      <c r="B2577" s="55"/>
    </row>
    <row r="2578" spans="2:2" ht="13.85" x14ac:dyDescent="0.3">
      <c r="B2578" s="55"/>
    </row>
    <row r="2579" spans="2:2" ht="13.85" x14ac:dyDescent="0.3">
      <c r="B2579" s="55"/>
    </row>
    <row r="2580" spans="2:2" ht="13.85" x14ac:dyDescent="0.3">
      <c r="B2580" s="55"/>
    </row>
    <row r="2581" spans="2:2" ht="13.85" x14ac:dyDescent="0.3">
      <c r="B2581" s="55"/>
    </row>
    <row r="2582" spans="2:2" ht="13.85" x14ac:dyDescent="0.3">
      <c r="B2582" s="55"/>
    </row>
    <row r="2583" spans="2:2" ht="13.85" x14ac:dyDescent="0.3">
      <c r="B2583" s="55"/>
    </row>
    <row r="2584" spans="2:2" ht="13.85" x14ac:dyDescent="0.3">
      <c r="B2584" s="55"/>
    </row>
    <row r="2585" spans="2:2" ht="13.85" x14ac:dyDescent="0.3">
      <c r="B2585" s="55"/>
    </row>
    <row r="2586" spans="2:2" ht="13.85" x14ac:dyDescent="0.3">
      <c r="B2586" s="55"/>
    </row>
    <row r="2587" spans="2:2" ht="13.85" x14ac:dyDescent="0.3">
      <c r="B2587" s="55"/>
    </row>
    <row r="2588" spans="2:2" ht="13.85" x14ac:dyDescent="0.3">
      <c r="B2588" s="55"/>
    </row>
    <row r="2589" spans="2:2" ht="13.85" x14ac:dyDescent="0.3">
      <c r="B2589" s="55"/>
    </row>
    <row r="2590" spans="2:2" ht="13.85" x14ac:dyDescent="0.3">
      <c r="B2590" s="55"/>
    </row>
    <row r="2591" spans="2:2" ht="13.85" x14ac:dyDescent="0.3">
      <c r="B2591" s="55"/>
    </row>
    <row r="2592" spans="2:2" ht="13.85" x14ac:dyDescent="0.3">
      <c r="B2592" s="55"/>
    </row>
    <row r="2593" spans="2:2" ht="13.85" x14ac:dyDescent="0.3">
      <c r="B2593" s="55"/>
    </row>
    <row r="2594" spans="2:2" ht="13.85" x14ac:dyDescent="0.3">
      <c r="B2594" s="55"/>
    </row>
    <row r="2595" spans="2:2" ht="13.85" x14ac:dyDescent="0.3">
      <c r="B2595" s="55"/>
    </row>
    <row r="2596" spans="2:2" ht="13.85" x14ac:dyDescent="0.3">
      <c r="B2596" s="55"/>
    </row>
    <row r="2597" spans="2:2" ht="13.85" x14ac:dyDescent="0.3">
      <c r="B2597" s="55"/>
    </row>
    <row r="2598" spans="2:2" ht="13.85" x14ac:dyDescent="0.3">
      <c r="B2598" s="55"/>
    </row>
    <row r="2599" spans="2:2" ht="13.85" x14ac:dyDescent="0.3">
      <c r="B2599" s="55"/>
    </row>
    <row r="2600" spans="2:2" ht="13.85" x14ac:dyDescent="0.3">
      <c r="B2600" s="55"/>
    </row>
    <row r="2601" spans="2:2" ht="13.85" x14ac:dyDescent="0.3">
      <c r="B2601" s="55"/>
    </row>
    <row r="2602" spans="2:2" ht="13.85" x14ac:dyDescent="0.3">
      <c r="B2602" s="55"/>
    </row>
    <row r="2603" spans="2:2" ht="13.85" x14ac:dyDescent="0.3">
      <c r="B2603" s="55"/>
    </row>
    <row r="2604" spans="2:2" ht="13.85" x14ac:dyDescent="0.3">
      <c r="B2604" s="55"/>
    </row>
    <row r="2605" spans="2:2" ht="13.85" x14ac:dyDescent="0.3">
      <c r="B2605" s="55"/>
    </row>
    <row r="2606" spans="2:2" ht="13.85" x14ac:dyDescent="0.3">
      <c r="B2606" s="55"/>
    </row>
    <row r="2607" spans="2:2" ht="13.85" x14ac:dyDescent="0.3">
      <c r="B2607" s="55"/>
    </row>
    <row r="2608" spans="2:2" ht="13.85" x14ac:dyDescent="0.3">
      <c r="B2608" s="55"/>
    </row>
    <row r="2609" spans="2:2" ht="13.85" x14ac:dyDescent="0.3">
      <c r="B2609" s="55"/>
    </row>
    <row r="2610" spans="2:2" ht="13.85" x14ac:dyDescent="0.3">
      <c r="B2610" s="55"/>
    </row>
    <row r="2611" spans="2:2" ht="13.85" x14ac:dyDescent="0.3">
      <c r="B2611" s="55"/>
    </row>
    <row r="2612" spans="2:2" ht="13.85" x14ac:dyDescent="0.3">
      <c r="B2612" s="55"/>
    </row>
    <row r="2613" spans="2:2" ht="13.85" x14ac:dyDescent="0.3">
      <c r="B2613" s="55"/>
    </row>
    <row r="2614" spans="2:2" ht="13.85" x14ac:dyDescent="0.3">
      <c r="B2614" s="55"/>
    </row>
    <row r="2615" spans="2:2" ht="13.85" x14ac:dyDescent="0.3">
      <c r="B2615" s="55"/>
    </row>
    <row r="2616" spans="2:2" ht="13.85" x14ac:dyDescent="0.3">
      <c r="B2616" s="55"/>
    </row>
    <row r="2617" spans="2:2" ht="13.85" x14ac:dyDescent="0.3">
      <c r="B2617" s="55"/>
    </row>
    <row r="2618" spans="2:2" ht="13.85" x14ac:dyDescent="0.3">
      <c r="B2618" s="55"/>
    </row>
    <row r="2619" spans="2:2" ht="13.85" x14ac:dyDescent="0.3">
      <c r="B2619" s="55"/>
    </row>
    <row r="2620" spans="2:2" ht="13.85" x14ac:dyDescent="0.3">
      <c r="B2620" s="55"/>
    </row>
    <row r="2621" spans="2:2" ht="13.85" x14ac:dyDescent="0.3">
      <c r="B2621" s="55"/>
    </row>
    <row r="2622" spans="2:2" ht="13.85" x14ac:dyDescent="0.3">
      <c r="B2622" s="55"/>
    </row>
    <row r="2623" spans="2:2" ht="13.85" x14ac:dyDescent="0.3">
      <c r="B2623" s="55"/>
    </row>
    <row r="2624" spans="2:2" ht="13.85" x14ac:dyDescent="0.3">
      <c r="B2624" s="55"/>
    </row>
    <row r="2625" spans="2:2" ht="13.85" x14ac:dyDescent="0.3">
      <c r="B2625" s="55"/>
    </row>
    <row r="2626" spans="2:2" ht="13.85" x14ac:dyDescent="0.3">
      <c r="B2626" s="55"/>
    </row>
    <row r="2627" spans="2:2" ht="13.85" x14ac:dyDescent="0.3">
      <c r="B2627" s="55"/>
    </row>
    <row r="2628" spans="2:2" ht="13.85" x14ac:dyDescent="0.3">
      <c r="B2628" s="55"/>
    </row>
    <row r="2629" spans="2:2" ht="13.85" x14ac:dyDescent="0.3">
      <c r="B2629" s="55"/>
    </row>
    <row r="2630" spans="2:2" ht="13.85" x14ac:dyDescent="0.3">
      <c r="B2630" s="55"/>
    </row>
    <row r="2631" spans="2:2" ht="13.85" x14ac:dyDescent="0.3">
      <c r="B2631" s="55"/>
    </row>
    <row r="2632" spans="2:2" ht="13.85" x14ac:dyDescent="0.3">
      <c r="B2632" s="55"/>
    </row>
    <row r="2633" spans="2:2" ht="13.85" x14ac:dyDescent="0.3">
      <c r="B2633" s="55"/>
    </row>
    <row r="2634" spans="2:2" ht="13.85" x14ac:dyDescent="0.3">
      <c r="B2634" s="55"/>
    </row>
    <row r="2635" spans="2:2" ht="13.85" x14ac:dyDescent="0.3">
      <c r="B2635" s="55"/>
    </row>
    <row r="2636" spans="2:2" ht="13.85" x14ac:dyDescent="0.3">
      <c r="B2636" s="55"/>
    </row>
    <row r="2637" spans="2:2" ht="13.85" x14ac:dyDescent="0.3">
      <c r="B2637" s="55"/>
    </row>
    <row r="2638" spans="2:2" ht="13.85" x14ac:dyDescent="0.3">
      <c r="B2638" s="55"/>
    </row>
    <row r="2639" spans="2:2" ht="13.85" x14ac:dyDescent="0.3">
      <c r="B2639" s="55"/>
    </row>
    <row r="2640" spans="2:2" ht="13.85" x14ac:dyDescent="0.3">
      <c r="B2640" s="55"/>
    </row>
    <row r="2641" spans="2:2" ht="13.85" x14ac:dyDescent="0.3">
      <c r="B2641" s="55"/>
    </row>
    <row r="2642" spans="2:2" ht="13.85" x14ac:dyDescent="0.3">
      <c r="B2642" s="55"/>
    </row>
    <row r="2643" spans="2:2" ht="13.85" x14ac:dyDescent="0.3">
      <c r="B2643" s="55"/>
    </row>
    <row r="2644" spans="2:2" ht="13.85" x14ac:dyDescent="0.3">
      <c r="B2644" s="55"/>
    </row>
    <row r="2645" spans="2:2" ht="13.85" x14ac:dyDescent="0.3">
      <c r="B2645" s="55"/>
    </row>
    <row r="2646" spans="2:2" ht="13.85" x14ac:dyDescent="0.3">
      <c r="B2646" s="55"/>
    </row>
    <row r="2647" spans="2:2" ht="13.85" x14ac:dyDescent="0.3">
      <c r="B2647" s="55"/>
    </row>
    <row r="2648" spans="2:2" ht="13.85" x14ac:dyDescent="0.3">
      <c r="B2648" s="55"/>
    </row>
    <row r="2649" spans="2:2" ht="13.85" x14ac:dyDescent="0.3">
      <c r="B2649" s="55"/>
    </row>
    <row r="2650" spans="2:2" ht="13.85" x14ac:dyDescent="0.3">
      <c r="B2650" s="55"/>
    </row>
    <row r="2651" spans="2:2" ht="13.85" x14ac:dyDescent="0.3">
      <c r="B2651" s="55"/>
    </row>
    <row r="2652" spans="2:2" ht="13.85" x14ac:dyDescent="0.3">
      <c r="B2652" s="55"/>
    </row>
    <row r="2653" spans="2:2" ht="13.85" x14ac:dyDescent="0.3">
      <c r="B2653" s="55"/>
    </row>
    <row r="2654" spans="2:2" ht="13.85" x14ac:dyDescent="0.3">
      <c r="B2654" s="55"/>
    </row>
    <row r="2655" spans="2:2" ht="13.85" x14ac:dyDescent="0.3">
      <c r="B2655" s="55"/>
    </row>
    <row r="2656" spans="2:2" ht="13.85" x14ac:dyDescent="0.3">
      <c r="B2656" s="55"/>
    </row>
    <row r="2657" spans="2:2" ht="13.85" x14ac:dyDescent="0.3">
      <c r="B2657" s="55"/>
    </row>
    <row r="2658" spans="2:2" ht="13.85" x14ac:dyDescent="0.3">
      <c r="B2658" s="55"/>
    </row>
    <row r="2659" spans="2:2" ht="13.85" x14ac:dyDescent="0.3">
      <c r="B2659" s="55"/>
    </row>
    <row r="2660" spans="2:2" ht="13.85" x14ac:dyDescent="0.3">
      <c r="B2660" s="55"/>
    </row>
    <row r="2661" spans="2:2" ht="13.85" x14ac:dyDescent="0.3">
      <c r="B2661" s="55"/>
    </row>
    <row r="2662" spans="2:2" ht="13.85" x14ac:dyDescent="0.3">
      <c r="B2662" s="55"/>
    </row>
    <row r="2663" spans="2:2" ht="13.85" x14ac:dyDescent="0.3">
      <c r="B2663" s="55"/>
    </row>
    <row r="2664" spans="2:2" ht="13.85" x14ac:dyDescent="0.3">
      <c r="B2664" s="55"/>
    </row>
    <row r="2665" spans="2:2" ht="13.85" x14ac:dyDescent="0.3">
      <c r="B2665" s="55"/>
    </row>
    <row r="2666" spans="2:2" ht="13.85" x14ac:dyDescent="0.3">
      <c r="B2666" s="55"/>
    </row>
    <row r="2667" spans="2:2" ht="13.85" x14ac:dyDescent="0.3">
      <c r="B2667" s="55"/>
    </row>
    <row r="2668" spans="2:2" ht="13.85" x14ac:dyDescent="0.3">
      <c r="B2668" s="55"/>
    </row>
    <row r="2669" spans="2:2" ht="13.85" x14ac:dyDescent="0.3">
      <c r="B2669" s="55"/>
    </row>
    <row r="2670" spans="2:2" ht="13.85" x14ac:dyDescent="0.3">
      <c r="B2670" s="55"/>
    </row>
    <row r="2671" spans="2:2" ht="13.85" x14ac:dyDescent="0.3">
      <c r="B2671" s="55"/>
    </row>
    <row r="2672" spans="2:2" ht="13.85" x14ac:dyDescent="0.3">
      <c r="B2672" s="55"/>
    </row>
    <row r="2673" spans="2:2" ht="13.85" x14ac:dyDescent="0.3">
      <c r="B2673" s="55"/>
    </row>
    <row r="2674" spans="2:2" ht="13.85" x14ac:dyDescent="0.3">
      <c r="B2674" s="55"/>
    </row>
    <row r="2675" spans="2:2" ht="13.85" x14ac:dyDescent="0.3">
      <c r="B2675" s="55"/>
    </row>
    <row r="2676" spans="2:2" ht="13.85" x14ac:dyDescent="0.3">
      <c r="B2676" s="55"/>
    </row>
    <row r="2677" spans="2:2" ht="13.85" x14ac:dyDescent="0.3">
      <c r="B2677" s="55"/>
    </row>
    <row r="2678" spans="2:2" ht="13.85" x14ac:dyDescent="0.3">
      <c r="B2678" s="55"/>
    </row>
    <row r="2679" spans="2:2" ht="13.85" x14ac:dyDescent="0.3">
      <c r="B2679" s="55"/>
    </row>
    <row r="2680" spans="2:2" ht="13.85" x14ac:dyDescent="0.3">
      <c r="B2680" s="55"/>
    </row>
    <row r="2681" spans="2:2" ht="13.85" x14ac:dyDescent="0.3">
      <c r="B2681" s="55"/>
    </row>
    <row r="2682" spans="2:2" ht="13.85" x14ac:dyDescent="0.3">
      <c r="B2682" s="55"/>
    </row>
    <row r="2683" spans="2:2" ht="13.85" x14ac:dyDescent="0.3">
      <c r="B2683" s="55"/>
    </row>
    <row r="2684" spans="2:2" ht="13.85" x14ac:dyDescent="0.3">
      <c r="B2684" s="55"/>
    </row>
    <row r="2685" spans="2:2" ht="13.85" x14ac:dyDescent="0.3">
      <c r="B2685" s="55"/>
    </row>
    <row r="2686" spans="2:2" ht="13.85" x14ac:dyDescent="0.3">
      <c r="B2686" s="55"/>
    </row>
    <row r="2687" spans="2:2" ht="13.85" x14ac:dyDescent="0.3">
      <c r="B2687" s="55"/>
    </row>
    <row r="2688" spans="2:2" ht="13.85" x14ac:dyDescent="0.3">
      <c r="B2688" s="55"/>
    </row>
    <row r="2689" spans="2:2" ht="13.85" x14ac:dyDescent="0.3">
      <c r="B2689" s="55"/>
    </row>
    <row r="2690" spans="2:2" ht="13.85" x14ac:dyDescent="0.3">
      <c r="B2690" s="55"/>
    </row>
    <row r="2691" spans="2:2" ht="13.85" x14ac:dyDescent="0.3">
      <c r="B2691" s="55"/>
    </row>
    <row r="2692" spans="2:2" ht="13.85" x14ac:dyDescent="0.3">
      <c r="B2692" s="55"/>
    </row>
    <row r="2693" spans="2:2" ht="13.85" x14ac:dyDescent="0.3">
      <c r="B2693" s="55"/>
    </row>
    <row r="2694" spans="2:2" ht="13.85" x14ac:dyDescent="0.3">
      <c r="B2694" s="55"/>
    </row>
    <row r="2695" spans="2:2" ht="13.85" x14ac:dyDescent="0.3">
      <c r="B2695" s="55"/>
    </row>
    <row r="2696" spans="2:2" ht="13.85" x14ac:dyDescent="0.3">
      <c r="B2696" s="55"/>
    </row>
    <row r="2697" spans="2:2" ht="13.85" x14ac:dyDescent="0.3">
      <c r="B2697" s="55"/>
    </row>
    <row r="2698" spans="2:2" ht="13.85" x14ac:dyDescent="0.3">
      <c r="B2698" s="55"/>
    </row>
    <row r="2699" spans="2:2" ht="13.85" x14ac:dyDescent="0.3">
      <c r="B2699" s="55"/>
    </row>
    <row r="2700" spans="2:2" ht="13.85" x14ac:dyDescent="0.3">
      <c r="B2700" s="55"/>
    </row>
    <row r="2701" spans="2:2" ht="13.85" x14ac:dyDescent="0.3">
      <c r="B2701" s="55"/>
    </row>
    <row r="2702" spans="2:2" ht="13.85" x14ac:dyDescent="0.3">
      <c r="B2702" s="55"/>
    </row>
    <row r="2703" spans="2:2" ht="13.85" x14ac:dyDescent="0.3">
      <c r="B2703" s="55"/>
    </row>
    <row r="2704" spans="2:2" ht="13.85" x14ac:dyDescent="0.3">
      <c r="B2704" s="55"/>
    </row>
    <row r="2705" spans="2:2" ht="13.85" x14ac:dyDescent="0.3">
      <c r="B2705" s="55"/>
    </row>
    <row r="2706" spans="2:2" ht="13.85" x14ac:dyDescent="0.3">
      <c r="B2706" s="55"/>
    </row>
    <row r="2707" spans="2:2" ht="13.85" x14ac:dyDescent="0.3">
      <c r="B2707" s="55"/>
    </row>
    <row r="2708" spans="2:2" ht="13.85" x14ac:dyDescent="0.3">
      <c r="B2708" s="55"/>
    </row>
    <row r="2709" spans="2:2" ht="13.85" x14ac:dyDescent="0.3">
      <c r="B2709" s="55"/>
    </row>
    <row r="2710" spans="2:2" ht="13.85" x14ac:dyDescent="0.3">
      <c r="B2710" s="55"/>
    </row>
    <row r="2711" spans="2:2" ht="13.85" x14ac:dyDescent="0.3">
      <c r="B2711" s="55"/>
    </row>
    <row r="2712" spans="2:2" ht="13.85" x14ac:dyDescent="0.3">
      <c r="B2712" s="55"/>
    </row>
    <row r="2713" spans="2:2" ht="13.85" x14ac:dyDescent="0.3">
      <c r="B2713" s="55"/>
    </row>
    <row r="2714" spans="2:2" ht="13.85" x14ac:dyDescent="0.3">
      <c r="B2714" s="55"/>
    </row>
    <row r="2715" spans="2:2" ht="13.85" x14ac:dyDescent="0.3">
      <c r="B2715" s="55"/>
    </row>
    <row r="2716" spans="2:2" ht="13.85" x14ac:dyDescent="0.3">
      <c r="B2716" s="55"/>
    </row>
    <row r="2717" spans="2:2" ht="13.85" x14ac:dyDescent="0.3">
      <c r="B2717" s="55"/>
    </row>
    <row r="2718" spans="2:2" ht="13.85" x14ac:dyDescent="0.3">
      <c r="B2718" s="55"/>
    </row>
    <row r="2719" spans="2:2" ht="13.85" x14ac:dyDescent="0.3">
      <c r="B2719" s="55"/>
    </row>
    <row r="2720" spans="2:2" ht="13.85" x14ac:dyDescent="0.3">
      <c r="B2720" s="55"/>
    </row>
    <row r="2721" spans="2:2" ht="13.85" x14ac:dyDescent="0.3">
      <c r="B2721" s="55"/>
    </row>
    <row r="2722" spans="2:2" ht="13.85" x14ac:dyDescent="0.3">
      <c r="B2722" s="55"/>
    </row>
    <row r="2723" spans="2:2" ht="13.85" x14ac:dyDescent="0.3">
      <c r="B2723" s="55"/>
    </row>
    <row r="2724" spans="2:2" ht="13.85" x14ac:dyDescent="0.3">
      <c r="B2724" s="55"/>
    </row>
    <row r="2725" spans="2:2" ht="13.85" x14ac:dyDescent="0.3">
      <c r="B2725" s="55"/>
    </row>
    <row r="2726" spans="2:2" ht="13.85" x14ac:dyDescent="0.3">
      <c r="B2726" s="55"/>
    </row>
    <row r="2727" spans="2:2" ht="13.85" x14ac:dyDescent="0.3">
      <c r="B2727" s="55"/>
    </row>
    <row r="2728" spans="2:2" ht="13.85" x14ac:dyDescent="0.3">
      <c r="B2728" s="55"/>
    </row>
    <row r="2729" spans="2:2" ht="13.85" x14ac:dyDescent="0.3">
      <c r="B2729" s="55"/>
    </row>
    <row r="2730" spans="2:2" ht="13.85" x14ac:dyDescent="0.3">
      <c r="B2730" s="55"/>
    </row>
    <row r="2731" spans="2:2" ht="13.85" x14ac:dyDescent="0.3">
      <c r="B2731" s="55"/>
    </row>
    <row r="2732" spans="2:2" ht="13.85" x14ac:dyDescent="0.3">
      <c r="B2732" s="55"/>
    </row>
    <row r="2733" spans="2:2" ht="13.85" x14ac:dyDescent="0.3">
      <c r="B2733" s="55"/>
    </row>
    <row r="2734" spans="2:2" ht="13.85" x14ac:dyDescent="0.3">
      <c r="B2734" s="55"/>
    </row>
    <row r="2735" spans="2:2" ht="13.85" x14ac:dyDescent="0.3">
      <c r="B2735" s="55"/>
    </row>
    <row r="2736" spans="2:2" ht="13.85" x14ac:dyDescent="0.3">
      <c r="B2736" s="55"/>
    </row>
    <row r="2737" spans="2:2" ht="13.85" x14ac:dyDescent="0.3">
      <c r="B2737" s="55"/>
    </row>
    <row r="2738" spans="2:2" ht="13.85" x14ac:dyDescent="0.3">
      <c r="B2738" s="55"/>
    </row>
    <row r="2739" spans="2:2" ht="13.85" x14ac:dyDescent="0.3">
      <c r="B2739" s="55"/>
    </row>
    <row r="2740" spans="2:2" ht="13.85" x14ac:dyDescent="0.3">
      <c r="B2740" s="55"/>
    </row>
    <row r="2741" spans="2:2" ht="13.85" x14ac:dyDescent="0.3">
      <c r="B2741" s="55"/>
    </row>
    <row r="2742" spans="2:2" ht="13.85" x14ac:dyDescent="0.3">
      <c r="B2742" s="55"/>
    </row>
    <row r="2743" spans="2:2" ht="13.85" x14ac:dyDescent="0.3">
      <c r="B2743" s="55"/>
    </row>
    <row r="2744" spans="2:2" ht="13.85" x14ac:dyDescent="0.3">
      <c r="B2744" s="55"/>
    </row>
    <row r="2745" spans="2:2" ht="13.85" x14ac:dyDescent="0.3">
      <c r="B2745" s="55"/>
    </row>
    <row r="2746" spans="2:2" ht="13.85" x14ac:dyDescent="0.3">
      <c r="B2746" s="55"/>
    </row>
    <row r="2747" spans="2:2" ht="13.85" x14ac:dyDescent="0.3">
      <c r="B2747" s="55"/>
    </row>
    <row r="2748" spans="2:2" ht="13.85" x14ac:dyDescent="0.3">
      <c r="B2748" s="55"/>
    </row>
    <row r="2749" spans="2:2" ht="13.85" x14ac:dyDescent="0.3">
      <c r="B2749" s="55"/>
    </row>
    <row r="2750" spans="2:2" ht="13.85" x14ac:dyDescent="0.3">
      <c r="B2750" s="55"/>
    </row>
    <row r="2751" spans="2:2" ht="13.85" x14ac:dyDescent="0.3">
      <c r="B2751" s="55"/>
    </row>
    <row r="2752" spans="2:2" ht="13.85" x14ac:dyDescent="0.3">
      <c r="B2752" s="55"/>
    </row>
    <row r="2753" spans="2:2" ht="13.85" x14ac:dyDescent="0.3">
      <c r="B2753" s="55"/>
    </row>
    <row r="2754" spans="2:2" ht="13.85" x14ac:dyDescent="0.3">
      <c r="B2754" s="55"/>
    </row>
    <row r="2755" spans="2:2" ht="13.85" x14ac:dyDescent="0.3">
      <c r="B2755" s="55"/>
    </row>
    <row r="2756" spans="2:2" ht="13.85" x14ac:dyDescent="0.3">
      <c r="B2756" s="55"/>
    </row>
    <row r="2757" spans="2:2" ht="13.85" x14ac:dyDescent="0.3">
      <c r="B2757" s="55"/>
    </row>
    <row r="2758" spans="2:2" ht="13.85" x14ac:dyDescent="0.3">
      <c r="B2758" s="55"/>
    </row>
    <row r="2759" spans="2:2" ht="13.85" x14ac:dyDescent="0.3">
      <c r="B2759" s="55"/>
    </row>
    <row r="2760" spans="2:2" ht="13.85" x14ac:dyDescent="0.3">
      <c r="B2760" s="55"/>
    </row>
    <row r="2761" spans="2:2" ht="13.85" x14ac:dyDescent="0.3">
      <c r="B2761" s="55"/>
    </row>
    <row r="2762" spans="2:2" ht="13.85" x14ac:dyDescent="0.3">
      <c r="B2762" s="55"/>
    </row>
    <row r="2763" spans="2:2" ht="13.85" x14ac:dyDescent="0.3">
      <c r="B2763" s="55"/>
    </row>
    <row r="2764" spans="2:2" ht="13.85" x14ac:dyDescent="0.3">
      <c r="B2764" s="55"/>
    </row>
    <row r="2765" spans="2:2" ht="13.85" x14ac:dyDescent="0.3">
      <c r="B2765" s="55"/>
    </row>
    <row r="2766" spans="2:2" ht="13.85" x14ac:dyDescent="0.3">
      <c r="B2766" s="55"/>
    </row>
    <row r="2767" spans="2:2" ht="13.85" x14ac:dyDescent="0.3">
      <c r="B2767" s="55"/>
    </row>
    <row r="2768" spans="2:2" ht="13.85" x14ac:dyDescent="0.3">
      <c r="B2768" s="55"/>
    </row>
    <row r="2769" spans="2:2" ht="13.85" x14ac:dyDescent="0.3">
      <c r="B2769" s="55"/>
    </row>
    <row r="2770" spans="2:2" ht="13.85" x14ac:dyDescent="0.3">
      <c r="B2770" s="55"/>
    </row>
    <row r="2771" spans="2:2" ht="13.85" x14ac:dyDescent="0.3">
      <c r="B2771" s="55"/>
    </row>
    <row r="2772" spans="2:2" ht="13.85" x14ac:dyDescent="0.3">
      <c r="B2772" s="55"/>
    </row>
    <row r="2773" spans="2:2" ht="13.85" x14ac:dyDescent="0.3">
      <c r="B2773" s="55"/>
    </row>
    <row r="2774" spans="2:2" ht="13.85" x14ac:dyDescent="0.3">
      <c r="B2774" s="55"/>
    </row>
    <row r="2775" spans="2:2" ht="13.85" x14ac:dyDescent="0.3">
      <c r="B2775" s="55"/>
    </row>
    <row r="2776" spans="2:2" ht="13.85" x14ac:dyDescent="0.3">
      <c r="B2776" s="55"/>
    </row>
    <row r="2777" spans="2:2" ht="13.85" x14ac:dyDescent="0.3">
      <c r="B2777" s="55"/>
    </row>
    <row r="2778" spans="2:2" ht="13.85" x14ac:dyDescent="0.3">
      <c r="B2778" s="55"/>
    </row>
    <row r="2779" spans="2:2" ht="13.85" x14ac:dyDescent="0.3">
      <c r="B2779" s="55"/>
    </row>
    <row r="2780" spans="2:2" ht="13.85" x14ac:dyDescent="0.3">
      <c r="B2780" s="55"/>
    </row>
    <row r="2781" spans="2:2" ht="13.85" x14ac:dyDescent="0.3">
      <c r="B2781" s="55"/>
    </row>
    <row r="2782" spans="2:2" ht="13.85" x14ac:dyDescent="0.3">
      <c r="B2782" s="55"/>
    </row>
    <row r="2783" spans="2:2" ht="13.85" x14ac:dyDescent="0.3">
      <c r="B2783" s="55"/>
    </row>
    <row r="2784" spans="2:2" ht="13.85" x14ac:dyDescent="0.3">
      <c r="B2784" s="55"/>
    </row>
    <row r="2785" spans="2:2" ht="13.85" x14ac:dyDescent="0.3">
      <c r="B2785" s="55"/>
    </row>
    <row r="2786" spans="2:2" ht="13.85" x14ac:dyDescent="0.3">
      <c r="B2786" s="55"/>
    </row>
    <row r="2787" spans="2:2" ht="13.85" x14ac:dyDescent="0.3">
      <c r="B2787" s="55"/>
    </row>
    <row r="2788" spans="2:2" ht="13.85" x14ac:dyDescent="0.3">
      <c r="B2788" s="55"/>
    </row>
    <row r="2789" spans="2:2" ht="13.85" x14ac:dyDescent="0.3">
      <c r="B2789" s="55"/>
    </row>
    <row r="2790" spans="2:2" ht="13.85" x14ac:dyDescent="0.3">
      <c r="B2790" s="55"/>
    </row>
    <row r="2791" spans="2:2" ht="13.85" x14ac:dyDescent="0.3">
      <c r="B2791" s="55"/>
    </row>
    <row r="2792" spans="2:2" ht="13.85" x14ac:dyDescent="0.3">
      <c r="B2792" s="55"/>
    </row>
    <row r="2793" spans="2:2" ht="13.85" x14ac:dyDescent="0.3">
      <c r="B2793" s="55"/>
    </row>
    <row r="2794" spans="2:2" ht="13.85" x14ac:dyDescent="0.3">
      <c r="B2794" s="55"/>
    </row>
    <row r="2795" spans="2:2" ht="13.85" x14ac:dyDescent="0.3">
      <c r="B2795" s="55"/>
    </row>
    <row r="2796" spans="2:2" ht="13.85" x14ac:dyDescent="0.3">
      <c r="B2796" s="55"/>
    </row>
    <row r="2797" spans="2:2" ht="13.85" x14ac:dyDescent="0.3">
      <c r="B2797" s="55"/>
    </row>
    <row r="2798" spans="2:2" ht="13.85" x14ac:dyDescent="0.3">
      <c r="B2798" s="55"/>
    </row>
    <row r="2799" spans="2:2" ht="13.85" x14ac:dyDescent="0.3">
      <c r="B2799" s="55"/>
    </row>
    <row r="2800" spans="2:2" ht="13.85" x14ac:dyDescent="0.3">
      <c r="B2800" s="55"/>
    </row>
    <row r="2801" spans="2:2" ht="13.85" x14ac:dyDescent="0.3">
      <c r="B2801" s="55"/>
    </row>
    <row r="2802" spans="2:2" ht="13.85" x14ac:dyDescent="0.3">
      <c r="B2802" s="55"/>
    </row>
    <row r="2803" spans="2:2" ht="13.85" x14ac:dyDescent="0.3">
      <c r="B2803" s="55"/>
    </row>
    <row r="2804" spans="2:2" ht="13.85" x14ac:dyDescent="0.3">
      <c r="B2804" s="55"/>
    </row>
    <row r="2805" spans="2:2" ht="13.85" x14ac:dyDescent="0.3">
      <c r="B2805" s="55"/>
    </row>
    <row r="2806" spans="2:2" ht="13.85" x14ac:dyDescent="0.3">
      <c r="B2806" s="55"/>
    </row>
    <row r="2807" spans="2:2" ht="13.85" x14ac:dyDescent="0.3">
      <c r="B2807" s="55"/>
    </row>
    <row r="2808" spans="2:2" ht="13.85" x14ac:dyDescent="0.3">
      <c r="B2808" s="55"/>
    </row>
    <row r="2809" spans="2:2" ht="13.85" x14ac:dyDescent="0.3">
      <c r="B2809" s="55"/>
    </row>
    <row r="2810" spans="2:2" ht="13.85" x14ac:dyDescent="0.3">
      <c r="B2810" s="55"/>
    </row>
    <row r="2811" spans="2:2" ht="13.85" x14ac:dyDescent="0.3">
      <c r="B2811" s="55"/>
    </row>
    <row r="2812" spans="2:2" ht="13.85" x14ac:dyDescent="0.3">
      <c r="B2812" s="55"/>
    </row>
    <row r="2813" spans="2:2" ht="13.85" x14ac:dyDescent="0.3">
      <c r="B2813" s="55"/>
    </row>
    <row r="2814" spans="2:2" ht="13.85" x14ac:dyDescent="0.3">
      <c r="B2814" s="55"/>
    </row>
    <row r="2815" spans="2:2" ht="13.85" x14ac:dyDescent="0.3">
      <c r="B2815" s="55"/>
    </row>
    <row r="2816" spans="2:2" ht="13.85" x14ac:dyDescent="0.3">
      <c r="B2816" s="55"/>
    </row>
    <row r="2817" spans="2:2" ht="13.85" x14ac:dyDescent="0.3">
      <c r="B2817" s="55"/>
    </row>
    <row r="2818" spans="2:2" ht="13.85" x14ac:dyDescent="0.3">
      <c r="B2818" s="55"/>
    </row>
    <row r="2819" spans="2:2" ht="13.85" x14ac:dyDescent="0.3">
      <c r="B2819" s="55"/>
    </row>
    <row r="2820" spans="2:2" ht="13.85" x14ac:dyDescent="0.3">
      <c r="B2820" s="55"/>
    </row>
    <row r="2821" spans="2:2" ht="13.85" x14ac:dyDescent="0.3">
      <c r="B2821" s="55"/>
    </row>
    <row r="2822" spans="2:2" ht="13.85" x14ac:dyDescent="0.3">
      <c r="B2822" s="55"/>
    </row>
    <row r="2823" spans="2:2" ht="13.85" x14ac:dyDescent="0.3">
      <c r="B2823" s="55"/>
    </row>
    <row r="2824" spans="2:2" ht="13.85" x14ac:dyDescent="0.3">
      <c r="B2824" s="55"/>
    </row>
    <row r="2825" spans="2:2" ht="13.85" x14ac:dyDescent="0.3">
      <c r="B2825" s="55"/>
    </row>
    <row r="2826" spans="2:2" ht="13.85" x14ac:dyDescent="0.3">
      <c r="B2826" s="55"/>
    </row>
    <row r="2827" spans="2:2" ht="13.85" x14ac:dyDescent="0.3">
      <c r="B2827" s="55"/>
    </row>
    <row r="2828" spans="2:2" ht="13.85" x14ac:dyDescent="0.3">
      <c r="B2828" s="55"/>
    </row>
    <row r="2829" spans="2:2" ht="13.85" x14ac:dyDescent="0.3">
      <c r="B2829" s="55"/>
    </row>
    <row r="2830" spans="2:2" ht="13.85" x14ac:dyDescent="0.3">
      <c r="B2830" s="55"/>
    </row>
    <row r="2831" spans="2:2" ht="13.85" x14ac:dyDescent="0.3">
      <c r="B2831" s="55"/>
    </row>
    <row r="2832" spans="2:2" ht="13.85" x14ac:dyDescent="0.3">
      <c r="B2832" s="55"/>
    </row>
    <row r="2833" spans="2:2" ht="13.85" x14ac:dyDescent="0.3">
      <c r="B2833" s="55"/>
    </row>
    <row r="2834" spans="2:2" ht="13.85" x14ac:dyDescent="0.3">
      <c r="B2834" s="55"/>
    </row>
    <row r="2835" spans="2:2" ht="13.85" x14ac:dyDescent="0.3">
      <c r="B2835" s="55"/>
    </row>
    <row r="2836" spans="2:2" ht="13.85" x14ac:dyDescent="0.3">
      <c r="B2836" s="55"/>
    </row>
    <row r="2837" spans="2:2" ht="13.85" x14ac:dyDescent="0.3">
      <c r="B2837" s="55"/>
    </row>
    <row r="2838" spans="2:2" ht="13.85" x14ac:dyDescent="0.3">
      <c r="B2838" s="55"/>
    </row>
    <row r="2839" spans="2:2" ht="13.85" x14ac:dyDescent="0.3">
      <c r="B2839" s="55"/>
    </row>
    <row r="2840" spans="2:2" ht="13.85" x14ac:dyDescent="0.3">
      <c r="B2840" s="55"/>
    </row>
    <row r="2841" spans="2:2" ht="13.85" x14ac:dyDescent="0.3">
      <c r="B2841" s="55"/>
    </row>
    <row r="2842" spans="2:2" ht="13.85" x14ac:dyDescent="0.3">
      <c r="B2842" s="55"/>
    </row>
    <row r="2843" spans="2:2" ht="13.85" x14ac:dyDescent="0.3">
      <c r="B2843" s="55"/>
    </row>
    <row r="2844" spans="2:2" ht="13.85" x14ac:dyDescent="0.3">
      <c r="B2844" s="55"/>
    </row>
    <row r="2845" spans="2:2" ht="13.85" x14ac:dyDescent="0.3">
      <c r="B2845" s="55"/>
    </row>
    <row r="2846" spans="2:2" ht="13.85" x14ac:dyDescent="0.3">
      <c r="B2846" s="55"/>
    </row>
    <row r="2847" spans="2:2" ht="13.85" x14ac:dyDescent="0.3">
      <c r="B2847" s="55"/>
    </row>
    <row r="2848" spans="2:2" ht="13.85" x14ac:dyDescent="0.3">
      <c r="B2848" s="55"/>
    </row>
    <row r="2849" spans="2:2" ht="13.85" x14ac:dyDescent="0.3">
      <c r="B2849" s="55"/>
    </row>
    <row r="2850" spans="2:2" ht="13.85" x14ac:dyDescent="0.3">
      <c r="B2850" s="55"/>
    </row>
    <row r="2851" spans="2:2" ht="13.85" x14ac:dyDescent="0.3">
      <c r="B2851" s="55"/>
    </row>
    <row r="2852" spans="2:2" ht="13.85" x14ac:dyDescent="0.3">
      <c r="B2852" s="55"/>
    </row>
    <row r="2853" spans="2:2" ht="13.85" x14ac:dyDescent="0.3">
      <c r="B2853" s="55"/>
    </row>
    <row r="2854" spans="2:2" ht="13.85" x14ac:dyDescent="0.3">
      <c r="B2854" s="55"/>
    </row>
    <row r="2855" spans="2:2" ht="13.85" x14ac:dyDescent="0.3">
      <c r="B2855" s="55"/>
    </row>
    <row r="2856" spans="2:2" ht="13.85" x14ac:dyDescent="0.3">
      <c r="B2856" s="55"/>
    </row>
    <row r="2857" spans="2:2" ht="13.85" x14ac:dyDescent="0.3">
      <c r="B2857" s="55"/>
    </row>
    <row r="2858" spans="2:2" ht="13.85" x14ac:dyDescent="0.3">
      <c r="B2858" s="55"/>
    </row>
    <row r="2859" spans="2:2" ht="13.85" x14ac:dyDescent="0.3">
      <c r="B2859" s="55"/>
    </row>
    <row r="2860" spans="2:2" ht="13.85" x14ac:dyDescent="0.3">
      <c r="B2860" s="55"/>
    </row>
    <row r="2861" spans="2:2" ht="13.85" x14ac:dyDescent="0.3">
      <c r="B2861" s="55"/>
    </row>
    <row r="2862" spans="2:2" ht="13.85" x14ac:dyDescent="0.3">
      <c r="B2862" s="55"/>
    </row>
    <row r="2863" spans="2:2" ht="13.85" x14ac:dyDescent="0.3">
      <c r="B2863" s="55"/>
    </row>
    <row r="2864" spans="2:2" ht="13.85" x14ac:dyDescent="0.3">
      <c r="B2864" s="55"/>
    </row>
    <row r="2865" spans="2:2" ht="13.85" x14ac:dyDescent="0.3">
      <c r="B2865" s="55"/>
    </row>
    <row r="2866" spans="2:2" ht="13.85" x14ac:dyDescent="0.3">
      <c r="B2866" s="55"/>
    </row>
    <row r="2867" spans="2:2" ht="13.85" x14ac:dyDescent="0.3">
      <c r="B2867" s="55"/>
    </row>
    <row r="2868" spans="2:2" ht="13.85" x14ac:dyDescent="0.3">
      <c r="B2868" s="55"/>
    </row>
    <row r="2869" spans="2:2" ht="13.85" x14ac:dyDescent="0.3">
      <c r="B2869" s="55"/>
    </row>
    <row r="2870" spans="2:2" ht="13.85" x14ac:dyDescent="0.3">
      <c r="B2870" s="55"/>
    </row>
    <row r="2871" spans="2:2" ht="13.85" x14ac:dyDescent="0.3">
      <c r="B2871" s="55"/>
    </row>
    <row r="2872" spans="2:2" ht="13.85" x14ac:dyDescent="0.3">
      <c r="B2872" s="55"/>
    </row>
    <row r="2873" spans="2:2" ht="13.85" x14ac:dyDescent="0.3">
      <c r="B2873" s="55"/>
    </row>
    <row r="2874" spans="2:2" ht="13.85" x14ac:dyDescent="0.3">
      <c r="B2874" s="55"/>
    </row>
    <row r="2875" spans="2:2" ht="13.85" x14ac:dyDescent="0.3">
      <c r="B2875" s="55"/>
    </row>
    <row r="2876" spans="2:2" ht="13.85" x14ac:dyDescent="0.3">
      <c r="B2876" s="55"/>
    </row>
    <row r="2877" spans="2:2" ht="13.85" x14ac:dyDescent="0.3">
      <c r="B2877" s="55"/>
    </row>
    <row r="2878" spans="2:2" ht="13.85" x14ac:dyDescent="0.3">
      <c r="B2878" s="55"/>
    </row>
    <row r="2879" spans="2:2" ht="13.85" x14ac:dyDescent="0.3">
      <c r="B2879" s="55"/>
    </row>
    <row r="2880" spans="2:2" ht="13.85" x14ac:dyDescent="0.3">
      <c r="B2880" s="55"/>
    </row>
    <row r="2881" spans="2:2" ht="13.85" x14ac:dyDescent="0.3">
      <c r="B2881" s="55"/>
    </row>
    <row r="2882" spans="2:2" ht="13.85" x14ac:dyDescent="0.3">
      <c r="B2882" s="55"/>
    </row>
    <row r="2883" spans="2:2" ht="13.85" x14ac:dyDescent="0.3">
      <c r="B2883" s="55"/>
    </row>
    <row r="2884" spans="2:2" ht="13.85" x14ac:dyDescent="0.3">
      <c r="B2884" s="55"/>
    </row>
    <row r="2885" spans="2:2" ht="13.85" x14ac:dyDescent="0.3">
      <c r="B2885" s="55"/>
    </row>
    <row r="2886" spans="2:2" ht="13.85" x14ac:dyDescent="0.3">
      <c r="B2886" s="55"/>
    </row>
    <row r="2887" spans="2:2" ht="13.85" x14ac:dyDescent="0.3">
      <c r="B2887" s="55"/>
    </row>
    <row r="2888" spans="2:2" ht="13.85" x14ac:dyDescent="0.3">
      <c r="B2888" s="55"/>
    </row>
    <row r="2889" spans="2:2" ht="13.85" x14ac:dyDescent="0.3">
      <c r="B2889" s="55"/>
    </row>
    <row r="2890" spans="2:2" ht="13.85" x14ac:dyDescent="0.3">
      <c r="B2890" s="55"/>
    </row>
    <row r="2891" spans="2:2" ht="13.85" x14ac:dyDescent="0.3">
      <c r="B2891" s="55"/>
    </row>
    <row r="2892" spans="2:2" ht="13.85" x14ac:dyDescent="0.3">
      <c r="B2892" s="55"/>
    </row>
    <row r="2893" spans="2:2" ht="13.85" x14ac:dyDescent="0.3">
      <c r="B2893" s="55"/>
    </row>
    <row r="2894" spans="2:2" ht="13.85" x14ac:dyDescent="0.3">
      <c r="B2894" s="55"/>
    </row>
    <row r="2895" spans="2:2" ht="13.85" x14ac:dyDescent="0.3">
      <c r="B2895" s="55"/>
    </row>
    <row r="2896" spans="2:2" ht="13.85" x14ac:dyDescent="0.3">
      <c r="B2896" s="55"/>
    </row>
    <row r="2897" spans="2:2" ht="13.85" x14ac:dyDescent="0.3">
      <c r="B2897" s="55"/>
    </row>
    <row r="2898" spans="2:2" ht="13.85" x14ac:dyDescent="0.3">
      <c r="B2898" s="55"/>
    </row>
    <row r="2899" spans="2:2" ht="13.85" x14ac:dyDescent="0.3">
      <c r="B2899" s="55"/>
    </row>
    <row r="2900" spans="2:2" ht="13.85" x14ac:dyDescent="0.3">
      <c r="B2900" s="55"/>
    </row>
    <row r="2901" spans="2:2" ht="13.85" x14ac:dyDescent="0.3">
      <c r="B2901" s="55"/>
    </row>
    <row r="2902" spans="2:2" ht="13.85" x14ac:dyDescent="0.3">
      <c r="B2902" s="55"/>
    </row>
    <row r="2903" spans="2:2" ht="13.85" x14ac:dyDescent="0.3">
      <c r="B2903" s="55"/>
    </row>
    <row r="2904" spans="2:2" ht="13.85" x14ac:dyDescent="0.3">
      <c r="B2904" s="55"/>
    </row>
    <row r="2905" spans="2:2" ht="13.85" x14ac:dyDescent="0.3">
      <c r="B2905" s="55"/>
    </row>
    <row r="2906" spans="2:2" ht="13.85" x14ac:dyDescent="0.3">
      <c r="B2906" s="55"/>
    </row>
    <row r="2907" spans="2:2" ht="13.85" x14ac:dyDescent="0.3">
      <c r="B2907" s="55"/>
    </row>
    <row r="2908" spans="2:2" ht="13.85" x14ac:dyDescent="0.3">
      <c r="B2908" s="55"/>
    </row>
    <row r="2909" spans="2:2" ht="13.85" x14ac:dyDescent="0.3">
      <c r="B2909" s="55"/>
    </row>
    <row r="2910" spans="2:2" ht="13.85" x14ac:dyDescent="0.3">
      <c r="B2910" s="55"/>
    </row>
    <row r="2911" spans="2:2" ht="13.85" x14ac:dyDescent="0.3">
      <c r="B2911" s="55"/>
    </row>
    <row r="2912" spans="2:2" ht="13.85" x14ac:dyDescent="0.3">
      <c r="B2912" s="55"/>
    </row>
    <row r="2913" spans="2:2" ht="13.85" x14ac:dyDescent="0.3">
      <c r="B2913" s="55"/>
    </row>
    <row r="2914" spans="2:2" ht="13.85" x14ac:dyDescent="0.3">
      <c r="B2914" s="55"/>
    </row>
    <row r="2915" spans="2:2" ht="13.85" x14ac:dyDescent="0.3">
      <c r="B2915" s="55"/>
    </row>
    <row r="2916" spans="2:2" ht="13.85" x14ac:dyDescent="0.3">
      <c r="B2916" s="55"/>
    </row>
    <row r="2917" spans="2:2" ht="13.85" x14ac:dyDescent="0.3">
      <c r="B2917" s="55"/>
    </row>
    <row r="2918" spans="2:2" ht="13.85" x14ac:dyDescent="0.3">
      <c r="B2918" s="55"/>
    </row>
    <row r="2919" spans="2:2" ht="13.85" x14ac:dyDescent="0.3">
      <c r="B2919" s="55"/>
    </row>
    <row r="2920" spans="2:2" ht="13.85" x14ac:dyDescent="0.3">
      <c r="B2920" s="55"/>
    </row>
    <row r="2921" spans="2:2" ht="13.85" x14ac:dyDescent="0.3">
      <c r="B2921" s="55"/>
    </row>
    <row r="2922" spans="2:2" ht="13.85" x14ac:dyDescent="0.3">
      <c r="B2922" s="55"/>
    </row>
    <row r="2923" spans="2:2" ht="13.85" x14ac:dyDescent="0.3">
      <c r="B2923" s="55"/>
    </row>
    <row r="2924" spans="2:2" ht="13.85" x14ac:dyDescent="0.3">
      <c r="B2924" s="55"/>
    </row>
    <row r="2925" spans="2:2" ht="13.85" x14ac:dyDescent="0.3">
      <c r="B2925" s="55"/>
    </row>
    <row r="2926" spans="2:2" ht="13.85" x14ac:dyDescent="0.3">
      <c r="B2926" s="55"/>
    </row>
    <row r="2927" spans="2:2" ht="13.85" x14ac:dyDescent="0.3">
      <c r="B2927" s="55"/>
    </row>
    <row r="2928" spans="2:2" ht="13.85" x14ac:dyDescent="0.3">
      <c r="B2928" s="55"/>
    </row>
    <row r="2929" spans="2:2" ht="13.85" x14ac:dyDescent="0.3">
      <c r="B2929" s="55"/>
    </row>
    <row r="2930" spans="2:2" ht="13.85" x14ac:dyDescent="0.3">
      <c r="B2930" s="55"/>
    </row>
    <row r="2931" spans="2:2" ht="13.85" x14ac:dyDescent="0.3">
      <c r="B2931" s="55"/>
    </row>
    <row r="2932" spans="2:2" ht="13.85" x14ac:dyDescent="0.3">
      <c r="B2932" s="55"/>
    </row>
    <row r="2933" spans="2:2" ht="13.85" x14ac:dyDescent="0.3">
      <c r="B2933" s="55"/>
    </row>
    <row r="2934" spans="2:2" ht="13.85" x14ac:dyDescent="0.3">
      <c r="B2934" s="55"/>
    </row>
    <row r="2935" spans="2:2" ht="13.85" x14ac:dyDescent="0.3">
      <c r="B2935" s="55"/>
    </row>
    <row r="2936" spans="2:2" ht="13.85" x14ac:dyDescent="0.3">
      <c r="B2936" s="55"/>
    </row>
    <row r="2937" spans="2:2" ht="13.85" x14ac:dyDescent="0.3">
      <c r="B2937" s="55"/>
    </row>
    <row r="2938" spans="2:2" ht="13.85" x14ac:dyDescent="0.3">
      <c r="B2938" s="55"/>
    </row>
    <row r="2939" spans="2:2" ht="13.85" x14ac:dyDescent="0.3">
      <c r="B2939" s="55"/>
    </row>
    <row r="2940" spans="2:2" ht="13.85" x14ac:dyDescent="0.3">
      <c r="B2940" s="55"/>
    </row>
    <row r="2941" spans="2:2" ht="13.85" x14ac:dyDescent="0.3">
      <c r="B2941" s="55"/>
    </row>
    <row r="2942" spans="2:2" ht="13.85" x14ac:dyDescent="0.3">
      <c r="B2942" s="55"/>
    </row>
    <row r="2943" spans="2:2" ht="13.85" x14ac:dyDescent="0.3">
      <c r="B2943" s="55"/>
    </row>
    <row r="2944" spans="2:2" ht="13.85" x14ac:dyDescent="0.3">
      <c r="B2944" s="55"/>
    </row>
    <row r="2945" spans="2:2" ht="13.85" x14ac:dyDescent="0.3">
      <c r="B2945" s="55"/>
    </row>
    <row r="2946" spans="2:2" ht="13.85" x14ac:dyDescent="0.3">
      <c r="B2946" s="55"/>
    </row>
    <row r="2947" spans="2:2" ht="13.85" x14ac:dyDescent="0.3">
      <c r="B2947" s="55"/>
    </row>
    <row r="2948" spans="2:2" ht="13.85" x14ac:dyDescent="0.3">
      <c r="B2948" s="55"/>
    </row>
    <row r="2949" spans="2:2" ht="13.85" x14ac:dyDescent="0.3">
      <c r="B2949" s="55"/>
    </row>
    <row r="2950" spans="2:2" ht="13.85" x14ac:dyDescent="0.3">
      <c r="B2950" s="55"/>
    </row>
    <row r="2951" spans="2:2" ht="13.85" x14ac:dyDescent="0.3">
      <c r="B2951" s="55"/>
    </row>
    <row r="2952" spans="2:2" ht="13.85" x14ac:dyDescent="0.3">
      <c r="B2952" s="55"/>
    </row>
    <row r="2953" spans="2:2" ht="13.85" x14ac:dyDescent="0.3">
      <c r="B2953" s="55"/>
    </row>
    <row r="2954" spans="2:2" ht="13.85" x14ac:dyDescent="0.3">
      <c r="B2954" s="55"/>
    </row>
    <row r="2955" spans="2:2" ht="13.85" x14ac:dyDescent="0.3">
      <c r="B2955" s="55"/>
    </row>
    <row r="2956" spans="2:2" ht="13.85" x14ac:dyDescent="0.3">
      <c r="B2956" s="55"/>
    </row>
    <row r="2957" spans="2:2" ht="13.85" x14ac:dyDescent="0.3">
      <c r="B2957" s="55"/>
    </row>
    <row r="2958" spans="2:2" ht="13.85" x14ac:dyDescent="0.3">
      <c r="B2958" s="55"/>
    </row>
    <row r="2959" spans="2:2" ht="13.85" x14ac:dyDescent="0.3">
      <c r="B2959" s="55"/>
    </row>
    <row r="2960" spans="2:2" ht="13.85" x14ac:dyDescent="0.3">
      <c r="B2960" s="55"/>
    </row>
    <row r="2961" spans="2:2" ht="13.85" x14ac:dyDescent="0.3">
      <c r="B2961" s="55"/>
    </row>
    <row r="2962" spans="2:2" ht="13.85" x14ac:dyDescent="0.3">
      <c r="B2962" s="55"/>
    </row>
    <row r="2963" spans="2:2" ht="13.85" x14ac:dyDescent="0.3">
      <c r="B2963" s="55"/>
    </row>
    <row r="2964" spans="2:2" ht="13.85" x14ac:dyDescent="0.3">
      <c r="B2964" s="55"/>
    </row>
    <row r="2965" spans="2:2" ht="13.85" x14ac:dyDescent="0.3">
      <c r="B2965" s="55"/>
    </row>
    <row r="2966" spans="2:2" ht="13.85" x14ac:dyDescent="0.3">
      <c r="B2966" s="55"/>
    </row>
    <row r="2967" spans="2:2" ht="13.85" x14ac:dyDescent="0.3">
      <c r="B2967" s="55"/>
    </row>
    <row r="2968" spans="2:2" ht="13.85" x14ac:dyDescent="0.3">
      <c r="B2968" s="55"/>
    </row>
    <row r="2969" spans="2:2" ht="13.85" x14ac:dyDescent="0.3">
      <c r="B2969" s="55"/>
    </row>
    <row r="2970" spans="2:2" ht="13.85" x14ac:dyDescent="0.3">
      <c r="B2970" s="55"/>
    </row>
    <row r="2971" spans="2:2" ht="13.85" x14ac:dyDescent="0.3">
      <c r="B2971" s="55"/>
    </row>
    <row r="2972" spans="2:2" ht="13.85" x14ac:dyDescent="0.3">
      <c r="B2972" s="55"/>
    </row>
    <row r="2973" spans="2:2" ht="13.85" x14ac:dyDescent="0.3">
      <c r="B2973" s="55"/>
    </row>
    <row r="2974" spans="2:2" ht="13.85" x14ac:dyDescent="0.3">
      <c r="B2974" s="55"/>
    </row>
    <row r="2975" spans="2:2" ht="13.85" x14ac:dyDescent="0.3">
      <c r="B2975" s="55"/>
    </row>
    <row r="2976" spans="2:2" ht="13.85" x14ac:dyDescent="0.3">
      <c r="B2976" s="55"/>
    </row>
    <row r="2977" spans="2:2" ht="13.85" x14ac:dyDescent="0.3">
      <c r="B2977" s="55"/>
    </row>
    <row r="2978" spans="2:2" ht="13.85" x14ac:dyDescent="0.3">
      <c r="B2978" s="55"/>
    </row>
    <row r="2979" spans="2:2" ht="13.85" x14ac:dyDescent="0.3">
      <c r="B2979" s="55"/>
    </row>
    <row r="2980" spans="2:2" ht="13.85" x14ac:dyDescent="0.3">
      <c r="B2980" s="55"/>
    </row>
    <row r="2981" spans="2:2" ht="13.85" x14ac:dyDescent="0.3">
      <c r="B2981" s="55"/>
    </row>
    <row r="2982" spans="2:2" ht="13.85" x14ac:dyDescent="0.3">
      <c r="B2982" s="55"/>
    </row>
    <row r="2983" spans="2:2" ht="13.85" x14ac:dyDescent="0.3">
      <c r="B2983" s="55"/>
    </row>
    <row r="2984" spans="2:2" ht="13.85" x14ac:dyDescent="0.3">
      <c r="B2984" s="55"/>
    </row>
    <row r="2985" spans="2:2" ht="13.85" x14ac:dyDescent="0.3">
      <c r="B2985" s="55"/>
    </row>
    <row r="2986" spans="2:2" ht="13.85" x14ac:dyDescent="0.3">
      <c r="B2986" s="55"/>
    </row>
    <row r="2987" spans="2:2" ht="13.85" x14ac:dyDescent="0.3">
      <c r="B2987" s="55"/>
    </row>
    <row r="2988" spans="2:2" ht="13.85" x14ac:dyDescent="0.3">
      <c r="B2988" s="55"/>
    </row>
    <row r="2989" spans="2:2" ht="13.85" x14ac:dyDescent="0.3">
      <c r="B2989" s="55"/>
    </row>
    <row r="2990" spans="2:2" ht="13.85" x14ac:dyDescent="0.3">
      <c r="B2990" s="55"/>
    </row>
    <row r="2991" spans="2:2" ht="13.85" x14ac:dyDescent="0.3">
      <c r="B2991" s="55"/>
    </row>
    <row r="2992" spans="2:2" ht="13.85" x14ac:dyDescent="0.3">
      <c r="B2992" s="55"/>
    </row>
    <row r="2993" spans="2:2" ht="13.85" x14ac:dyDescent="0.3">
      <c r="B2993" s="55"/>
    </row>
    <row r="2994" spans="2:2" ht="13.85" x14ac:dyDescent="0.3">
      <c r="B2994" s="55"/>
    </row>
    <row r="2995" spans="2:2" ht="13.85" x14ac:dyDescent="0.3">
      <c r="B2995" s="55"/>
    </row>
    <row r="2996" spans="2:2" ht="13.85" x14ac:dyDescent="0.3">
      <c r="B2996" s="55"/>
    </row>
    <row r="2997" spans="2:2" ht="13.85" x14ac:dyDescent="0.3">
      <c r="B2997" s="55"/>
    </row>
    <row r="2998" spans="2:2" ht="13.85" x14ac:dyDescent="0.3">
      <c r="B2998" s="55"/>
    </row>
    <row r="2999" spans="2:2" ht="13.85" x14ac:dyDescent="0.3">
      <c r="B2999" s="55"/>
    </row>
    <row r="3000" spans="2:2" ht="13.85" x14ac:dyDescent="0.3">
      <c r="B3000" s="55"/>
    </row>
    <row r="3001" spans="2:2" ht="13.85" x14ac:dyDescent="0.3">
      <c r="B3001" s="55"/>
    </row>
    <row r="3002" spans="2:2" ht="13.85" x14ac:dyDescent="0.3">
      <c r="B3002" s="55"/>
    </row>
    <row r="3003" spans="2:2" ht="13.85" x14ac:dyDescent="0.3">
      <c r="B3003" s="55"/>
    </row>
    <row r="3004" spans="2:2" ht="13.85" x14ac:dyDescent="0.3">
      <c r="B3004" s="55"/>
    </row>
    <row r="3005" spans="2:2" ht="13.85" x14ac:dyDescent="0.3">
      <c r="B3005" s="55"/>
    </row>
    <row r="3006" spans="2:2" ht="13.85" x14ac:dyDescent="0.3">
      <c r="B3006" s="55"/>
    </row>
    <row r="3007" spans="2:2" ht="13.85" x14ac:dyDescent="0.3">
      <c r="B3007" s="55"/>
    </row>
    <row r="3008" spans="2:2" ht="13.85" x14ac:dyDescent="0.3">
      <c r="B3008" s="55"/>
    </row>
    <row r="3009" spans="2:2" ht="13.85" x14ac:dyDescent="0.3">
      <c r="B3009" s="55"/>
    </row>
    <row r="3010" spans="2:2" ht="13.85" x14ac:dyDescent="0.3">
      <c r="B3010" s="55"/>
    </row>
    <row r="3011" spans="2:2" ht="13.85" x14ac:dyDescent="0.3">
      <c r="B3011" s="55"/>
    </row>
    <row r="3012" spans="2:2" ht="13.85" x14ac:dyDescent="0.3">
      <c r="B3012" s="55"/>
    </row>
    <row r="3013" spans="2:2" ht="13.85" x14ac:dyDescent="0.3">
      <c r="B3013" s="55"/>
    </row>
    <row r="3014" spans="2:2" ht="13.85" x14ac:dyDescent="0.3">
      <c r="B3014" s="55"/>
    </row>
    <row r="3015" spans="2:2" ht="13.85" x14ac:dyDescent="0.3">
      <c r="B3015" s="55"/>
    </row>
    <row r="3016" spans="2:2" ht="13.85" x14ac:dyDescent="0.3">
      <c r="B3016" s="55"/>
    </row>
    <row r="3017" spans="2:2" ht="13.85" x14ac:dyDescent="0.3">
      <c r="B3017" s="55"/>
    </row>
    <row r="3018" spans="2:2" ht="13.85" x14ac:dyDescent="0.3">
      <c r="B3018" s="55"/>
    </row>
    <row r="3019" spans="2:2" ht="13.85" x14ac:dyDescent="0.3">
      <c r="B3019" s="55"/>
    </row>
    <row r="3020" spans="2:2" ht="13.85" x14ac:dyDescent="0.3">
      <c r="B3020" s="55"/>
    </row>
    <row r="3021" spans="2:2" ht="13.85" x14ac:dyDescent="0.3">
      <c r="B3021" s="55"/>
    </row>
    <row r="3022" spans="2:2" ht="13.85" x14ac:dyDescent="0.3">
      <c r="B3022" s="55"/>
    </row>
    <row r="3023" spans="2:2" ht="13.85" x14ac:dyDescent="0.3">
      <c r="B3023" s="55"/>
    </row>
    <row r="3024" spans="2:2" ht="13.85" x14ac:dyDescent="0.3">
      <c r="B3024" s="55"/>
    </row>
    <row r="3025" spans="2:2" ht="13.85" x14ac:dyDescent="0.3">
      <c r="B3025" s="55"/>
    </row>
    <row r="3026" spans="2:2" ht="13.85" x14ac:dyDescent="0.3">
      <c r="B3026" s="55"/>
    </row>
    <row r="3027" spans="2:2" ht="13.85" x14ac:dyDescent="0.3">
      <c r="B3027" s="55"/>
    </row>
    <row r="3028" spans="2:2" ht="13.85" x14ac:dyDescent="0.3">
      <c r="B3028" s="55"/>
    </row>
    <row r="3029" spans="2:2" ht="13.85" x14ac:dyDescent="0.3">
      <c r="B3029" s="55"/>
    </row>
    <row r="3030" spans="2:2" ht="13.85" x14ac:dyDescent="0.3">
      <c r="B3030" s="55"/>
    </row>
    <row r="3031" spans="2:2" ht="13.85" x14ac:dyDescent="0.3">
      <c r="B3031" s="55"/>
    </row>
    <row r="3032" spans="2:2" ht="13.85" x14ac:dyDescent="0.3">
      <c r="B3032" s="55"/>
    </row>
    <row r="3033" spans="2:2" ht="13.85" x14ac:dyDescent="0.3">
      <c r="B3033" s="55"/>
    </row>
    <row r="3034" spans="2:2" ht="13.85" x14ac:dyDescent="0.3">
      <c r="B3034" s="55"/>
    </row>
    <row r="3035" spans="2:2" ht="13.85" x14ac:dyDescent="0.3">
      <c r="B3035" s="55"/>
    </row>
    <row r="3036" spans="2:2" ht="13.85" x14ac:dyDescent="0.3">
      <c r="B3036" s="55"/>
    </row>
    <row r="3037" spans="2:2" ht="13.85" x14ac:dyDescent="0.3">
      <c r="B3037" s="55"/>
    </row>
    <row r="3038" spans="2:2" ht="13.85" x14ac:dyDescent="0.3">
      <c r="B3038" s="55"/>
    </row>
    <row r="3039" spans="2:2" ht="13.85" x14ac:dyDescent="0.3">
      <c r="B3039" s="55"/>
    </row>
    <row r="3040" spans="2:2" ht="13.85" x14ac:dyDescent="0.3">
      <c r="B3040" s="55"/>
    </row>
    <row r="3041" spans="2:2" ht="13.85" x14ac:dyDescent="0.3">
      <c r="B3041" s="55"/>
    </row>
    <row r="3042" spans="2:2" ht="13.85" x14ac:dyDescent="0.3">
      <c r="B3042" s="55"/>
    </row>
    <row r="3043" spans="2:2" ht="13.85" x14ac:dyDescent="0.3">
      <c r="B3043" s="55"/>
    </row>
    <row r="3044" spans="2:2" ht="13.85" x14ac:dyDescent="0.3">
      <c r="B3044" s="55"/>
    </row>
    <row r="3045" spans="2:2" ht="13.85" x14ac:dyDescent="0.3">
      <c r="B3045" s="55"/>
    </row>
    <row r="3046" spans="2:2" ht="13.85" x14ac:dyDescent="0.3">
      <c r="B3046" s="55"/>
    </row>
    <row r="3047" spans="2:2" ht="13.85" x14ac:dyDescent="0.3">
      <c r="B3047" s="55"/>
    </row>
    <row r="3048" spans="2:2" ht="13.85" x14ac:dyDescent="0.3">
      <c r="B3048" s="55"/>
    </row>
    <row r="3049" spans="2:2" ht="13.85" x14ac:dyDescent="0.3">
      <c r="B3049" s="55"/>
    </row>
    <row r="3050" spans="2:2" ht="13.85" x14ac:dyDescent="0.3">
      <c r="B3050" s="55"/>
    </row>
    <row r="3051" spans="2:2" ht="13.85" x14ac:dyDescent="0.3">
      <c r="B3051" s="55"/>
    </row>
    <row r="3052" spans="2:2" ht="13.85" x14ac:dyDescent="0.3">
      <c r="B3052" s="55"/>
    </row>
    <row r="3053" spans="2:2" ht="13.85" x14ac:dyDescent="0.3">
      <c r="B3053" s="55"/>
    </row>
    <row r="3054" spans="2:2" ht="13.85" x14ac:dyDescent="0.3">
      <c r="B3054" s="55"/>
    </row>
    <row r="3055" spans="2:2" ht="13.85" x14ac:dyDescent="0.3">
      <c r="B3055" s="55"/>
    </row>
    <row r="3056" spans="2:2" ht="13.85" x14ac:dyDescent="0.3">
      <c r="B3056" s="55"/>
    </row>
    <row r="3057" spans="2:2" ht="13.85" x14ac:dyDescent="0.3">
      <c r="B3057" s="55"/>
    </row>
    <row r="3058" spans="2:2" ht="13.85" x14ac:dyDescent="0.3">
      <c r="B3058" s="55"/>
    </row>
    <row r="3059" spans="2:2" ht="13.85" x14ac:dyDescent="0.3">
      <c r="B3059" s="55"/>
    </row>
    <row r="3060" spans="2:2" ht="13.85" x14ac:dyDescent="0.3">
      <c r="B3060" s="55"/>
    </row>
    <row r="3061" spans="2:2" ht="13.85" x14ac:dyDescent="0.3">
      <c r="B3061" s="55"/>
    </row>
    <row r="3062" spans="2:2" ht="13.85" x14ac:dyDescent="0.3">
      <c r="B3062" s="55"/>
    </row>
    <row r="3063" spans="2:2" ht="13.85" x14ac:dyDescent="0.3">
      <c r="B3063" s="55"/>
    </row>
    <row r="3064" spans="2:2" ht="13.85" x14ac:dyDescent="0.3">
      <c r="B3064" s="55"/>
    </row>
    <row r="3065" spans="2:2" ht="13.85" x14ac:dyDescent="0.3">
      <c r="B3065" s="55"/>
    </row>
    <row r="3066" spans="2:2" ht="13.85" x14ac:dyDescent="0.3">
      <c r="B3066" s="55"/>
    </row>
    <row r="3067" spans="2:2" ht="13.85" x14ac:dyDescent="0.3">
      <c r="B3067" s="55"/>
    </row>
    <row r="3068" spans="2:2" ht="13.85" x14ac:dyDescent="0.3">
      <c r="B3068" s="55"/>
    </row>
    <row r="3069" spans="2:2" ht="13.85" x14ac:dyDescent="0.3">
      <c r="B3069" s="55"/>
    </row>
    <row r="3070" spans="2:2" ht="13.85" x14ac:dyDescent="0.3">
      <c r="B3070" s="55"/>
    </row>
    <row r="3071" spans="2:2" ht="13.85" x14ac:dyDescent="0.3">
      <c r="B3071" s="55"/>
    </row>
    <row r="3072" spans="2:2" ht="13.85" x14ac:dyDescent="0.3">
      <c r="B3072" s="55"/>
    </row>
    <row r="3073" spans="2:2" ht="13.85" x14ac:dyDescent="0.3">
      <c r="B3073" s="55"/>
    </row>
    <row r="3074" spans="2:2" ht="13.85" x14ac:dyDescent="0.3">
      <c r="B3074" s="55"/>
    </row>
    <row r="3075" spans="2:2" ht="13.85" x14ac:dyDescent="0.3">
      <c r="B3075" s="55"/>
    </row>
    <row r="3076" spans="2:2" ht="13.85" x14ac:dyDescent="0.3">
      <c r="B3076" s="55"/>
    </row>
    <row r="3077" spans="2:2" ht="13.85" x14ac:dyDescent="0.3">
      <c r="B3077" s="55"/>
    </row>
    <row r="3078" spans="2:2" ht="13.85" x14ac:dyDescent="0.3">
      <c r="B3078" s="55"/>
    </row>
    <row r="3079" spans="2:2" ht="13.85" x14ac:dyDescent="0.3">
      <c r="B3079" s="55"/>
    </row>
    <row r="3080" spans="2:2" ht="13.85" x14ac:dyDescent="0.3">
      <c r="B3080" s="55"/>
    </row>
    <row r="3081" spans="2:2" ht="13.85" x14ac:dyDescent="0.3">
      <c r="B3081" s="55"/>
    </row>
    <row r="3082" spans="2:2" ht="13.85" x14ac:dyDescent="0.3">
      <c r="B3082" s="55"/>
    </row>
    <row r="3083" spans="2:2" ht="13.85" x14ac:dyDescent="0.3">
      <c r="B3083" s="55"/>
    </row>
    <row r="3084" spans="2:2" ht="13.85" x14ac:dyDescent="0.3">
      <c r="B3084" s="55"/>
    </row>
    <row r="3085" spans="2:2" ht="13.85" x14ac:dyDescent="0.3">
      <c r="B3085" s="55"/>
    </row>
    <row r="3086" spans="2:2" ht="13.85" x14ac:dyDescent="0.3">
      <c r="B3086" s="55"/>
    </row>
    <row r="3087" spans="2:2" ht="13.85" x14ac:dyDescent="0.3">
      <c r="B3087" s="55"/>
    </row>
    <row r="3088" spans="2:2" ht="13.85" x14ac:dyDescent="0.3">
      <c r="B3088" s="55"/>
    </row>
    <row r="3089" spans="2:2" ht="13.85" x14ac:dyDescent="0.3">
      <c r="B3089" s="55"/>
    </row>
    <row r="3090" spans="2:2" ht="13.85" x14ac:dyDescent="0.3">
      <c r="B3090" s="55"/>
    </row>
    <row r="3091" spans="2:2" ht="13.85" x14ac:dyDescent="0.3">
      <c r="B3091" s="55"/>
    </row>
    <row r="3092" spans="2:2" ht="13.85" x14ac:dyDescent="0.3">
      <c r="B3092" s="55"/>
    </row>
    <row r="3093" spans="2:2" ht="13.85" x14ac:dyDescent="0.3">
      <c r="B3093" s="55"/>
    </row>
    <row r="3094" spans="2:2" ht="13.85" x14ac:dyDescent="0.3">
      <c r="B3094" s="55"/>
    </row>
    <row r="3095" spans="2:2" ht="13.85" x14ac:dyDescent="0.3">
      <c r="B3095" s="55"/>
    </row>
    <row r="3096" spans="2:2" ht="13.85" x14ac:dyDescent="0.3">
      <c r="B3096" s="55"/>
    </row>
    <row r="3097" spans="2:2" ht="13.85" x14ac:dyDescent="0.3">
      <c r="B3097" s="55"/>
    </row>
    <row r="3098" spans="2:2" ht="13.85" x14ac:dyDescent="0.3">
      <c r="B3098" s="55"/>
    </row>
    <row r="3099" spans="2:2" ht="13.85" x14ac:dyDescent="0.3">
      <c r="B3099" s="55"/>
    </row>
    <row r="3100" spans="2:2" ht="13.85" x14ac:dyDescent="0.3">
      <c r="B3100" s="55"/>
    </row>
    <row r="3101" spans="2:2" ht="13.85" x14ac:dyDescent="0.3">
      <c r="B3101" s="55"/>
    </row>
    <row r="3102" spans="2:2" ht="13.85" x14ac:dyDescent="0.3">
      <c r="B3102" s="55"/>
    </row>
    <row r="3103" spans="2:2" ht="13.85" x14ac:dyDescent="0.3">
      <c r="B3103" s="55"/>
    </row>
    <row r="3104" spans="2:2" ht="13.85" x14ac:dyDescent="0.3">
      <c r="B3104" s="55"/>
    </row>
    <row r="3105" spans="2:2" ht="13.85" x14ac:dyDescent="0.3">
      <c r="B3105" s="55"/>
    </row>
    <row r="3106" spans="2:2" ht="13.85" x14ac:dyDescent="0.3">
      <c r="B3106" s="55"/>
    </row>
    <row r="3107" spans="2:2" ht="13.85" x14ac:dyDescent="0.3">
      <c r="B3107" s="55"/>
    </row>
    <row r="3108" spans="2:2" ht="13.85" x14ac:dyDescent="0.3">
      <c r="B3108" s="55"/>
    </row>
    <row r="3109" spans="2:2" ht="13.85" x14ac:dyDescent="0.3">
      <c r="B3109" s="55"/>
    </row>
    <row r="3110" spans="2:2" ht="13.85" x14ac:dyDescent="0.3">
      <c r="B3110" s="55"/>
    </row>
    <row r="3111" spans="2:2" ht="13.85" x14ac:dyDescent="0.3">
      <c r="B3111" s="55"/>
    </row>
    <row r="3112" spans="2:2" ht="13.85" x14ac:dyDescent="0.3">
      <c r="B3112" s="55"/>
    </row>
    <row r="3113" spans="2:2" ht="13.85" x14ac:dyDescent="0.3">
      <c r="B3113" s="55"/>
    </row>
    <row r="3114" spans="2:2" ht="13.85" x14ac:dyDescent="0.3">
      <c r="B3114" s="55"/>
    </row>
    <row r="3115" spans="2:2" ht="13.85" x14ac:dyDescent="0.3">
      <c r="B3115" s="55"/>
    </row>
    <row r="3116" spans="2:2" ht="13.85" x14ac:dyDescent="0.3">
      <c r="B3116" s="55"/>
    </row>
    <row r="3117" spans="2:2" ht="13.85" x14ac:dyDescent="0.3">
      <c r="B3117" s="55"/>
    </row>
    <row r="3118" spans="2:2" ht="13.85" x14ac:dyDescent="0.3">
      <c r="B3118" s="55"/>
    </row>
    <row r="3119" spans="2:2" ht="13.85" x14ac:dyDescent="0.3">
      <c r="B3119" s="55"/>
    </row>
    <row r="3120" spans="2:2" ht="13.85" x14ac:dyDescent="0.3">
      <c r="B3120" s="55"/>
    </row>
    <row r="3121" spans="2:2" ht="13.85" x14ac:dyDescent="0.3">
      <c r="B3121" s="55"/>
    </row>
    <row r="3122" spans="2:2" ht="13.85" x14ac:dyDescent="0.3">
      <c r="B3122" s="55"/>
    </row>
    <row r="3123" spans="2:2" ht="13.85" x14ac:dyDescent="0.3">
      <c r="B3123" s="55"/>
    </row>
    <row r="3124" spans="2:2" ht="13.85" x14ac:dyDescent="0.3">
      <c r="B3124" s="55"/>
    </row>
    <row r="3125" spans="2:2" ht="13.85" x14ac:dyDescent="0.3">
      <c r="B3125" s="55"/>
    </row>
    <row r="3126" spans="2:2" ht="13.85" x14ac:dyDescent="0.3">
      <c r="B3126" s="55"/>
    </row>
    <row r="3127" spans="2:2" ht="13.85" x14ac:dyDescent="0.3">
      <c r="B3127" s="55"/>
    </row>
    <row r="3128" spans="2:2" ht="13.85" x14ac:dyDescent="0.3">
      <c r="B3128" s="55"/>
    </row>
    <row r="3129" spans="2:2" ht="13.85" x14ac:dyDescent="0.3">
      <c r="B3129" s="55"/>
    </row>
    <row r="3130" spans="2:2" ht="13.85" x14ac:dyDescent="0.3">
      <c r="B3130" s="55"/>
    </row>
    <row r="3131" spans="2:2" ht="13.85" x14ac:dyDescent="0.3">
      <c r="B3131" s="55"/>
    </row>
    <row r="3132" spans="2:2" ht="13.85" x14ac:dyDescent="0.3">
      <c r="B3132" s="55"/>
    </row>
    <row r="3133" spans="2:2" ht="13.85" x14ac:dyDescent="0.3">
      <c r="B3133" s="55"/>
    </row>
    <row r="3134" spans="2:2" ht="13.85" x14ac:dyDescent="0.3">
      <c r="B3134" s="55"/>
    </row>
    <row r="3135" spans="2:2" ht="13.85" x14ac:dyDescent="0.3">
      <c r="B3135" s="55"/>
    </row>
    <row r="3136" spans="2:2" ht="13.85" x14ac:dyDescent="0.3">
      <c r="B3136" s="55"/>
    </row>
    <row r="3137" spans="2:2" ht="13.85" x14ac:dyDescent="0.3">
      <c r="B3137" s="55"/>
    </row>
    <row r="3138" spans="2:2" ht="13.85" x14ac:dyDescent="0.3">
      <c r="B3138" s="55"/>
    </row>
    <row r="3139" spans="2:2" ht="13.85" x14ac:dyDescent="0.3">
      <c r="B3139" s="55"/>
    </row>
    <row r="3140" spans="2:2" ht="13.85" x14ac:dyDescent="0.3">
      <c r="B3140" s="55"/>
    </row>
    <row r="3141" spans="2:2" ht="13.85" x14ac:dyDescent="0.3">
      <c r="B3141" s="55"/>
    </row>
    <row r="3142" spans="2:2" ht="13.85" x14ac:dyDescent="0.3">
      <c r="B3142" s="55"/>
    </row>
    <row r="3143" spans="2:2" ht="13.85" x14ac:dyDescent="0.3">
      <c r="B3143" s="55"/>
    </row>
    <row r="3144" spans="2:2" ht="13.85" x14ac:dyDescent="0.3">
      <c r="B3144" s="55"/>
    </row>
    <row r="3145" spans="2:2" ht="13.85" x14ac:dyDescent="0.3">
      <c r="B3145" s="55"/>
    </row>
    <row r="3146" spans="2:2" ht="13.85" x14ac:dyDescent="0.3">
      <c r="B3146" s="55"/>
    </row>
    <row r="3147" spans="2:2" ht="13.85" x14ac:dyDescent="0.3">
      <c r="B3147" s="55"/>
    </row>
    <row r="3148" spans="2:2" ht="13.85" x14ac:dyDescent="0.3">
      <c r="B3148" s="55"/>
    </row>
    <row r="3149" spans="2:2" ht="13.85" x14ac:dyDescent="0.3">
      <c r="B3149" s="55"/>
    </row>
    <row r="3150" spans="2:2" ht="13.85" x14ac:dyDescent="0.3">
      <c r="B3150" s="55"/>
    </row>
    <row r="3151" spans="2:2" ht="13.85" x14ac:dyDescent="0.3">
      <c r="B3151" s="55"/>
    </row>
    <row r="3152" spans="2:2" ht="13.85" x14ac:dyDescent="0.3">
      <c r="B3152" s="55"/>
    </row>
    <row r="3153" spans="2:2" ht="13.85" x14ac:dyDescent="0.3">
      <c r="B3153" s="55"/>
    </row>
    <row r="3154" spans="2:2" ht="13.85" x14ac:dyDescent="0.3">
      <c r="B3154" s="55"/>
    </row>
    <row r="3155" spans="2:2" ht="13.85" x14ac:dyDescent="0.3">
      <c r="B3155" s="55"/>
    </row>
    <row r="3156" spans="2:2" ht="13.85" x14ac:dyDescent="0.3">
      <c r="B3156" s="55"/>
    </row>
    <row r="3157" spans="2:2" ht="13.85" x14ac:dyDescent="0.3">
      <c r="B3157" s="55"/>
    </row>
    <row r="3158" spans="2:2" ht="13.85" x14ac:dyDescent="0.3">
      <c r="B3158" s="55"/>
    </row>
    <row r="3159" spans="2:2" ht="13.85" x14ac:dyDescent="0.3">
      <c r="B3159" s="55"/>
    </row>
    <row r="3160" spans="2:2" ht="13.85" x14ac:dyDescent="0.3">
      <c r="B3160" s="55"/>
    </row>
    <row r="3161" spans="2:2" ht="13.85" x14ac:dyDescent="0.3">
      <c r="B3161" s="55"/>
    </row>
    <row r="3162" spans="2:2" ht="13.85" x14ac:dyDescent="0.3">
      <c r="B3162" s="55"/>
    </row>
    <row r="3163" spans="2:2" ht="13.85" x14ac:dyDescent="0.3">
      <c r="B3163" s="55"/>
    </row>
    <row r="3164" spans="2:2" ht="13.85" x14ac:dyDescent="0.3">
      <c r="B3164" s="55"/>
    </row>
    <row r="3165" spans="2:2" ht="13.85" x14ac:dyDescent="0.3">
      <c r="B3165" s="55"/>
    </row>
    <row r="3166" spans="2:2" ht="13.85" x14ac:dyDescent="0.3">
      <c r="B3166" s="55"/>
    </row>
    <row r="3167" spans="2:2" ht="13.85" x14ac:dyDescent="0.3">
      <c r="B3167" s="55"/>
    </row>
    <row r="3168" spans="2:2" ht="13.85" x14ac:dyDescent="0.3">
      <c r="B3168" s="55"/>
    </row>
    <row r="3169" spans="2:2" ht="13.85" x14ac:dyDescent="0.3">
      <c r="B3169" s="55"/>
    </row>
    <row r="3170" spans="2:2" ht="13.85" x14ac:dyDescent="0.3">
      <c r="B3170" s="55"/>
    </row>
    <row r="3171" spans="2:2" ht="13.85" x14ac:dyDescent="0.3">
      <c r="B3171" s="55"/>
    </row>
    <row r="3172" spans="2:2" ht="13.85" x14ac:dyDescent="0.3">
      <c r="B3172" s="55"/>
    </row>
    <row r="3173" spans="2:2" ht="13.85" x14ac:dyDescent="0.3">
      <c r="B3173" s="55"/>
    </row>
    <row r="3174" spans="2:2" ht="13.85" x14ac:dyDescent="0.3">
      <c r="B3174" s="55"/>
    </row>
    <row r="3175" spans="2:2" ht="13.85" x14ac:dyDescent="0.3">
      <c r="B3175" s="55"/>
    </row>
    <row r="3176" spans="2:2" ht="13.85" x14ac:dyDescent="0.3">
      <c r="B3176" s="55"/>
    </row>
    <row r="3177" spans="2:2" ht="13.85" x14ac:dyDescent="0.3">
      <c r="B3177" s="55"/>
    </row>
    <row r="3178" spans="2:2" ht="13.85" x14ac:dyDescent="0.3">
      <c r="B3178" s="55"/>
    </row>
    <row r="3179" spans="2:2" ht="13.85" x14ac:dyDescent="0.3">
      <c r="B3179" s="55"/>
    </row>
    <row r="3180" spans="2:2" ht="13.85" x14ac:dyDescent="0.3">
      <c r="B3180" s="55"/>
    </row>
    <row r="3181" spans="2:2" ht="13.85" x14ac:dyDescent="0.3">
      <c r="B3181" s="55"/>
    </row>
    <row r="3182" spans="2:2" ht="13.85" x14ac:dyDescent="0.3">
      <c r="B3182" s="55"/>
    </row>
    <row r="3183" spans="2:2" ht="13.85" x14ac:dyDescent="0.3">
      <c r="B3183" s="55"/>
    </row>
    <row r="3184" spans="2:2" ht="13.85" x14ac:dyDescent="0.3">
      <c r="B3184" s="55"/>
    </row>
    <row r="3185" spans="2:2" ht="13.85" x14ac:dyDescent="0.3">
      <c r="B3185" s="55"/>
    </row>
    <row r="3186" spans="2:2" ht="13.85" x14ac:dyDescent="0.3">
      <c r="B3186" s="55"/>
    </row>
    <row r="3187" spans="2:2" ht="13.85" x14ac:dyDescent="0.3">
      <c r="B3187" s="55"/>
    </row>
    <row r="3188" spans="2:2" ht="13.85" x14ac:dyDescent="0.3">
      <c r="B3188" s="55"/>
    </row>
    <row r="3189" spans="2:2" ht="13.85" x14ac:dyDescent="0.3">
      <c r="B3189" s="55"/>
    </row>
    <row r="3190" spans="2:2" ht="13.85" x14ac:dyDescent="0.3">
      <c r="B3190" s="55"/>
    </row>
    <row r="3191" spans="2:2" ht="13.85" x14ac:dyDescent="0.3">
      <c r="B3191" s="55"/>
    </row>
    <row r="3192" spans="2:2" ht="13.85" x14ac:dyDescent="0.3">
      <c r="B3192" s="55"/>
    </row>
    <row r="3193" spans="2:2" ht="13.85" x14ac:dyDescent="0.3">
      <c r="B3193" s="55"/>
    </row>
    <row r="3194" spans="2:2" ht="13.85" x14ac:dyDescent="0.3">
      <c r="B3194" s="55"/>
    </row>
    <row r="3195" spans="2:2" ht="13.85" x14ac:dyDescent="0.3">
      <c r="B3195" s="55"/>
    </row>
    <row r="3196" spans="2:2" ht="13.85" x14ac:dyDescent="0.3">
      <c r="B3196" s="55"/>
    </row>
    <row r="3197" spans="2:2" ht="13.85" x14ac:dyDescent="0.3">
      <c r="B3197" s="55"/>
    </row>
    <row r="3198" spans="2:2" ht="13.85" x14ac:dyDescent="0.3">
      <c r="B3198" s="55"/>
    </row>
    <row r="3199" spans="2:2" ht="13.85" x14ac:dyDescent="0.3">
      <c r="B3199" s="55"/>
    </row>
    <row r="3200" spans="2:2" ht="13.85" x14ac:dyDescent="0.3">
      <c r="B3200" s="55"/>
    </row>
    <row r="3201" spans="2:2" ht="13.85" x14ac:dyDescent="0.3">
      <c r="B3201" s="55"/>
    </row>
    <row r="3202" spans="2:2" ht="13.85" x14ac:dyDescent="0.3">
      <c r="B3202" s="55"/>
    </row>
    <row r="3203" spans="2:2" ht="13.85" x14ac:dyDescent="0.3">
      <c r="B3203" s="55"/>
    </row>
    <row r="3204" spans="2:2" ht="13.85" x14ac:dyDescent="0.3">
      <c r="B3204" s="55"/>
    </row>
    <row r="3205" spans="2:2" ht="13.85" x14ac:dyDescent="0.3">
      <c r="B3205" s="55"/>
    </row>
    <row r="3206" spans="2:2" ht="13.85" x14ac:dyDescent="0.3">
      <c r="B3206" s="55"/>
    </row>
    <row r="3207" spans="2:2" ht="13.85" x14ac:dyDescent="0.3">
      <c r="B3207" s="55"/>
    </row>
    <row r="3208" spans="2:2" ht="13.85" x14ac:dyDescent="0.3">
      <c r="B3208" s="55"/>
    </row>
    <row r="3209" spans="2:2" ht="13.85" x14ac:dyDescent="0.3">
      <c r="B3209" s="55"/>
    </row>
    <row r="3210" spans="2:2" ht="13.85" x14ac:dyDescent="0.3">
      <c r="B3210" s="55"/>
    </row>
    <row r="3211" spans="2:2" ht="13.85" x14ac:dyDescent="0.3">
      <c r="B3211" s="55"/>
    </row>
    <row r="3212" spans="2:2" ht="13.85" x14ac:dyDescent="0.3">
      <c r="B3212" s="55"/>
    </row>
    <row r="3213" spans="2:2" ht="13.85" x14ac:dyDescent="0.3">
      <c r="B3213" s="55"/>
    </row>
    <row r="3214" spans="2:2" ht="13.85" x14ac:dyDescent="0.3">
      <c r="B3214" s="55"/>
    </row>
    <row r="3215" spans="2:2" ht="13.85" x14ac:dyDescent="0.3">
      <c r="B3215" s="55"/>
    </row>
    <row r="3216" spans="2:2" ht="13.85" x14ac:dyDescent="0.3">
      <c r="B3216" s="55"/>
    </row>
    <row r="3217" spans="2:2" ht="13.85" x14ac:dyDescent="0.3">
      <c r="B3217" s="55"/>
    </row>
    <row r="3218" spans="2:2" ht="13.85" x14ac:dyDescent="0.3">
      <c r="B3218" s="55"/>
    </row>
    <row r="3219" spans="2:2" ht="13.85" x14ac:dyDescent="0.3">
      <c r="B3219" s="55"/>
    </row>
    <row r="3220" spans="2:2" ht="13.85" x14ac:dyDescent="0.3">
      <c r="B3220" s="55"/>
    </row>
    <row r="3221" spans="2:2" ht="13.85" x14ac:dyDescent="0.3">
      <c r="B3221" s="55"/>
    </row>
    <row r="3222" spans="2:2" ht="13.85" x14ac:dyDescent="0.3">
      <c r="B3222" s="55"/>
    </row>
    <row r="3223" spans="2:2" ht="13.85" x14ac:dyDescent="0.3">
      <c r="B3223" s="55"/>
    </row>
    <row r="3224" spans="2:2" ht="13.85" x14ac:dyDescent="0.3">
      <c r="B3224" s="55"/>
    </row>
    <row r="3225" spans="2:2" ht="13.85" x14ac:dyDescent="0.3">
      <c r="B3225" s="55"/>
    </row>
    <row r="3226" spans="2:2" ht="13.85" x14ac:dyDescent="0.3">
      <c r="B3226" s="55"/>
    </row>
    <row r="3227" spans="2:2" ht="13.85" x14ac:dyDescent="0.3">
      <c r="B3227" s="55"/>
    </row>
    <row r="3228" spans="2:2" ht="13.85" x14ac:dyDescent="0.3">
      <c r="B3228" s="55"/>
    </row>
    <row r="3229" spans="2:2" ht="13.85" x14ac:dyDescent="0.3">
      <c r="B3229" s="55"/>
    </row>
    <row r="3230" spans="2:2" ht="13.85" x14ac:dyDescent="0.3">
      <c r="B3230" s="55"/>
    </row>
    <row r="3231" spans="2:2" ht="13.85" x14ac:dyDescent="0.3">
      <c r="B3231" s="55"/>
    </row>
    <row r="3232" spans="2:2" ht="13.85" x14ac:dyDescent="0.3">
      <c r="B3232" s="55"/>
    </row>
    <row r="3233" spans="2:2" ht="13.85" x14ac:dyDescent="0.3">
      <c r="B3233" s="55"/>
    </row>
    <row r="3234" spans="2:2" ht="13.85" x14ac:dyDescent="0.3">
      <c r="B3234" s="55"/>
    </row>
    <row r="3235" spans="2:2" ht="13.85" x14ac:dyDescent="0.3">
      <c r="B3235" s="55"/>
    </row>
    <row r="3236" spans="2:2" ht="13.85" x14ac:dyDescent="0.3">
      <c r="B3236" s="55"/>
    </row>
    <row r="3237" spans="2:2" ht="13.85" x14ac:dyDescent="0.3">
      <c r="B3237" s="55"/>
    </row>
    <row r="3238" spans="2:2" ht="13.85" x14ac:dyDescent="0.3">
      <c r="B3238" s="55"/>
    </row>
    <row r="3239" spans="2:2" ht="13.85" x14ac:dyDescent="0.3">
      <c r="B3239" s="55"/>
    </row>
    <row r="3240" spans="2:2" ht="13.85" x14ac:dyDescent="0.3">
      <c r="B3240" s="55"/>
    </row>
    <row r="3241" spans="2:2" ht="13.85" x14ac:dyDescent="0.3">
      <c r="B3241" s="55"/>
    </row>
    <row r="3242" spans="2:2" ht="13.85" x14ac:dyDescent="0.3">
      <c r="B3242" s="55"/>
    </row>
    <row r="3243" spans="2:2" ht="13.85" x14ac:dyDescent="0.3">
      <c r="B3243" s="55"/>
    </row>
    <row r="3244" spans="2:2" ht="13.85" x14ac:dyDescent="0.3">
      <c r="B3244" s="55"/>
    </row>
    <row r="3245" spans="2:2" ht="13.85" x14ac:dyDescent="0.3">
      <c r="B3245" s="55"/>
    </row>
    <row r="3246" spans="2:2" ht="13.85" x14ac:dyDescent="0.3">
      <c r="B3246" s="55"/>
    </row>
    <row r="3247" spans="2:2" ht="13.85" x14ac:dyDescent="0.3">
      <c r="B3247" s="55"/>
    </row>
    <row r="3248" spans="2:2" ht="13.85" x14ac:dyDescent="0.3">
      <c r="B3248" s="55"/>
    </row>
    <row r="3249" spans="2:2" ht="13.85" x14ac:dyDescent="0.3">
      <c r="B3249" s="55"/>
    </row>
    <row r="3250" spans="2:2" ht="13.85" x14ac:dyDescent="0.3">
      <c r="B3250" s="55"/>
    </row>
    <row r="3251" spans="2:2" ht="13.85" x14ac:dyDescent="0.3">
      <c r="B3251" s="55"/>
    </row>
    <row r="3252" spans="2:2" ht="13.85" x14ac:dyDescent="0.3">
      <c r="B3252" s="55"/>
    </row>
    <row r="3253" spans="2:2" ht="13.85" x14ac:dyDescent="0.3">
      <c r="B3253" s="55"/>
    </row>
    <row r="3254" spans="2:2" ht="13.85" x14ac:dyDescent="0.3">
      <c r="B3254" s="55"/>
    </row>
    <row r="3255" spans="2:2" ht="13.85" x14ac:dyDescent="0.3">
      <c r="B3255" s="55"/>
    </row>
    <row r="3256" spans="2:2" ht="13.85" x14ac:dyDescent="0.3">
      <c r="B3256" s="55"/>
    </row>
    <row r="3257" spans="2:2" ht="13.85" x14ac:dyDescent="0.3">
      <c r="B3257" s="55"/>
    </row>
    <row r="3258" spans="2:2" ht="13.85" x14ac:dyDescent="0.3">
      <c r="B3258" s="55"/>
    </row>
    <row r="3259" spans="2:2" ht="13.85" x14ac:dyDescent="0.3">
      <c r="B3259" s="55"/>
    </row>
    <row r="3260" spans="2:2" ht="13.85" x14ac:dyDescent="0.3">
      <c r="B3260" s="55"/>
    </row>
    <row r="3261" spans="2:2" ht="13.85" x14ac:dyDescent="0.3">
      <c r="B3261" s="55"/>
    </row>
    <row r="3262" spans="2:2" ht="13.85" x14ac:dyDescent="0.3">
      <c r="B3262" s="55"/>
    </row>
    <row r="3263" spans="2:2" ht="13.85" x14ac:dyDescent="0.3">
      <c r="B3263" s="55"/>
    </row>
    <row r="3264" spans="2:2" ht="13.85" x14ac:dyDescent="0.3">
      <c r="B3264" s="55"/>
    </row>
    <row r="3265" spans="2:2" ht="13.85" x14ac:dyDescent="0.3">
      <c r="B3265" s="55"/>
    </row>
    <row r="3266" spans="2:2" ht="13.85" x14ac:dyDescent="0.3">
      <c r="B3266" s="55"/>
    </row>
    <row r="3267" spans="2:2" ht="13.85" x14ac:dyDescent="0.3">
      <c r="B3267" s="55"/>
    </row>
    <row r="3268" spans="2:2" ht="13.85" x14ac:dyDescent="0.3">
      <c r="B3268" s="55"/>
    </row>
    <row r="3269" spans="2:2" ht="13.85" x14ac:dyDescent="0.3">
      <c r="B3269" s="55"/>
    </row>
    <row r="3270" spans="2:2" ht="13.85" x14ac:dyDescent="0.3">
      <c r="B3270" s="55"/>
    </row>
    <row r="3271" spans="2:2" ht="13.85" x14ac:dyDescent="0.3">
      <c r="B3271" s="55"/>
    </row>
    <row r="3272" spans="2:2" ht="13.85" x14ac:dyDescent="0.3">
      <c r="B3272" s="55"/>
    </row>
    <row r="3273" spans="2:2" ht="13.85" x14ac:dyDescent="0.3">
      <c r="B3273" s="55"/>
    </row>
    <row r="3274" spans="2:2" ht="13.85" x14ac:dyDescent="0.3">
      <c r="B3274" s="55"/>
    </row>
    <row r="3275" spans="2:2" ht="13.85" x14ac:dyDescent="0.3">
      <c r="B3275" s="55"/>
    </row>
    <row r="3276" spans="2:2" ht="13.85" x14ac:dyDescent="0.3">
      <c r="B3276" s="55"/>
    </row>
    <row r="3277" spans="2:2" ht="13.85" x14ac:dyDescent="0.3">
      <c r="B3277" s="55"/>
    </row>
    <row r="3278" spans="2:2" ht="13.85" x14ac:dyDescent="0.3">
      <c r="B3278" s="55"/>
    </row>
    <row r="3279" spans="2:2" ht="13.85" x14ac:dyDescent="0.3">
      <c r="B3279" s="55"/>
    </row>
    <row r="3280" spans="2:2" ht="13.85" x14ac:dyDescent="0.3">
      <c r="B3280" s="55"/>
    </row>
    <row r="3281" spans="2:2" ht="13.85" x14ac:dyDescent="0.3">
      <c r="B3281" s="55"/>
    </row>
    <row r="3282" spans="2:2" ht="13.85" x14ac:dyDescent="0.3">
      <c r="B3282" s="55"/>
    </row>
    <row r="3283" spans="2:2" ht="13.85" x14ac:dyDescent="0.3">
      <c r="B3283" s="55"/>
    </row>
    <row r="3284" spans="2:2" ht="13.85" x14ac:dyDescent="0.3">
      <c r="B3284" s="55"/>
    </row>
    <row r="3285" spans="2:2" ht="13.85" x14ac:dyDescent="0.3">
      <c r="B3285" s="55"/>
    </row>
    <row r="3286" spans="2:2" ht="13.85" x14ac:dyDescent="0.3">
      <c r="B3286" s="55"/>
    </row>
    <row r="3287" spans="2:2" ht="13.85" x14ac:dyDescent="0.3">
      <c r="B3287" s="55"/>
    </row>
    <row r="3288" spans="2:2" ht="13.85" x14ac:dyDescent="0.3">
      <c r="B3288" s="55"/>
    </row>
    <row r="3289" spans="2:2" ht="13.85" x14ac:dyDescent="0.3">
      <c r="B3289" s="55"/>
    </row>
    <row r="3290" spans="2:2" ht="13.85" x14ac:dyDescent="0.3">
      <c r="B3290" s="55"/>
    </row>
    <row r="3291" spans="2:2" ht="13.85" x14ac:dyDescent="0.3">
      <c r="B3291" s="55"/>
    </row>
    <row r="3292" spans="2:2" ht="13.85" x14ac:dyDescent="0.3">
      <c r="B3292" s="55"/>
    </row>
    <row r="3293" spans="2:2" ht="13.85" x14ac:dyDescent="0.3">
      <c r="B3293" s="55"/>
    </row>
    <row r="3294" spans="2:2" ht="13.85" x14ac:dyDescent="0.3">
      <c r="B3294" s="55"/>
    </row>
    <row r="3295" spans="2:2" ht="13.85" x14ac:dyDescent="0.3">
      <c r="B3295" s="55"/>
    </row>
    <row r="3296" spans="2:2" ht="13.85" x14ac:dyDescent="0.3">
      <c r="B3296" s="55"/>
    </row>
    <row r="3297" spans="2:2" ht="13.85" x14ac:dyDescent="0.3">
      <c r="B3297" s="55"/>
    </row>
    <row r="3298" spans="2:2" ht="13.85" x14ac:dyDescent="0.3">
      <c r="B3298" s="55"/>
    </row>
    <row r="3299" spans="2:2" ht="13.85" x14ac:dyDescent="0.3">
      <c r="B3299" s="55"/>
    </row>
    <row r="3300" spans="2:2" ht="13.85" x14ac:dyDescent="0.3">
      <c r="B3300" s="55"/>
    </row>
    <row r="3301" spans="2:2" ht="13.85" x14ac:dyDescent="0.3">
      <c r="B3301" s="55"/>
    </row>
    <row r="3302" spans="2:2" ht="13.85" x14ac:dyDescent="0.3">
      <c r="B3302" s="55"/>
    </row>
    <row r="3303" spans="2:2" ht="13.85" x14ac:dyDescent="0.3">
      <c r="B3303" s="55"/>
    </row>
    <row r="3304" spans="2:2" ht="13.85" x14ac:dyDescent="0.3">
      <c r="B3304" s="55"/>
    </row>
    <row r="3305" spans="2:2" ht="13.85" x14ac:dyDescent="0.3">
      <c r="B3305" s="55"/>
    </row>
    <row r="3306" spans="2:2" ht="13.85" x14ac:dyDescent="0.3">
      <c r="B3306" s="55"/>
    </row>
    <row r="3307" spans="2:2" ht="13.85" x14ac:dyDescent="0.3">
      <c r="B3307" s="55"/>
    </row>
    <row r="3308" spans="2:2" ht="13.85" x14ac:dyDescent="0.3">
      <c r="B3308" s="55"/>
    </row>
    <row r="3309" spans="2:2" ht="13.85" x14ac:dyDescent="0.3">
      <c r="B3309" s="55"/>
    </row>
    <row r="3310" spans="2:2" ht="13.85" x14ac:dyDescent="0.3">
      <c r="B3310" s="55"/>
    </row>
    <row r="3311" spans="2:2" ht="13.85" x14ac:dyDescent="0.3">
      <c r="B3311" s="55"/>
    </row>
    <row r="3312" spans="2:2" ht="13.85" x14ac:dyDescent="0.3">
      <c r="B3312" s="55"/>
    </row>
    <row r="3313" spans="2:2" ht="13.85" x14ac:dyDescent="0.3">
      <c r="B3313" s="55"/>
    </row>
    <row r="3314" spans="2:2" ht="13.85" x14ac:dyDescent="0.3">
      <c r="B3314" s="55"/>
    </row>
    <row r="3315" spans="2:2" ht="13.85" x14ac:dyDescent="0.3">
      <c r="B3315" s="55"/>
    </row>
    <row r="3316" spans="2:2" ht="13.85" x14ac:dyDescent="0.3">
      <c r="B3316" s="55"/>
    </row>
    <row r="3317" spans="2:2" ht="13.85" x14ac:dyDescent="0.3">
      <c r="B3317" s="55"/>
    </row>
    <row r="3318" spans="2:2" ht="13.85" x14ac:dyDescent="0.3">
      <c r="B3318" s="55"/>
    </row>
    <row r="3319" spans="2:2" ht="13.85" x14ac:dyDescent="0.3">
      <c r="B3319" s="55"/>
    </row>
    <row r="3320" spans="2:2" ht="13.85" x14ac:dyDescent="0.3">
      <c r="B3320" s="55"/>
    </row>
    <row r="3321" spans="2:2" ht="13.85" x14ac:dyDescent="0.3">
      <c r="B3321" s="55"/>
    </row>
    <row r="3322" spans="2:2" ht="13.85" x14ac:dyDescent="0.3">
      <c r="B3322" s="55"/>
    </row>
    <row r="3323" spans="2:2" ht="13.85" x14ac:dyDescent="0.3">
      <c r="B3323" s="55"/>
    </row>
    <row r="3324" spans="2:2" ht="13.85" x14ac:dyDescent="0.3">
      <c r="B3324" s="55"/>
    </row>
    <row r="3325" spans="2:2" ht="13.85" x14ac:dyDescent="0.3">
      <c r="B3325" s="55"/>
    </row>
    <row r="3326" spans="2:2" ht="13.85" x14ac:dyDescent="0.3">
      <c r="B3326" s="55"/>
    </row>
    <row r="3327" spans="2:2" ht="13.85" x14ac:dyDescent="0.3">
      <c r="B3327" s="55"/>
    </row>
    <row r="3328" spans="2:2" ht="13.85" x14ac:dyDescent="0.3">
      <c r="B3328" s="55"/>
    </row>
    <row r="3329" spans="2:2" ht="13.85" x14ac:dyDescent="0.3">
      <c r="B3329" s="55"/>
    </row>
    <row r="3330" spans="2:2" ht="13.85" x14ac:dyDescent="0.3">
      <c r="B3330" s="55"/>
    </row>
    <row r="3331" spans="2:2" ht="13.85" x14ac:dyDescent="0.3">
      <c r="B3331" s="55"/>
    </row>
    <row r="3332" spans="2:2" ht="13.85" x14ac:dyDescent="0.3">
      <c r="B3332" s="55"/>
    </row>
    <row r="3333" spans="2:2" ht="13.85" x14ac:dyDescent="0.3">
      <c r="B3333" s="55"/>
    </row>
    <row r="3334" spans="2:2" ht="13.85" x14ac:dyDescent="0.3">
      <c r="B3334" s="55"/>
    </row>
    <row r="3335" spans="2:2" ht="13.85" x14ac:dyDescent="0.3">
      <c r="B3335" s="55"/>
    </row>
    <row r="3336" spans="2:2" ht="13.85" x14ac:dyDescent="0.3">
      <c r="B3336" s="55"/>
    </row>
    <row r="3337" spans="2:2" ht="13.85" x14ac:dyDescent="0.3">
      <c r="B3337" s="55"/>
    </row>
    <row r="3338" spans="2:2" ht="13.85" x14ac:dyDescent="0.3">
      <c r="B3338" s="55"/>
    </row>
    <row r="3339" spans="2:2" ht="13.85" x14ac:dyDescent="0.3">
      <c r="B3339" s="55"/>
    </row>
    <row r="3340" spans="2:2" ht="13.85" x14ac:dyDescent="0.3">
      <c r="B3340" s="55"/>
    </row>
    <row r="3341" spans="2:2" ht="13.85" x14ac:dyDescent="0.3">
      <c r="B3341" s="55"/>
    </row>
    <row r="3342" spans="2:2" ht="13.85" x14ac:dyDescent="0.3">
      <c r="B3342" s="55"/>
    </row>
    <row r="3343" spans="2:2" ht="13.85" x14ac:dyDescent="0.3">
      <c r="B3343" s="55"/>
    </row>
    <row r="3344" spans="2:2" ht="13.85" x14ac:dyDescent="0.3">
      <c r="B3344" s="55"/>
    </row>
    <row r="3345" spans="2:2" ht="13.85" x14ac:dyDescent="0.3">
      <c r="B3345" s="55"/>
    </row>
    <row r="3346" spans="2:2" ht="13.85" x14ac:dyDescent="0.3">
      <c r="B3346" s="55"/>
    </row>
    <row r="3347" spans="2:2" ht="13.85" x14ac:dyDescent="0.3">
      <c r="B3347" s="55"/>
    </row>
    <row r="3348" spans="2:2" ht="13.85" x14ac:dyDescent="0.3">
      <c r="B3348" s="55"/>
    </row>
    <row r="3349" spans="2:2" ht="13.85" x14ac:dyDescent="0.3">
      <c r="B3349" s="55"/>
    </row>
    <row r="3350" spans="2:2" ht="13.85" x14ac:dyDescent="0.3">
      <c r="B3350" s="55"/>
    </row>
    <row r="3351" spans="2:2" ht="13.85" x14ac:dyDescent="0.3">
      <c r="B3351" s="55"/>
    </row>
    <row r="3352" spans="2:2" ht="13.85" x14ac:dyDescent="0.3">
      <c r="B3352" s="55"/>
    </row>
    <row r="3353" spans="2:2" ht="13.85" x14ac:dyDescent="0.3">
      <c r="B3353" s="55"/>
    </row>
    <row r="3354" spans="2:2" ht="13.85" x14ac:dyDescent="0.3">
      <c r="B3354" s="55"/>
    </row>
    <row r="3355" spans="2:2" ht="13.85" x14ac:dyDescent="0.3">
      <c r="B3355" s="55"/>
    </row>
    <row r="3356" spans="2:2" ht="13.85" x14ac:dyDescent="0.3">
      <c r="B3356" s="55"/>
    </row>
    <row r="3357" spans="2:2" ht="13.85" x14ac:dyDescent="0.3">
      <c r="B3357" s="55"/>
    </row>
    <row r="3358" spans="2:2" ht="13.85" x14ac:dyDescent="0.3">
      <c r="B3358" s="55"/>
    </row>
    <row r="3359" spans="2:2" ht="13.85" x14ac:dyDescent="0.3">
      <c r="B3359" s="55"/>
    </row>
    <row r="3360" spans="2:2" ht="13.85" x14ac:dyDescent="0.3">
      <c r="B3360" s="55"/>
    </row>
    <row r="3361" spans="2:2" ht="13.85" x14ac:dyDescent="0.3">
      <c r="B3361" s="55"/>
    </row>
    <row r="3362" spans="2:2" ht="13.85" x14ac:dyDescent="0.3">
      <c r="B3362" s="55"/>
    </row>
    <row r="3363" spans="2:2" ht="13.85" x14ac:dyDescent="0.3">
      <c r="B3363" s="55"/>
    </row>
    <row r="3364" spans="2:2" ht="13.85" x14ac:dyDescent="0.3">
      <c r="B3364" s="55"/>
    </row>
    <row r="3365" spans="2:2" ht="13.85" x14ac:dyDescent="0.3">
      <c r="B3365" s="55"/>
    </row>
    <row r="3366" spans="2:2" ht="13.85" x14ac:dyDescent="0.3">
      <c r="B3366" s="55"/>
    </row>
    <row r="3367" spans="2:2" ht="13.85" x14ac:dyDescent="0.3">
      <c r="B3367" s="55"/>
    </row>
    <row r="3368" spans="2:2" ht="13.85" x14ac:dyDescent="0.3">
      <c r="B3368" s="55"/>
    </row>
    <row r="3369" spans="2:2" ht="13.85" x14ac:dyDescent="0.3">
      <c r="B3369" s="55"/>
    </row>
    <row r="3370" spans="2:2" ht="13.85" x14ac:dyDescent="0.3">
      <c r="B3370" s="55"/>
    </row>
    <row r="3371" spans="2:2" ht="13.85" x14ac:dyDescent="0.3">
      <c r="B3371" s="55"/>
    </row>
    <row r="3372" spans="2:2" ht="13.85" x14ac:dyDescent="0.3">
      <c r="B3372" s="55"/>
    </row>
    <row r="3373" spans="2:2" ht="13.85" x14ac:dyDescent="0.3">
      <c r="B3373" s="55"/>
    </row>
    <row r="3374" spans="2:2" ht="13.85" x14ac:dyDescent="0.3">
      <c r="B3374" s="55"/>
    </row>
    <row r="3375" spans="2:2" ht="13.85" x14ac:dyDescent="0.3">
      <c r="B3375" s="55"/>
    </row>
    <row r="3376" spans="2:2" ht="13.85" x14ac:dyDescent="0.3">
      <c r="B3376" s="55"/>
    </row>
    <row r="3377" spans="2:2" ht="13.85" x14ac:dyDescent="0.3">
      <c r="B3377" s="55"/>
    </row>
    <row r="3378" spans="2:2" ht="13.85" x14ac:dyDescent="0.3">
      <c r="B3378" s="55"/>
    </row>
    <row r="3379" spans="2:2" ht="13.85" x14ac:dyDescent="0.3">
      <c r="B3379" s="55"/>
    </row>
    <row r="3380" spans="2:2" ht="13.85" x14ac:dyDescent="0.3">
      <c r="B3380" s="55"/>
    </row>
    <row r="3381" spans="2:2" ht="13.85" x14ac:dyDescent="0.3">
      <c r="B3381" s="55"/>
    </row>
    <row r="3382" spans="2:2" ht="13.85" x14ac:dyDescent="0.3">
      <c r="B3382" s="55"/>
    </row>
    <row r="3383" spans="2:2" ht="13.85" x14ac:dyDescent="0.3">
      <c r="B3383" s="55"/>
    </row>
    <row r="3384" spans="2:2" ht="13.85" x14ac:dyDescent="0.3">
      <c r="B3384" s="55"/>
    </row>
    <row r="3385" spans="2:2" ht="13.85" x14ac:dyDescent="0.3">
      <c r="B3385" s="55"/>
    </row>
    <row r="3386" spans="2:2" ht="13.85" x14ac:dyDescent="0.3">
      <c r="B3386" s="55"/>
    </row>
    <row r="3387" spans="2:2" ht="13.85" x14ac:dyDescent="0.3">
      <c r="B3387" s="55"/>
    </row>
    <row r="3388" spans="2:2" ht="13.85" x14ac:dyDescent="0.3">
      <c r="B3388" s="55"/>
    </row>
    <row r="3389" spans="2:2" ht="13.85" x14ac:dyDescent="0.3">
      <c r="B3389" s="55"/>
    </row>
    <row r="3390" spans="2:2" ht="13.85" x14ac:dyDescent="0.3">
      <c r="B3390" s="55"/>
    </row>
    <row r="3391" spans="2:2" ht="13.85" x14ac:dyDescent="0.3">
      <c r="B3391" s="55"/>
    </row>
    <row r="3392" spans="2:2" ht="13.85" x14ac:dyDescent="0.3">
      <c r="B3392" s="55"/>
    </row>
    <row r="3393" spans="2:2" ht="13.85" x14ac:dyDescent="0.3">
      <c r="B3393" s="55"/>
    </row>
    <row r="3394" spans="2:2" ht="13.85" x14ac:dyDescent="0.3">
      <c r="B3394" s="55"/>
    </row>
    <row r="3395" spans="2:2" ht="13.85" x14ac:dyDescent="0.3">
      <c r="B3395" s="55"/>
    </row>
    <row r="3396" spans="2:2" ht="13.85" x14ac:dyDescent="0.3">
      <c r="B3396" s="55"/>
    </row>
    <row r="3397" spans="2:2" ht="13.85" x14ac:dyDescent="0.3">
      <c r="B3397" s="55"/>
    </row>
    <row r="3398" spans="2:2" ht="13.85" x14ac:dyDescent="0.3">
      <c r="B3398" s="55"/>
    </row>
    <row r="3399" spans="2:2" ht="13.85" x14ac:dyDescent="0.3">
      <c r="B3399" s="55"/>
    </row>
    <row r="3400" spans="2:2" ht="13.85" x14ac:dyDescent="0.3">
      <c r="B3400" s="55"/>
    </row>
    <row r="3401" spans="2:2" ht="13.85" x14ac:dyDescent="0.3">
      <c r="B3401" s="55"/>
    </row>
    <row r="3402" spans="2:2" ht="13.85" x14ac:dyDescent="0.3">
      <c r="B3402" s="55"/>
    </row>
    <row r="3403" spans="2:2" ht="13.85" x14ac:dyDescent="0.3">
      <c r="B3403" s="55"/>
    </row>
    <row r="3404" spans="2:2" ht="13.85" x14ac:dyDescent="0.3">
      <c r="B3404" s="55"/>
    </row>
    <row r="3405" spans="2:2" ht="13.85" x14ac:dyDescent="0.3">
      <c r="B3405" s="55"/>
    </row>
    <row r="3406" spans="2:2" ht="13.85" x14ac:dyDescent="0.3">
      <c r="B3406" s="55"/>
    </row>
    <row r="3407" spans="2:2" ht="13.85" x14ac:dyDescent="0.3">
      <c r="B3407" s="55"/>
    </row>
    <row r="3408" spans="2:2" ht="13.85" x14ac:dyDescent="0.3">
      <c r="B3408" s="55"/>
    </row>
    <row r="3409" spans="2:2" ht="13.85" x14ac:dyDescent="0.3">
      <c r="B3409" s="55"/>
    </row>
    <row r="3410" spans="2:2" ht="13.85" x14ac:dyDescent="0.3">
      <c r="B3410" s="55"/>
    </row>
    <row r="3411" spans="2:2" ht="13.85" x14ac:dyDescent="0.3">
      <c r="B3411" s="55"/>
    </row>
    <row r="3412" spans="2:2" ht="13.85" x14ac:dyDescent="0.3">
      <c r="B3412" s="55"/>
    </row>
    <row r="3413" spans="2:2" ht="13.85" x14ac:dyDescent="0.3">
      <c r="B3413" s="55"/>
    </row>
    <row r="3414" spans="2:2" ht="13.85" x14ac:dyDescent="0.3">
      <c r="B3414" s="55"/>
    </row>
    <row r="3415" spans="2:2" ht="13.85" x14ac:dyDescent="0.3">
      <c r="B3415" s="55"/>
    </row>
    <row r="3416" spans="2:2" ht="13.85" x14ac:dyDescent="0.3">
      <c r="B3416" s="55"/>
    </row>
    <row r="3417" spans="2:2" ht="13.85" x14ac:dyDescent="0.3">
      <c r="B3417" s="55"/>
    </row>
    <row r="3418" spans="2:2" ht="13.85" x14ac:dyDescent="0.3">
      <c r="B3418" s="55"/>
    </row>
    <row r="3419" spans="2:2" ht="13.85" x14ac:dyDescent="0.3">
      <c r="B3419" s="55"/>
    </row>
    <row r="3420" spans="2:2" ht="13.85" x14ac:dyDescent="0.3">
      <c r="B3420" s="55"/>
    </row>
    <row r="3421" spans="2:2" ht="13.85" x14ac:dyDescent="0.3">
      <c r="B3421" s="55"/>
    </row>
    <row r="3422" spans="2:2" ht="13.85" x14ac:dyDescent="0.3">
      <c r="B3422" s="55"/>
    </row>
    <row r="3423" spans="2:2" ht="13.85" x14ac:dyDescent="0.3">
      <c r="B3423" s="55"/>
    </row>
    <row r="3424" spans="2:2" ht="13.85" x14ac:dyDescent="0.3">
      <c r="B3424" s="55"/>
    </row>
    <row r="3425" spans="2:2" ht="13.85" x14ac:dyDescent="0.3">
      <c r="B3425" s="55"/>
    </row>
    <row r="3426" spans="2:2" ht="13.85" x14ac:dyDescent="0.3">
      <c r="B3426" s="55"/>
    </row>
    <row r="3427" spans="2:2" ht="13.85" x14ac:dyDescent="0.3">
      <c r="B3427" s="55"/>
    </row>
    <row r="3428" spans="2:2" ht="13.85" x14ac:dyDescent="0.3">
      <c r="B3428" s="55"/>
    </row>
    <row r="3429" spans="2:2" ht="13.85" x14ac:dyDescent="0.3">
      <c r="B3429" s="55"/>
    </row>
    <row r="3430" spans="2:2" ht="13.85" x14ac:dyDescent="0.3">
      <c r="B3430" s="55"/>
    </row>
    <row r="3431" spans="2:2" ht="13.85" x14ac:dyDescent="0.3">
      <c r="B3431" s="55"/>
    </row>
    <row r="3432" spans="2:2" ht="13.85" x14ac:dyDescent="0.3">
      <c r="B3432" s="55"/>
    </row>
    <row r="3433" spans="2:2" ht="13.85" x14ac:dyDescent="0.3">
      <c r="B3433" s="55"/>
    </row>
    <row r="3434" spans="2:2" ht="13.85" x14ac:dyDescent="0.3">
      <c r="B3434" s="55"/>
    </row>
    <row r="3435" spans="2:2" ht="13.85" x14ac:dyDescent="0.3">
      <c r="B3435" s="55"/>
    </row>
    <row r="3436" spans="2:2" ht="13.85" x14ac:dyDescent="0.3">
      <c r="B3436" s="55"/>
    </row>
    <row r="3437" spans="2:2" ht="13.85" x14ac:dyDescent="0.3">
      <c r="B3437" s="55"/>
    </row>
    <row r="3438" spans="2:2" ht="13.85" x14ac:dyDescent="0.3">
      <c r="B3438" s="55"/>
    </row>
    <row r="3439" spans="2:2" ht="13.85" x14ac:dyDescent="0.3">
      <c r="B3439" s="55"/>
    </row>
    <row r="3440" spans="2:2" ht="13.85" x14ac:dyDescent="0.3">
      <c r="B3440" s="55"/>
    </row>
    <row r="3441" spans="2:2" ht="13.85" x14ac:dyDescent="0.3">
      <c r="B3441" s="55"/>
    </row>
    <row r="3442" spans="2:2" ht="13.85" x14ac:dyDescent="0.3">
      <c r="B3442" s="55"/>
    </row>
    <row r="3443" spans="2:2" ht="13.85" x14ac:dyDescent="0.3">
      <c r="B3443" s="55"/>
    </row>
    <row r="3444" spans="2:2" ht="13.85" x14ac:dyDescent="0.3">
      <c r="B3444" s="55"/>
    </row>
    <row r="3445" spans="2:2" ht="13.85" x14ac:dyDescent="0.3">
      <c r="B3445" s="55"/>
    </row>
    <row r="3446" spans="2:2" ht="13.85" x14ac:dyDescent="0.3">
      <c r="B3446" s="55"/>
    </row>
    <row r="3447" spans="2:2" ht="13.85" x14ac:dyDescent="0.3">
      <c r="B3447" s="55"/>
    </row>
    <row r="3448" spans="2:2" ht="13.85" x14ac:dyDescent="0.3">
      <c r="B3448" s="55"/>
    </row>
    <row r="3449" spans="2:2" ht="13.85" x14ac:dyDescent="0.3">
      <c r="B3449" s="55"/>
    </row>
    <row r="3450" spans="2:2" ht="13.85" x14ac:dyDescent="0.3">
      <c r="B3450" s="55"/>
    </row>
    <row r="3451" spans="2:2" ht="13.85" x14ac:dyDescent="0.3">
      <c r="B3451" s="55"/>
    </row>
    <row r="3452" spans="2:2" ht="13.85" x14ac:dyDescent="0.3">
      <c r="B3452" s="55"/>
    </row>
    <row r="3453" spans="2:2" ht="13.85" x14ac:dyDescent="0.3">
      <c r="B3453" s="55"/>
    </row>
    <row r="3454" spans="2:2" ht="13.85" x14ac:dyDescent="0.3">
      <c r="B3454" s="55"/>
    </row>
    <row r="3455" spans="2:2" ht="13.85" x14ac:dyDescent="0.3">
      <c r="B3455" s="55"/>
    </row>
    <row r="3456" spans="2:2" ht="13.85" x14ac:dyDescent="0.3">
      <c r="B3456" s="55"/>
    </row>
    <row r="3457" spans="2:2" ht="13.85" x14ac:dyDescent="0.3">
      <c r="B3457" s="55"/>
    </row>
    <row r="3458" spans="2:2" ht="13.85" x14ac:dyDescent="0.3">
      <c r="B3458" s="55"/>
    </row>
    <row r="3459" spans="2:2" ht="13.85" x14ac:dyDescent="0.3">
      <c r="B3459" s="55"/>
    </row>
    <row r="3460" spans="2:2" ht="13.85" x14ac:dyDescent="0.3">
      <c r="B3460" s="55"/>
    </row>
    <row r="3461" spans="2:2" ht="13.85" x14ac:dyDescent="0.3">
      <c r="B3461" s="55"/>
    </row>
    <row r="3462" spans="2:2" ht="13.85" x14ac:dyDescent="0.3">
      <c r="B3462" s="55"/>
    </row>
    <row r="3463" spans="2:2" ht="13.85" x14ac:dyDescent="0.3">
      <c r="B3463" s="55"/>
    </row>
    <row r="3464" spans="2:2" ht="13.85" x14ac:dyDescent="0.3">
      <c r="B3464" s="55"/>
    </row>
    <row r="3465" spans="2:2" ht="13.85" x14ac:dyDescent="0.3">
      <c r="B3465" s="55"/>
    </row>
    <row r="3466" spans="2:2" ht="13.85" x14ac:dyDescent="0.3">
      <c r="B3466" s="55"/>
    </row>
    <row r="3467" spans="2:2" ht="13.85" x14ac:dyDescent="0.3">
      <c r="B3467" s="55"/>
    </row>
    <row r="3468" spans="2:2" ht="13.85" x14ac:dyDescent="0.3">
      <c r="B3468" s="55"/>
    </row>
    <row r="3469" spans="2:2" ht="13.85" x14ac:dyDescent="0.3">
      <c r="B3469" s="55"/>
    </row>
    <row r="3470" spans="2:2" ht="13.85" x14ac:dyDescent="0.3">
      <c r="B3470" s="55"/>
    </row>
    <row r="3471" spans="2:2" ht="13.85" x14ac:dyDescent="0.3">
      <c r="B3471" s="55"/>
    </row>
    <row r="3472" spans="2:2" ht="13.85" x14ac:dyDescent="0.3">
      <c r="B3472" s="55"/>
    </row>
    <row r="3473" spans="2:2" ht="13.85" x14ac:dyDescent="0.3">
      <c r="B3473" s="55"/>
    </row>
    <row r="3474" spans="2:2" ht="13.85" x14ac:dyDescent="0.3">
      <c r="B3474" s="55"/>
    </row>
    <row r="3475" spans="2:2" ht="13.85" x14ac:dyDescent="0.3">
      <c r="B3475" s="55"/>
    </row>
    <row r="3476" spans="2:2" ht="13.85" x14ac:dyDescent="0.3">
      <c r="B3476" s="55"/>
    </row>
    <row r="3477" spans="2:2" ht="13.85" x14ac:dyDescent="0.3">
      <c r="B3477" s="55"/>
    </row>
    <row r="3478" spans="2:2" ht="13.85" x14ac:dyDescent="0.3">
      <c r="B3478" s="55"/>
    </row>
    <row r="3479" spans="2:2" ht="13.85" x14ac:dyDescent="0.3">
      <c r="B3479" s="55"/>
    </row>
    <row r="3480" spans="2:2" ht="13.85" x14ac:dyDescent="0.3">
      <c r="B3480" s="55"/>
    </row>
    <row r="3481" spans="2:2" ht="13.85" x14ac:dyDescent="0.3">
      <c r="B3481" s="55"/>
    </row>
    <row r="3482" spans="2:2" ht="13.85" x14ac:dyDescent="0.3">
      <c r="B3482" s="55"/>
    </row>
    <row r="3483" spans="2:2" ht="13.85" x14ac:dyDescent="0.3">
      <c r="B3483" s="55"/>
    </row>
    <row r="3484" spans="2:2" ht="13.85" x14ac:dyDescent="0.3">
      <c r="B3484" s="55"/>
    </row>
    <row r="3485" spans="2:2" ht="13.85" x14ac:dyDescent="0.3">
      <c r="B3485" s="55"/>
    </row>
    <row r="3486" spans="2:2" ht="13.85" x14ac:dyDescent="0.3">
      <c r="B3486" s="55"/>
    </row>
    <row r="3487" spans="2:2" ht="13.85" x14ac:dyDescent="0.3">
      <c r="B3487" s="55"/>
    </row>
    <row r="3488" spans="2:2" ht="13.85" x14ac:dyDescent="0.3">
      <c r="B3488" s="55"/>
    </row>
    <row r="3489" spans="2:2" ht="13.85" x14ac:dyDescent="0.3">
      <c r="B3489" s="55"/>
    </row>
    <row r="3490" spans="2:2" ht="13.85" x14ac:dyDescent="0.3">
      <c r="B3490" s="55"/>
    </row>
    <row r="3491" spans="2:2" ht="13.85" x14ac:dyDescent="0.3">
      <c r="B3491" s="55"/>
    </row>
    <row r="3492" spans="2:2" ht="13.85" x14ac:dyDescent="0.3">
      <c r="B3492" s="55"/>
    </row>
    <row r="3493" spans="2:2" ht="13.85" x14ac:dyDescent="0.3">
      <c r="B3493" s="55"/>
    </row>
    <row r="3494" spans="2:2" ht="13.85" x14ac:dyDescent="0.3">
      <c r="B3494" s="55"/>
    </row>
    <row r="3495" spans="2:2" ht="13.85" x14ac:dyDescent="0.3">
      <c r="B3495" s="55"/>
    </row>
    <row r="3496" spans="2:2" ht="13.85" x14ac:dyDescent="0.3">
      <c r="B3496" s="55"/>
    </row>
    <row r="3497" spans="2:2" ht="13.85" x14ac:dyDescent="0.3">
      <c r="B3497" s="55"/>
    </row>
    <row r="3498" spans="2:2" ht="13.85" x14ac:dyDescent="0.3">
      <c r="B3498" s="55"/>
    </row>
    <row r="3499" spans="2:2" ht="13.85" x14ac:dyDescent="0.3">
      <c r="B3499" s="55"/>
    </row>
    <row r="3500" spans="2:2" ht="13.85" x14ac:dyDescent="0.3">
      <c r="B3500" s="55"/>
    </row>
    <row r="3501" spans="2:2" ht="13.85" x14ac:dyDescent="0.3">
      <c r="B3501" s="55"/>
    </row>
    <row r="3502" spans="2:2" ht="13.85" x14ac:dyDescent="0.3">
      <c r="B3502" s="55"/>
    </row>
    <row r="3503" spans="2:2" ht="13.85" x14ac:dyDescent="0.3">
      <c r="B3503" s="55"/>
    </row>
    <row r="3504" spans="2:2" ht="13.85" x14ac:dyDescent="0.3">
      <c r="B3504" s="55"/>
    </row>
    <row r="3505" spans="2:2" ht="13.85" x14ac:dyDescent="0.3">
      <c r="B3505" s="55"/>
    </row>
    <row r="3506" spans="2:2" ht="13.85" x14ac:dyDescent="0.3">
      <c r="B3506" s="55"/>
    </row>
    <row r="3507" spans="2:2" ht="13.85" x14ac:dyDescent="0.3">
      <c r="B3507" s="55"/>
    </row>
    <row r="3508" spans="2:2" ht="13.85" x14ac:dyDescent="0.3">
      <c r="B3508" s="55"/>
    </row>
    <row r="3509" spans="2:2" ht="13.85" x14ac:dyDescent="0.3">
      <c r="B3509" s="55"/>
    </row>
    <row r="3510" spans="2:2" ht="13.85" x14ac:dyDescent="0.3">
      <c r="B3510" s="55"/>
    </row>
    <row r="3511" spans="2:2" ht="13.85" x14ac:dyDescent="0.3">
      <c r="B3511" s="55"/>
    </row>
    <row r="3512" spans="2:2" ht="13.85" x14ac:dyDescent="0.3">
      <c r="B3512" s="55"/>
    </row>
    <row r="3513" spans="2:2" ht="13.85" x14ac:dyDescent="0.3">
      <c r="B3513" s="55"/>
    </row>
    <row r="3514" spans="2:2" ht="13.85" x14ac:dyDescent="0.3">
      <c r="B3514" s="55"/>
    </row>
    <row r="3515" spans="2:2" ht="13.85" x14ac:dyDescent="0.3">
      <c r="B3515" s="55"/>
    </row>
    <row r="3516" spans="2:2" ht="13.85" x14ac:dyDescent="0.3">
      <c r="B3516" s="55"/>
    </row>
    <row r="3517" spans="2:2" ht="13.85" x14ac:dyDescent="0.3">
      <c r="B3517" s="55"/>
    </row>
    <row r="3518" spans="2:2" ht="13.85" x14ac:dyDescent="0.3">
      <c r="B3518" s="55"/>
    </row>
    <row r="3519" spans="2:2" ht="13.85" x14ac:dyDescent="0.3">
      <c r="B3519" s="55"/>
    </row>
    <row r="3520" spans="2:2" ht="13.85" x14ac:dyDescent="0.3">
      <c r="B3520" s="55"/>
    </row>
    <row r="3521" spans="2:2" ht="13.85" x14ac:dyDescent="0.3">
      <c r="B3521" s="55"/>
    </row>
    <row r="3522" spans="2:2" ht="13.85" x14ac:dyDescent="0.3">
      <c r="B3522" s="55"/>
    </row>
    <row r="3523" spans="2:2" ht="13.85" x14ac:dyDescent="0.3">
      <c r="B3523" s="55"/>
    </row>
    <row r="3524" spans="2:2" ht="13.85" x14ac:dyDescent="0.3">
      <c r="B3524" s="55"/>
    </row>
    <row r="3525" spans="2:2" ht="13.85" x14ac:dyDescent="0.3">
      <c r="B3525" s="55"/>
    </row>
    <row r="3526" spans="2:2" ht="13.85" x14ac:dyDescent="0.3">
      <c r="B3526" s="55"/>
    </row>
    <row r="3527" spans="2:2" ht="13.85" x14ac:dyDescent="0.3">
      <c r="B3527" s="55"/>
    </row>
    <row r="3528" spans="2:2" ht="13.85" x14ac:dyDescent="0.3">
      <c r="B3528" s="55"/>
    </row>
    <row r="3529" spans="2:2" ht="13.85" x14ac:dyDescent="0.3">
      <c r="B3529" s="55"/>
    </row>
    <row r="3530" spans="2:2" ht="13.85" x14ac:dyDescent="0.3">
      <c r="B3530" s="55"/>
    </row>
    <row r="3531" spans="2:2" ht="13.85" x14ac:dyDescent="0.3">
      <c r="B3531" s="55"/>
    </row>
    <row r="3532" spans="2:2" ht="13.85" x14ac:dyDescent="0.3">
      <c r="B3532" s="55"/>
    </row>
    <row r="3533" spans="2:2" ht="13.85" x14ac:dyDescent="0.3">
      <c r="B3533" s="55"/>
    </row>
    <row r="3534" spans="2:2" ht="13.85" x14ac:dyDescent="0.3">
      <c r="B3534" s="55"/>
    </row>
    <row r="3535" spans="2:2" ht="13.85" x14ac:dyDescent="0.3">
      <c r="B3535" s="55"/>
    </row>
    <row r="3536" spans="2:2" ht="13.85" x14ac:dyDescent="0.3">
      <c r="B3536" s="55"/>
    </row>
    <row r="3537" spans="2:2" ht="13.85" x14ac:dyDescent="0.3">
      <c r="B3537" s="55"/>
    </row>
    <row r="3538" spans="2:2" ht="13.85" x14ac:dyDescent="0.3">
      <c r="B3538" s="55"/>
    </row>
    <row r="3539" spans="2:2" ht="13.85" x14ac:dyDescent="0.3">
      <c r="B3539" s="55"/>
    </row>
    <row r="3540" spans="2:2" ht="13.85" x14ac:dyDescent="0.3">
      <c r="B3540" s="55"/>
    </row>
    <row r="3541" spans="2:2" ht="13.85" x14ac:dyDescent="0.3">
      <c r="B3541" s="55"/>
    </row>
    <row r="3542" spans="2:2" ht="13.85" x14ac:dyDescent="0.3">
      <c r="B3542" s="55"/>
    </row>
    <row r="3543" spans="2:2" ht="13.85" x14ac:dyDescent="0.3">
      <c r="B3543" s="55"/>
    </row>
    <row r="3544" spans="2:2" ht="13.85" x14ac:dyDescent="0.3">
      <c r="B3544" s="55"/>
    </row>
    <row r="3545" spans="2:2" ht="13.85" x14ac:dyDescent="0.3">
      <c r="B3545" s="55"/>
    </row>
    <row r="3546" spans="2:2" ht="13.85" x14ac:dyDescent="0.3">
      <c r="B3546" s="55"/>
    </row>
    <row r="3547" spans="2:2" ht="13.85" x14ac:dyDescent="0.3">
      <c r="B3547" s="55"/>
    </row>
    <row r="3548" spans="2:2" ht="13.85" x14ac:dyDescent="0.3">
      <c r="B3548" s="55"/>
    </row>
    <row r="3549" spans="2:2" ht="13.85" x14ac:dyDescent="0.3">
      <c r="B3549" s="55"/>
    </row>
    <row r="3550" spans="2:2" ht="13.85" x14ac:dyDescent="0.3">
      <c r="B3550" s="55"/>
    </row>
    <row r="3551" spans="2:2" ht="13.85" x14ac:dyDescent="0.3">
      <c r="B3551" s="55"/>
    </row>
    <row r="3552" spans="2:2" ht="13.85" x14ac:dyDescent="0.3">
      <c r="B3552" s="55"/>
    </row>
    <row r="3553" spans="2:2" ht="13.85" x14ac:dyDescent="0.3">
      <c r="B3553" s="55"/>
    </row>
    <row r="3554" spans="2:2" ht="13.85" x14ac:dyDescent="0.3">
      <c r="B3554" s="55"/>
    </row>
    <row r="3555" spans="2:2" ht="13.85" x14ac:dyDescent="0.3">
      <c r="B3555" s="55"/>
    </row>
    <row r="3556" spans="2:2" ht="13.85" x14ac:dyDescent="0.3">
      <c r="B3556" s="55"/>
    </row>
    <row r="3557" spans="2:2" ht="13.85" x14ac:dyDescent="0.3">
      <c r="B3557" s="55"/>
    </row>
    <row r="3558" spans="2:2" ht="13.85" x14ac:dyDescent="0.3">
      <c r="B3558" s="55"/>
    </row>
    <row r="3559" spans="2:2" ht="13.85" x14ac:dyDescent="0.3">
      <c r="B3559" s="55"/>
    </row>
    <row r="3560" spans="2:2" ht="13.85" x14ac:dyDescent="0.3">
      <c r="B3560" s="55"/>
    </row>
    <row r="3561" spans="2:2" ht="13.85" x14ac:dyDescent="0.3">
      <c r="B3561" s="55"/>
    </row>
    <row r="3562" spans="2:2" ht="13.85" x14ac:dyDescent="0.3">
      <c r="B3562" s="55"/>
    </row>
    <row r="3563" spans="2:2" ht="13.85" x14ac:dyDescent="0.3">
      <c r="B3563" s="55"/>
    </row>
    <row r="3564" spans="2:2" ht="13.85" x14ac:dyDescent="0.3">
      <c r="B3564" s="55"/>
    </row>
    <row r="3565" spans="2:2" ht="13.85" x14ac:dyDescent="0.3">
      <c r="B3565" s="55"/>
    </row>
    <row r="3566" spans="2:2" ht="13.85" x14ac:dyDescent="0.3">
      <c r="B3566" s="55"/>
    </row>
    <row r="3567" spans="2:2" ht="13.85" x14ac:dyDescent="0.3">
      <c r="B3567" s="55"/>
    </row>
    <row r="3568" spans="2:2" ht="13.85" x14ac:dyDescent="0.3">
      <c r="B3568" s="55"/>
    </row>
    <row r="3569" spans="2:2" ht="13.85" x14ac:dyDescent="0.3">
      <c r="B3569" s="55"/>
    </row>
    <row r="3570" spans="2:2" ht="13.85" x14ac:dyDescent="0.3">
      <c r="B3570" s="55"/>
    </row>
    <row r="3571" spans="2:2" ht="13.85" x14ac:dyDescent="0.3">
      <c r="B3571" s="55"/>
    </row>
    <row r="3572" spans="2:2" ht="13.85" x14ac:dyDescent="0.3">
      <c r="B3572" s="55"/>
    </row>
    <row r="3573" spans="2:2" ht="13.85" x14ac:dyDescent="0.3">
      <c r="B3573" s="55"/>
    </row>
    <row r="3574" spans="2:2" ht="13.85" x14ac:dyDescent="0.3">
      <c r="B3574" s="55"/>
    </row>
    <row r="3575" spans="2:2" ht="13.85" x14ac:dyDescent="0.3">
      <c r="B3575" s="55"/>
    </row>
    <row r="3576" spans="2:2" ht="13.85" x14ac:dyDescent="0.3">
      <c r="B3576" s="55"/>
    </row>
    <row r="3577" spans="2:2" ht="13.85" x14ac:dyDescent="0.3">
      <c r="B3577" s="55"/>
    </row>
    <row r="3578" spans="2:2" ht="13.85" x14ac:dyDescent="0.3">
      <c r="B3578" s="55"/>
    </row>
    <row r="3579" spans="2:2" ht="13.85" x14ac:dyDescent="0.3">
      <c r="B3579" s="55"/>
    </row>
    <row r="3580" spans="2:2" ht="13.85" x14ac:dyDescent="0.3">
      <c r="B3580" s="55"/>
    </row>
    <row r="3581" spans="2:2" ht="13.85" x14ac:dyDescent="0.3">
      <c r="B3581" s="55"/>
    </row>
    <row r="3582" spans="2:2" ht="13.85" x14ac:dyDescent="0.3">
      <c r="B3582" s="55"/>
    </row>
    <row r="3583" spans="2:2" ht="13.85" x14ac:dyDescent="0.3">
      <c r="B3583" s="55"/>
    </row>
    <row r="3584" spans="2:2" ht="13.85" x14ac:dyDescent="0.3">
      <c r="B3584" s="55"/>
    </row>
    <row r="3585" spans="2:2" ht="13.85" x14ac:dyDescent="0.3">
      <c r="B3585" s="55"/>
    </row>
    <row r="3586" spans="2:2" ht="13.85" x14ac:dyDescent="0.3">
      <c r="B3586" s="55"/>
    </row>
    <row r="3587" spans="2:2" ht="13.85" x14ac:dyDescent="0.3">
      <c r="B3587" s="55"/>
    </row>
    <row r="3588" spans="2:2" ht="13.85" x14ac:dyDescent="0.3">
      <c r="B3588" s="55"/>
    </row>
    <row r="3589" spans="2:2" ht="13.85" x14ac:dyDescent="0.3">
      <c r="B3589" s="55"/>
    </row>
    <row r="3590" spans="2:2" ht="13.85" x14ac:dyDescent="0.3">
      <c r="B3590" s="55"/>
    </row>
    <row r="3591" spans="2:2" ht="13.85" x14ac:dyDescent="0.3">
      <c r="B3591" s="55"/>
    </row>
    <row r="3592" spans="2:2" ht="13.85" x14ac:dyDescent="0.3">
      <c r="B3592" s="55"/>
    </row>
    <row r="3593" spans="2:2" ht="13.85" x14ac:dyDescent="0.3">
      <c r="B3593" s="55"/>
    </row>
    <row r="3594" spans="2:2" ht="13.85" x14ac:dyDescent="0.3">
      <c r="B3594" s="55"/>
    </row>
    <row r="3595" spans="2:2" ht="13.85" x14ac:dyDescent="0.3">
      <c r="B3595" s="55"/>
    </row>
    <row r="3596" spans="2:2" ht="13.85" x14ac:dyDescent="0.3">
      <c r="B3596" s="55"/>
    </row>
    <row r="3597" spans="2:2" ht="13.85" x14ac:dyDescent="0.3">
      <c r="B3597" s="55"/>
    </row>
    <row r="3598" spans="2:2" ht="13.85" x14ac:dyDescent="0.3">
      <c r="B3598" s="55"/>
    </row>
    <row r="3599" spans="2:2" ht="13.85" x14ac:dyDescent="0.3">
      <c r="B3599" s="55"/>
    </row>
    <row r="3600" spans="2:2" ht="13.85" x14ac:dyDescent="0.3">
      <c r="B3600" s="55"/>
    </row>
    <row r="3601" spans="2:2" ht="13.85" x14ac:dyDescent="0.3">
      <c r="B3601" s="55"/>
    </row>
    <row r="3602" spans="2:2" ht="13.85" x14ac:dyDescent="0.3">
      <c r="B3602" s="55"/>
    </row>
    <row r="3603" spans="2:2" ht="13.85" x14ac:dyDescent="0.3">
      <c r="B3603" s="55"/>
    </row>
    <row r="3604" spans="2:2" ht="13.85" x14ac:dyDescent="0.3">
      <c r="B3604" s="55"/>
    </row>
    <row r="3605" spans="2:2" ht="13.85" x14ac:dyDescent="0.3">
      <c r="B3605" s="55"/>
    </row>
    <row r="3606" spans="2:2" ht="13.85" x14ac:dyDescent="0.3">
      <c r="B3606" s="55"/>
    </row>
    <row r="3607" spans="2:2" ht="13.85" x14ac:dyDescent="0.3">
      <c r="B3607" s="55"/>
    </row>
    <row r="3608" spans="2:2" ht="13.85" x14ac:dyDescent="0.3">
      <c r="B3608" s="55"/>
    </row>
    <row r="3609" spans="2:2" ht="13.85" x14ac:dyDescent="0.3">
      <c r="B3609" s="55"/>
    </row>
    <row r="3610" spans="2:2" ht="13.85" x14ac:dyDescent="0.3">
      <c r="B3610" s="55"/>
    </row>
    <row r="3611" spans="2:2" ht="13.85" x14ac:dyDescent="0.3">
      <c r="B3611" s="55"/>
    </row>
    <row r="3612" spans="2:2" ht="13.85" x14ac:dyDescent="0.3">
      <c r="B3612" s="55"/>
    </row>
    <row r="3613" spans="2:2" ht="13.85" x14ac:dyDescent="0.3">
      <c r="B3613" s="55"/>
    </row>
    <row r="3614" spans="2:2" ht="13.85" x14ac:dyDescent="0.3">
      <c r="B3614" s="55"/>
    </row>
    <row r="3615" spans="2:2" ht="13.85" x14ac:dyDescent="0.3">
      <c r="B3615" s="55"/>
    </row>
    <row r="3616" spans="2:2" ht="13.85" x14ac:dyDescent="0.3">
      <c r="B3616" s="55"/>
    </row>
    <row r="3617" spans="2:2" ht="13.85" x14ac:dyDescent="0.3">
      <c r="B3617" s="55"/>
    </row>
    <row r="3618" spans="2:2" ht="13.85" x14ac:dyDescent="0.3">
      <c r="B3618" s="55"/>
    </row>
    <row r="3619" spans="2:2" ht="13.85" x14ac:dyDescent="0.3">
      <c r="B3619" s="55"/>
    </row>
    <row r="3620" spans="2:2" ht="13.85" x14ac:dyDescent="0.3">
      <c r="B3620" s="55"/>
    </row>
    <row r="3621" spans="2:2" ht="13.85" x14ac:dyDescent="0.3">
      <c r="B3621" s="55"/>
    </row>
    <row r="3622" spans="2:2" ht="13.85" x14ac:dyDescent="0.3">
      <c r="B3622" s="55"/>
    </row>
    <row r="3623" spans="2:2" ht="13.85" x14ac:dyDescent="0.3">
      <c r="B3623" s="55"/>
    </row>
    <row r="3624" spans="2:2" ht="13.85" x14ac:dyDescent="0.3">
      <c r="B3624" s="55"/>
    </row>
    <row r="3625" spans="2:2" ht="13.85" x14ac:dyDescent="0.3">
      <c r="B3625" s="55"/>
    </row>
    <row r="3626" spans="2:2" ht="13.85" x14ac:dyDescent="0.3">
      <c r="B3626" s="55"/>
    </row>
    <row r="3627" spans="2:2" ht="13.85" x14ac:dyDescent="0.3">
      <c r="B3627" s="55"/>
    </row>
    <row r="3628" spans="2:2" ht="13.85" x14ac:dyDescent="0.3">
      <c r="B3628" s="55"/>
    </row>
    <row r="3629" spans="2:2" ht="13.85" x14ac:dyDescent="0.3">
      <c r="B3629" s="55"/>
    </row>
    <row r="3630" spans="2:2" ht="13.85" x14ac:dyDescent="0.3">
      <c r="B3630" s="55"/>
    </row>
    <row r="3631" spans="2:2" ht="13.85" x14ac:dyDescent="0.3">
      <c r="B3631" s="55"/>
    </row>
    <row r="3632" spans="2:2" ht="13.85" x14ac:dyDescent="0.3">
      <c r="B3632" s="55"/>
    </row>
    <row r="3633" spans="2:2" ht="13.85" x14ac:dyDescent="0.3">
      <c r="B3633" s="55"/>
    </row>
    <row r="3634" spans="2:2" ht="13.85" x14ac:dyDescent="0.3">
      <c r="B3634" s="55"/>
    </row>
    <row r="3635" spans="2:2" ht="13.85" x14ac:dyDescent="0.3">
      <c r="B3635" s="55"/>
    </row>
    <row r="3636" spans="2:2" ht="13.85" x14ac:dyDescent="0.3">
      <c r="B3636" s="55"/>
    </row>
    <row r="3637" spans="2:2" ht="13.85" x14ac:dyDescent="0.3">
      <c r="B3637" s="55"/>
    </row>
    <row r="3638" spans="2:2" ht="13.85" x14ac:dyDescent="0.3">
      <c r="B3638" s="55"/>
    </row>
    <row r="3639" spans="2:2" ht="13.85" x14ac:dyDescent="0.3">
      <c r="B3639" s="55"/>
    </row>
    <row r="3640" spans="2:2" ht="13.85" x14ac:dyDescent="0.3">
      <c r="B3640" s="55"/>
    </row>
    <row r="3641" spans="2:2" ht="13.85" x14ac:dyDescent="0.3">
      <c r="B3641" s="55"/>
    </row>
    <row r="3642" spans="2:2" ht="13.85" x14ac:dyDescent="0.3">
      <c r="B3642" s="55"/>
    </row>
    <row r="3643" spans="2:2" ht="13.85" x14ac:dyDescent="0.3">
      <c r="B3643" s="55"/>
    </row>
    <row r="3644" spans="2:2" ht="13.85" x14ac:dyDescent="0.3">
      <c r="B3644" s="55"/>
    </row>
    <row r="3645" spans="2:2" ht="13.85" x14ac:dyDescent="0.3">
      <c r="B3645" s="55"/>
    </row>
    <row r="3646" spans="2:2" ht="13.85" x14ac:dyDescent="0.3">
      <c r="B3646" s="55"/>
    </row>
    <row r="3647" spans="2:2" ht="13.85" x14ac:dyDescent="0.3">
      <c r="B3647" s="55"/>
    </row>
    <row r="3648" spans="2:2" ht="13.85" x14ac:dyDescent="0.3">
      <c r="B3648" s="55"/>
    </row>
    <row r="3649" spans="2:2" ht="13.85" x14ac:dyDescent="0.3">
      <c r="B3649" s="55"/>
    </row>
    <row r="3650" spans="2:2" ht="13.85" x14ac:dyDescent="0.3">
      <c r="B3650" s="55"/>
    </row>
    <row r="3651" spans="2:2" ht="13.85" x14ac:dyDescent="0.3">
      <c r="B3651" s="55"/>
    </row>
    <row r="3652" spans="2:2" ht="13.85" x14ac:dyDescent="0.3">
      <c r="B3652" s="55"/>
    </row>
    <row r="3653" spans="2:2" ht="13.85" x14ac:dyDescent="0.3">
      <c r="B3653" s="55"/>
    </row>
    <row r="3654" spans="2:2" ht="13.85" x14ac:dyDescent="0.3">
      <c r="B3654" s="55"/>
    </row>
    <row r="3655" spans="2:2" ht="13.85" x14ac:dyDescent="0.3">
      <c r="B3655" s="55"/>
    </row>
    <row r="3656" spans="2:2" ht="13.85" x14ac:dyDescent="0.3">
      <c r="B3656" s="55"/>
    </row>
    <row r="3657" spans="2:2" ht="13.85" x14ac:dyDescent="0.3">
      <c r="B3657" s="55"/>
    </row>
    <row r="3658" spans="2:2" ht="13.85" x14ac:dyDescent="0.3">
      <c r="B3658" s="55"/>
    </row>
    <row r="3659" spans="2:2" ht="13.85" x14ac:dyDescent="0.3">
      <c r="B3659" s="55"/>
    </row>
    <row r="3660" spans="2:2" ht="13.85" x14ac:dyDescent="0.3">
      <c r="B3660" s="55"/>
    </row>
    <row r="3661" spans="2:2" ht="13.85" x14ac:dyDescent="0.3">
      <c r="B3661" s="55"/>
    </row>
    <row r="3662" spans="2:2" ht="13.85" x14ac:dyDescent="0.3">
      <c r="B3662" s="55"/>
    </row>
    <row r="3663" spans="2:2" ht="13.85" x14ac:dyDescent="0.3">
      <c r="B3663" s="55"/>
    </row>
    <row r="3664" spans="2:2" ht="13.85" x14ac:dyDescent="0.3">
      <c r="B3664" s="55"/>
    </row>
    <row r="3665" spans="2:2" ht="13.85" x14ac:dyDescent="0.3">
      <c r="B3665" s="55"/>
    </row>
    <row r="3666" spans="2:2" ht="13.85" x14ac:dyDescent="0.3">
      <c r="B3666" s="55"/>
    </row>
    <row r="3667" spans="2:2" ht="13.85" x14ac:dyDescent="0.3">
      <c r="B3667" s="55"/>
    </row>
    <row r="3668" spans="2:2" ht="13.85" x14ac:dyDescent="0.3">
      <c r="B3668" s="55"/>
    </row>
    <row r="3669" spans="2:2" ht="13.85" x14ac:dyDescent="0.3">
      <c r="B3669" s="55"/>
    </row>
    <row r="3670" spans="2:2" ht="13.85" x14ac:dyDescent="0.3">
      <c r="B3670" s="55"/>
    </row>
    <row r="3671" spans="2:2" ht="13.85" x14ac:dyDescent="0.3">
      <c r="B3671" s="55"/>
    </row>
    <row r="3672" spans="2:2" ht="13.85" x14ac:dyDescent="0.3">
      <c r="B3672" s="55"/>
    </row>
    <row r="3673" spans="2:2" ht="13.85" x14ac:dyDescent="0.3">
      <c r="B3673" s="55"/>
    </row>
    <row r="3674" spans="2:2" ht="13.85" x14ac:dyDescent="0.3">
      <c r="B3674" s="55"/>
    </row>
    <row r="3675" spans="2:2" ht="13.85" x14ac:dyDescent="0.3">
      <c r="B3675" s="55"/>
    </row>
    <row r="3676" spans="2:2" ht="13.85" x14ac:dyDescent="0.3">
      <c r="B3676" s="55"/>
    </row>
    <row r="3677" spans="2:2" ht="13.85" x14ac:dyDescent="0.3">
      <c r="B3677" s="55"/>
    </row>
    <row r="3678" spans="2:2" ht="13.85" x14ac:dyDescent="0.3">
      <c r="B3678" s="55"/>
    </row>
    <row r="3679" spans="2:2" ht="13.85" x14ac:dyDescent="0.3">
      <c r="B3679" s="55"/>
    </row>
    <row r="3680" spans="2:2" ht="13.85" x14ac:dyDescent="0.3">
      <c r="B3680" s="55"/>
    </row>
    <row r="3681" spans="2:2" ht="13.85" x14ac:dyDescent="0.3">
      <c r="B3681" s="55"/>
    </row>
    <row r="3682" spans="2:2" ht="13.85" x14ac:dyDescent="0.3">
      <c r="B3682" s="55"/>
    </row>
    <row r="3683" spans="2:2" ht="13.85" x14ac:dyDescent="0.3">
      <c r="B3683" s="55"/>
    </row>
    <row r="3684" spans="2:2" ht="13.85" x14ac:dyDescent="0.3">
      <c r="B3684" s="55"/>
    </row>
    <row r="3685" spans="2:2" ht="13.85" x14ac:dyDescent="0.3">
      <c r="B3685" s="55"/>
    </row>
    <row r="3686" spans="2:2" ht="13.85" x14ac:dyDescent="0.3">
      <c r="B3686" s="55"/>
    </row>
    <row r="3687" spans="2:2" ht="13.85" x14ac:dyDescent="0.3">
      <c r="B3687" s="55"/>
    </row>
    <row r="3688" spans="2:2" ht="13.85" x14ac:dyDescent="0.3">
      <c r="B3688" s="55"/>
    </row>
    <row r="3689" spans="2:2" ht="13.85" x14ac:dyDescent="0.3">
      <c r="B3689" s="55"/>
    </row>
    <row r="3690" spans="2:2" ht="13.85" x14ac:dyDescent="0.3">
      <c r="B3690" s="55"/>
    </row>
    <row r="3691" spans="2:2" ht="13.85" x14ac:dyDescent="0.3">
      <c r="B3691" s="55"/>
    </row>
    <row r="3692" spans="2:2" ht="13.85" x14ac:dyDescent="0.3">
      <c r="B3692" s="55"/>
    </row>
    <row r="3693" spans="2:2" ht="13.85" x14ac:dyDescent="0.3">
      <c r="B3693" s="55"/>
    </row>
    <row r="3694" spans="2:2" ht="13.85" x14ac:dyDescent="0.3">
      <c r="B3694" s="55"/>
    </row>
    <row r="3695" spans="2:2" ht="13.85" x14ac:dyDescent="0.3">
      <c r="B3695" s="55"/>
    </row>
    <row r="3696" spans="2:2" ht="13.85" x14ac:dyDescent="0.3">
      <c r="B3696" s="55"/>
    </row>
    <row r="3697" spans="2:2" ht="13.85" x14ac:dyDescent="0.3">
      <c r="B3697" s="55"/>
    </row>
    <row r="3698" spans="2:2" ht="13.85" x14ac:dyDescent="0.3">
      <c r="B3698" s="55"/>
    </row>
    <row r="3699" spans="2:2" ht="13.85" x14ac:dyDescent="0.3">
      <c r="B3699" s="55"/>
    </row>
    <row r="3700" spans="2:2" ht="13.85" x14ac:dyDescent="0.3">
      <c r="B3700" s="55"/>
    </row>
    <row r="3701" spans="2:2" ht="13.85" x14ac:dyDescent="0.3">
      <c r="B3701" s="55"/>
    </row>
    <row r="3702" spans="2:2" ht="13.85" x14ac:dyDescent="0.3">
      <c r="B3702" s="55"/>
    </row>
    <row r="3703" spans="2:2" ht="13.85" x14ac:dyDescent="0.3">
      <c r="B3703" s="55"/>
    </row>
    <row r="3704" spans="2:2" ht="13.85" x14ac:dyDescent="0.3">
      <c r="B3704" s="55"/>
    </row>
    <row r="3705" spans="2:2" ht="13.85" x14ac:dyDescent="0.3">
      <c r="B3705" s="55"/>
    </row>
    <row r="3706" spans="2:2" ht="13.85" x14ac:dyDescent="0.3">
      <c r="B3706" s="55"/>
    </row>
    <row r="3707" spans="2:2" ht="13.85" x14ac:dyDescent="0.3">
      <c r="B3707" s="55"/>
    </row>
    <row r="3708" spans="2:2" ht="13.85" x14ac:dyDescent="0.3">
      <c r="B3708" s="55"/>
    </row>
    <row r="3709" spans="2:2" ht="13.85" x14ac:dyDescent="0.3">
      <c r="B3709" s="55"/>
    </row>
    <row r="3710" spans="2:2" ht="13.85" x14ac:dyDescent="0.3">
      <c r="B3710" s="55"/>
    </row>
    <row r="3711" spans="2:2" ht="13.85" x14ac:dyDescent="0.3">
      <c r="B3711" s="55"/>
    </row>
    <row r="3712" spans="2:2" ht="13.85" x14ac:dyDescent="0.3">
      <c r="B3712" s="55"/>
    </row>
    <row r="3713" spans="2:2" ht="13.85" x14ac:dyDescent="0.3">
      <c r="B3713" s="55"/>
    </row>
    <row r="3714" spans="2:2" ht="13.85" x14ac:dyDescent="0.3">
      <c r="B3714" s="55"/>
    </row>
    <row r="3715" spans="2:2" ht="13.85" x14ac:dyDescent="0.3">
      <c r="B3715" s="55"/>
    </row>
    <row r="3716" spans="2:2" ht="13.85" x14ac:dyDescent="0.3">
      <c r="B3716" s="55"/>
    </row>
    <row r="3717" spans="2:2" ht="13.85" x14ac:dyDescent="0.3">
      <c r="B3717" s="55"/>
    </row>
    <row r="3718" spans="2:2" ht="13.85" x14ac:dyDescent="0.3">
      <c r="B3718" s="55"/>
    </row>
    <row r="3719" spans="2:2" ht="13.85" x14ac:dyDescent="0.3">
      <c r="B3719" s="55"/>
    </row>
    <row r="3720" spans="2:2" ht="13.85" x14ac:dyDescent="0.3">
      <c r="B3720" s="55"/>
    </row>
    <row r="3721" spans="2:2" ht="13.85" x14ac:dyDescent="0.3">
      <c r="B3721" s="55"/>
    </row>
    <row r="3722" spans="2:2" ht="13.85" x14ac:dyDescent="0.3">
      <c r="B3722" s="55"/>
    </row>
    <row r="3723" spans="2:2" ht="13.85" x14ac:dyDescent="0.3">
      <c r="B3723" s="55"/>
    </row>
    <row r="3724" spans="2:2" ht="13.85" x14ac:dyDescent="0.3">
      <c r="B3724" s="55"/>
    </row>
    <row r="3725" spans="2:2" ht="13.85" x14ac:dyDescent="0.3">
      <c r="B3725" s="55"/>
    </row>
    <row r="3726" spans="2:2" ht="13.85" x14ac:dyDescent="0.3">
      <c r="B3726" s="55"/>
    </row>
    <row r="3727" spans="2:2" ht="13.85" x14ac:dyDescent="0.3">
      <c r="B3727" s="55"/>
    </row>
    <row r="3728" spans="2:2" ht="13.85" x14ac:dyDescent="0.3">
      <c r="B3728" s="55"/>
    </row>
    <row r="3729" spans="2:2" ht="13.85" x14ac:dyDescent="0.3">
      <c r="B3729" s="55"/>
    </row>
    <row r="3730" spans="2:2" ht="13.85" x14ac:dyDescent="0.3">
      <c r="B3730" s="55"/>
    </row>
    <row r="3731" spans="2:2" ht="13.85" x14ac:dyDescent="0.3">
      <c r="B3731" s="55"/>
    </row>
    <row r="3732" spans="2:2" ht="13.85" x14ac:dyDescent="0.3">
      <c r="B3732" s="55"/>
    </row>
    <row r="3733" spans="2:2" ht="13.85" x14ac:dyDescent="0.3">
      <c r="B3733" s="55"/>
    </row>
    <row r="3734" spans="2:2" ht="13.85" x14ac:dyDescent="0.3">
      <c r="B3734" s="55"/>
    </row>
    <row r="3735" spans="2:2" ht="13.85" x14ac:dyDescent="0.3">
      <c r="B3735" s="55"/>
    </row>
    <row r="3736" spans="2:2" ht="13.85" x14ac:dyDescent="0.3">
      <c r="B3736" s="55"/>
    </row>
    <row r="3737" spans="2:2" ht="13.85" x14ac:dyDescent="0.3">
      <c r="B3737" s="55"/>
    </row>
    <row r="3738" spans="2:2" ht="13.85" x14ac:dyDescent="0.3">
      <c r="B3738" s="55"/>
    </row>
    <row r="3739" spans="2:2" ht="13.85" x14ac:dyDescent="0.3">
      <c r="B3739" s="55"/>
    </row>
    <row r="3740" spans="2:2" ht="13.85" x14ac:dyDescent="0.3">
      <c r="B3740" s="55"/>
    </row>
    <row r="3741" spans="2:2" ht="13.85" x14ac:dyDescent="0.3">
      <c r="B3741" s="55"/>
    </row>
    <row r="3742" spans="2:2" ht="13.85" x14ac:dyDescent="0.3">
      <c r="B3742" s="55"/>
    </row>
    <row r="3743" spans="2:2" ht="13.85" x14ac:dyDescent="0.3">
      <c r="B3743" s="55"/>
    </row>
    <row r="3744" spans="2:2" ht="13.85" x14ac:dyDescent="0.3">
      <c r="B3744" s="55"/>
    </row>
    <row r="3745" spans="2:2" ht="13.85" x14ac:dyDescent="0.3">
      <c r="B3745" s="55"/>
    </row>
    <row r="3746" spans="2:2" ht="13.85" x14ac:dyDescent="0.3">
      <c r="B3746" s="55"/>
    </row>
    <row r="3747" spans="2:2" ht="13.85" x14ac:dyDescent="0.3">
      <c r="B3747" s="55"/>
    </row>
    <row r="3748" spans="2:2" ht="13.85" x14ac:dyDescent="0.3">
      <c r="B3748" s="55"/>
    </row>
    <row r="3749" spans="2:2" ht="13.85" x14ac:dyDescent="0.3">
      <c r="B3749" s="55"/>
    </row>
    <row r="3750" spans="2:2" ht="13.85" x14ac:dyDescent="0.3">
      <c r="B3750" s="55"/>
    </row>
    <row r="3751" spans="2:2" ht="13.85" x14ac:dyDescent="0.3">
      <c r="B3751" s="55"/>
    </row>
    <row r="3752" spans="2:2" ht="13.85" x14ac:dyDescent="0.3">
      <c r="B3752" s="55"/>
    </row>
    <row r="3753" spans="2:2" ht="13.85" x14ac:dyDescent="0.3">
      <c r="B3753" s="55"/>
    </row>
    <row r="3754" spans="2:2" ht="13.85" x14ac:dyDescent="0.3">
      <c r="B3754" s="55"/>
    </row>
    <row r="3755" spans="2:2" ht="13.85" x14ac:dyDescent="0.3">
      <c r="B3755" s="55"/>
    </row>
    <row r="3756" spans="2:2" ht="13.85" x14ac:dyDescent="0.3">
      <c r="B3756" s="55"/>
    </row>
    <row r="3757" spans="2:2" ht="13.85" x14ac:dyDescent="0.3">
      <c r="B3757" s="55"/>
    </row>
    <row r="3758" spans="2:2" ht="13.85" x14ac:dyDescent="0.3">
      <c r="B3758" s="55"/>
    </row>
    <row r="3759" spans="2:2" ht="13.85" x14ac:dyDescent="0.3">
      <c r="B3759" s="55"/>
    </row>
    <row r="3760" spans="2:2" ht="13.85" x14ac:dyDescent="0.3">
      <c r="B3760" s="55"/>
    </row>
    <row r="3761" spans="2:2" ht="13.85" x14ac:dyDescent="0.3">
      <c r="B3761" s="55"/>
    </row>
    <row r="3762" spans="2:2" ht="13.85" x14ac:dyDescent="0.3">
      <c r="B3762" s="55"/>
    </row>
    <row r="3763" spans="2:2" ht="13.85" x14ac:dyDescent="0.3">
      <c r="B3763" s="55"/>
    </row>
    <row r="3764" spans="2:2" ht="13.85" x14ac:dyDescent="0.3">
      <c r="B3764" s="55"/>
    </row>
    <row r="3765" spans="2:2" ht="13.85" x14ac:dyDescent="0.3">
      <c r="B3765" s="55"/>
    </row>
    <row r="3766" spans="2:2" ht="13.85" x14ac:dyDescent="0.3">
      <c r="B3766" s="55"/>
    </row>
    <row r="3767" spans="2:2" ht="13.85" x14ac:dyDescent="0.3">
      <c r="B3767" s="55"/>
    </row>
    <row r="3768" spans="2:2" ht="13.85" x14ac:dyDescent="0.3">
      <c r="B3768" s="55"/>
    </row>
    <row r="3769" spans="2:2" ht="13.85" x14ac:dyDescent="0.3">
      <c r="B3769" s="55"/>
    </row>
    <row r="3770" spans="2:2" ht="13.85" x14ac:dyDescent="0.3">
      <c r="B3770" s="55"/>
    </row>
    <row r="3771" spans="2:2" ht="13.85" x14ac:dyDescent="0.3">
      <c r="B3771" s="55"/>
    </row>
    <row r="3772" spans="2:2" ht="13.85" x14ac:dyDescent="0.3">
      <c r="B3772" s="55"/>
    </row>
    <row r="3773" spans="2:2" ht="13.85" x14ac:dyDescent="0.3">
      <c r="B3773" s="55"/>
    </row>
    <row r="3774" spans="2:2" ht="13.85" x14ac:dyDescent="0.3">
      <c r="B3774" s="55"/>
    </row>
    <row r="3775" spans="2:2" ht="13.85" x14ac:dyDescent="0.3">
      <c r="B3775" s="55"/>
    </row>
    <row r="3776" spans="2:2" ht="13.85" x14ac:dyDescent="0.3">
      <c r="B3776" s="55"/>
    </row>
    <row r="3777" spans="2:2" ht="13.85" x14ac:dyDescent="0.3">
      <c r="B3777" s="55"/>
    </row>
    <row r="3778" spans="2:2" ht="13.85" x14ac:dyDescent="0.3">
      <c r="B3778" s="55"/>
    </row>
    <row r="3779" spans="2:2" ht="13.85" x14ac:dyDescent="0.3">
      <c r="B3779" s="55"/>
    </row>
    <row r="3780" spans="2:2" ht="13.85" x14ac:dyDescent="0.3">
      <c r="B3780" s="55"/>
    </row>
    <row r="3781" spans="2:2" ht="13.85" x14ac:dyDescent="0.3">
      <c r="B3781" s="55"/>
    </row>
    <row r="3782" spans="2:2" ht="13.85" x14ac:dyDescent="0.3">
      <c r="B3782" s="55"/>
    </row>
    <row r="3783" spans="2:2" ht="13.85" x14ac:dyDescent="0.3">
      <c r="B3783" s="55"/>
    </row>
    <row r="3784" spans="2:2" ht="13.85" x14ac:dyDescent="0.3">
      <c r="B3784" s="55"/>
    </row>
    <row r="3785" spans="2:2" ht="13.85" x14ac:dyDescent="0.3">
      <c r="B3785" s="55"/>
    </row>
    <row r="3786" spans="2:2" ht="13.85" x14ac:dyDescent="0.3">
      <c r="B3786" s="55"/>
    </row>
    <row r="3787" spans="2:2" ht="13.85" x14ac:dyDescent="0.3">
      <c r="B3787" s="55"/>
    </row>
    <row r="3788" spans="2:2" ht="13.85" x14ac:dyDescent="0.3">
      <c r="B3788" s="55"/>
    </row>
    <row r="3789" spans="2:2" ht="13.85" x14ac:dyDescent="0.3">
      <c r="B3789" s="55"/>
    </row>
    <row r="3790" spans="2:2" ht="13.85" x14ac:dyDescent="0.3">
      <c r="B3790" s="55"/>
    </row>
    <row r="3791" spans="2:2" ht="13.85" x14ac:dyDescent="0.3">
      <c r="B3791" s="55"/>
    </row>
    <row r="3792" spans="2:2" ht="13.85" x14ac:dyDescent="0.3">
      <c r="B3792" s="55"/>
    </row>
    <row r="3793" spans="2:2" ht="13.85" x14ac:dyDescent="0.3">
      <c r="B3793" s="55"/>
    </row>
    <row r="3794" spans="2:2" ht="13.85" x14ac:dyDescent="0.3">
      <c r="B3794" s="55"/>
    </row>
    <row r="3795" spans="2:2" ht="13.85" x14ac:dyDescent="0.3">
      <c r="B3795" s="55"/>
    </row>
    <row r="3796" spans="2:2" ht="13.85" x14ac:dyDescent="0.3">
      <c r="B3796" s="55"/>
    </row>
    <row r="3797" spans="2:2" ht="13.85" x14ac:dyDescent="0.3">
      <c r="B3797" s="55"/>
    </row>
    <row r="3798" spans="2:2" ht="13.85" x14ac:dyDescent="0.3">
      <c r="B3798" s="55"/>
    </row>
    <row r="3799" spans="2:2" ht="13.85" x14ac:dyDescent="0.3">
      <c r="B3799" s="55"/>
    </row>
    <row r="3800" spans="2:2" ht="13.85" x14ac:dyDescent="0.3">
      <c r="B3800" s="55"/>
    </row>
    <row r="3801" spans="2:2" ht="13.85" x14ac:dyDescent="0.3">
      <c r="B3801" s="55"/>
    </row>
    <row r="3802" spans="2:2" ht="13.85" x14ac:dyDescent="0.3">
      <c r="B3802" s="55"/>
    </row>
    <row r="3803" spans="2:2" ht="13.85" x14ac:dyDescent="0.3">
      <c r="B3803" s="55"/>
    </row>
    <row r="3804" spans="2:2" ht="13.85" x14ac:dyDescent="0.3">
      <c r="B3804" s="55"/>
    </row>
    <row r="3805" spans="2:2" ht="13.85" x14ac:dyDescent="0.3">
      <c r="B3805" s="55"/>
    </row>
    <row r="3806" spans="2:2" ht="13.85" x14ac:dyDescent="0.3">
      <c r="B3806" s="55"/>
    </row>
    <row r="3807" spans="2:2" ht="13.85" x14ac:dyDescent="0.3">
      <c r="B3807" s="55"/>
    </row>
    <row r="3808" spans="2:2" ht="13.85" x14ac:dyDescent="0.3">
      <c r="B3808" s="55"/>
    </row>
    <row r="3809" spans="2:2" ht="13.85" x14ac:dyDescent="0.3">
      <c r="B3809" s="55"/>
    </row>
    <row r="3810" spans="2:2" ht="13.85" x14ac:dyDescent="0.3">
      <c r="B3810" s="55"/>
    </row>
    <row r="3811" spans="2:2" ht="13.85" x14ac:dyDescent="0.3">
      <c r="B3811" s="55"/>
    </row>
    <row r="3812" spans="2:2" ht="13.85" x14ac:dyDescent="0.3">
      <c r="B3812" s="55"/>
    </row>
    <row r="3813" spans="2:2" ht="13.85" x14ac:dyDescent="0.3">
      <c r="B3813" s="55"/>
    </row>
    <row r="3814" spans="2:2" ht="13.85" x14ac:dyDescent="0.3">
      <c r="B3814" s="55"/>
    </row>
    <row r="3815" spans="2:2" ht="13.85" x14ac:dyDescent="0.3">
      <c r="B3815" s="55"/>
    </row>
    <row r="3816" spans="2:2" ht="13.85" x14ac:dyDescent="0.3">
      <c r="B3816" s="55"/>
    </row>
    <row r="3817" spans="2:2" ht="13.85" x14ac:dyDescent="0.3">
      <c r="B3817" s="55"/>
    </row>
    <row r="3818" spans="2:2" ht="13.85" x14ac:dyDescent="0.3">
      <c r="B3818" s="55"/>
    </row>
    <row r="3819" spans="2:2" ht="13.85" x14ac:dyDescent="0.3">
      <c r="B3819" s="55"/>
    </row>
    <row r="3820" spans="2:2" ht="13.85" x14ac:dyDescent="0.3">
      <c r="B3820" s="55"/>
    </row>
    <row r="3821" spans="2:2" ht="13.85" x14ac:dyDescent="0.3">
      <c r="B3821" s="55"/>
    </row>
    <row r="3822" spans="2:2" ht="13.85" x14ac:dyDescent="0.3">
      <c r="B3822" s="55"/>
    </row>
    <row r="3823" spans="2:2" ht="13.85" x14ac:dyDescent="0.3">
      <c r="B3823" s="55"/>
    </row>
    <row r="3824" spans="2:2" ht="13.85" x14ac:dyDescent="0.3">
      <c r="B3824" s="55"/>
    </row>
    <row r="3825" spans="2:2" ht="13.85" x14ac:dyDescent="0.3">
      <c r="B3825" s="55"/>
    </row>
    <row r="3826" spans="2:2" ht="13.85" x14ac:dyDescent="0.3">
      <c r="B3826" s="55"/>
    </row>
    <row r="3827" spans="2:2" ht="13.85" x14ac:dyDescent="0.3">
      <c r="B3827" s="55"/>
    </row>
    <row r="3828" spans="2:2" ht="13.85" x14ac:dyDescent="0.3">
      <c r="B3828" s="55"/>
    </row>
    <row r="3829" spans="2:2" ht="13.85" x14ac:dyDescent="0.3">
      <c r="B3829" s="55"/>
    </row>
    <row r="3830" spans="2:2" ht="13.85" x14ac:dyDescent="0.3">
      <c r="B3830" s="55"/>
    </row>
    <row r="3831" spans="2:2" ht="13.85" x14ac:dyDescent="0.3">
      <c r="B3831" s="55"/>
    </row>
    <row r="3832" spans="2:2" ht="13.85" x14ac:dyDescent="0.3">
      <c r="B3832" s="55"/>
    </row>
    <row r="3833" spans="2:2" ht="13.85" x14ac:dyDescent="0.3">
      <c r="B3833" s="55"/>
    </row>
    <row r="3834" spans="2:2" ht="13.85" x14ac:dyDescent="0.3">
      <c r="B3834" s="55"/>
    </row>
    <row r="3835" spans="2:2" ht="13.85" x14ac:dyDescent="0.3">
      <c r="B3835" s="55"/>
    </row>
    <row r="3836" spans="2:2" ht="13.85" x14ac:dyDescent="0.3">
      <c r="B3836" s="55"/>
    </row>
    <row r="3837" spans="2:2" ht="13.85" x14ac:dyDescent="0.3">
      <c r="B3837" s="55"/>
    </row>
    <row r="3838" spans="2:2" ht="13.85" x14ac:dyDescent="0.3">
      <c r="B3838" s="55"/>
    </row>
    <row r="3839" spans="2:2" ht="13.85" x14ac:dyDescent="0.3">
      <c r="B3839" s="55"/>
    </row>
    <row r="3840" spans="2:2" ht="13.85" x14ac:dyDescent="0.3">
      <c r="B3840" s="55"/>
    </row>
    <row r="3841" spans="2:2" ht="13.85" x14ac:dyDescent="0.3">
      <c r="B3841" s="55"/>
    </row>
    <row r="3842" spans="2:2" ht="13.85" x14ac:dyDescent="0.3">
      <c r="B3842" s="55"/>
    </row>
    <row r="3843" spans="2:2" ht="13.85" x14ac:dyDescent="0.3">
      <c r="B3843" s="55"/>
    </row>
    <row r="3844" spans="2:2" ht="13.85" x14ac:dyDescent="0.3">
      <c r="B3844" s="55"/>
    </row>
    <row r="3845" spans="2:2" ht="13.85" x14ac:dyDescent="0.3">
      <c r="B3845" s="55"/>
    </row>
    <row r="3846" spans="2:2" ht="13.85" x14ac:dyDescent="0.3">
      <c r="B3846" s="55"/>
    </row>
    <row r="3847" spans="2:2" ht="13.85" x14ac:dyDescent="0.3">
      <c r="B3847" s="55"/>
    </row>
    <row r="3848" spans="2:2" ht="13.85" x14ac:dyDescent="0.3">
      <c r="B3848" s="55"/>
    </row>
    <row r="3849" spans="2:2" ht="13.85" x14ac:dyDescent="0.3">
      <c r="B3849" s="55"/>
    </row>
    <row r="3850" spans="2:2" ht="13.85" x14ac:dyDescent="0.3">
      <c r="B3850" s="55"/>
    </row>
    <row r="3851" spans="2:2" ht="13.85" x14ac:dyDescent="0.3">
      <c r="B3851" s="55"/>
    </row>
    <row r="3852" spans="2:2" ht="13.85" x14ac:dyDescent="0.3">
      <c r="B3852" s="55"/>
    </row>
    <row r="3853" spans="2:2" ht="13.85" x14ac:dyDescent="0.3">
      <c r="B3853" s="55"/>
    </row>
    <row r="3854" spans="2:2" ht="13.85" x14ac:dyDescent="0.3">
      <c r="B3854" s="55"/>
    </row>
    <row r="3855" spans="2:2" ht="13.85" x14ac:dyDescent="0.3">
      <c r="B3855" s="55"/>
    </row>
    <row r="3856" spans="2:2" ht="13.85" x14ac:dyDescent="0.3">
      <c r="B3856" s="55"/>
    </row>
    <row r="3857" spans="2:2" ht="13.85" x14ac:dyDescent="0.3">
      <c r="B3857" s="55"/>
    </row>
    <row r="3858" spans="2:2" ht="13.85" x14ac:dyDescent="0.3">
      <c r="B3858" s="55"/>
    </row>
    <row r="3859" spans="2:2" ht="13.85" x14ac:dyDescent="0.3">
      <c r="B3859" s="55"/>
    </row>
    <row r="3860" spans="2:2" ht="13.85" x14ac:dyDescent="0.3">
      <c r="B3860" s="55"/>
    </row>
    <row r="3861" spans="2:2" ht="13.85" x14ac:dyDescent="0.3">
      <c r="B3861" s="55"/>
    </row>
    <row r="3862" spans="2:2" ht="13.85" x14ac:dyDescent="0.3">
      <c r="B3862" s="55"/>
    </row>
    <row r="3863" spans="2:2" ht="13.85" x14ac:dyDescent="0.3">
      <c r="B3863" s="55"/>
    </row>
    <row r="3864" spans="2:2" ht="13.85" x14ac:dyDescent="0.3">
      <c r="B3864" s="55"/>
    </row>
    <row r="3865" spans="2:2" ht="13.85" x14ac:dyDescent="0.3">
      <c r="B3865" s="55"/>
    </row>
    <row r="3866" spans="2:2" ht="13.85" x14ac:dyDescent="0.3">
      <c r="B3866" s="55"/>
    </row>
    <row r="3867" spans="2:2" ht="13.85" x14ac:dyDescent="0.3">
      <c r="B3867" s="55"/>
    </row>
    <row r="3868" spans="2:2" ht="13.85" x14ac:dyDescent="0.3">
      <c r="B3868" s="55"/>
    </row>
    <row r="3869" spans="2:2" ht="13.85" x14ac:dyDescent="0.3">
      <c r="B3869" s="55"/>
    </row>
    <row r="3870" spans="2:2" ht="13.85" x14ac:dyDescent="0.3">
      <c r="B3870" s="55"/>
    </row>
    <row r="3871" spans="2:2" ht="13.85" x14ac:dyDescent="0.3">
      <c r="B3871" s="55"/>
    </row>
    <row r="3872" spans="2:2" ht="13.85" x14ac:dyDescent="0.3">
      <c r="B3872" s="55"/>
    </row>
    <row r="3873" spans="2:2" ht="13.85" x14ac:dyDescent="0.3">
      <c r="B3873" s="55"/>
    </row>
    <row r="3874" spans="2:2" ht="13.85" x14ac:dyDescent="0.3">
      <c r="B3874" s="55"/>
    </row>
    <row r="3875" spans="2:2" ht="13.85" x14ac:dyDescent="0.3">
      <c r="B3875" s="55"/>
    </row>
    <row r="3876" spans="2:2" ht="13.85" x14ac:dyDescent="0.3">
      <c r="B3876" s="55"/>
    </row>
    <row r="3877" spans="2:2" ht="13.85" x14ac:dyDescent="0.3">
      <c r="B3877" s="55"/>
    </row>
    <row r="3878" spans="2:2" ht="13.85" x14ac:dyDescent="0.3">
      <c r="B3878" s="55"/>
    </row>
    <row r="3879" spans="2:2" ht="13.85" x14ac:dyDescent="0.3">
      <c r="B3879" s="55"/>
    </row>
    <row r="3880" spans="2:2" ht="13.85" x14ac:dyDescent="0.3">
      <c r="B3880" s="55"/>
    </row>
    <row r="3881" spans="2:2" ht="13.85" x14ac:dyDescent="0.3">
      <c r="B3881" s="55"/>
    </row>
    <row r="3882" spans="2:2" ht="13.85" x14ac:dyDescent="0.3">
      <c r="B3882" s="55"/>
    </row>
    <row r="3883" spans="2:2" ht="13.85" x14ac:dyDescent="0.3">
      <c r="B3883" s="55"/>
    </row>
    <row r="3884" spans="2:2" ht="13.85" x14ac:dyDescent="0.3">
      <c r="B3884" s="55"/>
    </row>
    <row r="3885" spans="2:2" ht="13.85" x14ac:dyDescent="0.3">
      <c r="B3885" s="55"/>
    </row>
    <row r="3886" spans="2:2" ht="13.85" x14ac:dyDescent="0.3">
      <c r="B3886" s="55"/>
    </row>
    <row r="3887" spans="2:2" ht="13.85" x14ac:dyDescent="0.3">
      <c r="B3887" s="55"/>
    </row>
    <row r="3888" spans="2:2" ht="13.85" x14ac:dyDescent="0.3">
      <c r="B3888" s="55"/>
    </row>
    <row r="3889" spans="2:2" ht="13.85" x14ac:dyDescent="0.3">
      <c r="B3889" s="55"/>
    </row>
    <row r="3890" spans="2:2" ht="13.85" x14ac:dyDescent="0.3">
      <c r="B3890" s="55"/>
    </row>
    <row r="3891" spans="2:2" ht="13.85" x14ac:dyDescent="0.3">
      <c r="B3891" s="55"/>
    </row>
    <row r="3892" spans="2:2" ht="13.85" x14ac:dyDescent="0.3">
      <c r="B3892" s="55"/>
    </row>
    <row r="3893" spans="2:2" ht="13.85" x14ac:dyDescent="0.3">
      <c r="B3893" s="55"/>
    </row>
    <row r="3894" spans="2:2" ht="13.85" x14ac:dyDescent="0.3">
      <c r="B3894" s="55"/>
    </row>
    <row r="3895" spans="2:2" ht="13.85" x14ac:dyDescent="0.3">
      <c r="B3895" s="55"/>
    </row>
    <row r="3896" spans="2:2" ht="13.85" x14ac:dyDescent="0.3">
      <c r="B3896" s="55"/>
    </row>
    <row r="3897" spans="2:2" ht="13.85" x14ac:dyDescent="0.3">
      <c r="B3897" s="55"/>
    </row>
    <row r="3898" spans="2:2" ht="13.85" x14ac:dyDescent="0.3">
      <c r="B3898" s="55"/>
    </row>
    <row r="3899" spans="2:2" ht="13.85" x14ac:dyDescent="0.3">
      <c r="B3899" s="55"/>
    </row>
    <row r="3900" spans="2:2" ht="13.85" x14ac:dyDescent="0.3">
      <c r="B3900" s="55"/>
    </row>
    <row r="3901" spans="2:2" ht="13.85" x14ac:dyDescent="0.3">
      <c r="B3901" s="55"/>
    </row>
    <row r="3902" spans="2:2" ht="13.85" x14ac:dyDescent="0.3">
      <c r="B3902" s="55"/>
    </row>
    <row r="3903" spans="2:2" ht="13.85" x14ac:dyDescent="0.3">
      <c r="B3903" s="55"/>
    </row>
    <row r="3904" spans="2:2" ht="13.85" x14ac:dyDescent="0.3">
      <c r="B3904" s="55"/>
    </row>
    <row r="3905" spans="2:2" ht="13.85" x14ac:dyDescent="0.3">
      <c r="B3905" s="55"/>
    </row>
    <row r="3906" spans="2:2" ht="13.85" x14ac:dyDescent="0.3">
      <c r="B3906" s="55"/>
    </row>
    <row r="3907" spans="2:2" ht="13.85" x14ac:dyDescent="0.3">
      <c r="B3907" s="55"/>
    </row>
    <row r="3908" spans="2:2" ht="13.85" x14ac:dyDescent="0.3">
      <c r="B3908" s="55"/>
    </row>
    <row r="3909" spans="2:2" ht="13.85" x14ac:dyDescent="0.3">
      <c r="B3909" s="55"/>
    </row>
    <row r="3910" spans="2:2" ht="13.85" x14ac:dyDescent="0.3">
      <c r="B3910" s="55"/>
    </row>
    <row r="3911" spans="2:2" ht="13.85" x14ac:dyDescent="0.3">
      <c r="B3911" s="55"/>
    </row>
    <row r="3912" spans="2:2" ht="13.85" x14ac:dyDescent="0.3">
      <c r="B3912" s="55"/>
    </row>
    <row r="3913" spans="2:2" ht="13.85" x14ac:dyDescent="0.3">
      <c r="B3913" s="55"/>
    </row>
    <row r="3914" spans="2:2" ht="13.85" x14ac:dyDescent="0.3">
      <c r="B3914" s="55"/>
    </row>
    <row r="3915" spans="2:2" ht="13.85" x14ac:dyDescent="0.3">
      <c r="B3915" s="55"/>
    </row>
    <row r="3916" spans="2:2" ht="13.85" x14ac:dyDescent="0.3">
      <c r="B3916" s="55"/>
    </row>
    <row r="3917" spans="2:2" ht="13.85" x14ac:dyDescent="0.3">
      <c r="B3917" s="55"/>
    </row>
    <row r="3918" spans="2:2" ht="13.85" x14ac:dyDescent="0.3">
      <c r="B3918" s="55"/>
    </row>
    <row r="3919" spans="2:2" ht="13.85" x14ac:dyDescent="0.3">
      <c r="B3919" s="55"/>
    </row>
    <row r="3920" spans="2:2" ht="13.85" x14ac:dyDescent="0.3">
      <c r="B3920" s="55"/>
    </row>
    <row r="3921" spans="2:2" ht="13.85" x14ac:dyDescent="0.3">
      <c r="B3921" s="55"/>
    </row>
    <row r="3922" spans="2:2" ht="13.85" x14ac:dyDescent="0.3">
      <c r="B3922" s="55"/>
    </row>
    <row r="3923" spans="2:2" ht="13.85" x14ac:dyDescent="0.3">
      <c r="B3923" s="55"/>
    </row>
    <row r="3924" spans="2:2" ht="13.85" x14ac:dyDescent="0.3">
      <c r="B3924" s="55"/>
    </row>
    <row r="3925" spans="2:2" ht="13.85" x14ac:dyDescent="0.3">
      <c r="B3925" s="55"/>
    </row>
    <row r="3926" spans="2:2" ht="13.85" x14ac:dyDescent="0.3">
      <c r="B3926" s="55"/>
    </row>
    <row r="3927" spans="2:2" ht="13.85" x14ac:dyDescent="0.3">
      <c r="B3927" s="55"/>
    </row>
    <row r="3928" spans="2:2" ht="13.85" x14ac:dyDescent="0.3">
      <c r="B3928" s="55"/>
    </row>
    <row r="3929" spans="2:2" ht="13.85" x14ac:dyDescent="0.3">
      <c r="B3929" s="55"/>
    </row>
    <row r="3930" spans="2:2" ht="13.85" x14ac:dyDescent="0.3">
      <c r="B3930" s="55"/>
    </row>
    <row r="3931" spans="2:2" ht="13.85" x14ac:dyDescent="0.3">
      <c r="B3931" s="55"/>
    </row>
    <row r="3932" spans="2:2" ht="13.85" x14ac:dyDescent="0.3">
      <c r="B3932" s="55"/>
    </row>
    <row r="3933" spans="2:2" ht="13.85" x14ac:dyDescent="0.3">
      <c r="B3933" s="55"/>
    </row>
    <row r="3934" spans="2:2" ht="13.85" x14ac:dyDescent="0.3">
      <c r="B3934" s="55"/>
    </row>
    <row r="3935" spans="2:2" ht="13.85" x14ac:dyDescent="0.3">
      <c r="B3935" s="55"/>
    </row>
    <row r="3936" spans="2:2" ht="13.85" x14ac:dyDescent="0.3">
      <c r="B3936" s="55"/>
    </row>
    <row r="3937" spans="2:2" ht="13.85" x14ac:dyDescent="0.3">
      <c r="B3937" s="55"/>
    </row>
    <row r="3938" spans="2:2" ht="13.85" x14ac:dyDescent="0.3">
      <c r="B3938" s="55"/>
    </row>
    <row r="3939" spans="2:2" ht="13.85" x14ac:dyDescent="0.3">
      <c r="B3939" s="55"/>
    </row>
    <row r="3940" spans="2:2" ht="13.85" x14ac:dyDescent="0.3">
      <c r="B3940" s="55"/>
    </row>
    <row r="3941" spans="2:2" ht="13.85" x14ac:dyDescent="0.3">
      <c r="B3941" s="55"/>
    </row>
    <row r="3942" spans="2:2" ht="13.85" x14ac:dyDescent="0.3">
      <c r="B3942" s="55"/>
    </row>
    <row r="3943" spans="2:2" ht="13.85" x14ac:dyDescent="0.3">
      <c r="B3943" s="55"/>
    </row>
    <row r="3944" spans="2:2" ht="13.85" x14ac:dyDescent="0.3">
      <c r="B3944" s="55"/>
    </row>
    <row r="3945" spans="2:2" ht="13.85" x14ac:dyDescent="0.3">
      <c r="B3945" s="55"/>
    </row>
    <row r="3946" spans="2:2" ht="13.85" x14ac:dyDescent="0.3">
      <c r="B3946" s="55"/>
    </row>
    <row r="3947" spans="2:2" ht="13.85" x14ac:dyDescent="0.3">
      <c r="B3947" s="55"/>
    </row>
    <row r="3948" spans="2:2" ht="13.85" x14ac:dyDescent="0.3">
      <c r="B3948" s="55"/>
    </row>
    <row r="3949" spans="2:2" ht="13.85" x14ac:dyDescent="0.3">
      <c r="B3949" s="55"/>
    </row>
    <row r="3950" spans="2:2" ht="13.85" x14ac:dyDescent="0.3">
      <c r="B3950" s="55"/>
    </row>
    <row r="3951" spans="2:2" ht="13.85" x14ac:dyDescent="0.3">
      <c r="B3951" s="55"/>
    </row>
    <row r="3952" spans="2:2" ht="13.85" x14ac:dyDescent="0.3">
      <c r="B3952" s="55"/>
    </row>
    <row r="3953" spans="2:2" ht="13.85" x14ac:dyDescent="0.3">
      <c r="B3953" s="55"/>
    </row>
    <row r="3954" spans="2:2" ht="13.85" x14ac:dyDescent="0.3">
      <c r="B3954" s="55"/>
    </row>
    <row r="3955" spans="2:2" ht="13.85" x14ac:dyDescent="0.3">
      <c r="B3955" s="55"/>
    </row>
    <row r="3956" spans="2:2" ht="13.85" x14ac:dyDescent="0.3">
      <c r="B3956" s="55"/>
    </row>
    <row r="3957" spans="2:2" ht="13.85" x14ac:dyDescent="0.3">
      <c r="B3957" s="55"/>
    </row>
    <row r="3958" spans="2:2" ht="13.85" x14ac:dyDescent="0.3">
      <c r="B3958" s="55"/>
    </row>
    <row r="3959" spans="2:2" ht="13.85" x14ac:dyDescent="0.3">
      <c r="B3959" s="55"/>
    </row>
    <row r="3960" spans="2:2" ht="13.85" x14ac:dyDescent="0.3">
      <c r="B3960" s="55"/>
    </row>
    <row r="3961" spans="2:2" ht="13.85" x14ac:dyDescent="0.3">
      <c r="B3961" s="55"/>
    </row>
    <row r="3962" spans="2:2" ht="13.85" x14ac:dyDescent="0.3">
      <c r="B3962" s="55"/>
    </row>
    <row r="3963" spans="2:2" ht="13.85" x14ac:dyDescent="0.3">
      <c r="B3963" s="55"/>
    </row>
    <row r="3964" spans="2:2" ht="13.85" x14ac:dyDescent="0.3">
      <c r="B3964" s="55"/>
    </row>
    <row r="3965" spans="2:2" ht="13.85" x14ac:dyDescent="0.3">
      <c r="B3965" s="55"/>
    </row>
    <row r="3966" spans="2:2" ht="13.85" x14ac:dyDescent="0.3">
      <c r="B3966" s="55"/>
    </row>
    <row r="3967" spans="2:2" ht="13.85" x14ac:dyDescent="0.3">
      <c r="B3967" s="55"/>
    </row>
    <row r="3968" spans="2:2" ht="13.85" x14ac:dyDescent="0.3">
      <c r="B3968" s="55"/>
    </row>
    <row r="3969" spans="2:2" ht="13.85" x14ac:dyDescent="0.3">
      <c r="B3969" s="55"/>
    </row>
    <row r="3970" spans="2:2" ht="13.85" x14ac:dyDescent="0.3">
      <c r="B3970" s="55"/>
    </row>
    <row r="3971" spans="2:2" ht="13.85" x14ac:dyDescent="0.3">
      <c r="B3971" s="55"/>
    </row>
    <row r="3972" spans="2:2" ht="13.85" x14ac:dyDescent="0.3">
      <c r="B3972" s="55"/>
    </row>
    <row r="3973" spans="2:2" ht="13.85" x14ac:dyDescent="0.3">
      <c r="B3973" s="55"/>
    </row>
    <row r="3974" spans="2:2" ht="13.85" x14ac:dyDescent="0.3">
      <c r="B3974" s="55"/>
    </row>
    <row r="3975" spans="2:2" ht="13.85" x14ac:dyDescent="0.3">
      <c r="B3975" s="55"/>
    </row>
    <row r="3976" spans="2:2" ht="13.85" x14ac:dyDescent="0.3">
      <c r="B3976" s="55"/>
    </row>
    <row r="3977" spans="2:2" ht="13.85" x14ac:dyDescent="0.3">
      <c r="B3977" s="55"/>
    </row>
    <row r="3978" spans="2:2" ht="13.85" x14ac:dyDescent="0.3">
      <c r="B3978" s="55"/>
    </row>
    <row r="3979" spans="2:2" ht="13.85" x14ac:dyDescent="0.3">
      <c r="B3979" s="55"/>
    </row>
    <row r="3980" spans="2:2" ht="13.85" x14ac:dyDescent="0.3">
      <c r="B3980" s="55"/>
    </row>
    <row r="3981" spans="2:2" ht="13.85" x14ac:dyDescent="0.3">
      <c r="B3981" s="55"/>
    </row>
    <row r="3982" spans="2:2" ht="13.85" x14ac:dyDescent="0.3">
      <c r="B3982" s="55"/>
    </row>
    <row r="3983" spans="2:2" ht="13.85" x14ac:dyDescent="0.3">
      <c r="B3983" s="55"/>
    </row>
    <row r="3984" spans="2:2" ht="13.85" x14ac:dyDescent="0.3">
      <c r="B3984" s="55"/>
    </row>
    <row r="3985" spans="2:2" ht="13.85" x14ac:dyDescent="0.3">
      <c r="B3985" s="55"/>
    </row>
    <row r="3986" spans="2:2" ht="13.85" x14ac:dyDescent="0.3">
      <c r="B3986" s="55"/>
    </row>
    <row r="3987" spans="2:2" ht="13.85" x14ac:dyDescent="0.3">
      <c r="B3987" s="55"/>
    </row>
    <row r="3988" spans="2:2" ht="13.85" x14ac:dyDescent="0.3">
      <c r="B3988" s="55"/>
    </row>
    <row r="3989" spans="2:2" ht="13.85" x14ac:dyDescent="0.3">
      <c r="B3989" s="55"/>
    </row>
    <row r="3990" spans="2:2" ht="13.85" x14ac:dyDescent="0.3">
      <c r="B3990" s="55"/>
    </row>
    <row r="3991" spans="2:2" ht="13.85" x14ac:dyDescent="0.3">
      <c r="B3991" s="55"/>
    </row>
    <row r="3992" spans="2:2" ht="13.85" x14ac:dyDescent="0.3">
      <c r="B3992" s="55"/>
    </row>
    <row r="3993" spans="2:2" ht="13.85" x14ac:dyDescent="0.3">
      <c r="B3993" s="55"/>
    </row>
    <row r="3994" spans="2:2" ht="13.85" x14ac:dyDescent="0.3">
      <c r="B3994" s="55"/>
    </row>
    <row r="3995" spans="2:2" ht="13.85" x14ac:dyDescent="0.3">
      <c r="B3995" s="55"/>
    </row>
    <row r="3996" spans="2:2" ht="13.85" x14ac:dyDescent="0.3">
      <c r="B3996" s="55"/>
    </row>
    <row r="3997" spans="2:2" ht="13.85" x14ac:dyDescent="0.3">
      <c r="B3997" s="55"/>
    </row>
    <row r="3998" spans="2:2" ht="13.85" x14ac:dyDescent="0.3">
      <c r="B3998" s="55"/>
    </row>
    <row r="3999" spans="2:2" ht="13.85" x14ac:dyDescent="0.3">
      <c r="B3999" s="55"/>
    </row>
    <row r="4000" spans="2:2" ht="13.85" x14ac:dyDescent="0.3">
      <c r="B4000" s="55"/>
    </row>
    <row r="4001" spans="2:2" ht="13.85" x14ac:dyDescent="0.3">
      <c r="B4001" s="55"/>
    </row>
    <row r="4002" spans="2:2" ht="13.85" x14ac:dyDescent="0.3">
      <c r="B4002" s="55"/>
    </row>
    <row r="4003" spans="2:2" ht="13.85" x14ac:dyDescent="0.3">
      <c r="B4003" s="55"/>
    </row>
    <row r="4004" spans="2:2" ht="13.85" x14ac:dyDescent="0.3">
      <c r="B4004" s="55"/>
    </row>
    <row r="4005" spans="2:2" ht="13.85" x14ac:dyDescent="0.3">
      <c r="B4005" s="55"/>
    </row>
    <row r="4006" spans="2:2" ht="13.85" x14ac:dyDescent="0.3">
      <c r="B4006" s="55"/>
    </row>
    <row r="4007" spans="2:2" ht="13.85" x14ac:dyDescent="0.3">
      <c r="B4007" s="55"/>
    </row>
    <row r="4008" spans="2:2" ht="13.85" x14ac:dyDescent="0.3">
      <c r="B4008" s="55"/>
    </row>
    <row r="4009" spans="2:2" ht="13.85" x14ac:dyDescent="0.3">
      <c r="B4009" s="55"/>
    </row>
    <row r="4010" spans="2:2" ht="13.85" x14ac:dyDescent="0.3">
      <c r="B4010" s="55"/>
    </row>
    <row r="4011" spans="2:2" ht="13.85" x14ac:dyDescent="0.3">
      <c r="B4011" s="55"/>
    </row>
    <row r="4012" spans="2:2" ht="13.85" x14ac:dyDescent="0.3">
      <c r="B4012" s="55"/>
    </row>
    <row r="4013" spans="2:2" ht="13.85" x14ac:dyDescent="0.3">
      <c r="B4013" s="55"/>
    </row>
    <row r="4014" spans="2:2" ht="13.85" x14ac:dyDescent="0.3">
      <c r="B4014" s="55"/>
    </row>
    <row r="4015" spans="2:2" ht="13.85" x14ac:dyDescent="0.3">
      <c r="B4015" s="55"/>
    </row>
    <row r="4016" spans="2:2" ht="13.85" x14ac:dyDescent="0.3">
      <c r="B4016" s="55"/>
    </row>
    <row r="4017" spans="2:2" ht="13.85" x14ac:dyDescent="0.3">
      <c r="B4017" s="55"/>
    </row>
    <row r="4018" spans="2:2" ht="13.85" x14ac:dyDescent="0.3">
      <c r="B4018" s="55"/>
    </row>
    <row r="4019" spans="2:2" ht="13.85" x14ac:dyDescent="0.3">
      <c r="B4019" s="55"/>
    </row>
    <row r="4020" spans="2:2" ht="13.85" x14ac:dyDescent="0.3">
      <c r="B4020" s="55"/>
    </row>
    <row r="4021" spans="2:2" ht="13.85" x14ac:dyDescent="0.3">
      <c r="B4021" s="55"/>
    </row>
    <row r="4022" spans="2:2" ht="13.85" x14ac:dyDescent="0.3">
      <c r="B4022" s="55"/>
    </row>
    <row r="4023" spans="2:2" ht="13.85" x14ac:dyDescent="0.3">
      <c r="B4023" s="55"/>
    </row>
    <row r="4024" spans="2:2" ht="13.85" x14ac:dyDescent="0.3">
      <c r="B4024" s="55"/>
    </row>
    <row r="4025" spans="2:2" ht="13.85" x14ac:dyDescent="0.3">
      <c r="B4025" s="55"/>
    </row>
    <row r="4026" spans="2:2" ht="13.85" x14ac:dyDescent="0.3">
      <c r="B4026" s="55"/>
    </row>
    <row r="4027" spans="2:2" ht="13.85" x14ac:dyDescent="0.3">
      <c r="B4027" s="55"/>
    </row>
    <row r="4028" spans="2:2" ht="13.85" x14ac:dyDescent="0.3">
      <c r="B4028" s="55"/>
    </row>
    <row r="4029" spans="2:2" ht="13.85" x14ac:dyDescent="0.3">
      <c r="B4029" s="55"/>
    </row>
    <row r="4030" spans="2:2" ht="13.85" x14ac:dyDescent="0.3">
      <c r="B4030" s="55"/>
    </row>
    <row r="4031" spans="2:2" ht="13.85" x14ac:dyDescent="0.3">
      <c r="B4031" s="55"/>
    </row>
    <row r="4032" spans="2:2" ht="13.85" x14ac:dyDescent="0.3">
      <c r="B4032" s="55"/>
    </row>
    <row r="4033" spans="2:2" ht="13.85" x14ac:dyDescent="0.3">
      <c r="B4033" s="55"/>
    </row>
    <row r="4034" spans="2:2" ht="13.85" x14ac:dyDescent="0.3">
      <c r="B4034" s="55"/>
    </row>
    <row r="4035" spans="2:2" ht="13.85" x14ac:dyDescent="0.3">
      <c r="B4035" s="55"/>
    </row>
    <row r="4036" spans="2:2" ht="13.85" x14ac:dyDescent="0.3">
      <c r="B4036" s="55"/>
    </row>
    <row r="4037" spans="2:2" ht="13.85" x14ac:dyDescent="0.3">
      <c r="B4037" s="55"/>
    </row>
    <row r="4038" spans="2:2" ht="13.85" x14ac:dyDescent="0.3">
      <c r="B4038" s="55"/>
    </row>
    <row r="4039" spans="2:2" ht="13.85" x14ac:dyDescent="0.3">
      <c r="B4039" s="55"/>
    </row>
    <row r="4040" spans="2:2" ht="13.85" x14ac:dyDescent="0.3">
      <c r="B4040" s="55"/>
    </row>
    <row r="4041" spans="2:2" ht="13.85" x14ac:dyDescent="0.3">
      <c r="B4041" s="55"/>
    </row>
    <row r="4042" spans="2:2" ht="13.85" x14ac:dyDescent="0.3">
      <c r="B4042" s="55"/>
    </row>
    <row r="4043" spans="2:2" ht="13.85" x14ac:dyDescent="0.3">
      <c r="B4043" s="55"/>
    </row>
    <row r="4044" spans="2:2" ht="13.85" x14ac:dyDescent="0.3">
      <c r="B4044" s="55"/>
    </row>
    <row r="4045" spans="2:2" ht="13.85" x14ac:dyDescent="0.3">
      <c r="B4045" s="55"/>
    </row>
    <row r="4046" spans="2:2" ht="13.85" x14ac:dyDescent="0.3">
      <c r="B4046" s="55"/>
    </row>
    <row r="4047" spans="2:2" ht="13.85" x14ac:dyDescent="0.3">
      <c r="B4047" s="55"/>
    </row>
    <row r="4048" spans="2:2" ht="13.85" x14ac:dyDescent="0.3">
      <c r="B4048" s="55"/>
    </row>
    <row r="4049" spans="2:2" ht="13.85" x14ac:dyDescent="0.3">
      <c r="B4049" s="55"/>
    </row>
    <row r="4050" spans="2:2" ht="13.85" x14ac:dyDescent="0.3">
      <c r="B4050" s="55"/>
    </row>
    <row r="4051" spans="2:2" ht="13.85" x14ac:dyDescent="0.3">
      <c r="B4051" s="55"/>
    </row>
    <row r="4052" spans="2:2" ht="13.85" x14ac:dyDescent="0.3">
      <c r="B4052" s="55"/>
    </row>
    <row r="4053" spans="2:2" ht="13.85" x14ac:dyDescent="0.3">
      <c r="B4053" s="55"/>
    </row>
    <row r="4054" spans="2:2" ht="13.85" x14ac:dyDescent="0.3">
      <c r="B4054" s="55"/>
    </row>
    <row r="4055" spans="2:2" ht="13.85" x14ac:dyDescent="0.3">
      <c r="B4055" s="55"/>
    </row>
    <row r="4056" spans="2:2" ht="13.85" x14ac:dyDescent="0.3">
      <c r="B4056" s="55"/>
    </row>
    <row r="4057" spans="2:2" ht="13.85" x14ac:dyDescent="0.3">
      <c r="B4057" s="55"/>
    </row>
    <row r="4058" spans="2:2" ht="13.85" x14ac:dyDescent="0.3">
      <c r="B4058" s="55"/>
    </row>
    <row r="4059" spans="2:2" ht="13.85" x14ac:dyDescent="0.3">
      <c r="B4059" s="55"/>
    </row>
    <row r="4060" spans="2:2" ht="13.85" x14ac:dyDescent="0.3">
      <c r="B4060" s="55"/>
    </row>
    <row r="4061" spans="2:2" ht="13.85" x14ac:dyDescent="0.3">
      <c r="B4061" s="55"/>
    </row>
    <row r="4062" spans="2:2" ht="13.85" x14ac:dyDescent="0.3">
      <c r="B4062" s="55"/>
    </row>
    <row r="4063" spans="2:2" ht="13.85" x14ac:dyDescent="0.3">
      <c r="B4063" s="55"/>
    </row>
    <row r="4064" spans="2:2" ht="13.85" x14ac:dyDescent="0.3">
      <c r="B4064" s="55"/>
    </row>
    <row r="4065" spans="2:2" ht="13.85" x14ac:dyDescent="0.3">
      <c r="B4065" s="55"/>
    </row>
    <row r="4066" spans="2:2" ht="13.85" x14ac:dyDescent="0.3">
      <c r="B4066" s="55"/>
    </row>
    <row r="4067" spans="2:2" ht="13.85" x14ac:dyDescent="0.3">
      <c r="B4067" s="55"/>
    </row>
    <row r="4068" spans="2:2" ht="13.85" x14ac:dyDescent="0.3">
      <c r="B4068" s="55"/>
    </row>
    <row r="4069" spans="2:2" ht="13.85" x14ac:dyDescent="0.3">
      <c r="B4069" s="55"/>
    </row>
    <row r="4070" spans="2:2" ht="13.85" x14ac:dyDescent="0.3">
      <c r="B4070" s="55"/>
    </row>
    <row r="4071" spans="2:2" ht="13.85" x14ac:dyDescent="0.3">
      <c r="B4071" s="55"/>
    </row>
    <row r="4072" spans="2:2" ht="13.85" x14ac:dyDescent="0.3">
      <c r="B4072" s="55"/>
    </row>
    <row r="4073" spans="2:2" ht="13.85" x14ac:dyDescent="0.3">
      <c r="B4073" s="55"/>
    </row>
    <row r="4074" spans="2:2" ht="13.85" x14ac:dyDescent="0.3">
      <c r="B4074" s="55"/>
    </row>
    <row r="4075" spans="2:2" ht="13.85" x14ac:dyDescent="0.3">
      <c r="B4075" s="55"/>
    </row>
    <row r="4076" spans="2:2" ht="13.85" x14ac:dyDescent="0.3">
      <c r="B4076" s="55"/>
    </row>
    <row r="4077" spans="2:2" ht="13.85" x14ac:dyDescent="0.3">
      <c r="B4077" s="55"/>
    </row>
    <row r="4078" spans="2:2" ht="13.85" x14ac:dyDescent="0.3">
      <c r="B4078" s="55"/>
    </row>
    <row r="4079" spans="2:2" ht="13.85" x14ac:dyDescent="0.3">
      <c r="B4079" s="55"/>
    </row>
    <row r="4080" spans="2:2" ht="13.85" x14ac:dyDescent="0.3">
      <c r="B4080" s="55"/>
    </row>
    <row r="4081" spans="2:2" ht="13.85" x14ac:dyDescent="0.3">
      <c r="B4081" s="55"/>
    </row>
    <row r="4082" spans="2:2" ht="13.85" x14ac:dyDescent="0.3">
      <c r="B4082" s="55"/>
    </row>
    <row r="4083" spans="2:2" ht="13.85" x14ac:dyDescent="0.3">
      <c r="B4083" s="55"/>
    </row>
    <row r="4084" spans="2:2" ht="13.85" x14ac:dyDescent="0.3">
      <c r="B4084" s="55"/>
    </row>
    <row r="4085" spans="2:2" ht="13.85" x14ac:dyDescent="0.3">
      <c r="B4085" s="55"/>
    </row>
    <row r="4086" spans="2:2" ht="13.85" x14ac:dyDescent="0.3">
      <c r="B4086" s="55"/>
    </row>
    <row r="4087" spans="2:2" ht="13.85" x14ac:dyDescent="0.3">
      <c r="B4087" s="55"/>
    </row>
    <row r="4088" spans="2:2" ht="13.85" x14ac:dyDescent="0.3">
      <c r="B4088" s="55"/>
    </row>
    <row r="4089" spans="2:2" ht="13.85" x14ac:dyDescent="0.3">
      <c r="B4089" s="55"/>
    </row>
    <row r="4090" spans="2:2" ht="13.85" x14ac:dyDescent="0.3">
      <c r="B4090" s="55"/>
    </row>
    <row r="4091" spans="2:2" ht="13.85" x14ac:dyDescent="0.3">
      <c r="B4091" s="55"/>
    </row>
    <row r="4092" spans="2:2" ht="13.85" x14ac:dyDescent="0.3">
      <c r="B4092" s="55"/>
    </row>
    <row r="4093" spans="2:2" ht="13.85" x14ac:dyDescent="0.3">
      <c r="B4093" s="55"/>
    </row>
    <row r="4094" spans="2:2" ht="13.85" x14ac:dyDescent="0.3">
      <c r="B4094" s="55"/>
    </row>
    <row r="4095" spans="2:2" ht="13.85" x14ac:dyDescent="0.3">
      <c r="B4095" s="55"/>
    </row>
    <row r="4096" spans="2:2" ht="13.85" x14ac:dyDescent="0.3">
      <c r="B4096" s="55"/>
    </row>
    <row r="4097" spans="2:2" ht="13.85" x14ac:dyDescent="0.3">
      <c r="B4097" s="55"/>
    </row>
    <row r="4098" spans="2:2" ht="13.85" x14ac:dyDescent="0.3">
      <c r="B4098" s="55"/>
    </row>
    <row r="4099" spans="2:2" ht="13.85" x14ac:dyDescent="0.3">
      <c r="B4099" s="55"/>
    </row>
    <row r="4100" spans="2:2" ht="13.85" x14ac:dyDescent="0.3">
      <c r="B4100" s="55"/>
    </row>
    <row r="4101" spans="2:2" ht="13.85" x14ac:dyDescent="0.3">
      <c r="B4101" s="55"/>
    </row>
    <row r="4102" spans="2:2" ht="13.85" x14ac:dyDescent="0.3">
      <c r="B4102" s="55"/>
    </row>
    <row r="4103" spans="2:2" ht="13.85" x14ac:dyDescent="0.3">
      <c r="B4103" s="55"/>
    </row>
    <row r="4104" spans="2:2" ht="13.85" x14ac:dyDescent="0.3">
      <c r="B4104" s="55"/>
    </row>
    <row r="4105" spans="2:2" ht="13.85" x14ac:dyDescent="0.3">
      <c r="B4105" s="55"/>
    </row>
    <row r="4106" spans="2:2" ht="13.85" x14ac:dyDescent="0.3">
      <c r="B4106" s="55"/>
    </row>
    <row r="4107" spans="2:2" ht="13.85" x14ac:dyDescent="0.3">
      <c r="B4107" s="55"/>
    </row>
    <row r="4108" spans="2:2" ht="13.85" x14ac:dyDescent="0.3">
      <c r="B4108" s="55"/>
    </row>
    <row r="4109" spans="2:2" ht="13.85" x14ac:dyDescent="0.3">
      <c r="B4109" s="55"/>
    </row>
    <row r="4110" spans="2:2" ht="13.85" x14ac:dyDescent="0.3">
      <c r="B4110" s="55"/>
    </row>
    <row r="4111" spans="2:2" ht="13.85" x14ac:dyDescent="0.3">
      <c r="B4111" s="55"/>
    </row>
    <row r="4112" spans="2:2" ht="13.85" x14ac:dyDescent="0.3">
      <c r="B4112" s="55"/>
    </row>
    <row r="4113" spans="2:2" ht="13.85" x14ac:dyDescent="0.3">
      <c r="B4113" s="55"/>
    </row>
    <row r="4114" spans="2:2" ht="13.85" x14ac:dyDescent="0.3">
      <c r="B4114" s="55"/>
    </row>
    <row r="4115" spans="2:2" ht="13.85" x14ac:dyDescent="0.3">
      <c r="B4115" s="55"/>
    </row>
    <row r="4116" spans="2:2" ht="13.85" x14ac:dyDescent="0.3">
      <c r="B4116" s="55"/>
    </row>
    <row r="4117" spans="2:2" ht="13.85" x14ac:dyDescent="0.3">
      <c r="B4117" s="55"/>
    </row>
    <row r="4118" spans="2:2" ht="13.85" x14ac:dyDescent="0.3">
      <c r="B4118" s="55"/>
    </row>
    <row r="4119" spans="2:2" ht="13.85" x14ac:dyDescent="0.3">
      <c r="B4119" s="55"/>
    </row>
    <row r="4120" spans="2:2" ht="13.85" x14ac:dyDescent="0.3">
      <c r="B4120" s="55"/>
    </row>
    <row r="4121" spans="2:2" ht="13.85" x14ac:dyDescent="0.3">
      <c r="B4121" s="55"/>
    </row>
    <row r="4122" spans="2:2" ht="13.85" x14ac:dyDescent="0.3">
      <c r="B4122" s="55"/>
    </row>
    <row r="4123" spans="2:2" ht="13.85" x14ac:dyDescent="0.3">
      <c r="B4123" s="55"/>
    </row>
    <row r="4124" spans="2:2" ht="13.85" x14ac:dyDescent="0.3">
      <c r="B4124" s="55"/>
    </row>
    <row r="4125" spans="2:2" ht="13.85" x14ac:dyDescent="0.3">
      <c r="B4125" s="55"/>
    </row>
    <row r="4126" spans="2:2" ht="13.85" x14ac:dyDescent="0.3">
      <c r="B4126" s="55"/>
    </row>
    <row r="4127" spans="2:2" ht="13.85" x14ac:dyDescent="0.3">
      <c r="B4127" s="55"/>
    </row>
    <row r="4128" spans="2:2" ht="13.85" x14ac:dyDescent="0.3">
      <c r="B4128" s="55"/>
    </row>
    <row r="4129" spans="2:2" ht="13.85" x14ac:dyDescent="0.3">
      <c r="B4129" s="55"/>
    </row>
    <row r="4130" spans="2:2" ht="13.85" x14ac:dyDescent="0.3">
      <c r="B4130" s="55"/>
    </row>
    <row r="4131" spans="2:2" ht="13.85" x14ac:dyDescent="0.3">
      <c r="B4131" s="55"/>
    </row>
    <row r="4132" spans="2:2" ht="13.85" x14ac:dyDescent="0.3">
      <c r="B4132" s="55"/>
    </row>
    <row r="4133" spans="2:2" ht="13.85" x14ac:dyDescent="0.3">
      <c r="B4133" s="55"/>
    </row>
    <row r="4134" spans="2:2" ht="13.85" x14ac:dyDescent="0.3">
      <c r="B4134" s="55"/>
    </row>
    <row r="4135" spans="2:2" ht="13.85" x14ac:dyDescent="0.3">
      <c r="B4135" s="55"/>
    </row>
    <row r="4136" spans="2:2" ht="13.85" x14ac:dyDescent="0.3">
      <c r="B4136" s="55"/>
    </row>
    <row r="4137" spans="2:2" ht="13.85" x14ac:dyDescent="0.3">
      <c r="B4137" s="55"/>
    </row>
    <row r="4138" spans="2:2" ht="13.85" x14ac:dyDescent="0.3">
      <c r="B4138" s="55"/>
    </row>
    <row r="4139" spans="2:2" ht="13.85" x14ac:dyDescent="0.3">
      <c r="B4139" s="55"/>
    </row>
    <row r="4140" spans="2:2" ht="13.85" x14ac:dyDescent="0.3">
      <c r="B4140" s="55"/>
    </row>
    <row r="4141" spans="2:2" ht="13.85" x14ac:dyDescent="0.3">
      <c r="B4141" s="55"/>
    </row>
    <row r="4142" spans="2:2" ht="13.85" x14ac:dyDescent="0.3">
      <c r="B4142" s="55"/>
    </row>
    <row r="4143" spans="2:2" ht="13.85" x14ac:dyDescent="0.3">
      <c r="B4143" s="55"/>
    </row>
    <row r="4144" spans="2:2" ht="13.85" x14ac:dyDescent="0.3">
      <c r="B4144" s="55"/>
    </row>
    <row r="4145" spans="2:2" ht="13.85" x14ac:dyDescent="0.3">
      <c r="B4145" s="55"/>
    </row>
    <row r="4146" spans="2:2" ht="13.85" x14ac:dyDescent="0.3">
      <c r="B4146" s="55"/>
    </row>
    <row r="4147" spans="2:2" ht="13.85" x14ac:dyDescent="0.3">
      <c r="B4147" s="55"/>
    </row>
    <row r="4148" spans="2:2" ht="13.85" x14ac:dyDescent="0.3">
      <c r="B4148" s="55"/>
    </row>
    <row r="4149" spans="2:2" ht="13.85" x14ac:dyDescent="0.3">
      <c r="B4149" s="55"/>
    </row>
    <row r="4150" spans="2:2" ht="13.85" x14ac:dyDescent="0.3">
      <c r="B4150" s="55"/>
    </row>
    <row r="4151" spans="2:2" ht="13.85" x14ac:dyDescent="0.3">
      <c r="B4151" s="55"/>
    </row>
    <row r="4152" spans="2:2" ht="13.85" x14ac:dyDescent="0.3">
      <c r="B4152" s="55"/>
    </row>
    <row r="4153" spans="2:2" ht="13.85" x14ac:dyDescent="0.3">
      <c r="B4153" s="55"/>
    </row>
    <row r="4154" spans="2:2" ht="13.85" x14ac:dyDescent="0.3">
      <c r="B4154" s="55"/>
    </row>
    <row r="4155" spans="2:2" ht="13.85" x14ac:dyDescent="0.3">
      <c r="B4155" s="55"/>
    </row>
    <row r="4156" spans="2:2" ht="13.85" x14ac:dyDescent="0.3">
      <c r="B4156" s="55"/>
    </row>
    <row r="4157" spans="2:2" ht="13.85" x14ac:dyDescent="0.3">
      <c r="B4157" s="55"/>
    </row>
    <row r="4158" spans="2:2" ht="13.85" x14ac:dyDescent="0.3">
      <c r="B4158" s="55"/>
    </row>
    <row r="4159" spans="2:2" ht="13.85" x14ac:dyDescent="0.3">
      <c r="B4159" s="55"/>
    </row>
    <row r="4160" spans="2:2" ht="13.85" x14ac:dyDescent="0.3">
      <c r="B4160" s="55"/>
    </row>
    <row r="4161" spans="2:2" ht="13.85" x14ac:dyDescent="0.3">
      <c r="B4161" s="55"/>
    </row>
    <row r="4162" spans="2:2" ht="13.85" x14ac:dyDescent="0.3">
      <c r="B4162" s="55"/>
    </row>
    <row r="4163" spans="2:2" ht="13.85" x14ac:dyDescent="0.3">
      <c r="B4163" s="55"/>
    </row>
    <row r="4164" spans="2:2" ht="13.85" x14ac:dyDescent="0.3">
      <c r="B4164" s="55"/>
    </row>
    <row r="4165" spans="2:2" ht="13.85" x14ac:dyDescent="0.3">
      <c r="B4165" s="55"/>
    </row>
    <row r="4166" spans="2:2" ht="13.85" x14ac:dyDescent="0.3">
      <c r="B4166" s="55"/>
    </row>
    <row r="4167" spans="2:2" ht="13.85" x14ac:dyDescent="0.3">
      <c r="B4167" s="55"/>
    </row>
    <row r="4168" spans="2:2" ht="13.85" x14ac:dyDescent="0.3">
      <c r="B4168" s="55"/>
    </row>
    <row r="4169" spans="2:2" ht="13.85" x14ac:dyDescent="0.3">
      <c r="B4169" s="55"/>
    </row>
    <row r="4170" spans="2:2" ht="13.85" x14ac:dyDescent="0.3">
      <c r="B4170" s="55"/>
    </row>
    <row r="4171" spans="2:2" ht="13.85" x14ac:dyDescent="0.3">
      <c r="B4171" s="55"/>
    </row>
    <row r="4172" spans="2:2" ht="13.85" x14ac:dyDescent="0.3">
      <c r="B4172" s="55"/>
    </row>
    <row r="4173" spans="2:2" ht="13.85" x14ac:dyDescent="0.3">
      <c r="B4173" s="55"/>
    </row>
    <row r="4174" spans="2:2" ht="13.85" x14ac:dyDescent="0.3">
      <c r="B4174" s="55"/>
    </row>
    <row r="4175" spans="2:2" ht="13.85" x14ac:dyDescent="0.3">
      <c r="B4175" s="55"/>
    </row>
    <row r="4176" spans="2:2" ht="13.85" x14ac:dyDescent="0.3">
      <c r="B4176" s="55"/>
    </row>
    <row r="4177" spans="2:2" ht="13.85" x14ac:dyDescent="0.3">
      <c r="B4177" s="55"/>
    </row>
    <row r="4178" spans="2:2" ht="13.85" x14ac:dyDescent="0.3">
      <c r="B4178" s="55"/>
    </row>
    <row r="4179" spans="2:2" ht="13.85" x14ac:dyDescent="0.3">
      <c r="B4179" s="55"/>
    </row>
    <row r="4180" spans="2:2" ht="13.85" x14ac:dyDescent="0.3">
      <c r="B4180" s="55"/>
    </row>
    <row r="4181" spans="2:2" ht="13.85" x14ac:dyDescent="0.3">
      <c r="B4181" s="55"/>
    </row>
    <row r="4182" spans="2:2" ht="13.85" x14ac:dyDescent="0.3">
      <c r="B4182" s="55"/>
    </row>
    <row r="4183" spans="2:2" ht="13.85" x14ac:dyDescent="0.3">
      <c r="B4183" s="55"/>
    </row>
    <row r="4184" spans="2:2" ht="13.85" x14ac:dyDescent="0.3">
      <c r="B4184" s="55"/>
    </row>
    <row r="4185" spans="2:2" ht="13.85" x14ac:dyDescent="0.3">
      <c r="B4185" s="55"/>
    </row>
    <row r="4186" spans="2:2" ht="13.85" x14ac:dyDescent="0.3">
      <c r="B4186" s="55"/>
    </row>
    <row r="4187" spans="2:2" ht="13.85" x14ac:dyDescent="0.3">
      <c r="B4187" s="55"/>
    </row>
    <row r="4188" spans="2:2" ht="13.85" x14ac:dyDescent="0.3">
      <c r="B4188" s="55"/>
    </row>
    <row r="4189" spans="2:2" ht="13.85" x14ac:dyDescent="0.3">
      <c r="B4189" s="55"/>
    </row>
    <row r="4190" spans="2:2" ht="13.85" x14ac:dyDescent="0.3">
      <c r="B4190" s="55"/>
    </row>
    <row r="4191" spans="2:2" ht="13.85" x14ac:dyDescent="0.3">
      <c r="B4191" s="55"/>
    </row>
    <row r="4192" spans="2:2" ht="13.85" x14ac:dyDescent="0.3">
      <c r="B4192" s="55"/>
    </row>
    <row r="4193" spans="2:2" ht="13.85" x14ac:dyDescent="0.3">
      <c r="B4193" s="55"/>
    </row>
    <row r="4194" spans="2:2" ht="13.85" x14ac:dyDescent="0.3">
      <c r="B4194" s="55"/>
    </row>
    <row r="4195" spans="2:2" ht="13.85" x14ac:dyDescent="0.3">
      <c r="B4195" s="55"/>
    </row>
    <row r="4196" spans="2:2" ht="13.85" x14ac:dyDescent="0.3">
      <c r="B4196" s="55"/>
    </row>
    <row r="4197" spans="2:2" ht="13.85" x14ac:dyDescent="0.3">
      <c r="B4197" s="55"/>
    </row>
    <row r="4198" spans="2:2" ht="13.85" x14ac:dyDescent="0.3">
      <c r="B4198" s="55"/>
    </row>
    <row r="4199" spans="2:2" ht="13.85" x14ac:dyDescent="0.3">
      <c r="B4199" s="55"/>
    </row>
    <row r="4200" spans="2:2" ht="13.85" x14ac:dyDescent="0.3">
      <c r="B4200" s="55"/>
    </row>
    <row r="4201" spans="2:2" ht="13.85" x14ac:dyDescent="0.3">
      <c r="B4201" s="55"/>
    </row>
    <row r="4202" spans="2:2" ht="13.85" x14ac:dyDescent="0.3">
      <c r="B4202" s="55"/>
    </row>
    <row r="4203" spans="2:2" ht="13.85" x14ac:dyDescent="0.3">
      <c r="B4203" s="55"/>
    </row>
    <row r="4204" spans="2:2" ht="13.85" x14ac:dyDescent="0.3">
      <c r="B4204" s="55"/>
    </row>
    <row r="4205" spans="2:2" ht="13.85" x14ac:dyDescent="0.3">
      <c r="B4205" s="55"/>
    </row>
    <row r="4206" spans="2:2" ht="13.85" x14ac:dyDescent="0.3">
      <c r="B4206" s="55"/>
    </row>
    <row r="4207" spans="2:2" ht="13.85" x14ac:dyDescent="0.3">
      <c r="B4207" s="55"/>
    </row>
    <row r="4208" spans="2:2" ht="13.85" x14ac:dyDescent="0.3">
      <c r="B4208" s="55"/>
    </row>
    <row r="4209" spans="2:2" ht="13.85" x14ac:dyDescent="0.3">
      <c r="B4209" s="55"/>
    </row>
    <row r="4210" spans="2:2" ht="13.85" x14ac:dyDescent="0.3">
      <c r="B4210" s="55"/>
    </row>
    <row r="4211" spans="2:2" ht="13.85" x14ac:dyDescent="0.3">
      <c r="B4211" s="55"/>
    </row>
    <row r="4212" spans="2:2" ht="13.85" x14ac:dyDescent="0.3">
      <c r="B4212" s="55"/>
    </row>
    <row r="4213" spans="2:2" ht="13.85" x14ac:dyDescent="0.3">
      <c r="B4213" s="55"/>
    </row>
    <row r="4214" spans="2:2" ht="13.85" x14ac:dyDescent="0.3">
      <c r="B4214" s="55"/>
    </row>
    <row r="4215" spans="2:2" ht="13.85" x14ac:dyDescent="0.3">
      <c r="B4215" s="55"/>
    </row>
    <row r="4216" spans="2:2" ht="13.85" x14ac:dyDescent="0.3">
      <c r="B4216" s="55"/>
    </row>
    <row r="4217" spans="2:2" ht="13.85" x14ac:dyDescent="0.3">
      <c r="B4217" s="55"/>
    </row>
    <row r="4218" spans="2:2" ht="13.85" x14ac:dyDescent="0.3">
      <c r="B4218" s="55"/>
    </row>
    <row r="4219" spans="2:2" ht="13.85" x14ac:dyDescent="0.3">
      <c r="B4219" s="55"/>
    </row>
    <row r="4220" spans="2:2" ht="13.85" x14ac:dyDescent="0.3">
      <c r="B4220" s="55"/>
    </row>
    <row r="4221" spans="2:2" ht="13.85" x14ac:dyDescent="0.3">
      <c r="B4221" s="55"/>
    </row>
    <row r="4222" spans="2:2" ht="13.85" x14ac:dyDescent="0.3">
      <c r="B4222" s="55"/>
    </row>
    <row r="4223" spans="2:2" ht="13.85" x14ac:dyDescent="0.3">
      <c r="B4223" s="55"/>
    </row>
    <row r="4224" spans="2:2" ht="13.85" x14ac:dyDescent="0.3">
      <c r="B4224" s="55"/>
    </row>
    <row r="4225" spans="2:2" ht="13.85" x14ac:dyDescent="0.3">
      <c r="B4225" s="55"/>
    </row>
    <row r="4226" spans="2:2" ht="13.85" x14ac:dyDescent="0.3">
      <c r="B4226" s="55"/>
    </row>
    <row r="4227" spans="2:2" ht="13.85" x14ac:dyDescent="0.3">
      <c r="B4227" s="55"/>
    </row>
    <row r="4228" spans="2:2" ht="13.85" x14ac:dyDescent="0.3">
      <c r="B4228" s="55"/>
    </row>
    <row r="4229" spans="2:2" ht="13.85" x14ac:dyDescent="0.3">
      <c r="B4229" s="55"/>
    </row>
    <row r="4230" spans="2:2" ht="13.85" x14ac:dyDescent="0.3">
      <c r="B4230" s="55"/>
    </row>
    <row r="4231" spans="2:2" ht="13.85" x14ac:dyDescent="0.3">
      <c r="B4231" s="55"/>
    </row>
    <row r="4232" spans="2:2" ht="13.85" x14ac:dyDescent="0.3">
      <c r="B4232" s="55"/>
    </row>
    <row r="4233" spans="2:2" ht="13.85" x14ac:dyDescent="0.3">
      <c r="B4233" s="55"/>
    </row>
    <row r="4234" spans="2:2" ht="13.85" x14ac:dyDescent="0.3">
      <c r="B4234" s="55"/>
    </row>
    <row r="4235" spans="2:2" ht="13.85" x14ac:dyDescent="0.3">
      <c r="B4235" s="55"/>
    </row>
    <row r="4236" spans="2:2" ht="13.85" x14ac:dyDescent="0.3">
      <c r="B4236" s="55"/>
    </row>
    <row r="4237" spans="2:2" ht="13.85" x14ac:dyDescent="0.3">
      <c r="B4237" s="55"/>
    </row>
    <row r="4238" spans="2:2" ht="13.85" x14ac:dyDescent="0.3">
      <c r="B4238" s="55"/>
    </row>
    <row r="4239" spans="2:2" ht="13.85" x14ac:dyDescent="0.3">
      <c r="B4239" s="55"/>
    </row>
    <row r="4240" spans="2:2" ht="13.85" x14ac:dyDescent="0.3">
      <c r="B4240" s="55"/>
    </row>
    <row r="4241" spans="2:2" ht="13.85" x14ac:dyDescent="0.3">
      <c r="B4241" s="55"/>
    </row>
    <row r="4242" spans="2:2" ht="13.85" x14ac:dyDescent="0.3">
      <c r="B4242" s="55"/>
    </row>
    <row r="4243" spans="2:2" ht="13.85" x14ac:dyDescent="0.3">
      <c r="B4243" s="55"/>
    </row>
    <row r="4244" spans="2:2" ht="13.85" x14ac:dyDescent="0.3">
      <c r="B4244" s="55"/>
    </row>
    <row r="4245" spans="2:2" ht="13.85" x14ac:dyDescent="0.3">
      <c r="B4245" s="55"/>
    </row>
    <row r="4246" spans="2:2" ht="13.85" x14ac:dyDescent="0.3">
      <c r="B4246" s="55"/>
    </row>
    <row r="4247" spans="2:2" ht="13.85" x14ac:dyDescent="0.3">
      <c r="B4247" s="55"/>
    </row>
    <row r="4248" spans="2:2" ht="13.85" x14ac:dyDescent="0.3">
      <c r="B4248" s="55"/>
    </row>
    <row r="4249" spans="2:2" ht="13.85" x14ac:dyDescent="0.3">
      <c r="B4249" s="55"/>
    </row>
    <row r="4250" spans="2:2" ht="13.85" x14ac:dyDescent="0.3">
      <c r="B4250" s="55"/>
    </row>
    <row r="4251" spans="2:2" ht="13.85" x14ac:dyDescent="0.3">
      <c r="B4251" s="55"/>
    </row>
    <row r="4252" spans="2:2" ht="13.85" x14ac:dyDescent="0.3">
      <c r="B4252" s="55"/>
    </row>
    <row r="4253" spans="2:2" ht="13.85" x14ac:dyDescent="0.3">
      <c r="B4253" s="55"/>
    </row>
    <row r="4254" spans="2:2" ht="13.85" x14ac:dyDescent="0.3">
      <c r="B4254" s="55"/>
    </row>
    <row r="4255" spans="2:2" ht="13.85" x14ac:dyDescent="0.3">
      <c r="B4255" s="55"/>
    </row>
    <row r="4256" spans="2:2" ht="13.85" x14ac:dyDescent="0.3">
      <c r="B4256" s="55"/>
    </row>
    <row r="4257" spans="2:2" ht="13.85" x14ac:dyDescent="0.3">
      <c r="B4257" s="55"/>
    </row>
    <row r="4258" spans="2:2" ht="13.85" x14ac:dyDescent="0.3">
      <c r="B4258" s="55"/>
    </row>
    <row r="4259" spans="2:2" ht="13.85" x14ac:dyDescent="0.3">
      <c r="B4259" s="55"/>
    </row>
    <row r="4260" spans="2:2" ht="13.85" x14ac:dyDescent="0.3">
      <c r="B4260" s="55"/>
    </row>
    <row r="4261" spans="2:2" ht="13.85" x14ac:dyDescent="0.3">
      <c r="B4261" s="55"/>
    </row>
    <row r="4262" spans="2:2" ht="13.85" x14ac:dyDescent="0.3">
      <c r="B4262" s="55"/>
    </row>
    <row r="4263" spans="2:2" ht="13.85" x14ac:dyDescent="0.3">
      <c r="B4263" s="55"/>
    </row>
    <row r="4264" spans="2:2" ht="13.85" x14ac:dyDescent="0.3">
      <c r="B4264" s="55"/>
    </row>
    <row r="4265" spans="2:2" ht="13.85" x14ac:dyDescent="0.3">
      <c r="B4265" s="55"/>
    </row>
    <row r="4266" spans="2:2" ht="13.85" x14ac:dyDescent="0.3">
      <c r="B4266" s="55"/>
    </row>
    <row r="4267" spans="2:2" ht="13.85" x14ac:dyDescent="0.3">
      <c r="B4267" s="55"/>
    </row>
    <row r="4268" spans="2:2" ht="13.85" x14ac:dyDescent="0.3">
      <c r="B4268" s="55"/>
    </row>
    <row r="4269" spans="2:2" ht="13.85" x14ac:dyDescent="0.3">
      <c r="B4269" s="55"/>
    </row>
    <row r="4270" spans="2:2" ht="13.85" x14ac:dyDescent="0.3">
      <c r="B4270" s="55"/>
    </row>
    <row r="4271" spans="2:2" ht="13.85" x14ac:dyDescent="0.3">
      <c r="B4271" s="55"/>
    </row>
    <row r="4272" spans="2:2" ht="13.85" x14ac:dyDescent="0.3">
      <c r="B4272" s="55"/>
    </row>
    <row r="4273" spans="2:2" ht="13.85" x14ac:dyDescent="0.3">
      <c r="B4273" s="55"/>
    </row>
    <row r="4274" spans="2:2" ht="13.85" x14ac:dyDescent="0.3">
      <c r="B4274" s="55"/>
    </row>
    <row r="4275" spans="2:2" ht="13.85" x14ac:dyDescent="0.3">
      <c r="B4275" s="55"/>
    </row>
    <row r="4276" spans="2:2" ht="13.85" x14ac:dyDescent="0.3">
      <c r="B4276" s="55"/>
    </row>
    <row r="4277" spans="2:2" ht="13.85" x14ac:dyDescent="0.3">
      <c r="B4277" s="55"/>
    </row>
    <row r="4278" spans="2:2" ht="13.85" x14ac:dyDescent="0.3">
      <c r="B4278" s="55"/>
    </row>
    <row r="4279" spans="2:2" ht="13.85" x14ac:dyDescent="0.3">
      <c r="B4279" s="55"/>
    </row>
    <row r="4280" spans="2:2" ht="13.85" x14ac:dyDescent="0.3">
      <c r="B4280" s="55"/>
    </row>
    <row r="4281" spans="2:2" ht="13.85" x14ac:dyDescent="0.3">
      <c r="B4281" s="55"/>
    </row>
    <row r="4282" spans="2:2" ht="13.85" x14ac:dyDescent="0.3">
      <c r="B4282" s="55"/>
    </row>
    <row r="4283" spans="2:2" ht="13.85" x14ac:dyDescent="0.3">
      <c r="B4283" s="55"/>
    </row>
    <row r="4284" spans="2:2" ht="13.85" x14ac:dyDescent="0.3">
      <c r="B4284" s="55"/>
    </row>
    <row r="4285" spans="2:2" ht="13.85" x14ac:dyDescent="0.3">
      <c r="B4285" s="55"/>
    </row>
    <row r="4286" spans="2:2" ht="13.85" x14ac:dyDescent="0.3">
      <c r="B4286" s="55"/>
    </row>
    <row r="4287" spans="2:2" ht="13.85" x14ac:dyDescent="0.3">
      <c r="B4287" s="55"/>
    </row>
    <row r="4288" spans="2:2" ht="13.85" x14ac:dyDescent="0.3">
      <c r="B4288" s="55"/>
    </row>
    <row r="4289" spans="2:2" ht="13.85" x14ac:dyDescent="0.3">
      <c r="B4289" s="55"/>
    </row>
    <row r="4290" spans="2:2" ht="13.85" x14ac:dyDescent="0.3">
      <c r="B4290" s="55"/>
    </row>
    <row r="4291" spans="2:2" ht="13.85" x14ac:dyDescent="0.3">
      <c r="B4291" s="55"/>
    </row>
    <row r="4292" spans="2:2" ht="13.85" x14ac:dyDescent="0.3">
      <c r="B4292" s="55"/>
    </row>
    <row r="4293" spans="2:2" ht="13.85" x14ac:dyDescent="0.3">
      <c r="B4293" s="55"/>
    </row>
    <row r="4294" spans="2:2" ht="13.85" x14ac:dyDescent="0.3">
      <c r="B4294" s="55"/>
    </row>
    <row r="4295" spans="2:2" ht="13.85" x14ac:dyDescent="0.3">
      <c r="B4295" s="55"/>
    </row>
    <row r="4296" spans="2:2" ht="13.85" x14ac:dyDescent="0.3">
      <c r="B4296" s="55"/>
    </row>
    <row r="4297" spans="2:2" ht="13.85" x14ac:dyDescent="0.3">
      <c r="B4297" s="55"/>
    </row>
    <row r="4298" spans="2:2" ht="13.85" x14ac:dyDescent="0.3">
      <c r="B4298" s="55"/>
    </row>
    <row r="4299" spans="2:2" ht="13.85" x14ac:dyDescent="0.3">
      <c r="B4299" s="55"/>
    </row>
    <row r="4300" spans="2:2" ht="13.85" x14ac:dyDescent="0.3">
      <c r="B4300" s="55"/>
    </row>
    <row r="4301" spans="2:2" ht="13.85" x14ac:dyDescent="0.3">
      <c r="B4301" s="55"/>
    </row>
    <row r="4302" spans="2:2" ht="13.85" x14ac:dyDescent="0.3">
      <c r="B4302" s="55"/>
    </row>
    <row r="4303" spans="2:2" ht="13.85" x14ac:dyDescent="0.3">
      <c r="B4303" s="55"/>
    </row>
    <row r="4304" spans="2:2" ht="13.85" x14ac:dyDescent="0.3">
      <c r="B4304" s="55"/>
    </row>
    <row r="4305" spans="2:2" ht="13.85" x14ac:dyDescent="0.3">
      <c r="B4305" s="55"/>
    </row>
    <row r="4306" spans="2:2" ht="13.85" x14ac:dyDescent="0.3">
      <c r="B4306" s="55"/>
    </row>
    <row r="4307" spans="2:2" ht="13.85" x14ac:dyDescent="0.3">
      <c r="B4307" s="55"/>
    </row>
    <row r="4308" spans="2:2" ht="13.85" x14ac:dyDescent="0.3">
      <c r="B4308" s="55"/>
    </row>
    <row r="4309" spans="2:2" ht="13.85" x14ac:dyDescent="0.3">
      <c r="B4309" s="55"/>
    </row>
    <row r="4310" spans="2:2" ht="13.85" x14ac:dyDescent="0.3">
      <c r="B4310" s="55"/>
    </row>
    <row r="4311" spans="2:2" ht="13.85" x14ac:dyDescent="0.3">
      <c r="B4311" s="55"/>
    </row>
    <row r="4312" spans="2:2" ht="13.85" x14ac:dyDescent="0.3">
      <c r="B4312" s="55"/>
    </row>
    <row r="4313" spans="2:2" ht="13.85" x14ac:dyDescent="0.3">
      <c r="B4313" s="55"/>
    </row>
    <row r="4314" spans="2:2" ht="13.85" x14ac:dyDescent="0.3">
      <c r="B4314" s="55"/>
    </row>
    <row r="4315" spans="2:2" ht="13.85" x14ac:dyDescent="0.3">
      <c r="B4315" s="55"/>
    </row>
    <row r="4316" spans="2:2" ht="13.85" x14ac:dyDescent="0.3">
      <c r="B4316" s="55"/>
    </row>
    <row r="4317" spans="2:2" ht="13.85" x14ac:dyDescent="0.3">
      <c r="B4317" s="55"/>
    </row>
    <row r="4318" spans="2:2" ht="13.85" x14ac:dyDescent="0.3">
      <c r="B4318" s="55"/>
    </row>
    <row r="4319" spans="2:2" ht="13.85" x14ac:dyDescent="0.3">
      <c r="B4319" s="55"/>
    </row>
    <row r="4320" spans="2:2" ht="13.85" x14ac:dyDescent="0.3">
      <c r="B4320" s="55"/>
    </row>
    <row r="4321" spans="2:2" ht="13.85" x14ac:dyDescent="0.3">
      <c r="B4321" s="55"/>
    </row>
    <row r="4322" spans="2:2" ht="13.85" x14ac:dyDescent="0.3">
      <c r="B4322" s="55"/>
    </row>
    <row r="4323" spans="2:2" ht="13.85" x14ac:dyDescent="0.3">
      <c r="B4323" s="55"/>
    </row>
    <row r="4324" spans="2:2" ht="13.85" x14ac:dyDescent="0.3">
      <c r="B4324" s="55"/>
    </row>
    <row r="4325" spans="2:2" ht="13.85" x14ac:dyDescent="0.3">
      <c r="B4325" s="55"/>
    </row>
    <row r="4326" spans="2:2" ht="13.85" x14ac:dyDescent="0.3">
      <c r="B4326" s="55"/>
    </row>
    <row r="4327" spans="2:2" ht="13.85" x14ac:dyDescent="0.3">
      <c r="B4327" s="55"/>
    </row>
    <row r="4328" spans="2:2" ht="13.85" x14ac:dyDescent="0.3">
      <c r="B4328" s="55"/>
    </row>
    <row r="4329" spans="2:2" ht="13.85" x14ac:dyDescent="0.3">
      <c r="B4329" s="55"/>
    </row>
    <row r="4330" spans="2:2" ht="13.85" x14ac:dyDescent="0.3">
      <c r="B4330" s="55"/>
    </row>
    <row r="4331" spans="2:2" ht="13.85" x14ac:dyDescent="0.3">
      <c r="B4331" s="55"/>
    </row>
    <row r="4332" spans="2:2" ht="13.85" x14ac:dyDescent="0.3">
      <c r="B4332" s="55"/>
    </row>
    <row r="4333" spans="2:2" ht="13.85" x14ac:dyDescent="0.3">
      <c r="B4333" s="55"/>
    </row>
    <row r="4334" spans="2:2" ht="13.85" x14ac:dyDescent="0.3">
      <c r="B4334" s="55"/>
    </row>
    <row r="4335" spans="2:2" ht="13.85" x14ac:dyDescent="0.3">
      <c r="B4335" s="55"/>
    </row>
    <row r="4336" spans="2:2" ht="13.85" x14ac:dyDescent="0.3">
      <c r="B4336" s="55"/>
    </row>
    <row r="4337" spans="2:2" ht="13.85" x14ac:dyDescent="0.3">
      <c r="B4337" s="55"/>
    </row>
    <row r="4338" spans="2:2" ht="13.85" x14ac:dyDescent="0.3">
      <c r="B4338" s="55"/>
    </row>
    <row r="4339" spans="2:2" ht="13.85" x14ac:dyDescent="0.3">
      <c r="B4339" s="55"/>
    </row>
    <row r="4340" spans="2:2" ht="13.85" x14ac:dyDescent="0.3">
      <c r="B4340" s="55"/>
    </row>
    <row r="4341" spans="2:2" ht="13.85" x14ac:dyDescent="0.3">
      <c r="B4341" s="55"/>
    </row>
    <row r="4342" spans="2:2" ht="13.85" x14ac:dyDescent="0.3">
      <c r="B4342" s="55"/>
    </row>
    <row r="4343" spans="2:2" ht="13.85" x14ac:dyDescent="0.3">
      <c r="B4343" s="55"/>
    </row>
    <row r="4344" spans="2:2" ht="13.85" x14ac:dyDescent="0.3">
      <c r="B4344" s="55"/>
    </row>
    <row r="4345" spans="2:2" ht="13.85" x14ac:dyDescent="0.3">
      <c r="B4345" s="55"/>
    </row>
    <row r="4346" spans="2:2" ht="13.85" x14ac:dyDescent="0.3">
      <c r="B4346" s="55"/>
    </row>
    <row r="4347" spans="2:2" ht="13.85" x14ac:dyDescent="0.3">
      <c r="B4347" s="55"/>
    </row>
    <row r="4348" spans="2:2" ht="13.85" x14ac:dyDescent="0.3">
      <c r="B4348" s="55"/>
    </row>
    <row r="4349" spans="2:2" ht="13.85" x14ac:dyDescent="0.3">
      <c r="B4349" s="55"/>
    </row>
    <row r="4350" spans="2:2" ht="13.85" x14ac:dyDescent="0.3">
      <c r="B4350" s="55"/>
    </row>
    <row r="4351" spans="2:2" ht="13.85" x14ac:dyDescent="0.3">
      <c r="B4351" s="55"/>
    </row>
    <row r="4352" spans="2:2" ht="13.85" x14ac:dyDescent="0.3">
      <c r="B4352" s="55"/>
    </row>
    <row r="4353" spans="2:2" ht="13.85" x14ac:dyDescent="0.3">
      <c r="B4353" s="55"/>
    </row>
    <row r="4354" spans="2:2" ht="13.85" x14ac:dyDescent="0.3">
      <c r="B4354" s="55"/>
    </row>
    <row r="4355" spans="2:2" ht="13.85" x14ac:dyDescent="0.3">
      <c r="B4355" s="55"/>
    </row>
    <row r="4356" spans="2:2" ht="13.85" x14ac:dyDescent="0.3">
      <c r="B4356" s="55"/>
    </row>
    <row r="4357" spans="2:2" ht="13.85" x14ac:dyDescent="0.3">
      <c r="B4357" s="55"/>
    </row>
    <row r="4358" spans="2:2" ht="13.85" x14ac:dyDescent="0.3">
      <c r="B4358" s="55"/>
    </row>
    <row r="4359" spans="2:2" ht="13.85" x14ac:dyDescent="0.3">
      <c r="B4359" s="55"/>
    </row>
    <row r="4360" spans="2:2" ht="13.85" x14ac:dyDescent="0.3">
      <c r="B4360" s="55"/>
    </row>
    <row r="4361" spans="2:2" ht="13.85" x14ac:dyDescent="0.3">
      <c r="B4361" s="55"/>
    </row>
    <row r="4362" spans="2:2" ht="13.85" x14ac:dyDescent="0.3">
      <c r="B4362" s="55"/>
    </row>
    <row r="4363" spans="2:2" ht="13.85" x14ac:dyDescent="0.3">
      <c r="B4363" s="55"/>
    </row>
    <row r="4364" spans="2:2" ht="13.85" x14ac:dyDescent="0.3">
      <c r="B4364" s="55"/>
    </row>
    <row r="4365" spans="2:2" ht="13.85" x14ac:dyDescent="0.3">
      <c r="B4365" s="55"/>
    </row>
    <row r="4366" spans="2:2" ht="13.85" x14ac:dyDescent="0.3">
      <c r="B4366" s="55"/>
    </row>
    <row r="4367" spans="2:2" ht="13.85" x14ac:dyDescent="0.3">
      <c r="B4367" s="55"/>
    </row>
    <row r="4368" spans="2:2" ht="13.85" x14ac:dyDescent="0.3">
      <c r="B4368" s="55"/>
    </row>
    <row r="4369" spans="2:2" ht="13.85" x14ac:dyDescent="0.3">
      <c r="B4369" s="55"/>
    </row>
    <row r="4370" spans="2:2" ht="13.85" x14ac:dyDescent="0.3">
      <c r="B4370" s="55"/>
    </row>
    <row r="4371" spans="2:2" ht="13.85" x14ac:dyDescent="0.3">
      <c r="B4371" s="55"/>
    </row>
    <row r="4372" spans="2:2" ht="13.85" x14ac:dyDescent="0.3">
      <c r="B4372" s="55"/>
    </row>
    <row r="4373" spans="2:2" ht="13.85" x14ac:dyDescent="0.3">
      <c r="B4373" s="55"/>
    </row>
    <row r="4374" spans="2:2" ht="13.85" x14ac:dyDescent="0.3">
      <c r="B4374" s="55"/>
    </row>
    <row r="4375" spans="2:2" ht="13.85" x14ac:dyDescent="0.3">
      <c r="B4375" s="55"/>
    </row>
    <row r="4376" spans="2:2" ht="13.85" x14ac:dyDescent="0.3">
      <c r="B4376" s="55"/>
    </row>
    <row r="4377" spans="2:2" ht="13.85" x14ac:dyDescent="0.3">
      <c r="B4377" s="55"/>
    </row>
    <row r="4378" spans="2:2" ht="13.85" x14ac:dyDescent="0.3">
      <c r="B4378" s="55"/>
    </row>
    <row r="4379" spans="2:2" ht="13.85" x14ac:dyDescent="0.3">
      <c r="B4379" s="55"/>
    </row>
    <row r="4380" spans="2:2" ht="13.85" x14ac:dyDescent="0.3">
      <c r="B4380" s="55"/>
    </row>
    <row r="4381" spans="2:2" ht="13.85" x14ac:dyDescent="0.3">
      <c r="B4381" s="55"/>
    </row>
    <row r="4382" spans="2:2" ht="13.85" x14ac:dyDescent="0.3">
      <c r="B4382" s="55"/>
    </row>
    <row r="4383" spans="2:2" ht="13.85" x14ac:dyDescent="0.3">
      <c r="B4383" s="55"/>
    </row>
    <row r="4384" spans="2:2" ht="13.85" x14ac:dyDescent="0.3">
      <c r="B4384" s="55"/>
    </row>
    <row r="4385" spans="2:2" ht="13.85" x14ac:dyDescent="0.3">
      <c r="B4385" s="55"/>
    </row>
    <row r="4386" spans="2:2" ht="13.85" x14ac:dyDescent="0.3">
      <c r="B4386" s="55"/>
    </row>
    <row r="4387" spans="2:2" ht="13.85" x14ac:dyDescent="0.3">
      <c r="B4387" s="55"/>
    </row>
    <row r="4388" spans="2:2" ht="13.85" x14ac:dyDescent="0.3">
      <c r="B4388" s="55"/>
    </row>
    <row r="4389" spans="2:2" ht="13.85" x14ac:dyDescent="0.3">
      <c r="B4389" s="55"/>
    </row>
    <row r="4390" spans="2:2" ht="13.85" x14ac:dyDescent="0.3">
      <c r="B4390" s="55"/>
    </row>
    <row r="4391" spans="2:2" ht="13.85" x14ac:dyDescent="0.3">
      <c r="B4391" s="55"/>
    </row>
    <row r="4392" spans="2:2" ht="13.85" x14ac:dyDescent="0.3">
      <c r="B4392" s="55"/>
    </row>
    <row r="4393" spans="2:2" ht="13.85" x14ac:dyDescent="0.3">
      <c r="B4393" s="55"/>
    </row>
    <row r="4394" spans="2:2" ht="13.85" x14ac:dyDescent="0.3">
      <c r="B4394" s="55"/>
    </row>
    <row r="4395" spans="2:2" ht="13.85" x14ac:dyDescent="0.3">
      <c r="B4395" s="55"/>
    </row>
    <row r="4396" spans="2:2" ht="13.85" x14ac:dyDescent="0.3">
      <c r="B4396" s="55"/>
    </row>
    <row r="4397" spans="2:2" ht="13.85" x14ac:dyDescent="0.3">
      <c r="B4397" s="55"/>
    </row>
    <row r="4398" spans="2:2" ht="13.85" x14ac:dyDescent="0.3">
      <c r="B4398" s="55"/>
    </row>
    <row r="4399" spans="2:2" ht="13.85" x14ac:dyDescent="0.3">
      <c r="B4399" s="55"/>
    </row>
    <row r="4400" spans="2:2" ht="13.85" x14ac:dyDescent="0.3">
      <c r="B4400" s="55"/>
    </row>
    <row r="4401" spans="2:2" ht="13.85" x14ac:dyDescent="0.3">
      <c r="B4401" s="55"/>
    </row>
    <row r="4402" spans="2:2" ht="13.85" x14ac:dyDescent="0.3">
      <c r="B4402" s="55"/>
    </row>
    <row r="4403" spans="2:2" ht="13.85" x14ac:dyDescent="0.3">
      <c r="B4403" s="55"/>
    </row>
    <row r="4404" spans="2:2" ht="13.85" x14ac:dyDescent="0.3">
      <c r="B4404" s="55"/>
    </row>
    <row r="4405" spans="2:2" ht="13.85" x14ac:dyDescent="0.3">
      <c r="B4405" s="55"/>
    </row>
    <row r="4406" spans="2:2" ht="13.85" x14ac:dyDescent="0.3">
      <c r="B4406" s="55"/>
    </row>
    <row r="4407" spans="2:2" ht="13.85" x14ac:dyDescent="0.3">
      <c r="B4407" s="55"/>
    </row>
    <row r="4408" spans="2:2" ht="13.85" x14ac:dyDescent="0.3">
      <c r="B4408" s="55"/>
    </row>
    <row r="4409" spans="2:2" ht="13.85" x14ac:dyDescent="0.3">
      <c r="B4409" s="55"/>
    </row>
    <row r="4410" spans="2:2" ht="13.85" x14ac:dyDescent="0.3">
      <c r="B4410" s="55"/>
    </row>
    <row r="4411" spans="2:2" ht="13.85" x14ac:dyDescent="0.3">
      <c r="B4411" s="55"/>
    </row>
    <row r="4412" spans="2:2" ht="13.85" x14ac:dyDescent="0.3">
      <c r="B4412" s="55"/>
    </row>
    <row r="4413" spans="2:2" ht="13.85" x14ac:dyDescent="0.3">
      <c r="B4413" s="55"/>
    </row>
    <row r="4414" spans="2:2" ht="13.85" x14ac:dyDescent="0.3">
      <c r="B4414" s="55"/>
    </row>
    <row r="4415" spans="2:2" ht="13.85" x14ac:dyDescent="0.3">
      <c r="B4415" s="55"/>
    </row>
    <row r="4416" spans="2:2" ht="13.85" x14ac:dyDescent="0.3">
      <c r="B4416" s="55"/>
    </row>
    <row r="4417" spans="2:2" ht="13.85" x14ac:dyDescent="0.3">
      <c r="B4417" s="55"/>
    </row>
    <row r="4418" spans="2:2" ht="13.85" x14ac:dyDescent="0.3">
      <c r="B4418" s="55"/>
    </row>
    <row r="4419" spans="2:2" ht="13.85" x14ac:dyDescent="0.3">
      <c r="B4419" s="55"/>
    </row>
    <row r="4420" spans="2:2" ht="13.85" x14ac:dyDescent="0.3">
      <c r="B4420" s="55"/>
    </row>
    <row r="4421" spans="2:2" ht="13.85" x14ac:dyDescent="0.3">
      <c r="B4421" s="55"/>
    </row>
    <row r="4422" spans="2:2" ht="13.85" x14ac:dyDescent="0.3">
      <c r="B4422" s="55"/>
    </row>
    <row r="4423" spans="2:2" ht="13.85" x14ac:dyDescent="0.3">
      <c r="B4423" s="55"/>
    </row>
    <row r="4424" spans="2:2" ht="13.85" x14ac:dyDescent="0.3">
      <c r="B4424" s="55"/>
    </row>
    <row r="4425" spans="2:2" ht="13.85" x14ac:dyDescent="0.3">
      <c r="B4425" s="55"/>
    </row>
    <row r="4426" spans="2:2" ht="13.85" x14ac:dyDescent="0.3">
      <c r="B4426" s="55"/>
    </row>
    <row r="4427" spans="2:2" ht="13.85" x14ac:dyDescent="0.3">
      <c r="B4427" s="55"/>
    </row>
    <row r="4428" spans="2:2" ht="13.85" x14ac:dyDescent="0.3">
      <c r="B4428" s="55"/>
    </row>
    <row r="4429" spans="2:2" ht="13.85" x14ac:dyDescent="0.3">
      <c r="B4429" s="55"/>
    </row>
    <row r="4430" spans="2:2" ht="13.85" x14ac:dyDescent="0.3">
      <c r="B4430" s="55"/>
    </row>
    <row r="4431" spans="2:2" ht="13.85" x14ac:dyDescent="0.3">
      <c r="B4431" s="55"/>
    </row>
    <row r="4432" spans="2:2" ht="13.85" x14ac:dyDescent="0.3">
      <c r="B4432" s="55"/>
    </row>
    <row r="4433" spans="2:2" ht="13.85" x14ac:dyDescent="0.3">
      <c r="B4433" s="55"/>
    </row>
    <row r="4434" spans="2:2" ht="13.85" x14ac:dyDescent="0.3">
      <c r="B4434" s="55"/>
    </row>
    <row r="4435" spans="2:2" ht="13.85" x14ac:dyDescent="0.3">
      <c r="B4435" s="55"/>
    </row>
    <row r="4436" spans="2:2" ht="13.85" x14ac:dyDescent="0.3">
      <c r="B4436" s="55"/>
    </row>
    <row r="4437" spans="2:2" ht="13.85" x14ac:dyDescent="0.3">
      <c r="B4437" s="55"/>
    </row>
    <row r="4438" spans="2:2" ht="13.85" x14ac:dyDescent="0.3">
      <c r="B4438" s="55"/>
    </row>
    <row r="4439" spans="2:2" ht="13.85" x14ac:dyDescent="0.3">
      <c r="B4439" s="55"/>
    </row>
    <row r="4440" spans="2:2" ht="13.85" x14ac:dyDescent="0.3">
      <c r="B4440" s="55"/>
    </row>
    <row r="4441" spans="2:2" ht="13.85" x14ac:dyDescent="0.3">
      <c r="B4441" s="55"/>
    </row>
    <row r="4442" spans="2:2" ht="13.85" x14ac:dyDescent="0.3">
      <c r="B4442" s="55"/>
    </row>
    <row r="4443" spans="2:2" ht="13.85" x14ac:dyDescent="0.3">
      <c r="B4443" s="55"/>
    </row>
    <row r="4444" spans="2:2" ht="13.85" x14ac:dyDescent="0.3">
      <c r="B4444" s="55"/>
    </row>
    <row r="4445" spans="2:2" ht="13.85" x14ac:dyDescent="0.3">
      <c r="B4445" s="55"/>
    </row>
    <row r="4446" spans="2:2" ht="13.85" x14ac:dyDescent="0.3">
      <c r="B4446" s="55"/>
    </row>
    <row r="4447" spans="2:2" ht="13.85" x14ac:dyDescent="0.3">
      <c r="B4447" s="55"/>
    </row>
    <row r="4448" spans="2:2" ht="13.85" x14ac:dyDescent="0.3">
      <c r="B4448" s="55"/>
    </row>
    <row r="4449" spans="2:2" ht="13.85" x14ac:dyDescent="0.3">
      <c r="B4449" s="55"/>
    </row>
    <row r="4450" spans="2:2" ht="13.85" x14ac:dyDescent="0.3">
      <c r="B4450" s="55"/>
    </row>
    <row r="4451" spans="2:2" ht="13.85" x14ac:dyDescent="0.3">
      <c r="B4451" s="55"/>
    </row>
    <row r="4452" spans="2:2" ht="13.85" x14ac:dyDescent="0.3">
      <c r="B4452" s="55"/>
    </row>
    <row r="4453" spans="2:2" ht="13.85" x14ac:dyDescent="0.3">
      <c r="B4453" s="55"/>
    </row>
    <row r="4454" spans="2:2" ht="13.85" x14ac:dyDescent="0.3">
      <c r="B4454" s="55"/>
    </row>
    <row r="4455" spans="2:2" ht="13.85" x14ac:dyDescent="0.3">
      <c r="B4455" s="55"/>
    </row>
    <row r="4456" spans="2:2" ht="13.85" x14ac:dyDescent="0.3">
      <c r="B4456" s="55"/>
    </row>
    <row r="4457" spans="2:2" ht="13.85" x14ac:dyDescent="0.3">
      <c r="B4457" s="55"/>
    </row>
    <row r="4458" spans="2:2" ht="13.85" x14ac:dyDescent="0.3">
      <c r="B4458" s="55"/>
    </row>
    <row r="4459" spans="2:2" ht="13.85" x14ac:dyDescent="0.3">
      <c r="B4459" s="55"/>
    </row>
    <row r="4460" spans="2:2" ht="13.85" x14ac:dyDescent="0.3">
      <c r="B4460" s="55"/>
    </row>
    <row r="4461" spans="2:2" ht="13.85" x14ac:dyDescent="0.3">
      <c r="B4461" s="55"/>
    </row>
    <row r="4462" spans="2:2" ht="13.85" x14ac:dyDescent="0.3">
      <c r="B4462" s="55"/>
    </row>
    <row r="4463" spans="2:2" ht="13.85" x14ac:dyDescent="0.3">
      <c r="B4463" s="55"/>
    </row>
    <row r="4464" spans="2:2" ht="13.85" x14ac:dyDescent="0.3">
      <c r="B4464" s="55"/>
    </row>
    <row r="4465" spans="2:2" ht="13.85" x14ac:dyDescent="0.3">
      <c r="B4465" s="55"/>
    </row>
    <row r="4466" spans="2:2" ht="13.85" x14ac:dyDescent="0.3">
      <c r="B4466" s="55"/>
    </row>
    <row r="4467" spans="2:2" ht="13.85" x14ac:dyDescent="0.3">
      <c r="B4467" s="55"/>
    </row>
    <row r="4468" spans="2:2" ht="13.85" x14ac:dyDescent="0.3">
      <c r="B4468" s="55"/>
    </row>
    <row r="4469" spans="2:2" ht="13.85" x14ac:dyDescent="0.3">
      <c r="B4469" s="55"/>
    </row>
    <row r="4470" spans="2:2" ht="13.85" x14ac:dyDescent="0.3">
      <c r="B4470" s="55"/>
    </row>
    <row r="4471" spans="2:2" ht="13.85" x14ac:dyDescent="0.3">
      <c r="B4471" s="55"/>
    </row>
    <row r="4472" spans="2:2" ht="13.85" x14ac:dyDescent="0.3">
      <c r="B4472" s="55"/>
    </row>
    <row r="4473" spans="2:2" ht="13.85" x14ac:dyDescent="0.3">
      <c r="B4473" s="55"/>
    </row>
    <row r="4474" spans="2:2" ht="13.85" x14ac:dyDescent="0.3">
      <c r="B4474" s="55"/>
    </row>
    <row r="4475" spans="2:2" ht="13.85" x14ac:dyDescent="0.3">
      <c r="B4475" s="55"/>
    </row>
    <row r="4476" spans="2:2" ht="13.85" x14ac:dyDescent="0.3">
      <c r="B4476" s="55"/>
    </row>
    <row r="4477" spans="2:2" ht="13.85" x14ac:dyDescent="0.3">
      <c r="B4477" s="55"/>
    </row>
    <row r="4478" spans="2:2" ht="13.85" x14ac:dyDescent="0.3">
      <c r="B4478" s="55"/>
    </row>
    <row r="4479" spans="2:2" ht="13.85" x14ac:dyDescent="0.3">
      <c r="B4479" s="55"/>
    </row>
    <row r="4480" spans="2:2" ht="13.85" x14ac:dyDescent="0.3">
      <c r="B4480" s="55"/>
    </row>
    <row r="4481" spans="2:2" ht="13.85" x14ac:dyDescent="0.3">
      <c r="B4481" s="55"/>
    </row>
    <row r="4482" spans="2:2" ht="13.85" x14ac:dyDescent="0.3">
      <c r="B4482" s="55"/>
    </row>
    <row r="4483" spans="2:2" ht="13.85" x14ac:dyDescent="0.3">
      <c r="B4483" s="55"/>
    </row>
    <row r="4484" spans="2:2" ht="13.85" x14ac:dyDescent="0.3">
      <c r="B4484" s="55"/>
    </row>
    <row r="4485" spans="2:2" ht="13.85" x14ac:dyDescent="0.3">
      <c r="B4485" s="55"/>
    </row>
    <row r="4486" spans="2:2" ht="13.85" x14ac:dyDescent="0.3">
      <c r="B4486" s="55"/>
    </row>
    <row r="4487" spans="2:2" ht="13.85" x14ac:dyDescent="0.3">
      <c r="B4487" s="55"/>
    </row>
    <row r="4488" spans="2:2" ht="13.85" x14ac:dyDescent="0.3">
      <c r="B4488" s="55"/>
    </row>
    <row r="4489" spans="2:2" ht="13.85" x14ac:dyDescent="0.3">
      <c r="B4489" s="55"/>
    </row>
    <row r="4490" spans="2:2" ht="13.85" x14ac:dyDescent="0.3">
      <c r="B4490" s="55"/>
    </row>
    <row r="4491" spans="2:2" ht="13.85" x14ac:dyDescent="0.3">
      <c r="B4491" s="55"/>
    </row>
    <row r="4492" spans="2:2" ht="13.85" x14ac:dyDescent="0.3">
      <c r="B4492" s="55"/>
    </row>
    <row r="4493" spans="2:2" ht="13.85" x14ac:dyDescent="0.3">
      <c r="B4493" s="55"/>
    </row>
    <row r="4494" spans="2:2" ht="13.85" x14ac:dyDescent="0.3">
      <c r="B4494" s="55"/>
    </row>
    <row r="4495" spans="2:2" ht="13.85" x14ac:dyDescent="0.3">
      <c r="B4495" s="55"/>
    </row>
    <row r="4496" spans="2:2" ht="13.85" x14ac:dyDescent="0.3">
      <c r="B4496" s="55"/>
    </row>
    <row r="4497" spans="2:2" ht="13.85" x14ac:dyDescent="0.3">
      <c r="B4497" s="55"/>
    </row>
    <row r="4498" spans="2:2" ht="13.85" x14ac:dyDescent="0.3">
      <c r="B4498" s="55"/>
    </row>
    <row r="4499" spans="2:2" ht="13.85" x14ac:dyDescent="0.3">
      <c r="B4499" s="55"/>
    </row>
    <row r="4500" spans="2:2" ht="13.85" x14ac:dyDescent="0.3">
      <c r="B4500" s="55"/>
    </row>
    <row r="4501" spans="2:2" ht="13.85" x14ac:dyDescent="0.3">
      <c r="B4501" s="55"/>
    </row>
    <row r="4502" spans="2:2" ht="13.85" x14ac:dyDescent="0.3">
      <c r="B4502" s="55"/>
    </row>
    <row r="4503" spans="2:2" ht="13.85" x14ac:dyDescent="0.3">
      <c r="B4503" s="55"/>
    </row>
    <row r="4504" spans="2:2" ht="13.85" x14ac:dyDescent="0.3">
      <c r="B4504" s="55"/>
    </row>
    <row r="4505" spans="2:2" ht="13.85" x14ac:dyDescent="0.3">
      <c r="B4505" s="55"/>
    </row>
    <row r="4506" spans="2:2" ht="13.85" x14ac:dyDescent="0.3">
      <c r="B4506" s="55"/>
    </row>
    <row r="4507" spans="2:2" ht="13.85" x14ac:dyDescent="0.3">
      <c r="B4507" s="55"/>
    </row>
    <row r="4508" spans="2:2" ht="13.85" x14ac:dyDescent="0.3">
      <c r="B4508" s="55"/>
    </row>
    <row r="4509" spans="2:2" ht="13.85" x14ac:dyDescent="0.3">
      <c r="B4509" s="55"/>
    </row>
    <row r="4510" spans="2:2" ht="13.85" x14ac:dyDescent="0.3">
      <c r="B4510" s="55"/>
    </row>
    <row r="4511" spans="2:2" ht="13.85" x14ac:dyDescent="0.3">
      <c r="B4511" s="55"/>
    </row>
    <row r="4512" spans="2:2" ht="13.85" x14ac:dyDescent="0.3">
      <c r="B4512" s="55"/>
    </row>
    <row r="4513" spans="2:2" ht="13.85" x14ac:dyDescent="0.3">
      <c r="B4513" s="55"/>
    </row>
    <row r="4514" spans="2:2" ht="13.85" x14ac:dyDescent="0.3">
      <c r="B4514" s="55"/>
    </row>
    <row r="4515" spans="2:2" ht="13.85" x14ac:dyDescent="0.3">
      <c r="B4515" s="55"/>
    </row>
    <row r="4516" spans="2:2" ht="13.85" x14ac:dyDescent="0.3">
      <c r="B4516" s="55"/>
    </row>
    <row r="4517" spans="2:2" ht="13.85" x14ac:dyDescent="0.3">
      <c r="B4517" s="55"/>
    </row>
    <row r="4518" spans="2:2" ht="13.85" x14ac:dyDescent="0.3">
      <c r="B4518" s="55"/>
    </row>
    <row r="4519" spans="2:2" ht="13.85" x14ac:dyDescent="0.3">
      <c r="B4519" s="55"/>
    </row>
    <row r="4520" spans="2:2" ht="13.85" x14ac:dyDescent="0.3">
      <c r="B4520" s="55"/>
    </row>
    <row r="4521" spans="2:2" ht="13.85" x14ac:dyDescent="0.3">
      <c r="B4521" s="55"/>
    </row>
    <row r="4522" spans="2:2" ht="13.85" x14ac:dyDescent="0.3">
      <c r="B4522" s="55"/>
    </row>
    <row r="4523" spans="2:2" ht="13.85" x14ac:dyDescent="0.3">
      <c r="B4523" s="55"/>
    </row>
    <row r="4524" spans="2:2" ht="13.85" x14ac:dyDescent="0.3">
      <c r="B4524" s="55"/>
    </row>
    <row r="4525" spans="2:2" ht="13.85" x14ac:dyDescent="0.3">
      <c r="B4525" s="55"/>
    </row>
    <row r="4526" spans="2:2" ht="13.85" x14ac:dyDescent="0.3">
      <c r="B4526" s="55"/>
    </row>
    <row r="4527" spans="2:2" ht="13.85" x14ac:dyDescent="0.3">
      <c r="B4527" s="55"/>
    </row>
    <row r="4528" spans="2:2" ht="13.85" x14ac:dyDescent="0.3">
      <c r="B4528" s="55"/>
    </row>
    <row r="4529" spans="2:2" ht="13.85" x14ac:dyDescent="0.3">
      <c r="B4529" s="55"/>
    </row>
    <row r="4530" spans="2:2" ht="13.85" x14ac:dyDescent="0.3">
      <c r="B4530" s="55"/>
    </row>
    <row r="4531" spans="2:2" ht="13.85" x14ac:dyDescent="0.3">
      <c r="B4531" s="55"/>
    </row>
    <row r="4532" spans="2:2" ht="13.85" x14ac:dyDescent="0.3">
      <c r="B4532" s="55"/>
    </row>
    <row r="4533" spans="2:2" ht="13.85" x14ac:dyDescent="0.3">
      <c r="B4533" s="55"/>
    </row>
    <row r="4534" spans="2:2" ht="13.85" x14ac:dyDescent="0.3">
      <c r="B4534" s="55"/>
    </row>
    <row r="4535" spans="2:2" ht="13.85" x14ac:dyDescent="0.3">
      <c r="B4535" s="55"/>
    </row>
    <row r="4536" spans="2:2" ht="13.85" x14ac:dyDescent="0.3">
      <c r="B4536" s="55"/>
    </row>
    <row r="4537" spans="2:2" ht="13.85" x14ac:dyDescent="0.3">
      <c r="B4537" s="55"/>
    </row>
    <row r="4538" spans="2:2" ht="13.85" x14ac:dyDescent="0.3">
      <c r="B4538" s="55"/>
    </row>
    <row r="4539" spans="2:2" ht="13.85" x14ac:dyDescent="0.3">
      <c r="B4539" s="55"/>
    </row>
    <row r="4540" spans="2:2" ht="13.85" x14ac:dyDescent="0.3">
      <c r="B4540" s="55"/>
    </row>
    <row r="4541" spans="2:2" ht="13.85" x14ac:dyDescent="0.3">
      <c r="B4541" s="55"/>
    </row>
    <row r="4542" spans="2:2" ht="13.85" x14ac:dyDescent="0.3">
      <c r="B4542" s="55"/>
    </row>
    <row r="4543" spans="2:2" ht="13.85" x14ac:dyDescent="0.3">
      <c r="B4543" s="55"/>
    </row>
    <row r="4544" spans="2:2" ht="13.85" x14ac:dyDescent="0.3">
      <c r="B4544" s="55"/>
    </row>
    <row r="4545" spans="2:2" ht="13.85" x14ac:dyDescent="0.3">
      <c r="B4545" s="55"/>
    </row>
    <row r="4546" spans="2:2" ht="13.85" x14ac:dyDescent="0.3">
      <c r="B4546" s="55"/>
    </row>
    <row r="4547" spans="2:2" ht="13.85" x14ac:dyDescent="0.3">
      <c r="B4547" s="55"/>
    </row>
    <row r="4548" spans="2:2" ht="13.85" x14ac:dyDescent="0.3">
      <c r="B4548" s="55"/>
    </row>
    <row r="4549" spans="2:2" ht="13.85" x14ac:dyDescent="0.3">
      <c r="B4549" s="55"/>
    </row>
    <row r="4550" spans="2:2" ht="13.85" x14ac:dyDescent="0.3">
      <c r="B4550" s="55"/>
    </row>
    <row r="4551" spans="2:2" ht="13.85" x14ac:dyDescent="0.3">
      <c r="B4551" s="55"/>
    </row>
    <row r="4552" spans="2:2" ht="13.85" x14ac:dyDescent="0.3">
      <c r="B4552" s="55"/>
    </row>
    <row r="4553" spans="2:2" ht="13.85" x14ac:dyDescent="0.3">
      <c r="B4553" s="55"/>
    </row>
    <row r="4554" spans="2:2" ht="13.85" x14ac:dyDescent="0.3">
      <c r="B4554" s="55"/>
    </row>
    <row r="4555" spans="2:2" ht="13.85" x14ac:dyDescent="0.3">
      <c r="B4555" s="55"/>
    </row>
    <row r="4556" spans="2:2" ht="13.85" x14ac:dyDescent="0.3">
      <c r="B4556" s="55"/>
    </row>
    <row r="4557" spans="2:2" ht="13.85" x14ac:dyDescent="0.3">
      <c r="B4557" s="55"/>
    </row>
    <row r="4558" spans="2:2" ht="13.85" x14ac:dyDescent="0.3">
      <c r="B4558" s="55"/>
    </row>
    <row r="4559" spans="2:2" ht="13.85" x14ac:dyDescent="0.3">
      <c r="B4559" s="55"/>
    </row>
    <row r="4560" spans="2:2" ht="13.85" x14ac:dyDescent="0.3">
      <c r="B4560" s="55"/>
    </row>
    <row r="4561" spans="2:2" ht="13.85" x14ac:dyDescent="0.3">
      <c r="B4561" s="55"/>
    </row>
    <row r="4562" spans="2:2" ht="13.85" x14ac:dyDescent="0.3">
      <c r="B4562" s="55"/>
    </row>
    <row r="4563" spans="2:2" ht="13.85" x14ac:dyDescent="0.3">
      <c r="B4563" s="55"/>
    </row>
    <row r="4564" spans="2:2" ht="13.85" x14ac:dyDescent="0.3">
      <c r="B4564" s="55"/>
    </row>
    <row r="4565" spans="2:2" ht="13.85" x14ac:dyDescent="0.3">
      <c r="B4565" s="55"/>
    </row>
    <row r="4566" spans="2:2" ht="13.85" x14ac:dyDescent="0.3">
      <c r="B4566" s="55"/>
    </row>
    <row r="4567" spans="2:2" ht="13.85" x14ac:dyDescent="0.3">
      <c r="B4567" s="55"/>
    </row>
    <row r="4568" spans="2:2" ht="13.85" x14ac:dyDescent="0.3">
      <c r="B4568" s="55"/>
    </row>
    <row r="4569" spans="2:2" ht="13.85" x14ac:dyDescent="0.3">
      <c r="B4569" s="55"/>
    </row>
    <row r="4570" spans="2:2" ht="13.85" x14ac:dyDescent="0.3">
      <c r="B4570" s="55"/>
    </row>
    <row r="4571" spans="2:2" ht="13.85" x14ac:dyDescent="0.3">
      <c r="B4571" s="55"/>
    </row>
    <row r="4572" spans="2:2" ht="13.85" x14ac:dyDescent="0.3">
      <c r="B4572" s="55"/>
    </row>
    <row r="4573" spans="2:2" ht="13.85" x14ac:dyDescent="0.3">
      <c r="B4573" s="55"/>
    </row>
    <row r="4574" spans="2:2" ht="13.85" x14ac:dyDescent="0.3">
      <c r="B4574" s="55"/>
    </row>
    <row r="4575" spans="2:2" ht="13.85" x14ac:dyDescent="0.3">
      <c r="B4575" s="55"/>
    </row>
    <row r="4576" spans="2:2" ht="13.85" x14ac:dyDescent="0.3">
      <c r="B4576" s="55"/>
    </row>
    <row r="4577" spans="2:2" ht="13.85" x14ac:dyDescent="0.3">
      <c r="B4577" s="55"/>
    </row>
    <row r="4578" spans="2:2" ht="13.85" x14ac:dyDescent="0.3">
      <c r="B4578" s="55"/>
    </row>
    <row r="4579" spans="2:2" ht="13.85" x14ac:dyDescent="0.3">
      <c r="B4579" s="55"/>
    </row>
    <row r="4580" spans="2:2" ht="13.85" x14ac:dyDescent="0.3">
      <c r="B4580" s="55"/>
    </row>
    <row r="4581" spans="2:2" ht="13.85" x14ac:dyDescent="0.3">
      <c r="B4581" s="55"/>
    </row>
    <row r="4582" spans="2:2" ht="13.85" x14ac:dyDescent="0.3">
      <c r="B4582" s="55"/>
    </row>
    <row r="4583" spans="2:2" ht="13.85" x14ac:dyDescent="0.3">
      <c r="B4583" s="55"/>
    </row>
    <row r="4584" spans="2:2" ht="13.85" x14ac:dyDescent="0.3">
      <c r="B4584" s="55"/>
    </row>
    <row r="4585" spans="2:2" ht="13.85" x14ac:dyDescent="0.3">
      <c r="B4585" s="55"/>
    </row>
    <row r="4586" spans="2:2" ht="13.85" x14ac:dyDescent="0.3">
      <c r="B4586" s="55"/>
    </row>
    <row r="4587" spans="2:2" ht="13.85" x14ac:dyDescent="0.3">
      <c r="B4587" s="55"/>
    </row>
    <row r="4588" spans="2:2" ht="13.85" x14ac:dyDescent="0.3">
      <c r="B4588" s="55"/>
    </row>
    <row r="4589" spans="2:2" ht="13.85" x14ac:dyDescent="0.3">
      <c r="B4589" s="55"/>
    </row>
    <row r="4590" spans="2:2" ht="13.85" x14ac:dyDescent="0.3">
      <c r="B4590" s="55"/>
    </row>
    <row r="4591" spans="2:2" ht="13.85" x14ac:dyDescent="0.3">
      <c r="B4591" s="55"/>
    </row>
    <row r="4592" spans="2:2" ht="13.85" x14ac:dyDescent="0.3">
      <c r="B4592" s="55"/>
    </row>
    <row r="4593" spans="2:2" ht="13.85" x14ac:dyDescent="0.3">
      <c r="B4593" s="55"/>
    </row>
    <row r="4594" spans="2:2" ht="13.85" x14ac:dyDescent="0.3">
      <c r="B4594" s="55"/>
    </row>
    <row r="4595" spans="2:2" ht="13.85" x14ac:dyDescent="0.3">
      <c r="B4595" s="55"/>
    </row>
    <row r="4596" spans="2:2" ht="13.85" x14ac:dyDescent="0.3">
      <c r="B4596" s="55"/>
    </row>
    <row r="4597" spans="2:2" ht="13.85" x14ac:dyDescent="0.3">
      <c r="B4597" s="55"/>
    </row>
    <row r="4598" spans="2:2" ht="13.85" x14ac:dyDescent="0.3">
      <c r="B4598" s="55"/>
    </row>
    <row r="4599" spans="2:2" ht="13.85" x14ac:dyDescent="0.3">
      <c r="B4599" s="55"/>
    </row>
    <row r="4600" spans="2:2" ht="13.85" x14ac:dyDescent="0.3">
      <c r="B4600" s="55"/>
    </row>
    <row r="4601" spans="2:2" ht="13.85" x14ac:dyDescent="0.3">
      <c r="B4601" s="55"/>
    </row>
    <row r="4602" spans="2:2" ht="13.85" x14ac:dyDescent="0.3">
      <c r="B4602" s="55"/>
    </row>
    <row r="4603" spans="2:2" ht="13.85" x14ac:dyDescent="0.3">
      <c r="B4603" s="55"/>
    </row>
    <row r="4604" spans="2:2" ht="13.85" x14ac:dyDescent="0.3">
      <c r="B4604" s="55"/>
    </row>
    <row r="4605" spans="2:2" ht="13.85" x14ac:dyDescent="0.3">
      <c r="B4605" s="55"/>
    </row>
    <row r="4606" spans="2:2" ht="13.85" x14ac:dyDescent="0.3">
      <c r="B4606" s="55"/>
    </row>
    <row r="4607" spans="2:2" ht="13.85" x14ac:dyDescent="0.3">
      <c r="B4607" s="55"/>
    </row>
    <row r="4608" spans="2:2" ht="13.85" x14ac:dyDescent="0.3">
      <c r="B4608" s="55"/>
    </row>
    <row r="4609" spans="2:2" ht="13.85" x14ac:dyDescent="0.3">
      <c r="B4609" s="55"/>
    </row>
    <row r="4610" spans="2:2" ht="13.85" x14ac:dyDescent="0.3">
      <c r="B4610" s="55"/>
    </row>
    <row r="4611" spans="2:2" ht="13.85" x14ac:dyDescent="0.3">
      <c r="B4611" s="55"/>
    </row>
    <row r="4612" spans="2:2" ht="13.85" x14ac:dyDescent="0.3">
      <c r="B4612" s="55"/>
    </row>
    <row r="4613" spans="2:2" ht="13.85" x14ac:dyDescent="0.3">
      <c r="B4613" s="55"/>
    </row>
    <row r="4614" spans="2:2" ht="13.85" x14ac:dyDescent="0.3">
      <c r="B4614" s="55"/>
    </row>
    <row r="4615" spans="2:2" ht="13.85" x14ac:dyDescent="0.3">
      <c r="B4615" s="55"/>
    </row>
    <row r="4616" spans="2:2" ht="13.85" x14ac:dyDescent="0.3">
      <c r="B4616" s="55"/>
    </row>
    <row r="4617" spans="2:2" ht="13.85" x14ac:dyDescent="0.3">
      <c r="B4617" s="55"/>
    </row>
    <row r="4618" spans="2:2" ht="13.85" x14ac:dyDescent="0.3">
      <c r="B4618" s="55"/>
    </row>
    <row r="4619" spans="2:2" ht="13.85" x14ac:dyDescent="0.3">
      <c r="B4619" s="55"/>
    </row>
    <row r="4620" spans="2:2" ht="13.85" x14ac:dyDescent="0.3">
      <c r="B4620" s="55"/>
    </row>
    <row r="4621" spans="2:2" ht="13.85" x14ac:dyDescent="0.3">
      <c r="B4621" s="55"/>
    </row>
    <row r="4622" spans="2:2" ht="13.85" x14ac:dyDescent="0.3">
      <c r="B4622" s="55"/>
    </row>
    <row r="4623" spans="2:2" ht="13.85" x14ac:dyDescent="0.3">
      <c r="B4623" s="55"/>
    </row>
    <row r="4624" spans="2:2" ht="13.85" x14ac:dyDescent="0.3">
      <c r="B4624" s="55"/>
    </row>
    <row r="4625" spans="2:2" ht="13.85" x14ac:dyDescent="0.3">
      <c r="B4625" s="55"/>
    </row>
    <row r="4626" spans="2:2" ht="13.85" x14ac:dyDescent="0.3">
      <c r="B4626" s="55"/>
    </row>
    <row r="4627" spans="2:2" ht="13.85" x14ac:dyDescent="0.3">
      <c r="B4627" s="55"/>
    </row>
    <row r="4628" spans="2:2" ht="13.85" x14ac:dyDescent="0.3">
      <c r="B4628" s="55"/>
    </row>
    <row r="4629" spans="2:2" ht="13.85" x14ac:dyDescent="0.3">
      <c r="B4629" s="55"/>
    </row>
    <row r="4630" spans="2:2" ht="13.85" x14ac:dyDescent="0.3">
      <c r="B4630" s="55"/>
    </row>
    <row r="4631" spans="2:2" ht="13.85" x14ac:dyDescent="0.3">
      <c r="B4631" s="55"/>
    </row>
    <row r="4632" spans="2:2" ht="13.85" x14ac:dyDescent="0.3">
      <c r="B4632" s="55"/>
    </row>
    <row r="4633" spans="2:2" ht="13.85" x14ac:dyDescent="0.3">
      <c r="B4633" s="55"/>
    </row>
    <row r="4634" spans="2:2" ht="13.85" x14ac:dyDescent="0.3">
      <c r="B4634" s="55"/>
    </row>
    <row r="4635" spans="2:2" ht="13.85" x14ac:dyDescent="0.3">
      <c r="B4635" s="55"/>
    </row>
    <row r="4636" spans="2:2" ht="13.85" x14ac:dyDescent="0.3">
      <c r="B4636" s="55"/>
    </row>
    <row r="4637" spans="2:2" ht="13.85" x14ac:dyDescent="0.3">
      <c r="B4637" s="55"/>
    </row>
    <row r="4638" spans="2:2" ht="13.85" x14ac:dyDescent="0.3">
      <c r="B4638" s="55"/>
    </row>
    <row r="4639" spans="2:2" ht="13.85" x14ac:dyDescent="0.3">
      <c r="B4639" s="55"/>
    </row>
    <row r="4640" spans="2:2" ht="13.85" x14ac:dyDescent="0.3">
      <c r="B4640" s="55"/>
    </row>
    <row r="4641" spans="2:2" ht="13.85" x14ac:dyDescent="0.3">
      <c r="B4641" s="55"/>
    </row>
    <row r="4642" spans="2:2" ht="13.85" x14ac:dyDescent="0.3">
      <c r="B4642" s="55"/>
    </row>
    <row r="4643" spans="2:2" ht="13.85" x14ac:dyDescent="0.3">
      <c r="B4643" s="55"/>
    </row>
    <row r="4644" spans="2:2" ht="13.85" x14ac:dyDescent="0.3">
      <c r="B4644" s="55"/>
    </row>
    <row r="4645" spans="2:2" ht="13.85" x14ac:dyDescent="0.3">
      <c r="B4645" s="55"/>
    </row>
    <row r="4646" spans="2:2" ht="13.85" x14ac:dyDescent="0.3">
      <c r="B4646" s="55"/>
    </row>
    <row r="4647" spans="2:2" ht="13.85" x14ac:dyDescent="0.3">
      <c r="B4647" s="55"/>
    </row>
    <row r="4648" spans="2:2" ht="13.85" x14ac:dyDescent="0.3">
      <c r="B4648" s="55"/>
    </row>
    <row r="4649" spans="2:2" ht="13.85" x14ac:dyDescent="0.3">
      <c r="B4649" s="55"/>
    </row>
    <row r="4650" spans="2:2" ht="13.85" x14ac:dyDescent="0.3">
      <c r="B4650" s="55"/>
    </row>
    <row r="4651" spans="2:2" ht="13.85" x14ac:dyDescent="0.3">
      <c r="B4651" s="55"/>
    </row>
    <row r="4652" spans="2:2" ht="13.85" x14ac:dyDescent="0.3">
      <c r="B4652" s="55"/>
    </row>
    <row r="4653" spans="2:2" ht="13.85" x14ac:dyDescent="0.3">
      <c r="B4653" s="55"/>
    </row>
    <row r="4654" spans="2:2" ht="13.85" x14ac:dyDescent="0.3">
      <c r="B4654" s="55"/>
    </row>
    <row r="4655" spans="2:2" ht="13.85" x14ac:dyDescent="0.3">
      <c r="B4655" s="55"/>
    </row>
    <row r="4656" spans="2:2" ht="13.85" x14ac:dyDescent="0.3">
      <c r="B4656" s="55"/>
    </row>
    <row r="4657" spans="2:2" ht="13.85" x14ac:dyDescent="0.3">
      <c r="B4657" s="55"/>
    </row>
    <row r="4658" spans="2:2" ht="13.85" x14ac:dyDescent="0.3">
      <c r="B4658" s="55"/>
    </row>
    <row r="4659" spans="2:2" ht="13.85" x14ac:dyDescent="0.3">
      <c r="B4659" s="55"/>
    </row>
    <row r="4660" spans="2:2" ht="13.85" x14ac:dyDescent="0.3">
      <c r="B4660" s="55"/>
    </row>
    <row r="4661" spans="2:2" ht="13.85" x14ac:dyDescent="0.3">
      <c r="B4661" s="55"/>
    </row>
    <row r="4662" spans="2:2" ht="13.85" x14ac:dyDescent="0.3">
      <c r="B4662" s="55"/>
    </row>
    <row r="4663" spans="2:2" ht="13.85" x14ac:dyDescent="0.3">
      <c r="B4663" s="55"/>
    </row>
    <row r="4664" spans="2:2" ht="13.85" x14ac:dyDescent="0.3">
      <c r="B4664" s="55"/>
    </row>
    <row r="4665" spans="2:2" ht="13.85" x14ac:dyDescent="0.3">
      <c r="B4665" s="55"/>
    </row>
    <row r="4666" spans="2:2" ht="13.85" x14ac:dyDescent="0.3">
      <c r="B4666" s="55"/>
    </row>
    <row r="4667" spans="2:2" ht="13.85" x14ac:dyDescent="0.3">
      <c r="B4667" s="55"/>
    </row>
    <row r="4668" spans="2:2" ht="13.85" x14ac:dyDescent="0.3">
      <c r="B4668" s="55"/>
    </row>
    <row r="4669" spans="2:2" ht="13.85" x14ac:dyDescent="0.3">
      <c r="B4669" s="55"/>
    </row>
    <row r="4670" spans="2:2" ht="13.85" x14ac:dyDescent="0.3">
      <c r="B4670" s="55"/>
    </row>
    <row r="4671" spans="2:2" ht="13.85" x14ac:dyDescent="0.3">
      <c r="B4671" s="55"/>
    </row>
    <row r="4672" spans="2:2" ht="13.85" x14ac:dyDescent="0.3">
      <c r="B4672" s="55"/>
    </row>
    <row r="4673" spans="2:2" ht="13.85" x14ac:dyDescent="0.3">
      <c r="B4673" s="55"/>
    </row>
    <row r="4674" spans="2:2" ht="13.85" x14ac:dyDescent="0.3">
      <c r="B4674" s="55"/>
    </row>
    <row r="4675" spans="2:2" ht="13.85" x14ac:dyDescent="0.3">
      <c r="B4675" s="55"/>
    </row>
    <row r="4676" spans="2:2" ht="13.85" x14ac:dyDescent="0.3">
      <c r="B4676" s="55"/>
    </row>
    <row r="4677" spans="2:2" ht="13.85" x14ac:dyDescent="0.3">
      <c r="B4677" s="55"/>
    </row>
    <row r="4678" spans="2:2" ht="13.85" x14ac:dyDescent="0.3">
      <c r="B4678" s="55"/>
    </row>
    <row r="4679" spans="2:2" ht="13.85" x14ac:dyDescent="0.3">
      <c r="B4679" s="55"/>
    </row>
    <row r="4680" spans="2:2" ht="13.85" x14ac:dyDescent="0.3">
      <c r="B4680" s="55"/>
    </row>
    <row r="4681" spans="2:2" ht="13.85" x14ac:dyDescent="0.3">
      <c r="B4681" s="55"/>
    </row>
    <row r="4682" spans="2:2" ht="13.85" x14ac:dyDescent="0.3">
      <c r="B4682" s="55"/>
    </row>
    <row r="4683" spans="2:2" ht="13.85" x14ac:dyDescent="0.3">
      <c r="B4683" s="55"/>
    </row>
    <row r="4684" spans="2:2" ht="13.85" x14ac:dyDescent="0.3">
      <c r="B4684" s="55"/>
    </row>
    <row r="4685" spans="2:2" ht="13.85" x14ac:dyDescent="0.3">
      <c r="B4685" s="55"/>
    </row>
    <row r="4686" spans="2:2" ht="13.85" x14ac:dyDescent="0.3">
      <c r="B4686" s="55"/>
    </row>
    <row r="4687" spans="2:2" ht="13.85" x14ac:dyDescent="0.3">
      <c r="B4687" s="55"/>
    </row>
    <row r="4688" spans="2:2" ht="13.85" x14ac:dyDescent="0.3">
      <c r="B4688" s="55"/>
    </row>
    <row r="4689" spans="2:2" ht="13.85" x14ac:dyDescent="0.3">
      <c r="B4689" s="55"/>
    </row>
    <row r="4690" spans="2:2" ht="13.85" x14ac:dyDescent="0.3">
      <c r="B4690" s="55"/>
    </row>
    <row r="4691" spans="2:2" ht="13.85" x14ac:dyDescent="0.3">
      <c r="B4691" s="55"/>
    </row>
    <row r="4692" spans="2:2" ht="13.85" x14ac:dyDescent="0.3">
      <c r="B4692" s="55"/>
    </row>
    <row r="4693" spans="2:2" ht="13.85" x14ac:dyDescent="0.3">
      <c r="B4693" s="55"/>
    </row>
    <row r="4694" spans="2:2" ht="13.85" x14ac:dyDescent="0.3">
      <c r="B4694" s="55"/>
    </row>
    <row r="4695" spans="2:2" ht="13.85" x14ac:dyDescent="0.3">
      <c r="B4695" s="55"/>
    </row>
    <row r="4696" spans="2:2" ht="13.85" x14ac:dyDescent="0.3">
      <c r="B4696" s="55"/>
    </row>
    <row r="4697" spans="2:2" ht="13.85" x14ac:dyDescent="0.3">
      <c r="B4697" s="55"/>
    </row>
    <row r="4698" spans="2:2" ht="13.85" x14ac:dyDescent="0.3">
      <c r="B4698" s="55"/>
    </row>
    <row r="4699" spans="2:2" ht="13.85" x14ac:dyDescent="0.3">
      <c r="B4699" s="55"/>
    </row>
    <row r="4700" spans="2:2" ht="13.85" x14ac:dyDescent="0.3">
      <c r="B4700" s="55"/>
    </row>
    <row r="4701" spans="2:2" ht="13.85" x14ac:dyDescent="0.3">
      <c r="B4701" s="55"/>
    </row>
    <row r="4702" spans="2:2" ht="13.85" x14ac:dyDescent="0.3">
      <c r="B4702" s="55"/>
    </row>
    <row r="4703" spans="2:2" ht="13.85" x14ac:dyDescent="0.3">
      <c r="B4703" s="55"/>
    </row>
    <row r="4704" spans="2:2" ht="13.85" x14ac:dyDescent="0.3">
      <c r="B4704" s="55"/>
    </row>
    <row r="4705" spans="2:2" ht="13.85" x14ac:dyDescent="0.3">
      <c r="B4705" s="55"/>
    </row>
    <row r="4706" spans="2:2" ht="13.85" x14ac:dyDescent="0.3">
      <c r="B4706" s="55"/>
    </row>
    <row r="4707" spans="2:2" ht="13.85" x14ac:dyDescent="0.3">
      <c r="B4707" s="55"/>
    </row>
    <row r="4708" spans="2:2" ht="13.85" x14ac:dyDescent="0.3">
      <c r="B4708" s="55"/>
    </row>
    <row r="4709" spans="2:2" ht="13.85" x14ac:dyDescent="0.3">
      <c r="B4709" s="55"/>
    </row>
    <row r="4710" spans="2:2" ht="13.85" x14ac:dyDescent="0.3">
      <c r="B4710" s="55"/>
    </row>
    <row r="4711" spans="2:2" ht="13.85" x14ac:dyDescent="0.3">
      <c r="B4711" s="55"/>
    </row>
    <row r="4712" spans="2:2" ht="13.85" x14ac:dyDescent="0.3">
      <c r="B4712" s="55"/>
    </row>
    <row r="4713" spans="2:2" ht="13.85" x14ac:dyDescent="0.3">
      <c r="B4713" s="55"/>
    </row>
    <row r="4714" spans="2:2" ht="13.85" x14ac:dyDescent="0.3">
      <c r="B4714" s="55"/>
    </row>
    <row r="4715" spans="2:2" ht="13.85" x14ac:dyDescent="0.3">
      <c r="B4715" s="55"/>
    </row>
    <row r="4716" spans="2:2" ht="13.85" x14ac:dyDescent="0.3">
      <c r="B4716" s="55"/>
    </row>
    <row r="4717" spans="2:2" ht="13.85" x14ac:dyDescent="0.3">
      <c r="B4717" s="55"/>
    </row>
    <row r="4718" spans="2:2" ht="13.85" x14ac:dyDescent="0.3">
      <c r="B4718" s="55"/>
    </row>
    <row r="4719" spans="2:2" ht="13.85" x14ac:dyDescent="0.3">
      <c r="B4719" s="55"/>
    </row>
    <row r="4720" spans="2:2" ht="13.85" x14ac:dyDescent="0.3">
      <c r="B4720" s="55"/>
    </row>
    <row r="4721" spans="2:2" ht="13.85" x14ac:dyDescent="0.3">
      <c r="B4721" s="55"/>
    </row>
    <row r="4722" spans="2:2" ht="13.85" x14ac:dyDescent="0.3">
      <c r="B4722" s="55"/>
    </row>
    <row r="4723" spans="2:2" ht="13.85" x14ac:dyDescent="0.3">
      <c r="B4723" s="55"/>
    </row>
    <row r="4724" spans="2:2" ht="13.85" x14ac:dyDescent="0.3">
      <c r="B4724" s="55"/>
    </row>
    <row r="4725" spans="2:2" ht="13.85" x14ac:dyDescent="0.3">
      <c r="B4725" s="55"/>
    </row>
    <row r="4726" spans="2:2" ht="13.85" x14ac:dyDescent="0.3">
      <c r="B4726" s="55"/>
    </row>
    <row r="4727" spans="2:2" ht="13.85" x14ac:dyDescent="0.3">
      <c r="B4727" s="55"/>
    </row>
    <row r="4728" spans="2:2" ht="13.85" x14ac:dyDescent="0.3">
      <c r="B4728" s="55"/>
    </row>
    <row r="4729" spans="2:2" ht="13.85" x14ac:dyDescent="0.3">
      <c r="B4729" s="55"/>
    </row>
    <row r="4730" spans="2:2" ht="13.85" x14ac:dyDescent="0.3">
      <c r="B4730" s="55"/>
    </row>
    <row r="4731" spans="2:2" ht="13.85" x14ac:dyDescent="0.3">
      <c r="B4731" s="55"/>
    </row>
    <row r="4732" spans="2:2" ht="13.85" x14ac:dyDescent="0.3">
      <c r="B4732" s="55"/>
    </row>
    <row r="4733" spans="2:2" ht="13.85" x14ac:dyDescent="0.3">
      <c r="B4733" s="55"/>
    </row>
    <row r="4734" spans="2:2" ht="13.85" x14ac:dyDescent="0.3">
      <c r="B4734" s="55"/>
    </row>
    <row r="4735" spans="2:2" ht="13.85" x14ac:dyDescent="0.3">
      <c r="B4735" s="55"/>
    </row>
    <row r="4736" spans="2:2" ht="13.85" x14ac:dyDescent="0.3">
      <c r="B4736" s="55"/>
    </row>
    <row r="4737" spans="2:2" ht="13.85" x14ac:dyDescent="0.3">
      <c r="B4737" s="55"/>
    </row>
    <row r="4738" spans="2:2" ht="13.85" x14ac:dyDescent="0.3">
      <c r="B4738" s="55"/>
    </row>
    <row r="4739" spans="2:2" ht="13.85" x14ac:dyDescent="0.3">
      <c r="B4739" s="55"/>
    </row>
    <row r="4740" spans="2:2" ht="13.85" x14ac:dyDescent="0.3">
      <c r="B4740" s="55"/>
    </row>
    <row r="4741" spans="2:2" ht="13.85" x14ac:dyDescent="0.3">
      <c r="B4741" s="55"/>
    </row>
    <row r="4742" spans="2:2" ht="13.85" x14ac:dyDescent="0.3">
      <c r="B4742" s="55"/>
    </row>
    <row r="4743" spans="2:2" ht="13.85" x14ac:dyDescent="0.3">
      <c r="B4743" s="55"/>
    </row>
    <row r="4744" spans="2:2" ht="13.85" x14ac:dyDescent="0.3">
      <c r="B4744" s="55"/>
    </row>
    <row r="4745" spans="2:2" ht="13.85" x14ac:dyDescent="0.3">
      <c r="B4745" s="55"/>
    </row>
    <row r="4746" spans="2:2" ht="13.85" x14ac:dyDescent="0.3">
      <c r="B4746" s="55"/>
    </row>
    <row r="4747" spans="2:2" ht="13.85" x14ac:dyDescent="0.3">
      <c r="B4747" s="55"/>
    </row>
    <row r="4748" spans="2:2" ht="13.85" x14ac:dyDescent="0.3">
      <c r="B4748" s="55"/>
    </row>
    <row r="4749" spans="2:2" ht="13.85" x14ac:dyDescent="0.3">
      <c r="B4749" s="55"/>
    </row>
    <row r="4750" spans="2:2" ht="13.85" x14ac:dyDescent="0.3">
      <c r="B4750" s="55"/>
    </row>
    <row r="4751" spans="2:2" ht="13.85" x14ac:dyDescent="0.3">
      <c r="B4751" s="55"/>
    </row>
    <row r="4752" spans="2:2" ht="13.85" x14ac:dyDescent="0.3">
      <c r="B4752" s="55"/>
    </row>
    <row r="4753" spans="2:2" ht="13.85" x14ac:dyDescent="0.3">
      <c r="B4753" s="55"/>
    </row>
    <row r="4754" spans="2:2" ht="13.85" x14ac:dyDescent="0.3">
      <c r="B4754" s="55"/>
    </row>
    <row r="4755" spans="2:2" ht="13.85" x14ac:dyDescent="0.3">
      <c r="B4755" s="55"/>
    </row>
    <row r="4756" spans="2:2" ht="13.85" x14ac:dyDescent="0.3">
      <c r="B4756" s="55"/>
    </row>
    <row r="4757" spans="2:2" ht="13.85" x14ac:dyDescent="0.3">
      <c r="B4757" s="55"/>
    </row>
    <row r="4758" spans="2:2" ht="13.85" x14ac:dyDescent="0.3">
      <c r="B4758" s="55"/>
    </row>
    <row r="4759" spans="2:2" ht="13.85" x14ac:dyDescent="0.3">
      <c r="B4759" s="55"/>
    </row>
    <row r="4760" spans="2:2" ht="13.85" x14ac:dyDescent="0.3">
      <c r="B4760" s="55"/>
    </row>
    <row r="4761" spans="2:2" ht="13.85" x14ac:dyDescent="0.3">
      <c r="B4761" s="55"/>
    </row>
    <row r="4762" spans="2:2" ht="13.85" x14ac:dyDescent="0.3">
      <c r="B4762" s="55"/>
    </row>
    <row r="4763" spans="2:2" ht="13.85" x14ac:dyDescent="0.3">
      <c r="B4763" s="55"/>
    </row>
    <row r="4764" spans="2:2" ht="13.85" x14ac:dyDescent="0.3">
      <c r="B4764" s="55"/>
    </row>
    <row r="4765" spans="2:2" ht="13.85" x14ac:dyDescent="0.3">
      <c r="B4765" s="55"/>
    </row>
    <row r="4766" spans="2:2" ht="13.85" x14ac:dyDescent="0.3">
      <c r="B4766" s="55"/>
    </row>
    <row r="4767" spans="2:2" ht="13.85" x14ac:dyDescent="0.3">
      <c r="B4767" s="55"/>
    </row>
    <row r="4768" spans="2:2" ht="13.85" x14ac:dyDescent="0.3">
      <c r="B4768" s="55"/>
    </row>
    <row r="4769" spans="2:2" ht="13.85" x14ac:dyDescent="0.3">
      <c r="B4769" s="55"/>
    </row>
    <row r="4770" spans="2:2" ht="13.85" x14ac:dyDescent="0.3">
      <c r="B4770" s="55"/>
    </row>
    <row r="4771" spans="2:2" ht="13.85" x14ac:dyDescent="0.3">
      <c r="B4771" s="55"/>
    </row>
    <row r="4772" spans="2:2" ht="13.85" x14ac:dyDescent="0.3">
      <c r="B4772" s="55"/>
    </row>
    <row r="4773" spans="2:2" ht="13.85" x14ac:dyDescent="0.3">
      <c r="B4773" s="55"/>
    </row>
    <row r="4774" spans="2:2" ht="13.85" x14ac:dyDescent="0.3">
      <c r="B4774" s="55"/>
    </row>
    <row r="4775" spans="2:2" ht="13.85" x14ac:dyDescent="0.3">
      <c r="B4775" s="55"/>
    </row>
    <row r="4776" spans="2:2" ht="13.85" x14ac:dyDescent="0.3">
      <c r="B4776" s="55"/>
    </row>
    <row r="4777" spans="2:2" ht="13.85" x14ac:dyDescent="0.3">
      <c r="B4777" s="55"/>
    </row>
    <row r="4778" spans="2:2" ht="13.85" x14ac:dyDescent="0.3">
      <c r="B4778" s="55"/>
    </row>
    <row r="4779" spans="2:2" ht="13.85" x14ac:dyDescent="0.3">
      <c r="B4779" s="55"/>
    </row>
    <row r="4780" spans="2:2" ht="13.85" x14ac:dyDescent="0.3">
      <c r="B4780" s="55"/>
    </row>
    <row r="4781" spans="2:2" ht="13.85" x14ac:dyDescent="0.3">
      <c r="B4781" s="55"/>
    </row>
    <row r="4782" spans="2:2" ht="13.85" x14ac:dyDescent="0.3">
      <c r="B4782" s="55"/>
    </row>
    <row r="4783" spans="2:2" ht="13.85" x14ac:dyDescent="0.3">
      <c r="B4783" s="55"/>
    </row>
    <row r="4784" spans="2:2" ht="13.85" x14ac:dyDescent="0.3">
      <c r="B4784" s="55"/>
    </row>
    <row r="4785" spans="2:2" ht="13.85" x14ac:dyDescent="0.3">
      <c r="B4785" s="55"/>
    </row>
    <row r="4786" spans="2:2" ht="13.85" x14ac:dyDescent="0.3">
      <c r="B4786" s="55"/>
    </row>
    <row r="4787" spans="2:2" ht="13.85" x14ac:dyDescent="0.3">
      <c r="B4787" s="55"/>
    </row>
    <row r="4788" spans="2:2" ht="13.85" x14ac:dyDescent="0.3">
      <c r="B4788" s="55"/>
    </row>
    <row r="4789" spans="2:2" ht="13.85" x14ac:dyDescent="0.3">
      <c r="B4789" s="55"/>
    </row>
    <row r="4790" spans="2:2" ht="13.85" x14ac:dyDescent="0.3">
      <c r="B4790" s="55"/>
    </row>
    <row r="4791" spans="2:2" ht="13.85" x14ac:dyDescent="0.3">
      <c r="B4791" s="55"/>
    </row>
    <row r="4792" spans="2:2" ht="13.85" x14ac:dyDescent="0.3">
      <c r="B4792" s="55"/>
    </row>
    <row r="4793" spans="2:2" ht="13.85" x14ac:dyDescent="0.3">
      <c r="B4793" s="55"/>
    </row>
    <row r="4794" spans="2:2" ht="13.85" x14ac:dyDescent="0.3">
      <c r="B4794" s="55"/>
    </row>
    <row r="4795" spans="2:2" ht="13.85" x14ac:dyDescent="0.3">
      <c r="B4795" s="55"/>
    </row>
    <row r="4796" spans="2:2" ht="13.85" x14ac:dyDescent="0.3">
      <c r="B4796" s="55"/>
    </row>
    <row r="4797" spans="2:2" ht="13.85" x14ac:dyDescent="0.3">
      <c r="B4797" s="55"/>
    </row>
    <row r="4798" spans="2:2" ht="13.85" x14ac:dyDescent="0.3">
      <c r="B4798" s="55"/>
    </row>
    <row r="4799" spans="2:2" ht="13.85" x14ac:dyDescent="0.3">
      <c r="B4799" s="55"/>
    </row>
    <row r="4800" spans="2:2" ht="13.85" x14ac:dyDescent="0.3">
      <c r="B4800" s="55"/>
    </row>
    <row r="4801" spans="2:2" ht="13.85" x14ac:dyDescent="0.3">
      <c r="B4801" s="55"/>
    </row>
    <row r="4802" spans="2:2" ht="13.85" x14ac:dyDescent="0.3">
      <c r="B4802" s="55"/>
    </row>
    <row r="4803" spans="2:2" ht="13.85" x14ac:dyDescent="0.3">
      <c r="B4803" s="55"/>
    </row>
    <row r="4804" spans="2:2" ht="13.85" x14ac:dyDescent="0.3">
      <c r="B4804" s="55"/>
    </row>
    <row r="4805" spans="2:2" ht="13.85" x14ac:dyDescent="0.3">
      <c r="B4805" s="55"/>
    </row>
    <row r="4806" spans="2:2" ht="13.85" x14ac:dyDescent="0.3">
      <c r="B4806" s="55"/>
    </row>
    <row r="4807" spans="2:2" ht="13.85" x14ac:dyDescent="0.3">
      <c r="B4807" s="55"/>
    </row>
    <row r="4808" spans="2:2" ht="13.85" x14ac:dyDescent="0.3">
      <c r="B4808" s="55"/>
    </row>
    <row r="4809" spans="2:2" ht="13.85" x14ac:dyDescent="0.3">
      <c r="B4809" s="55"/>
    </row>
    <row r="4810" spans="2:2" ht="13.85" x14ac:dyDescent="0.3">
      <c r="B4810" s="55"/>
    </row>
    <row r="4811" spans="2:2" ht="13.85" x14ac:dyDescent="0.3">
      <c r="B4811" s="55"/>
    </row>
    <row r="4812" spans="2:2" ht="13.85" x14ac:dyDescent="0.3">
      <c r="B4812" s="55"/>
    </row>
    <row r="4813" spans="2:2" ht="13.85" x14ac:dyDescent="0.3">
      <c r="B4813" s="55"/>
    </row>
    <row r="4814" spans="2:2" ht="13.85" x14ac:dyDescent="0.3">
      <c r="B4814" s="55"/>
    </row>
    <row r="4815" spans="2:2" ht="13.85" x14ac:dyDescent="0.3">
      <c r="B4815" s="55"/>
    </row>
    <row r="4816" spans="2:2" ht="13.85" x14ac:dyDescent="0.3">
      <c r="B4816" s="55"/>
    </row>
    <row r="4817" spans="2:2" ht="13.85" x14ac:dyDescent="0.3">
      <c r="B4817" s="55"/>
    </row>
    <row r="4818" spans="2:2" ht="13.85" x14ac:dyDescent="0.3">
      <c r="B4818" s="55"/>
    </row>
    <row r="4819" spans="2:2" ht="13.85" x14ac:dyDescent="0.3">
      <c r="B4819" s="55"/>
    </row>
    <row r="4820" spans="2:2" ht="13.85" x14ac:dyDescent="0.3">
      <c r="B4820" s="55"/>
    </row>
    <row r="4821" spans="2:2" ht="13.85" x14ac:dyDescent="0.3">
      <c r="B4821" s="55"/>
    </row>
    <row r="4822" spans="2:2" ht="13.85" x14ac:dyDescent="0.3">
      <c r="B4822" s="55"/>
    </row>
    <row r="4823" spans="2:2" ht="13.85" x14ac:dyDescent="0.3">
      <c r="B4823" s="55"/>
    </row>
    <row r="4824" spans="2:2" ht="13.85" x14ac:dyDescent="0.3">
      <c r="B4824" s="55"/>
    </row>
    <row r="4825" spans="2:2" ht="13.85" x14ac:dyDescent="0.3">
      <c r="B4825" s="55"/>
    </row>
    <row r="4826" spans="2:2" ht="13.85" x14ac:dyDescent="0.3">
      <c r="B4826" s="55"/>
    </row>
    <row r="4827" spans="2:2" ht="13.85" x14ac:dyDescent="0.3">
      <c r="B4827" s="55"/>
    </row>
    <row r="4828" spans="2:2" ht="13.85" x14ac:dyDescent="0.3">
      <c r="B4828" s="55"/>
    </row>
    <row r="4829" spans="2:2" ht="13.85" x14ac:dyDescent="0.3">
      <c r="B4829" s="55"/>
    </row>
    <row r="4830" spans="2:2" ht="13.85" x14ac:dyDescent="0.3">
      <c r="B4830" s="55"/>
    </row>
    <row r="4831" spans="2:2" ht="13.85" x14ac:dyDescent="0.3">
      <c r="B4831" s="55"/>
    </row>
    <row r="4832" spans="2:2" ht="13.85" x14ac:dyDescent="0.3">
      <c r="B4832" s="55"/>
    </row>
    <row r="4833" spans="2:2" ht="13.85" x14ac:dyDescent="0.3">
      <c r="B4833" s="55"/>
    </row>
    <row r="4834" spans="2:2" ht="13.85" x14ac:dyDescent="0.3">
      <c r="B4834" s="55"/>
    </row>
    <row r="4835" spans="2:2" ht="13.85" x14ac:dyDescent="0.3">
      <c r="B4835" s="55"/>
    </row>
    <row r="4836" spans="2:2" ht="13.85" x14ac:dyDescent="0.3">
      <c r="B4836" s="55"/>
    </row>
    <row r="4837" spans="2:2" ht="13.85" x14ac:dyDescent="0.3">
      <c r="B4837" s="55"/>
    </row>
    <row r="4838" spans="2:2" ht="13.85" x14ac:dyDescent="0.3">
      <c r="B4838" s="55"/>
    </row>
    <row r="4839" spans="2:2" ht="13.85" x14ac:dyDescent="0.3">
      <c r="B4839" s="55"/>
    </row>
    <row r="4840" spans="2:2" ht="13.85" x14ac:dyDescent="0.3">
      <c r="B4840" s="55"/>
    </row>
    <row r="4841" spans="2:2" ht="13.85" x14ac:dyDescent="0.3">
      <c r="B4841" s="55"/>
    </row>
    <row r="4842" spans="2:2" ht="13.85" x14ac:dyDescent="0.3">
      <c r="B4842" s="55"/>
    </row>
    <row r="4843" spans="2:2" ht="13.85" x14ac:dyDescent="0.3">
      <c r="B4843" s="55"/>
    </row>
    <row r="4844" spans="2:2" ht="13.85" x14ac:dyDescent="0.3">
      <c r="B4844" s="55"/>
    </row>
    <row r="4845" spans="2:2" ht="13.85" x14ac:dyDescent="0.3">
      <c r="B4845" s="55"/>
    </row>
    <row r="4846" spans="2:2" ht="13.85" x14ac:dyDescent="0.3">
      <c r="B4846" s="55"/>
    </row>
    <row r="4847" spans="2:2" ht="13.85" x14ac:dyDescent="0.3">
      <c r="B4847" s="55"/>
    </row>
    <row r="4848" spans="2:2" ht="13.85" x14ac:dyDescent="0.3">
      <c r="B4848" s="55"/>
    </row>
    <row r="4849" spans="2:2" ht="13.85" x14ac:dyDescent="0.3">
      <c r="B4849" s="55"/>
    </row>
    <row r="4850" spans="2:2" ht="13.85" x14ac:dyDescent="0.3">
      <c r="B4850" s="55"/>
    </row>
    <row r="4851" spans="2:2" ht="13.85" x14ac:dyDescent="0.3">
      <c r="B4851" s="55"/>
    </row>
    <row r="4852" spans="2:2" ht="13.85" x14ac:dyDescent="0.3">
      <c r="B4852" s="55"/>
    </row>
    <row r="4853" spans="2:2" ht="13.85" x14ac:dyDescent="0.3">
      <c r="B4853" s="55"/>
    </row>
    <row r="4854" spans="2:2" ht="13.85" x14ac:dyDescent="0.3">
      <c r="B4854" s="55"/>
    </row>
    <row r="4855" spans="2:2" ht="13.85" x14ac:dyDescent="0.3">
      <c r="B4855" s="55"/>
    </row>
    <row r="4856" spans="2:2" ht="13.85" x14ac:dyDescent="0.3">
      <c r="B4856" s="55"/>
    </row>
    <row r="4857" spans="2:2" ht="13.85" x14ac:dyDescent="0.3">
      <c r="B4857" s="55"/>
    </row>
    <row r="4858" spans="2:2" ht="13.85" x14ac:dyDescent="0.3">
      <c r="B4858" s="55"/>
    </row>
    <row r="4859" spans="2:2" ht="13.85" x14ac:dyDescent="0.3">
      <c r="B4859" s="55"/>
    </row>
    <row r="4860" spans="2:2" ht="13.85" x14ac:dyDescent="0.3">
      <c r="B4860" s="55"/>
    </row>
    <row r="4861" spans="2:2" ht="13.85" x14ac:dyDescent="0.3">
      <c r="B4861" s="55"/>
    </row>
    <row r="4862" spans="2:2" ht="13.85" x14ac:dyDescent="0.3">
      <c r="B4862" s="55"/>
    </row>
    <row r="4863" spans="2:2" ht="13.85" x14ac:dyDescent="0.3">
      <c r="B4863" s="55"/>
    </row>
    <row r="4864" spans="2:2" ht="13.85" x14ac:dyDescent="0.3">
      <c r="B4864" s="55"/>
    </row>
    <row r="4865" spans="2:2" ht="13.85" x14ac:dyDescent="0.3">
      <c r="B4865" s="55"/>
    </row>
    <row r="4866" spans="2:2" ht="13.85" x14ac:dyDescent="0.3">
      <c r="B4866" s="55"/>
    </row>
    <row r="4867" spans="2:2" ht="13.85" x14ac:dyDescent="0.3">
      <c r="B4867" s="55"/>
    </row>
    <row r="4868" spans="2:2" ht="13.85" x14ac:dyDescent="0.3">
      <c r="B4868" s="55"/>
    </row>
    <row r="4869" spans="2:2" ht="13.85" x14ac:dyDescent="0.3">
      <c r="B4869" s="55"/>
    </row>
    <row r="4870" spans="2:2" ht="13.85" x14ac:dyDescent="0.3">
      <c r="B4870" s="55"/>
    </row>
    <row r="4871" spans="2:2" ht="13.85" x14ac:dyDescent="0.3">
      <c r="B4871" s="55"/>
    </row>
    <row r="4872" spans="2:2" ht="13.85" x14ac:dyDescent="0.3">
      <c r="B4872" s="55"/>
    </row>
    <row r="4873" spans="2:2" ht="13.85" x14ac:dyDescent="0.3">
      <c r="B4873" s="55"/>
    </row>
    <row r="4874" spans="2:2" ht="13.85" x14ac:dyDescent="0.3">
      <c r="B4874" s="55"/>
    </row>
    <row r="4875" spans="2:2" ht="13.85" x14ac:dyDescent="0.3">
      <c r="B4875" s="55"/>
    </row>
    <row r="4876" spans="2:2" ht="13.85" x14ac:dyDescent="0.3">
      <c r="B4876" s="55"/>
    </row>
    <row r="4877" spans="2:2" ht="13.85" x14ac:dyDescent="0.3">
      <c r="B4877" s="55"/>
    </row>
    <row r="4878" spans="2:2" ht="13.85" x14ac:dyDescent="0.3">
      <c r="B4878" s="55"/>
    </row>
    <row r="4879" spans="2:2" ht="13.85" x14ac:dyDescent="0.3">
      <c r="B4879" s="55"/>
    </row>
    <row r="4880" spans="2:2" ht="13.85" x14ac:dyDescent="0.3">
      <c r="B4880" s="55"/>
    </row>
    <row r="4881" spans="2:2" ht="13.85" x14ac:dyDescent="0.3">
      <c r="B4881" s="55"/>
    </row>
    <row r="4882" spans="2:2" ht="13.85" x14ac:dyDescent="0.3">
      <c r="B4882" s="55"/>
    </row>
    <row r="4883" spans="2:2" ht="13.85" x14ac:dyDescent="0.3">
      <c r="B4883" s="55"/>
    </row>
    <row r="4884" spans="2:2" ht="13.85" x14ac:dyDescent="0.3">
      <c r="B4884" s="55"/>
    </row>
    <row r="4885" spans="2:2" ht="13.85" x14ac:dyDescent="0.3">
      <c r="B4885" s="55"/>
    </row>
    <row r="4886" spans="2:2" ht="13.85" x14ac:dyDescent="0.3">
      <c r="B4886" s="55"/>
    </row>
    <row r="4887" spans="2:2" ht="13.85" x14ac:dyDescent="0.3">
      <c r="B4887" s="55"/>
    </row>
    <row r="4888" spans="2:2" ht="13.85" x14ac:dyDescent="0.3">
      <c r="B4888" s="55"/>
    </row>
    <row r="4889" spans="2:2" ht="13.85" x14ac:dyDescent="0.3">
      <c r="B4889" s="55"/>
    </row>
    <row r="4890" spans="2:2" ht="13.85" x14ac:dyDescent="0.3">
      <c r="B4890" s="55"/>
    </row>
    <row r="4891" spans="2:2" ht="13.85" x14ac:dyDescent="0.3">
      <c r="B4891" s="55"/>
    </row>
    <row r="4892" spans="2:2" ht="13.85" x14ac:dyDescent="0.3">
      <c r="B4892" s="55"/>
    </row>
    <row r="4893" spans="2:2" ht="13.85" x14ac:dyDescent="0.3">
      <c r="B4893" s="55"/>
    </row>
    <row r="4894" spans="2:2" ht="13.85" x14ac:dyDescent="0.3">
      <c r="B4894" s="55"/>
    </row>
    <row r="4895" spans="2:2" ht="13.85" x14ac:dyDescent="0.3">
      <c r="B4895" s="55"/>
    </row>
    <row r="4896" spans="2:2" ht="13.85" x14ac:dyDescent="0.3">
      <c r="B4896" s="55"/>
    </row>
    <row r="4897" spans="2:2" ht="13.85" x14ac:dyDescent="0.3">
      <c r="B4897" s="55"/>
    </row>
    <row r="4898" spans="2:2" ht="13.85" x14ac:dyDescent="0.3">
      <c r="B4898" s="55"/>
    </row>
    <row r="4899" spans="2:2" ht="13.85" x14ac:dyDescent="0.3">
      <c r="B4899" s="55"/>
    </row>
    <row r="4900" spans="2:2" ht="13.85" x14ac:dyDescent="0.3">
      <c r="B4900" s="55"/>
    </row>
    <row r="4901" spans="2:2" ht="13.85" x14ac:dyDescent="0.3">
      <c r="B4901" s="55"/>
    </row>
    <row r="4902" spans="2:2" ht="13.85" x14ac:dyDescent="0.3">
      <c r="B4902" s="55"/>
    </row>
    <row r="4903" spans="2:2" ht="13.85" x14ac:dyDescent="0.3">
      <c r="B4903" s="55"/>
    </row>
    <row r="4904" spans="2:2" ht="13.85" x14ac:dyDescent="0.3">
      <c r="B4904" s="55"/>
    </row>
    <row r="4905" spans="2:2" ht="13.85" x14ac:dyDescent="0.3">
      <c r="B4905" s="55"/>
    </row>
    <row r="4906" spans="2:2" ht="13.85" x14ac:dyDescent="0.3">
      <c r="B4906" s="55"/>
    </row>
    <row r="4907" spans="2:2" ht="13.85" x14ac:dyDescent="0.3">
      <c r="B4907" s="55"/>
    </row>
    <row r="4908" spans="2:2" ht="13.85" x14ac:dyDescent="0.3">
      <c r="B4908" s="55"/>
    </row>
    <row r="4909" spans="2:2" ht="13.85" x14ac:dyDescent="0.3">
      <c r="B4909" s="55"/>
    </row>
    <row r="4910" spans="2:2" ht="13.85" x14ac:dyDescent="0.3">
      <c r="B4910" s="55"/>
    </row>
    <row r="4911" spans="2:2" ht="13.85" x14ac:dyDescent="0.3">
      <c r="B4911" s="55"/>
    </row>
    <row r="4912" spans="2:2" ht="13.85" x14ac:dyDescent="0.3">
      <c r="B4912" s="55"/>
    </row>
    <row r="4913" spans="2:2" ht="13.85" x14ac:dyDescent="0.3">
      <c r="B4913" s="55"/>
    </row>
    <row r="4914" spans="2:2" ht="13.85" x14ac:dyDescent="0.3">
      <c r="B4914" s="55"/>
    </row>
    <row r="4915" spans="2:2" ht="13.85" x14ac:dyDescent="0.3">
      <c r="B4915" s="55"/>
    </row>
    <row r="4916" spans="2:2" ht="13.85" x14ac:dyDescent="0.3">
      <c r="B4916" s="55"/>
    </row>
    <row r="4917" spans="2:2" ht="13.85" x14ac:dyDescent="0.3">
      <c r="B4917" s="55"/>
    </row>
    <row r="4918" spans="2:2" ht="13.85" x14ac:dyDescent="0.3">
      <c r="B4918" s="55"/>
    </row>
    <row r="4919" spans="2:2" ht="13.85" x14ac:dyDescent="0.3">
      <c r="B4919" s="55"/>
    </row>
    <row r="4920" spans="2:2" ht="13.85" x14ac:dyDescent="0.3">
      <c r="B4920" s="55"/>
    </row>
    <row r="4921" spans="2:2" ht="13.85" x14ac:dyDescent="0.3">
      <c r="B4921" s="55"/>
    </row>
    <row r="4922" spans="2:2" ht="13.85" x14ac:dyDescent="0.3">
      <c r="B4922" s="55"/>
    </row>
    <row r="4923" spans="2:2" ht="13.85" x14ac:dyDescent="0.3">
      <c r="B4923" s="55"/>
    </row>
    <row r="4924" spans="2:2" ht="13.85" x14ac:dyDescent="0.3">
      <c r="B4924" s="55"/>
    </row>
    <row r="4925" spans="2:2" ht="13.85" x14ac:dyDescent="0.3">
      <c r="B4925" s="55"/>
    </row>
    <row r="4926" spans="2:2" ht="13.85" x14ac:dyDescent="0.3">
      <c r="B4926" s="55"/>
    </row>
    <row r="4927" spans="2:2" ht="13.85" x14ac:dyDescent="0.3">
      <c r="B4927" s="55"/>
    </row>
    <row r="4928" spans="2:2" ht="13.85" x14ac:dyDescent="0.3">
      <c r="B4928" s="55"/>
    </row>
    <row r="4929" spans="2:2" ht="13.85" x14ac:dyDescent="0.3">
      <c r="B4929" s="55"/>
    </row>
    <row r="4930" spans="2:2" ht="13.85" x14ac:dyDescent="0.3">
      <c r="B4930" s="55"/>
    </row>
    <row r="4931" spans="2:2" ht="13.85" x14ac:dyDescent="0.3">
      <c r="B4931" s="55"/>
    </row>
    <row r="4932" spans="2:2" ht="13.85" x14ac:dyDescent="0.3">
      <c r="B4932" s="55"/>
    </row>
    <row r="4933" spans="2:2" ht="13.85" x14ac:dyDescent="0.3">
      <c r="B4933" s="55"/>
    </row>
    <row r="4934" spans="2:2" ht="13.85" x14ac:dyDescent="0.3">
      <c r="B4934" s="55"/>
    </row>
    <row r="4935" spans="2:2" ht="13.85" x14ac:dyDescent="0.3">
      <c r="B4935" s="55"/>
    </row>
    <row r="4936" spans="2:2" ht="13.85" x14ac:dyDescent="0.3">
      <c r="B4936" s="55"/>
    </row>
    <row r="4937" spans="2:2" ht="13.85" x14ac:dyDescent="0.3">
      <c r="B4937" s="55"/>
    </row>
    <row r="4938" spans="2:2" ht="13.85" x14ac:dyDescent="0.3">
      <c r="B4938" s="55"/>
    </row>
    <row r="4939" spans="2:2" ht="13.85" x14ac:dyDescent="0.3">
      <c r="B4939" s="55"/>
    </row>
    <row r="4940" spans="2:2" ht="13.85" x14ac:dyDescent="0.3">
      <c r="B4940" s="55"/>
    </row>
    <row r="4941" spans="2:2" ht="13.85" x14ac:dyDescent="0.3">
      <c r="B4941" s="55"/>
    </row>
    <row r="4942" spans="2:2" ht="13.85" x14ac:dyDescent="0.3">
      <c r="B4942" s="55"/>
    </row>
    <row r="4943" spans="2:2" ht="13.85" x14ac:dyDescent="0.3">
      <c r="B4943" s="55"/>
    </row>
    <row r="4944" spans="2:2" ht="13.85" x14ac:dyDescent="0.3">
      <c r="B4944" s="55"/>
    </row>
    <row r="4945" spans="2:2" ht="13.85" x14ac:dyDescent="0.3">
      <c r="B4945" s="55"/>
    </row>
    <row r="4946" spans="2:2" ht="13.85" x14ac:dyDescent="0.3">
      <c r="B4946" s="55"/>
    </row>
    <row r="4947" spans="2:2" ht="13.85" x14ac:dyDescent="0.3">
      <c r="B4947" s="55"/>
    </row>
    <row r="4948" spans="2:2" ht="13.85" x14ac:dyDescent="0.3">
      <c r="B4948" s="55"/>
    </row>
    <row r="4949" spans="2:2" ht="13.85" x14ac:dyDescent="0.3">
      <c r="B4949" s="55"/>
    </row>
    <row r="4950" spans="2:2" ht="13.85" x14ac:dyDescent="0.3">
      <c r="B4950" s="55"/>
    </row>
    <row r="4951" spans="2:2" ht="13.85" x14ac:dyDescent="0.3">
      <c r="B4951" s="55"/>
    </row>
    <row r="4952" spans="2:2" ht="13.85" x14ac:dyDescent="0.3">
      <c r="B4952" s="55"/>
    </row>
    <row r="4953" spans="2:2" ht="13.85" x14ac:dyDescent="0.3">
      <c r="B4953" s="55"/>
    </row>
    <row r="4954" spans="2:2" ht="13.85" x14ac:dyDescent="0.3">
      <c r="B4954" s="55"/>
    </row>
    <row r="4955" spans="2:2" ht="13.85" x14ac:dyDescent="0.3">
      <c r="B4955" s="55"/>
    </row>
    <row r="4956" spans="2:2" ht="13.85" x14ac:dyDescent="0.3">
      <c r="B4956" s="55"/>
    </row>
    <row r="4957" spans="2:2" ht="13.85" x14ac:dyDescent="0.3">
      <c r="B4957" s="55"/>
    </row>
    <row r="4958" spans="2:2" ht="13.85" x14ac:dyDescent="0.3">
      <c r="B4958" s="55"/>
    </row>
    <row r="4959" spans="2:2" ht="13.85" x14ac:dyDescent="0.3">
      <c r="B4959" s="55"/>
    </row>
    <row r="4960" spans="2:2" ht="13.85" x14ac:dyDescent="0.3">
      <c r="B4960" s="55"/>
    </row>
    <row r="4961" spans="2:2" ht="13.85" x14ac:dyDescent="0.3">
      <c r="B4961" s="55"/>
    </row>
    <row r="4962" spans="2:2" ht="13.85" x14ac:dyDescent="0.3">
      <c r="B4962" s="55"/>
    </row>
    <row r="4963" spans="2:2" ht="13.85" x14ac:dyDescent="0.3">
      <c r="B4963" s="55"/>
    </row>
    <row r="4964" spans="2:2" ht="13.85" x14ac:dyDescent="0.3">
      <c r="B4964" s="55"/>
    </row>
    <row r="4965" spans="2:2" ht="13.85" x14ac:dyDescent="0.3">
      <c r="B4965" s="55"/>
    </row>
    <row r="4966" spans="2:2" ht="13.85" x14ac:dyDescent="0.3">
      <c r="B4966" s="55"/>
    </row>
    <row r="4967" spans="2:2" ht="13.85" x14ac:dyDescent="0.3">
      <c r="B4967" s="55"/>
    </row>
    <row r="4968" spans="2:2" ht="13.85" x14ac:dyDescent="0.3">
      <c r="B4968" s="55"/>
    </row>
    <row r="4969" spans="2:2" ht="13.85" x14ac:dyDescent="0.3">
      <c r="B4969" s="55"/>
    </row>
    <row r="4970" spans="2:2" ht="13.85" x14ac:dyDescent="0.3">
      <c r="B4970" s="55"/>
    </row>
    <row r="4971" spans="2:2" ht="13.85" x14ac:dyDescent="0.3">
      <c r="B4971" s="55"/>
    </row>
    <row r="4972" spans="2:2" ht="13.85" x14ac:dyDescent="0.3">
      <c r="B4972" s="55"/>
    </row>
    <row r="4973" spans="2:2" ht="13.85" x14ac:dyDescent="0.3">
      <c r="B4973" s="55"/>
    </row>
    <row r="4974" spans="2:2" ht="13.85" x14ac:dyDescent="0.3">
      <c r="B4974" s="55"/>
    </row>
    <row r="4975" spans="2:2" ht="13.85" x14ac:dyDescent="0.3">
      <c r="B4975" s="55"/>
    </row>
    <row r="4976" spans="2:2" ht="13.85" x14ac:dyDescent="0.3">
      <c r="B4976" s="55"/>
    </row>
    <row r="4977" spans="2:2" ht="13.85" x14ac:dyDescent="0.3">
      <c r="B4977" s="55"/>
    </row>
    <row r="4978" spans="2:2" ht="13.85" x14ac:dyDescent="0.3">
      <c r="B4978" s="55"/>
    </row>
    <row r="4979" spans="2:2" ht="13.85" x14ac:dyDescent="0.3">
      <c r="B4979" s="55"/>
    </row>
    <row r="4980" spans="2:2" ht="13.85" x14ac:dyDescent="0.3">
      <c r="B4980" s="55"/>
    </row>
    <row r="4981" spans="2:2" ht="13.85" x14ac:dyDescent="0.3">
      <c r="B4981" s="55"/>
    </row>
    <row r="4982" spans="2:2" ht="13.85" x14ac:dyDescent="0.3">
      <c r="B4982" s="55"/>
    </row>
    <row r="4983" spans="2:2" ht="13.85" x14ac:dyDescent="0.3">
      <c r="B4983" s="55"/>
    </row>
    <row r="4984" spans="2:2" ht="13.85" x14ac:dyDescent="0.3">
      <c r="B4984" s="55"/>
    </row>
    <row r="4985" spans="2:2" ht="13.85" x14ac:dyDescent="0.3">
      <c r="B4985" s="55"/>
    </row>
    <row r="4986" spans="2:2" ht="13.85" x14ac:dyDescent="0.3">
      <c r="B4986" s="55"/>
    </row>
    <row r="4987" spans="2:2" ht="13.85" x14ac:dyDescent="0.3">
      <c r="B4987" s="55"/>
    </row>
    <row r="4988" spans="2:2" ht="13.85" x14ac:dyDescent="0.3">
      <c r="B4988" s="55"/>
    </row>
    <row r="4989" spans="2:2" ht="13.85" x14ac:dyDescent="0.3">
      <c r="B4989" s="55"/>
    </row>
    <row r="4990" spans="2:2" ht="13.85" x14ac:dyDescent="0.3">
      <c r="B4990" s="55"/>
    </row>
    <row r="4991" spans="2:2" ht="13.85" x14ac:dyDescent="0.3">
      <c r="B4991" s="55"/>
    </row>
    <row r="4992" spans="2:2" ht="13.85" x14ac:dyDescent="0.3">
      <c r="B4992" s="55"/>
    </row>
    <row r="4993" spans="2:2" ht="13.85" x14ac:dyDescent="0.3">
      <c r="B4993" s="55"/>
    </row>
    <row r="4994" spans="2:2" ht="13.85" x14ac:dyDescent="0.3">
      <c r="B4994" s="55"/>
    </row>
    <row r="4995" spans="2:2" ht="13.85" x14ac:dyDescent="0.3">
      <c r="B4995" s="55"/>
    </row>
    <row r="4996" spans="2:2" ht="13.85" x14ac:dyDescent="0.3">
      <c r="B4996" s="55"/>
    </row>
    <row r="4997" spans="2:2" ht="13.85" x14ac:dyDescent="0.3">
      <c r="B4997" s="55"/>
    </row>
    <row r="4998" spans="2:2" ht="13.85" x14ac:dyDescent="0.3">
      <c r="B4998" s="55"/>
    </row>
    <row r="4999" spans="2:2" ht="13.85" x14ac:dyDescent="0.3">
      <c r="B4999" s="55"/>
    </row>
    <row r="5000" spans="2:2" ht="13.85" x14ac:dyDescent="0.3">
      <c r="B5000" s="55"/>
    </row>
    <row r="5001" spans="2:2" ht="13.85" x14ac:dyDescent="0.3">
      <c r="B5001" s="55"/>
    </row>
    <row r="5002" spans="2:2" ht="13.85" x14ac:dyDescent="0.3">
      <c r="B5002" s="55"/>
    </row>
    <row r="5003" spans="2:2" ht="13.85" x14ac:dyDescent="0.3">
      <c r="B5003" s="55"/>
    </row>
    <row r="5004" spans="2:2" ht="13.85" x14ac:dyDescent="0.3">
      <c r="B5004" s="55"/>
    </row>
    <row r="5005" spans="2:2" ht="13.85" x14ac:dyDescent="0.3">
      <c r="B5005" s="55"/>
    </row>
    <row r="5006" spans="2:2" ht="13.85" x14ac:dyDescent="0.3">
      <c r="B5006" s="55"/>
    </row>
    <row r="5007" spans="2:2" ht="13.85" x14ac:dyDescent="0.3">
      <c r="B5007" s="55"/>
    </row>
    <row r="5008" spans="2:2" ht="13.85" x14ac:dyDescent="0.3">
      <c r="B5008" s="55"/>
    </row>
    <row r="5009" spans="2:2" ht="13.85" x14ac:dyDescent="0.3">
      <c r="B5009" s="55"/>
    </row>
    <row r="5010" spans="2:2" ht="13.85" x14ac:dyDescent="0.3">
      <c r="B5010" s="55"/>
    </row>
    <row r="5011" spans="2:2" ht="13.85" x14ac:dyDescent="0.3">
      <c r="B5011" s="55"/>
    </row>
    <row r="5012" spans="2:2" ht="13.85" x14ac:dyDescent="0.3">
      <c r="B5012" s="55"/>
    </row>
    <row r="5013" spans="2:2" ht="13.85" x14ac:dyDescent="0.3">
      <c r="B5013" s="55"/>
    </row>
    <row r="5014" spans="2:2" ht="13.85" x14ac:dyDescent="0.3">
      <c r="B5014" s="55"/>
    </row>
    <row r="5015" spans="2:2" ht="13.85" x14ac:dyDescent="0.3">
      <c r="B5015" s="55"/>
    </row>
    <row r="5016" spans="2:2" ht="13.85" x14ac:dyDescent="0.3">
      <c r="B5016" s="55"/>
    </row>
    <row r="5017" spans="2:2" ht="13.85" x14ac:dyDescent="0.3">
      <c r="B5017" s="55"/>
    </row>
    <row r="5018" spans="2:2" ht="13.85" x14ac:dyDescent="0.3">
      <c r="B5018" s="55"/>
    </row>
    <row r="5019" spans="2:2" ht="13.85" x14ac:dyDescent="0.3">
      <c r="B5019" s="55"/>
    </row>
    <row r="5020" spans="2:2" ht="13.85" x14ac:dyDescent="0.3">
      <c r="B5020" s="55"/>
    </row>
    <row r="5021" spans="2:2" ht="13.85" x14ac:dyDescent="0.3">
      <c r="B5021" s="55"/>
    </row>
    <row r="5022" spans="2:2" ht="13.85" x14ac:dyDescent="0.3">
      <c r="B5022" s="55"/>
    </row>
    <row r="5023" spans="2:2" ht="13.85" x14ac:dyDescent="0.3">
      <c r="B5023" s="55"/>
    </row>
    <row r="5024" spans="2:2" ht="13.85" x14ac:dyDescent="0.3">
      <c r="B5024" s="55"/>
    </row>
    <row r="5025" spans="2:2" ht="13.85" x14ac:dyDescent="0.3">
      <c r="B5025" s="55"/>
    </row>
    <row r="5026" spans="2:2" ht="13.85" x14ac:dyDescent="0.3">
      <c r="B5026" s="55"/>
    </row>
    <row r="5027" spans="2:2" ht="13.85" x14ac:dyDescent="0.3">
      <c r="B5027" s="55"/>
    </row>
    <row r="5028" spans="2:2" ht="13.85" x14ac:dyDescent="0.3">
      <c r="B5028" s="55"/>
    </row>
    <row r="5029" spans="2:2" ht="13.85" x14ac:dyDescent="0.3">
      <c r="B5029" s="55"/>
    </row>
    <row r="5030" spans="2:2" ht="13.85" x14ac:dyDescent="0.3">
      <c r="B5030" s="55"/>
    </row>
    <row r="5031" spans="2:2" ht="13.85" x14ac:dyDescent="0.3">
      <c r="B5031" s="55"/>
    </row>
    <row r="5032" spans="2:2" ht="13.85" x14ac:dyDescent="0.3">
      <c r="B5032" s="55"/>
    </row>
    <row r="5033" spans="2:2" ht="13.85" x14ac:dyDescent="0.3">
      <c r="B5033" s="55"/>
    </row>
    <row r="5034" spans="2:2" ht="13.85" x14ac:dyDescent="0.3">
      <c r="B5034" s="55"/>
    </row>
    <row r="5035" spans="2:2" ht="13.85" x14ac:dyDescent="0.3">
      <c r="B5035" s="55"/>
    </row>
    <row r="5036" spans="2:2" ht="13.85" x14ac:dyDescent="0.3">
      <c r="B5036" s="55"/>
    </row>
    <row r="5037" spans="2:2" ht="13.85" x14ac:dyDescent="0.3">
      <c r="B5037" s="55"/>
    </row>
    <row r="5038" spans="2:2" ht="13.85" x14ac:dyDescent="0.3">
      <c r="B5038" s="55"/>
    </row>
    <row r="5039" spans="2:2" ht="13.85" x14ac:dyDescent="0.3">
      <c r="B5039" s="55"/>
    </row>
    <row r="5040" spans="2:2" ht="13.85" x14ac:dyDescent="0.3">
      <c r="B5040" s="55"/>
    </row>
    <row r="5041" spans="2:2" ht="13.85" x14ac:dyDescent="0.3">
      <c r="B5041" s="55"/>
    </row>
    <row r="5042" spans="2:2" ht="13.85" x14ac:dyDescent="0.3">
      <c r="B5042" s="55"/>
    </row>
    <row r="5043" spans="2:2" ht="13.85" x14ac:dyDescent="0.3">
      <c r="B5043" s="55"/>
    </row>
    <row r="5044" spans="2:2" ht="13.85" x14ac:dyDescent="0.3">
      <c r="B5044" s="55"/>
    </row>
    <row r="5045" spans="2:2" ht="13.85" x14ac:dyDescent="0.3">
      <c r="B5045" s="55"/>
    </row>
    <row r="5046" spans="2:2" ht="13.85" x14ac:dyDescent="0.3">
      <c r="B5046" s="55"/>
    </row>
    <row r="5047" spans="2:2" ht="13.85" x14ac:dyDescent="0.3">
      <c r="B5047" s="55"/>
    </row>
    <row r="5048" spans="2:2" ht="13.85" x14ac:dyDescent="0.3">
      <c r="B5048" s="55"/>
    </row>
    <row r="5049" spans="2:2" ht="13.85" x14ac:dyDescent="0.3">
      <c r="B5049" s="55"/>
    </row>
    <row r="5050" spans="2:2" ht="13.85" x14ac:dyDescent="0.3">
      <c r="B5050" s="55"/>
    </row>
    <row r="5051" spans="2:2" ht="13.85" x14ac:dyDescent="0.3">
      <c r="B5051" s="55"/>
    </row>
    <row r="5052" spans="2:2" ht="13.85" x14ac:dyDescent="0.3">
      <c r="B5052" s="55"/>
    </row>
    <row r="5053" spans="2:2" ht="13.85" x14ac:dyDescent="0.3">
      <c r="B5053" s="55"/>
    </row>
    <row r="5054" spans="2:2" ht="13.85" x14ac:dyDescent="0.3">
      <c r="B5054" s="55"/>
    </row>
    <row r="5055" spans="2:2" ht="13.85" x14ac:dyDescent="0.3">
      <c r="B5055" s="55"/>
    </row>
    <row r="5056" spans="2:2" ht="13.85" x14ac:dyDescent="0.3">
      <c r="B5056" s="55"/>
    </row>
    <row r="5057" spans="2:2" ht="13.85" x14ac:dyDescent="0.3">
      <c r="B5057" s="55"/>
    </row>
    <row r="5058" spans="2:2" ht="13.85" x14ac:dyDescent="0.3">
      <c r="B5058" s="55"/>
    </row>
    <row r="5059" spans="2:2" ht="13.85" x14ac:dyDescent="0.3">
      <c r="B5059" s="55"/>
    </row>
    <row r="5060" spans="2:2" ht="13.85" x14ac:dyDescent="0.3">
      <c r="B5060" s="55"/>
    </row>
    <row r="5061" spans="2:2" ht="13.85" x14ac:dyDescent="0.3">
      <c r="B5061" s="55"/>
    </row>
    <row r="5062" spans="2:2" ht="13.85" x14ac:dyDescent="0.3">
      <c r="B5062" s="55"/>
    </row>
    <row r="5063" spans="2:2" ht="13.85" x14ac:dyDescent="0.3">
      <c r="B5063" s="55"/>
    </row>
    <row r="5064" spans="2:2" ht="13.85" x14ac:dyDescent="0.3">
      <c r="B5064" s="55"/>
    </row>
    <row r="5065" spans="2:2" ht="13.85" x14ac:dyDescent="0.3">
      <c r="B5065" s="55"/>
    </row>
    <row r="5066" spans="2:2" ht="13.85" x14ac:dyDescent="0.3">
      <c r="B5066" s="55"/>
    </row>
    <row r="5067" spans="2:2" ht="13.85" x14ac:dyDescent="0.3">
      <c r="B5067" s="55"/>
    </row>
    <row r="5068" spans="2:2" ht="13.85" x14ac:dyDescent="0.3">
      <c r="B5068" s="55"/>
    </row>
    <row r="5069" spans="2:2" ht="13.85" x14ac:dyDescent="0.3">
      <c r="B5069" s="55"/>
    </row>
    <row r="5070" spans="2:2" ht="13.85" x14ac:dyDescent="0.3">
      <c r="B5070" s="55"/>
    </row>
    <row r="5071" spans="2:2" ht="13.85" x14ac:dyDescent="0.3">
      <c r="B5071" s="55"/>
    </row>
    <row r="5072" spans="2:2" ht="13.85" x14ac:dyDescent="0.3">
      <c r="B5072" s="55"/>
    </row>
    <row r="5073" spans="2:2" ht="13.85" x14ac:dyDescent="0.3">
      <c r="B5073" s="55"/>
    </row>
    <row r="5074" spans="2:2" ht="13.85" x14ac:dyDescent="0.3">
      <c r="B5074" s="55"/>
    </row>
    <row r="5075" spans="2:2" ht="13.85" x14ac:dyDescent="0.3">
      <c r="B5075" s="55"/>
    </row>
    <row r="5076" spans="2:2" ht="13.85" x14ac:dyDescent="0.3">
      <c r="B5076" s="55"/>
    </row>
    <row r="5077" spans="2:2" ht="13.85" x14ac:dyDescent="0.3">
      <c r="B5077" s="55"/>
    </row>
    <row r="5078" spans="2:2" ht="13.85" x14ac:dyDescent="0.3">
      <c r="B5078" s="55"/>
    </row>
    <row r="5079" spans="2:2" ht="13.85" x14ac:dyDescent="0.3">
      <c r="B5079" s="55"/>
    </row>
    <row r="5080" spans="2:2" ht="13.85" x14ac:dyDescent="0.3">
      <c r="B5080" s="55"/>
    </row>
    <row r="5081" spans="2:2" ht="13.85" x14ac:dyDescent="0.3">
      <c r="B5081" s="55"/>
    </row>
    <row r="5082" spans="2:2" ht="13.85" x14ac:dyDescent="0.3">
      <c r="B5082" s="55"/>
    </row>
    <row r="5083" spans="2:2" ht="13.85" x14ac:dyDescent="0.3">
      <c r="B5083" s="55"/>
    </row>
    <row r="5084" spans="2:2" ht="13.85" x14ac:dyDescent="0.3">
      <c r="B5084" s="55"/>
    </row>
    <row r="5085" spans="2:2" ht="13.85" x14ac:dyDescent="0.3">
      <c r="B5085" s="55"/>
    </row>
    <row r="5086" spans="2:2" ht="13.85" x14ac:dyDescent="0.3">
      <c r="B5086" s="55"/>
    </row>
    <row r="5087" spans="2:2" ht="13.85" x14ac:dyDescent="0.3">
      <c r="B5087" s="55"/>
    </row>
    <row r="5088" spans="2:2" ht="13.85" x14ac:dyDescent="0.3">
      <c r="B5088" s="55"/>
    </row>
    <row r="5089" spans="2:2" ht="13.85" x14ac:dyDescent="0.3">
      <c r="B5089" s="55"/>
    </row>
    <row r="5090" spans="2:2" ht="13.85" x14ac:dyDescent="0.3">
      <c r="B5090" s="55"/>
    </row>
    <row r="5091" spans="2:2" ht="13.85" x14ac:dyDescent="0.3">
      <c r="B5091" s="55"/>
    </row>
    <row r="5092" spans="2:2" ht="13.85" x14ac:dyDescent="0.3">
      <c r="B5092" s="55"/>
    </row>
    <row r="5093" spans="2:2" ht="13.85" x14ac:dyDescent="0.3">
      <c r="B5093" s="55"/>
    </row>
    <row r="5094" spans="2:2" ht="13.85" x14ac:dyDescent="0.3">
      <c r="B5094" s="55"/>
    </row>
    <row r="5095" spans="2:2" ht="13.85" x14ac:dyDescent="0.3">
      <c r="B5095" s="55"/>
    </row>
    <row r="5096" spans="2:2" ht="13.85" x14ac:dyDescent="0.3">
      <c r="B5096" s="55"/>
    </row>
    <row r="5097" spans="2:2" ht="13.85" x14ac:dyDescent="0.3">
      <c r="B5097" s="55"/>
    </row>
    <row r="5098" spans="2:2" ht="13.85" x14ac:dyDescent="0.3">
      <c r="B5098" s="55"/>
    </row>
    <row r="5099" spans="2:2" ht="13.85" x14ac:dyDescent="0.3">
      <c r="B5099" s="55"/>
    </row>
    <row r="5100" spans="2:2" ht="13.85" x14ac:dyDescent="0.3">
      <c r="B5100" s="55"/>
    </row>
    <row r="5101" spans="2:2" ht="13.85" x14ac:dyDescent="0.3">
      <c r="B5101" s="55"/>
    </row>
    <row r="5102" spans="2:2" ht="13.85" x14ac:dyDescent="0.3">
      <c r="B5102" s="55"/>
    </row>
    <row r="5103" spans="2:2" ht="13.85" x14ac:dyDescent="0.3">
      <c r="B5103" s="55"/>
    </row>
    <row r="5104" spans="2:2" ht="13.85" x14ac:dyDescent="0.3">
      <c r="B5104" s="55"/>
    </row>
    <row r="5105" spans="2:2" ht="13.85" x14ac:dyDescent="0.3">
      <c r="B5105" s="55"/>
    </row>
    <row r="5106" spans="2:2" ht="13.85" x14ac:dyDescent="0.3">
      <c r="B5106" s="55"/>
    </row>
    <row r="5107" spans="2:2" ht="13.85" x14ac:dyDescent="0.3">
      <c r="B5107" s="55"/>
    </row>
    <row r="5108" spans="2:2" ht="13.85" x14ac:dyDescent="0.3">
      <c r="B5108" s="55"/>
    </row>
    <row r="5109" spans="2:2" ht="13.85" x14ac:dyDescent="0.3">
      <c r="B5109" s="55"/>
    </row>
    <row r="5110" spans="2:2" ht="13.85" x14ac:dyDescent="0.3">
      <c r="B5110" s="55"/>
    </row>
    <row r="5111" spans="2:2" ht="13.85" x14ac:dyDescent="0.3">
      <c r="B5111" s="55"/>
    </row>
    <row r="5112" spans="2:2" ht="13.85" x14ac:dyDescent="0.3">
      <c r="B5112" s="55"/>
    </row>
    <row r="5113" spans="2:2" ht="13.85" x14ac:dyDescent="0.3">
      <c r="B5113" s="55"/>
    </row>
    <row r="5114" spans="2:2" ht="13.85" x14ac:dyDescent="0.3">
      <c r="B5114" s="55"/>
    </row>
    <row r="5115" spans="2:2" ht="13.85" x14ac:dyDescent="0.3">
      <c r="B5115" s="55"/>
    </row>
    <row r="5116" spans="2:2" ht="13.85" x14ac:dyDescent="0.3">
      <c r="B5116" s="55"/>
    </row>
    <row r="5117" spans="2:2" ht="13.85" x14ac:dyDescent="0.3">
      <c r="B5117" s="55"/>
    </row>
    <row r="5118" spans="2:2" ht="13.85" x14ac:dyDescent="0.3">
      <c r="B5118" s="55"/>
    </row>
    <row r="5119" spans="2:2" ht="13.85" x14ac:dyDescent="0.3">
      <c r="B5119" s="55"/>
    </row>
    <row r="5120" spans="2:2" ht="13.85" x14ac:dyDescent="0.3">
      <c r="B5120" s="55"/>
    </row>
    <row r="5121" spans="2:2" ht="13.85" x14ac:dyDescent="0.3">
      <c r="B5121" s="55"/>
    </row>
    <row r="5122" spans="2:2" ht="13.85" x14ac:dyDescent="0.3">
      <c r="B5122" s="55"/>
    </row>
    <row r="5123" spans="2:2" ht="13.85" x14ac:dyDescent="0.3">
      <c r="B5123" s="55"/>
    </row>
    <row r="5124" spans="2:2" ht="13.85" x14ac:dyDescent="0.3">
      <c r="B5124" s="55"/>
    </row>
    <row r="5125" spans="2:2" ht="13.85" x14ac:dyDescent="0.3">
      <c r="B5125" s="55"/>
    </row>
    <row r="5126" spans="2:2" ht="13.85" x14ac:dyDescent="0.3">
      <c r="B5126" s="55"/>
    </row>
    <row r="5127" spans="2:2" ht="13.85" x14ac:dyDescent="0.3">
      <c r="B5127" s="55"/>
    </row>
    <row r="5128" spans="2:2" ht="13.85" x14ac:dyDescent="0.3">
      <c r="B5128" s="55"/>
    </row>
    <row r="5129" spans="2:2" ht="13.85" x14ac:dyDescent="0.3">
      <c r="B5129" s="55"/>
    </row>
    <row r="5130" spans="2:2" ht="13.85" x14ac:dyDescent="0.3">
      <c r="B5130" s="55"/>
    </row>
    <row r="5131" spans="2:2" ht="13.85" x14ac:dyDescent="0.3">
      <c r="B5131" s="55"/>
    </row>
    <row r="5132" spans="2:2" ht="13.85" x14ac:dyDescent="0.3">
      <c r="B5132" s="55"/>
    </row>
    <row r="5133" spans="2:2" ht="13.85" x14ac:dyDescent="0.3">
      <c r="B5133" s="55"/>
    </row>
    <row r="5134" spans="2:2" ht="13.85" x14ac:dyDescent="0.3">
      <c r="B5134" s="55"/>
    </row>
    <row r="5135" spans="2:2" ht="13.85" x14ac:dyDescent="0.3">
      <c r="B5135" s="55"/>
    </row>
    <row r="5136" spans="2:2" ht="13.85" x14ac:dyDescent="0.3">
      <c r="B5136" s="55"/>
    </row>
    <row r="5137" spans="2:2" ht="13.85" x14ac:dyDescent="0.3">
      <c r="B5137" s="55"/>
    </row>
    <row r="5138" spans="2:2" ht="13.85" x14ac:dyDescent="0.3">
      <c r="B5138" s="55"/>
    </row>
    <row r="5139" spans="2:2" ht="13.85" x14ac:dyDescent="0.3">
      <c r="B5139" s="55"/>
    </row>
    <row r="5140" spans="2:2" ht="13.85" x14ac:dyDescent="0.3">
      <c r="B5140" s="55"/>
    </row>
    <row r="5141" spans="2:2" ht="13.85" x14ac:dyDescent="0.3">
      <c r="B5141" s="55"/>
    </row>
    <row r="5142" spans="2:2" ht="13.85" x14ac:dyDescent="0.3">
      <c r="B5142" s="55"/>
    </row>
    <row r="5143" spans="2:2" ht="13.85" x14ac:dyDescent="0.3">
      <c r="B5143" s="55"/>
    </row>
    <row r="5144" spans="2:2" ht="13.85" x14ac:dyDescent="0.3">
      <c r="B5144" s="55"/>
    </row>
    <row r="5145" spans="2:2" ht="13.85" x14ac:dyDescent="0.3">
      <c r="B5145" s="55"/>
    </row>
    <row r="5146" spans="2:2" ht="13.85" x14ac:dyDescent="0.3">
      <c r="B5146" s="55"/>
    </row>
    <row r="5147" spans="2:2" ht="13.85" x14ac:dyDescent="0.3">
      <c r="B5147" s="55"/>
    </row>
    <row r="5148" spans="2:2" ht="13.85" x14ac:dyDescent="0.3">
      <c r="B5148" s="55"/>
    </row>
    <row r="5149" spans="2:2" ht="13.85" x14ac:dyDescent="0.3">
      <c r="B5149" s="55"/>
    </row>
    <row r="5150" spans="2:2" ht="13.85" x14ac:dyDescent="0.3">
      <c r="B5150" s="55"/>
    </row>
    <row r="5151" spans="2:2" ht="13.85" x14ac:dyDescent="0.3">
      <c r="B5151" s="55"/>
    </row>
    <row r="5152" spans="2:2" ht="13.85" x14ac:dyDescent="0.3">
      <c r="B5152" s="55"/>
    </row>
    <row r="5153" spans="2:2" ht="13.85" x14ac:dyDescent="0.3">
      <c r="B5153" s="55"/>
    </row>
    <row r="5154" spans="2:2" ht="13.85" x14ac:dyDescent="0.3">
      <c r="B5154" s="55"/>
    </row>
    <row r="5155" spans="2:2" ht="13.85" x14ac:dyDescent="0.3">
      <c r="B5155" s="55"/>
    </row>
    <row r="5156" spans="2:2" ht="13.85" x14ac:dyDescent="0.3">
      <c r="B5156" s="55"/>
    </row>
    <row r="5157" spans="2:2" ht="13.85" x14ac:dyDescent="0.3">
      <c r="B5157" s="55"/>
    </row>
    <row r="5158" spans="2:2" ht="13.85" x14ac:dyDescent="0.3">
      <c r="B5158" s="55"/>
    </row>
    <row r="5159" spans="2:2" ht="13.85" x14ac:dyDescent="0.3">
      <c r="B5159" s="55"/>
    </row>
    <row r="5160" spans="2:2" ht="13.85" x14ac:dyDescent="0.3">
      <c r="B5160" s="55"/>
    </row>
    <row r="5161" spans="2:2" ht="13.85" x14ac:dyDescent="0.3">
      <c r="B5161" s="55"/>
    </row>
    <row r="5162" spans="2:2" ht="13.85" x14ac:dyDescent="0.3">
      <c r="B5162" s="55"/>
    </row>
    <row r="5163" spans="2:2" ht="13.85" x14ac:dyDescent="0.3">
      <c r="B5163" s="55"/>
    </row>
    <row r="5164" spans="2:2" ht="13.85" x14ac:dyDescent="0.3">
      <c r="B5164" s="55"/>
    </row>
    <row r="5165" spans="2:2" ht="13.85" x14ac:dyDescent="0.3">
      <c r="B5165" s="55"/>
    </row>
    <row r="5166" spans="2:2" ht="13.85" x14ac:dyDescent="0.3">
      <c r="B5166" s="55"/>
    </row>
    <row r="5167" spans="2:2" ht="13.85" x14ac:dyDescent="0.3">
      <c r="B5167" s="55"/>
    </row>
    <row r="5168" spans="2:2" ht="13.85" x14ac:dyDescent="0.3">
      <c r="B5168" s="55"/>
    </row>
    <row r="5169" spans="2:2" ht="13.85" x14ac:dyDescent="0.3">
      <c r="B5169" s="55"/>
    </row>
    <row r="5170" spans="2:2" ht="13.85" x14ac:dyDescent="0.3">
      <c r="B5170" s="55"/>
    </row>
    <row r="5171" spans="2:2" ht="13.85" x14ac:dyDescent="0.3">
      <c r="B5171" s="55"/>
    </row>
    <row r="5172" spans="2:2" ht="13.85" x14ac:dyDescent="0.3">
      <c r="B5172" s="55"/>
    </row>
    <row r="5173" spans="2:2" ht="13.85" x14ac:dyDescent="0.3">
      <c r="B5173" s="55"/>
    </row>
    <row r="5174" spans="2:2" ht="13.85" x14ac:dyDescent="0.3">
      <c r="B5174" s="55"/>
    </row>
    <row r="5175" spans="2:2" ht="13.85" x14ac:dyDescent="0.3">
      <c r="B5175" s="55"/>
    </row>
    <row r="5176" spans="2:2" ht="13.85" x14ac:dyDescent="0.3">
      <c r="B5176" s="55"/>
    </row>
    <row r="5177" spans="2:2" ht="13.85" x14ac:dyDescent="0.3">
      <c r="B5177" s="55"/>
    </row>
    <row r="5178" spans="2:2" ht="13.85" x14ac:dyDescent="0.3">
      <c r="B5178" s="55"/>
    </row>
    <row r="5179" spans="2:2" ht="13.85" x14ac:dyDescent="0.3">
      <c r="B5179" s="55"/>
    </row>
    <row r="5180" spans="2:2" ht="13.85" x14ac:dyDescent="0.3">
      <c r="B5180" s="55"/>
    </row>
    <row r="5181" spans="2:2" ht="13.85" x14ac:dyDescent="0.3">
      <c r="B5181" s="55"/>
    </row>
    <row r="5182" spans="2:2" ht="13.85" x14ac:dyDescent="0.3">
      <c r="B5182" s="55"/>
    </row>
    <row r="5183" spans="2:2" ht="13.85" x14ac:dyDescent="0.3">
      <c r="B5183" s="55"/>
    </row>
    <row r="5184" spans="2:2" ht="13.85" x14ac:dyDescent="0.3">
      <c r="B5184" s="55"/>
    </row>
    <row r="5185" spans="2:2" ht="13.85" x14ac:dyDescent="0.3">
      <c r="B5185" s="55"/>
    </row>
    <row r="5186" spans="2:2" ht="13.85" x14ac:dyDescent="0.3">
      <c r="B5186" s="55"/>
    </row>
    <row r="5187" spans="2:2" ht="13.85" x14ac:dyDescent="0.3">
      <c r="B5187" s="55"/>
    </row>
    <row r="5188" spans="2:2" ht="13.85" x14ac:dyDescent="0.3">
      <c r="B5188" s="55"/>
    </row>
    <row r="5189" spans="2:2" ht="13.85" x14ac:dyDescent="0.3">
      <c r="B5189" s="55"/>
    </row>
    <row r="5190" spans="2:2" ht="13.85" x14ac:dyDescent="0.3">
      <c r="B5190" s="55"/>
    </row>
    <row r="5191" spans="2:2" ht="13.85" x14ac:dyDescent="0.3">
      <c r="B5191" s="55"/>
    </row>
    <row r="5192" spans="2:2" ht="13.85" x14ac:dyDescent="0.3">
      <c r="B5192" s="55"/>
    </row>
    <row r="5193" spans="2:2" ht="13.85" x14ac:dyDescent="0.3">
      <c r="B5193" s="55"/>
    </row>
    <row r="5194" spans="2:2" ht="13.85" x14ac:dyDescent="0.3">
      <c r="B5194" s="55"/>
    </row>
    <row r="5195" spans="2:2" ht="13.85" x14ac:dyDescent="0.3">
      <c r="B5195" s="55"/>
    </row>
    <row r="5196" spans="2:2" ht="13.85" x14ac:dyDescent="0.3">
      <c r="B5196" s="55"/>
    </row>
    <row r="5197" spans="2:2" ht="13.85" x14ac:dyDescent="0.3">
      <c r="B5197" s="55"/>
    </row>
    <row r="5198" spans="2:2" ht="13.85" x14ac:dyDescent="0.3">
      <c r="B5198" s="55"/>
    </row>
    <row r="5199" spans="2:2" ht="13.85" x14ac:dyDescent="0.3">
      <c r="B5199" s="55"/>
    </row>
    <row r="5200" spans="2:2" ht="13.85" x14ac:dyDescent="0.3">
      <c r="B5200" s="55"/>
    </row>
    <row r="5201" spans="2:2" ht="13.85" x14ac:dyDescent="0.3">
      <c r="B5201" s="55"/>
    </row>
    <row r="5202" spans="2:2" ht="13.85" x14ac:dyDescent="0.3">
      <c r="B5202" s="55"/>
    </row>
    <row r="5203" spans="2:2" ht="13.85" x14ac:dyDescent="0.3">
      <c r="B5203" s="55"/>
    </row>
    <row r="5204" spans="2:2" ht="13.85" x14ac:dyDescent="0.3">
      <c r="B5204" s="55"/>
    </row>
    <row r="5205" spans="2:2" ht="13.85" x14ac:dyDescent="0.3">
      <c r="B5205" s="55"/>
    </row>
    <row r="5206" spans="2:2" ht="13.85" x14ac:dyDescent="0.3">
      <c r="B5206" s="55"/>
    </row>
    <row r="5207" spans="2:2" ht="13.85" x14ac:dyDescent="0.3">
      <c r="B5207" s="55"/>
    </row>
    <row r="5208" spans="2:2" ht="13.85" x14ac:dyDescent="0.3">
      <c r="B5208" s="55"/>
    </row>
    <row r="5209" spans="2:2" ht="13.85" x14ac:dyDescent="0.3">
      <c r="B5209" s="55"/>
    </row>
    <row r="5210" spans="2:2" ht="13.85" x14ac:dyDescent="0.3">
      <c r="B5210" s="55"/>
    </row>
    <row r="5211" spans="2:2" ht="13.85" x14ac:dyDescent="0.3">
      <c r="B5211" s="55"/>
    </row>
    <row r="5212" spans="2:2" ht="13.85" x14ac:dyDescent="0.3">
      <c r="B5212" s="55"/>
    </row>
    <row r="5213" spans="2:2" ht="13.85" x14ac:dyDescent="0.3">
      <c r="B5213" s="55"/>
    </row>
    <row r="5214" spans="2:2" ht="13.85" x14ac:dyDescent="0.3">
      <c r="B5214" s="55"/>
    </row>
    <row r="5215" spans="2:2" ht="13.85" x14ac:dyDescent="0.3">
      <c r="B5215" s="55"/>
    </row>
    <row r="5216" spans="2:2" ht="13.85" x14ac:dyDescent="0.3">
      <c r="B5216" s="55"/>
    </row>
    <row r="5217" spans="2:2" ht="13.85" x14ac:dyDescent="0.3">
      <c r="B5217" s="55"/>
    </row>
    <row r="5218" spans="2:2" ht="13.85" x14ac:dyDescent="0.3">
      <c r="B5218" s="55"/>
    </row>
    <row r="5219" spans="2:2" ht="13.85" x14ac:dyDescent="0.3">
      <c r="B5219" s="55"/>
    </row>
    <row r="5220" spans="2:2" ht="13.85" x14ac:dyDescent="0.3">
      <c r="B5220" s="55"/>
    </row>
    <row r="5221" spans="2:2" ht="13.85" x14ac:dyDescent="0.3">
      <c r="B5221" s="55"/>
    </row>
    <row r="5222" spans="2:2" ht="13.85" x14ac:dyDescent="0.3">
      <c r="B5222" s="55"/>
    </row>
    <row r="5223" spans="2:2" ht="13.85" x14ac:dyDescent="0.3">
      <c r="B5223" s="55"/>
    </row>
    <row r="5224" spans="2:2" ht="13.85" x14ac:dyDescent="0.3">
      <c r="B5224" s="55"/>
    </row>
    <row r="5225" spans="2:2" ht="13.85" x14ac:dyDescent="0.3">
      <c r="B5225" s="55"/>
    </row>
    <row r="5226" spans="2:2" ht="13.85" x14ac:dyDescent="0.3">
      <c r="B5226" s="55"/>
    </row>
    <row r="5227" spans="2:2" ht="13.85" x14ac:dyDescent="0.3">
      <c r="B5227" s="55"/>
    </row>
    <row r="5228" spans="2:2" ht="13.85" x14ac:dyDescent="0.3">
      <c r="B5228" s="55"/>
    </row>
    <row r="5229" spans="2:2" ht="13.85" x14ac:dyDescent="0.3">
      <c r="B5229" s="55"/>
    </row>
    <row r="5230" spans="2:2" ht="13.85" x14ac:dyDescent="0.3">
      <c r="B5230" s="55"/>
    </row>
    <row r="5231" spans="2:2" ht="13.85" x14ac:dyDescent="0.3">
      <c r="B5231" s="55"/>
    </row>
    <row r="5232" spans="2:2" ht="13.85" x14ac:dyDescent="0.3">
      <c r="B5232" s="55"/>
    </row>
    <row r="5233" spans="2:2" ht="13.85" x14ac:dyDescent="0.3">
      <c r="B5233" s="55"/>
    </row>
    <row r="5234" spans="2:2" ht="13.85" x14ac:dyDescent="0.3">
      <c r="B5234" s="55"/>
    </row>
    <row r="5235" spans="2:2" ht="13.85" x14ac:dyDescent="0.3">
      <c r="B5235" s="55"/>
    </row>
    <row r="5236" spans="2:2" ht="13.85" x14ac:dyDescent="0.3">
      <c r="B5236" s="55"/>
    </row>
    <row r="5237" spans="2:2" ht="13.85" x14ac:dyDescent="0.3">
      <c r="B5237" s="55"/>
    </row>
    <row r="5238" spans="2:2" ht="13.85" x14ac:dyDescent="0.3">
      <c r="B5238" s="55"/>
    </row>
    <row r="5239" spans="2:2" ht="13.85" x14ac:dyDescent="0.3">
      <c r="B5239" s="55"/>
    </row>
    <row r="5240" spans="2:2" ht="13.85" x14ac:dyDescent="0.3">
      <c r="B5240" s="55"/>
    </row>
    <row r="5241" spans="2:2" ht="13.85" x14ac:dyDescent="0.3">
      <c r="B5241" s="55"/>
    </row>
    <row r="5242" spans="2:2" ht="13.85" x14ac:dyDescent="0.3">
      <c r="B5242" s="55"/>
    </row>
    <row r="5243" spans="2:2" ht="13.85" x14ac:dyDescent="0.3">
      <c r="B5243" s="55"/>
    </row>
    <row r="5244" spans="2:2" ht="13.85" x14ac:dyDescent="0.3">
      <c r="B5244" s="55"/>
    </row>
    <row r="5245" spans="2:2" ht="13.85" x14ac:dyDescent="0.3">
      <c r="B5245" s="55"/>
    </row>
    <row r="5246" spans="2:2" ht="13.85" x14ac:dyDescent="0.3">
      <c r="B5246" s="55"/>
    </row>
    <row r="5247" spans="2:2" ht="13.85" x14ac:dyDescent="0.3">
      <c r="B5247" s="55"/>
    </row>
    <row r="5248" spans="2:2" ht="13.85" x14ac:dyDescent="0.3">
      <c r="B5248" s="55"/>
    </row>
    <row r="5249" spans="2:2" ht="13.85" x14ac:dyDescent="0.3">
      <c r="B5249" s="55"/>
    </row>
    <row r="5250" spans="2:2" ht="13.85" x14ac:dyDescent="0.3">
      <c r="B5250" s="55"/>
    </row>
    <row r="5251" spans="2:2" ht="13.85" x14ac:dyDescent="0.3">
      <c r="B5251" s="55"/>
    </row>
    <row r="5252" spans="2:2" ht="13.85" x14ac:dyDescent="0.3">
      <c r="B5252" s="55"/>
    </row>
    <row r="5253" spans="2:2" ht="13.85" x14ac:dyDescent="0.3">
      <c r="B5253" s="55"/>
    </row>
    <row r="5254" spans="2:2" ht="13.85" x14ac:dyDescent="0.3">
      <c r="B5254" s="55"/>
    </row>
    <row r="5255" spans="2:2" ht="13.85" x14ac:dyDescent="0.3">
      <c r="B5255" s="55"/>
    </row>
    <row r="5256" spans="2:2" ht="13.85" x14ac:dyDescent="0.3">
      <c r="B5256" s="55"/>
    </row>
    <row r="5257" spans="2:2" ht="13.85" x14ac:dyDescent="0.3">
      <c r="B5257" s="55"/>
    </row>
    <row r="5258" spans="2:2" ht="13.85" x14ac:dyDescent="0.3">
      <c r="B5258" s="55"/>
    </row>
    <row r="5259" spans="2:2" ht="13.85" x14ac:dyDescent="0.3">
      <c r="B5259" s="55"/>
    </row>
    <row r="5260" spans="2:2" ht="13.85" x14ac:dyDescent="0.3">
      <c r="B5260" s="55"/>
    </row>
    <row r="5261" spans="2:2" ht="13.85" x14ac:dyDescent="0.3">
      <c r="B5261" s="55"/>
    </row>
    <row r="5262" spans="2:2" ht="13.85" x14ac:dyDescent="0.3">
      <c r="B5262" s="55"/>
    </row>
    <row r="5263" spans="2:2" ht="13.85" x14ac:dyDescent="0.3">
      <c r="B5263" s="55"/>
    </row>
    <row r="5264" spans="2:2" ht="13.85" x14ac:dyDescent="0.3">
      <c r="B5264" s="55"/>
    </row>
    <row r="5265" spans="2:2" ht="13.85" x14ac:dyDescent="0.3">
      <c r="B5265" s="55"/>
    </row>
    <row r="5266" spans="2:2" ht="13.85" x14ac:dyDescent="0.3">
      <c r="B5266" s="55"/>
    </row>
    <row r="5267" spans="2:2" ht="13.85" x14ac:dyDescent="0.3">
      <c r="B5267" s="55"/>
    </row>
    <row r="5268" spans="2:2" ht="13.85" x14ac:dyDescent="0.3">
      <c r="B5268" s="55"/>
    </row>
    <row r="5269" spans="2:2" ht="13.85" x14ac:dyDescent="0.3">
      <c r="B5269" s="55"/>
    </row>
    <row r="5270" spans="2:2" ht="13.85" x14ac:dyDescent="0.3">
      <c r="B5270" s="55"/>
    </row>
    <row r="5271" spans="2:2" ht="13.85" x14ac:dyDescent="0.3">
      <c r="B5271" s="55"/>
    </row>
    <row r="5272" spans="2:2" ht="13.85" x14ac:dyDescent="0.3">
      <c r="B5272" s="55"/>
    </row>
    <row r="5273" spans="2:2" ht="13.85" x14ac:dyDescent="0.3">
      <c r="B5273" s="55"/>
    </row>
    <row r="5274" spans="2:2" ht="13.85" x14ac:dyDescent="0.3">
      <c r="B5274" s="55"/>
    </row>
    <row r="5275" spans="2:2" ht="13.85" x14ac:dyDescent="0.3">
      <c r="B5275" s="55"/>
    </row>
    <row r="5276" spans="2:2" ht="13.85" x14ac:dyDescent="0.3">
      <c r="B5276" s="55"/>
    </row>
    <row r="5277" spans="2:2" ht="13.85" x14ac:dyDescent="0.3">
      <c r="B5277" s="55"/>
    </row>
    <row r="5278" spans="2:2" ht="13.85" x14ac:dyDescent="0.3">
      <c r="B5278" s="55"/>
    </row>
    <row r="5279" spans="2:2" ht="13.85" x14ac:dyDescent="0.3">
      <c r="B5279" s="55"/>
    </row>
    <row r="5280" spans="2:2" ht="13.85" x14ac:dyDescent="0.3">
      <c r="B5280" s="55"/>
    </row>
    <row r="5281" spans="2:2" ht="13.85" x14ac:dyDescent="0.3">
      <c r="B5281" s="55"/>
    </row>
    <row r="5282" spans="2:2" ht="13.85" x14ac:dyDescent="0.3">
      <c r="B5282" s="55"/>
    </row>
    <row r="5283" spans="2:2" ht="13.85" x14ac:dyDescent="0.3">
      <c r="B5283" s="55"/>
    </row>
    <row r="5284" spans="2:2" ht="13.85" x14ac:dyDescent="0.3">
      <c r="B5284" s="55"/>
    </row>
    <row r="5285" spans="2:2" ht="13.85" x14ac:dyDescent="0.3">
      <c r="B5285" s="55"/>
    </row>
    <row r="5286" spans="2:2" ht="13.85" x14ac:dyDescent="0.3">
      <c r="B5286" s="55"/>
    </row>
    <row r="5287" spans="2:2" ht="13.85" x14ac:dyDescent="0.3">
      <c r="B5287" s="55"/>
    </row>
    <row r="5288" spans="2:2" ht="13.85" x14ac:dyDescent="0.3">
      <c r="B5288" s="55"/>
    </row>
    <row r="5289" spans="2:2" ht="13.85" x14ac:dyDescent="0.3">
      <c r="B5289" s="55"/>
    </row>
    <row r="5290" spans="2:2" ht="13.85" x14ac:dyDescent="0.3">
      <c r="B5290" s="55"/>
    </row>
    <row r="5291" spans="2:2" ht="13.85" x14ac:dyDescent="0.3">
      <c r="B5291" s="55"/>
    </row>
    <row r="5292" spans="2:2" ht="13.85" x14ac:dyDescent="0.3">
      <c r="B5292" s="55"/>
    </row>
    <row r="5293" spans="2:2" ht="13.85" x14ac:dyDescent="0.3">
      <c r="B5293" s="55"/>
    </row>
    <row r="5294" spans="2:2" ht="13.85" x14ac:dyDescent="0.3">
      <c r="B5294" s="55"/>
    </row>
    <row r="5295" spans="2:2" ht="13.85" x14ac:dyDescent="0.3">
      <c r="B5295" s="55"/>
    </row>
    <row r="5296" spans="2:2" ht="13.85" x14ac:dyDescent="0.3">
      <c r="B5296" s="55"/>
    </row>
    <row r="5297" spans="2:2" ht="13.85" x14ac:dyDescent="0.3">
      <c r="B5297" s="55"/>
    </row>
    <row r="5298" spans="2:2" ht="13.85" x14ac:dyDescent="0.3">
      <c r="B5298" s="55"/>
    </row>
    <row r="5299" spans="2:2" ht="13.85" x14ac:dyDescent="0.3">
      <c r="B5299" s="55"/>
    </row>
    <row r="5300" spans="2:2" ht="13.85" x14ac:dyDescent="0.3">
      <c r="B5300" s="55"/>
    </row>
    <row r="5301" spans="2:2" ht="13.85" x14ac:dyDescent="0.3">
      <c r="B5301" s="55"/>
    </row>
    <row r="5302" spans="2:2" ht="13.85" x14ac:dyDescent="0.3">
      <c r="B5302" s="55"/>
    </row>
    <row r="5303" spans="2:2" ht="13.85" x14ac:dyDescent="0.3">
      <c r="B5303" s="55"/>
    </row>
    <row r="5304" spans="2:2" ht="13.85" x14ac:dyDescent="0.3">
      <c r="B5304" s="55"/>
    </row>
    <row r="5305" spans="2:2" ht="13.85" x14ac:dyDescent="0.3">
      <c r="B5305" s="55"/>
    </row>
    <row r="5306" spans="2:2" ht="13.85" x14ac:dyDescent="0.3">
      <c r="B5306" s="55"/>
    </row>
    <row r="5307" spans="2:2" ht="13.85" x14ac:dyDescent="0.3">
      <c r="B5307" s="55"/>
    </row>
    <row r="5308" spans="2:2" ht="13.85" x14ac:dyDescent="0.3">
      <c r="B5308" s="55"/>
    </row>
    <row r="5309" spans="2:2" ht="13.85" x14ac:dyDescent="0.3">
      <c r="B5309" s="55"/>
    </row>
    <row r="5310" spans="2:2" ht="13.85" x14ac:dyDescent="0.3">
      <c r="B5310" s="55"/>
    </row>
    <row r="5311" spans="2:2" ht="13.85" x14ac:dyDescent="0.3">
      <c r="B5311" s="55"/>
    </row>
    <row r="5312" spans="2:2" ht="13.85" x14ac:dyDescent="0.3">
      <c r="B5312" s="55"/>
    </row>
    <row r="5313" spans="2:2" ht="13.85" x14ac:dyDescent="0.3">
      <c r="B5313" s="55"/>
    </row>
    <row r="5314" spans="2:2" ht="13.85" x14ac:dyDescent="0.3">
      <c r="B5314" s="55"/>
    </row>
    <row r="5315" spans="2:2" ht="13.85" x14ac:dyDescent="0.3">
      <c r="B5315" s="55"/>
    </row>
    <row r="5316" spans="2:2" ht="13.85" x14ac:dyDescent="0.3">
      <c r="B5316" s="55"/>
    </row>
    <row r="5317" spans="2:2" ht="13.85" x14ac:dyDescent="0.3">
      <c r="B5317" s="55"/>
    </row>
    <row r="5318" spans="2:2" ht="13.85" x14ac:dyDescent="0.3">
      <c r="B5318" s="55"/>
    </row>
    <row r="5319" spans="2:2" ht="13.85" x14ac:dyDescent="0.3">
      <c r="B5319" s="55"/>
    </row>
    <row r="5320" spans="2:2" ht="13.85" x14ac:dyDescent="0.3">
      <c r="B5320" s="55"/>
    </row>
    <row r="5321" spans="2:2" ht="13.85" x14ac:dyDescent="0.3">
      <c r="B5321" s="55"/>
    </row>
    <row r="5322" spans="2:2" ht="13.85" x14ac:dyDescent="0.3">
      <c r="B5322" s="55"/>
    </row>
    <row r="5323" spans="2:2" ht="13.85" x14ac:dyDescent="0.3">
      <c r="B5323" s="55"/>
    </row>
    <row r="5324" spans="2:2" ht="13.85" x14ac:dyDescent="0.3">
      <c r="B5324" s="55"/>
    </row>
    <row r="5325" spans="2:2" ht="13.85" x14ac:dyDescent="0.3">
      <c r="B5325" s="55"/>
    </row>
    <row r="5326" spans="2:2" ht="13.85" x14ac:dyDescent="0.3">
      <c r="B5326" s="55"/>
    </row>
    <row r="5327" spans="2:2" ht="13.85" x14ac:dyDescent="0.3">
      <c r="B5327" s="55"/>
    </row>
    <row r="5328" spans="2:2" ht="13.85" x14ac:dyDescent="0.3">
      <c r="B5328" s="55"/>
    </row>
    <row r="5329" spans="2:2" ht="13.85" x14ac:dyDescent="0.3">
      <c r="B5329" s="55"/>
    </row>
    <row r="5330" spans="2:2" ht="13.85" x14ac:dyDescent="0.3">
      <c r="B5330" s="55"/>
    </row>
    <row r="5331" spans="2:2" ht="13.85" x14ac:dyDescent="0.3">
      <c r="B5331" s="55"/>
    </row>
    <row r="5332" spans="2:2" ht="13.85" x14ac:dyDescent="0.3">
      <c r="B5332" s="55"/>
    </row>
    <row r="5333" spans="2:2" ht="13.85" x14ac:dyDescent="0.3">
      <c r="B5333" s="55"/>
    </row>
    <row r="5334" spans="2:2" ht="13.85" x14ac:dyDescent="0.3">
      <c r="B5334" s="55"/>
    </row>
    <row r="5335" spans="2:2" ht="13.85" x14ac:dyDescent="0.3">
      <c r="B5335" s="55"/>
    </row>
    <row r="5336" spans="2:2" ht="13.85" x14ac:dyDescent="0.3">
      <c r="B5336" s="55"/>
    </row>
    <row r="5337" spans="2:2" ht="13.85" x14ac:dyDescent="0.3">
      <c r="B5337" s="55"/>
    </row>
    <row r="5338" spans="2:2" ht="13.85" x14ac:dyDescent="0.3">
      <c r="B5338" s="55"/>
    </row>
    <row r="5339" spans="2:2" ht="13.85" x14ac:dyDescent="0.3">
      <c r="B5339" s="55"/>
    </row>
    <row r="5340" spans="2:2" ht="13.85" x14ac:dyDescent="0.3">
      <c r="B5340" s="55"/>
    </row>
    <row r="5341" spans="2:2" ht="13.85" x14ac:dyDescent="0.3">
      <c r="B5341" s="55"/>
    </row>
    <row r="5342" spans="2:2" ht="13.85" x14ac:dyDescent="0.3">
      <c r="B5342" s="55"/>
    </row>
    <row r="5343" spans="2:2" ht="13.85" x14ac:dyDescent="0.3">
      <c r="B5343" s="55"/>
    </row>
    <row r="5344" spans="2:2" ht="13.85" x14ac:dyDescent="0.3">
      <c r="B5344" s="55"/>
    </row>
    <row r="5345" spans="2:2" ht="13.85" x14ac:dyDescent="0.3">
      <c r="B5345" s="55"/>
    </row>
    <row r="5346" spans="2:2" ht="13.85" x14ac:dyDescent="0.3">
      <c r="B5346" s="55"/>
    </row>
    <row r="5347" spans="2:2" ht="13.85" x14ac:dyDescent="0.3">
      <c r="B5347" s="55"/>
    </row>
    <row r="5348" spans="2:2" ht="13.85" x14ac:dyDescent="0.3">
      <c r="B5348" s="55"/>
    </row>
    <row r="5349" spans="2:2" ht="13.85" x14ac:dyDescent="0.3">
      <c r="B5349" s="55"/>
    </row>
    <row r="5350" spans="2:2" ht="13.85" x14ac:dyDescent="0.3">
      <c r="B5350" s="55"/>
    </row>
    <row r="5351" spans="2:2" ht="13.85" x14ac:dyDescent="0.3">
      <c r="B5351" s="55"/>
    </row>
    <row r="5352" spans="2:2" ht="13.85" x14ac:dyDescent="0.3">
      <c r="B5352" s="55"/>
    </row>
    <row r="5353" spans="2:2" ht="13.85" x14ac:dyDescent="0.3">
      <c r="B5353" s="55"/>
    </row>
    <row r="5354" spans="2:2" ht="13.85" x14ac:dyDescent="0.3">
      <c r="B5354" s="55"/>
    </row>
    <row r="5355" spans="2:2" ht="13.85" x14ac:dyDescent="0.3">
      <c r="B5355" s="55"/>
    </row>
    <row r="5356" spans="2:2" ht="13.85" x14ac:dyDescent="0.3">
      <c r="B5356" s="55"/>
    </row>
    <row r="5357" spans="2:2" ht="13.85" x14ac:dyDescent="0.3">
      <c r="B5357" s="55"/>
    </row>
    <row r="5358" spans="2:2" ht="13.85" x14ac:dyDescent="0.3">
      <c r="B5358" s="55"/>
    </row>
    <row r="5359" spans="2:2" ht="13.85" x14ac:dyDescent="0.3">
      <c r="B5359" s="55"/>
    </row>
    <row r="5360" spans="2:2" ht="13.85" x14ac:dyDescent="0.3">
      <c r="B5360" s="55"/>
    </row>
    <row r="5361" spans="2:2" ht="13.85" x14ac:dyDescent="0.3">
      <c r="B5361" s="55"/>
    </row>
    <row r="5362" spans="2:2" ht="13.85" x14ac:dyDescent="0.3">
      <c r="B5362" s="55"/>
    </row>
    <row r="5363" spans="2:2" ht="13.85" x14ac:dyDescent="0.3">
      <c r="B5363" s="55"/>
    </row>
    <row r="5364" spans="2:2" ht="13.85" x14ac:dyDescent="0.3">
      <c r="B5364" s="55"/>
    </row>
    <row r="5365" spans="2:2" ht="13.85" x14ac:dyDescent="0.3">
      <c r="B5365" s="55"/>
    </row>
    <row r="5366" spans="2:2" ht="13.85" x14ac:dyDescent="0.3">
      <c r="B5366" s="55"/>
    </row>
    <row r="5367" spans="2:2" ht="13.85" x14ac:dyDescent="0.3">
      <c r="B5367" s="55"/>
    </row>
    <row r="5368" spans="2:2" ht="13.85" x14ac:dyDescent="0.3">
      <c r="B5368" s="55"/>
    </row>
    <row r="5369" spans="2:2" ht="13.85" x14ac:dyDescent="0.3">
      <c r="B5369" s="55"/>
    </row>
    <row r="5370" spans="2:2" ht="13.85" x14ac:dyDescent="0.3">
      <c r="B5370" s="55"/>
    </row>
    <row r="5371" spans="2:2" ht="13.85" x14ac:dyDescent="0.3">
      <c r="B5371" s="55"/>
    </row>
    <row r="5372" spans="2:2" ht="13.85" x14ac:dyDescent="0.3">
      <c r="B5372" s="55"/>
    </row>
    <row r="5373" spans="2:2" ht="13.85" x14ac:dyDescent="0.3">
      <c r="B5373" s="55"/>
    </row>
    <row r="5374" spans="2:2" ht="13.85" x14ac:dyDescent="0.3">
      <c r="B5374" s="55"/>
    </row>
    <row r="5375" spans="2:2" ht="13.85" x14ac:dyDescent="0.3">
      <c r="B5375" s="55"/>
    </row>
    <row r="5376" spans="2:2" ht="13.85" x14ac:dyDescent="0.3">
      <c r="B5376" s="55"/>
    </row>
    <row r="5377" spans="2:2" ht="13.85" x14ac:dyDescent="0.3">
      <c r="B5377" s="55"/>
    </row>
    <row r="5378" spans="2:2" ht="13.85" x14ac:dyDescent="0.3">
      <c r="B5378" s="55"/>
    </row>
    <row r="5379" spans="2:2" ht="13.85" x14ac:dyDescent="0.3">
      <c r="B5379" s="55"/>
    </row>
    <row r="5380" spans="2:2" ht="13.85" x14ac:dyDescent="0.3">
      <c r="B5380" s="55"/>
    </row>
    <row r="5381" spans="2:2" ht="13.85" x14ac:dyDescent="0.3">
      <c r="B5381" s="55"/>
    </row>
    <row r="5382" spans="2:2" ht="13.85" x14ac:dyDescent="0.3">
      <c r="B5382" s="55"/>
    </row>
    <row r="5383" spans="2:2" ht="13.85" x14ac:dyDescent="0.3">
      <c r="B5383" s="55"/>
    </row>
    <row r="5384" spans="2:2" ht="13.85" x14ac:dyDescent="0.3">
      <c r="B5384" s="55"/>
    </row>
    <row r="5385" spans="2:2" ht="13.85" x14ac:dyDescent="0.3">
      <c r="B5385" s="55"/>
    </row>
    <row r="5386" spans="2:2" ht="13.85" x14ac:dyDescent="0.3">
      <c r="B5386" s="55"/>
    </row>
    <row r="5387" spans="2:2" ht="13.85" x14ac:dyDescent="0.3">
      <c r="B5387" s="55"/>
    </row>
    <row r="5388" spans="2:2" ht="13.85" x14ac:dyDescent="0.3">
      <c r="B5388" s="55"/>
    </row>
    <row r="5389" spans="2:2" ht="13.85" x14ac:dyDescent="0.3">
      <c r="B5389" s="55"/>
    </row>
    <row r="5390" spans="2:2" ht="13.85" x14ac:dyDescent="0.3">
      <c r="B5390" s="55"/>
    </row>
    <row r="5391" spans="2:2" ht="13.85" x14ac:dyDescent="0.3">
      <c r="B5391" s="55"/>
    </row>
    <row r="5392" spans="2:2" ht="13.85" x14ac:dyDescent="0.3">
      <c r="B5392" s="55"/>
    </row>
    <row r="5393" spans="2:2" ht="13.85" x14ac:dyDescent="0.3">
      <c r="B5393" s="55"/>
    </row>
    <row r="5394" spans="2:2" ht="13.85" x14ac:dyDescent="0.3">
      <c r="B5394" s="55"/>
    </row>
    <row r="5395" spans="2:2" ht="13.85" x14ac:dyDescent="0.3">
      <c r="B5395" s="55"/>
    </row>
    <row r="5396" spans="2:2" ht="13.85" x14ac:dyDescent="0.3">
      <c r="B5396" s="55"/>
    </row>
    <row r="5397" spans="2:2" ht="13.85" x14ac:dyDescent="0.3">
      <c r="B5397" s="55"/>
    </row>
    <row r="5398" spans="2:2" ht="13.85" x14ac:dyDescent="0.3">
      <c r="B5398" s="55"/>
    </row>
    <row r="5399" spans="2:2" ht="13.85" x14ac:dyDescent="0.3">
      <c r="B5399" s="55"/>
    </row>
    <row r="5400" spans="2:2" ht="13.85" x14ac:dyDescent="0.3">
      <c r="B5400" s="55"/>
    </row>
    <row r="5401" spans="2:2" ht="13.85" x14ac:dyDescent="0.3">
      <c r="B5401" s="55"/>
    </row>
    <row r="5402" spans="2:2" ht="13.85" x14ac:dyDescent="0.3">
      <c r="B5402" s="55"/>
    </row>
    <row r="5403" spans="2:2" ht="13.85" x14ac:dyDescent="0.3">
      <c r="B5403" s="55"/>
    </row>
    <row r="5404" spans="2:2" ht="13.85" x14ac:dyDescent="0.3">
      <c r="B5404" s="55"/>
    </row>
    <row r="5405" spans="2:2" ht="13.85" x14ac:dyDescent="0.3">
      <c r="B5405" s="55"/>
    </row>
    <row r="5406" spans="2:2" ht="13.85" x14ac:dyDescent="0.3">
      <c r="B5406" s="55"/>
    </row>
    <row r="5407" spans="2:2" ht="13.85" x14ac:dyDescent="0.3">
      <c r="B5407" s="55"/>
    </row>
    <row r="5408" spans="2:2" ht="13.85" x14ac:dyDescent="0.3">
      <c r="B5408" s="55"/>
    </row>
    <row r="5409" spans="2:2" ht="13.85" x14ac:dyDescent="0.3">
      <c r="B5409" s="55"/>
    </row>
    <row r="5410" spans="2:2" ht="13.85" x14ac:dyDescent="0.3">
      <c r="B5410" s="55"/>
    </row>
    <row r="5411" spans="2:2" ht="13.85" x14ac:dyDescent="0.3">
      <c r="B5411" s="55"/>
    </row>
    <row r="5412" spans="2:2" ht="13.85" x14ac:dyDescent="0.3">
      <c r="B5412" s="55"/>
    </row>
    <row r="5413" spans="2:2" ht="13.85" x14ac:dyDescent="0.3">
      <c r="B5413" s="55"/>
    </row>
    <row r="5414" spans="2:2" ht="13.85" x14ac:dyDescent="0.3">
      <c r="B5414" s="55"/>
    </row>
    <row r="5415" spans="2:2" ht="13.85" x14ac:dyDescent="0.3">
      <c r="B5415" s="55"/>
    </row>
    <row r="5416" spans="2:2" ht="13.85" x14ac:dyDescent="0.3">
      <c r="B5416" s="55"/>
    </row>
    <row r="5417" spans="2:2" ht="13.85" x14ac:dyDescent="0.3">
      <c r="B5417" s="55"/>
    </row>
    <row r="5418" spans="2:2" ht="13.85" x14ac:dyDescent="0.3">
      <c r="B5418" s="55"/>
    </row>
    <row r="5419" spans="2:2" ht="13.85" x14ac:dyDescent="0.3">
      <c r="B5419" s="55"/>
    </row>
    <row r="5420" spans="2:2" ht="13.85" x14ac:dyDescent="0.3">
      <c r="B5420" s="55"/>
    </row>
    <row r="5421" spans="2:2" ht="13.85" x14ac:dyDescent="0.3">
      <c r="B5421" s="55"/>
    </row>
    <row r="5422" spans="2:2" ht="13.85" x14ac:dyDescent="0.3">
      <c r="B5422" s="55"/>
    </row>
    <row r="5423" spans="2:2" ht="13.85" x14ac:dyDescent="0.3">
      <c r="B5423" s="55"/>
    </row>
    <row r="5424" spans="2:2" ht="13.85" x14ac:dyDescent="0.3">
      <c r="B5424" s="55"/>
    </row>
    <row r="5425" spans="2:2" ht="13.85" x14ac:dyDescent="0.3">
      <c r="B5425" s="55"/>
    </row>
    <row r="5426" spans="2:2" ht="13.85" x14ac:dyDescent="0.3">
      <c r="B5426" s="55"/>
    </row>
    <row r="5427" spans="2:2" ht="13.85" x14ac:dyDescent="0.3">
      <c r="B5427" s="55"/>
    </row>
    <row r="5428" spans="2:2" ht="13.85" x14ac:dyDescent="0.3">
      <c r="B5428" s="55"/>
    </row>
    <row r="5429" spans="2:2" ht="13.85" x14ac:dyDescent="0.3">
      <c r="B5429" s="55"/>
    </row>
    <row r="5430" spans="2:2" ht="13.85" x14ac:dyDescent="0.3">
      <c r="B5430" s="55"/>
    </row>
    <row r="5431" spans="2:2" ht="13.85" x14ac:dyDescent="0.3">
      <c r="B5431" s="55"/>
    </row>
    <row r="5432" spans="2:2" ht="13.85" x14ac:dyDescent="0.3">
      <c r="B5432" s="55"/>
    </row>
    <row r="5433" spans="2:2" ht="13.85" x14ac:dyDescent="0.3">
      <c r="B5433" s="55"/>
    </row>
    <row r="5434" spans="2:2" ht="13.85" x14ac:dyDescent="0.3">
      <c r="B5434" s="55"/>
    </row>
    <row r="5435" spans="2:2" ht="13.85" x14ac:dyDescent="0.3">
      <c r="B5435" s="55"/>
    </row>
    <row r="5436" spans="2:2" ht="13.85" x14ac:dyDescent="0.3">
      <c r="B5436" s="55"/>
    </row>
    <row r="5437" spans="2:2" ht="13.85" x14ac:dyDescent="0.3">
      <c r="B5437" s="55"/>
    </row>
    <row r="5438" spans="2:2" ht="13.85" x14ac:dyDescent="0.3">
      <c r="B5438" s="55"/>
    </row>
    <row r="5439" spans="2:2" ht="13.85" x14ac:dyDescent="0.3">
      <c r="B5439" s="55"/>
    </row>
    <row r="5440" spans="2:2" ht="13.85" x14ac:dyDescent="0.3">
      <c r="B5440" s="55"/>
    </row>
    <row r="5441" spans="2:2" ht="13.85" x14ac:dyDescent="0.3">
      <c r="B5441" s="55"/>
    </row>
    <row r="5442" spans="2:2" ht="13.85" x14ac:dyDescent="0.3">
      <c r="B5442" s="55"/>
    </row>
    <row r="5443" spans="2:2" ht="13.85" x14ac:dyDescent="0.3">
      <c r="B5443" s="55"/>
    </row>
    <row r="5444" spans="2:2" ht="13.85" x14ac:dyDescent="0.3">
      <c r="B5444" s="55"/>
    </row>
    <row r="5445" spans="2:2" ht="13.85" x14ac:dyDescent="0.3">
      <c r="B5445" s="55"/>
    </row>
    <row r="5446" spans="2:2" ht="13.85" x14ac:dyDescent="0.3">
      <c r="B5446" s="55"/>
    </row>
    <row r="5447" spans="2:2" ht="13.85" x14ac:dyDescent="0.3">
      <c r="B5447" s="55"/>
    </row>
    <row r="5448" spans="2:2" ht="13.85" x14ac:dyDescent="0.3">
      <c r="B5448" s="55"/>
    </row>
    <row r="5449" spans="2:2" ht="13.85" x14ac:dyDescent="0.3">
      <c r="B5449" s="55"/>
    </row>
    <row r="5450" spans="2:2" ht="13.85" x14ac:dyDescent="0.3">
      <c r="B5450" s="55"/>
    </row>
    <row r="5451" spans="2:2" ht="13.85" x14ac:dyDescent="0.3">
      <c r="B5451" s="55"/>
    </row>
    <row r="5452" spans="2:2" ht="13.85" x14ac:dyDescent="0.3">
      <c r="B5452" s="55"/>
    </row>
    <row r="5453" spans="2:2" ht="13.85" x14ac:dyDescent="0.3">
      <c r="B5453" s="55"/>
    </row>
    <row r="5454" spans="2:2" ht="13.85" x14ac:dyDescent="0.3">
      <c r="B5454" s="55"/>
    </row>
    <row r="5455" spans="2:2" ht="13.85" x14ac:dyDescent="0.3">
      <c r="B5455" s="55"/>
    </row>
    <row r="5456" spans="2:2" ht="13.85" x14ac:dyDescent="0.3">
      <c r="B5456" s="55"/>
    </row>
    <row r="5457" spans="2:2" ht="13.85" x14ac:dyDescent="0.3">
      <c r="B5457" s="55"/>
    </row>
    <row r="5458" spans="2:2" ht="13.85" x14ac:dyDescent="0.3">
      <c r="B5458" s="55"/>
    </row>
    <row r="5459" spans="2:2" ht="13.85" x14ac:dyDescent="0.3">
      <c r="B5459" s="55"/>
    </row>
    <row r="5460" spans="2:2" ht="13.85" x14ac:dyDescent="0.3">
      <c r="B5460" s="55"/>
    </row>
    <row r="5461" spans="2:2" ht="13.85" x14ac:dyDescent="0.3">
      <c r="B5461" s="55"/>
    </row>
    <row r="5462" spans="2:2" ht="13.85" x14ac:dyDescent="0.3">
      <c r="B5462" s="55"/>
    </row>
    <row r="5463" spans="2:2" ht="13.85" x14ac:dyDescent="0.3">
      <c r="B5463" s="55"/>
    </row>
    <row r="5464" spans="2:2" ht="13.85" x14ac:dyDescent="0.3">
      <c r="B5464" s="55"/>
    </row>
    <row r="5465" spans="2:2" ht="13.85" x14ac:dyDescent="0.3">
      <c r="B5465" s="55"/>
    </row>
    <row r="5466" spans="2:2" ht="13.85" x14ac:dyDescent="0.3">
      <c r="B5466" s="55"/>
    </row>
    <row r="5467" spans="2:2" ht="13.85" x14ac:dyDescent="0.3">
      <c r="B5467" s="55"/>
    </row>
    <row r="5468" spans="2:2" ht="13.85" x14ac:dyDescent="0.3">
      <c r="B5468" s="55"/>
    </row>
    <row r="5469" spans="2:2" ht="13.85" x14ac:dyDescent="0.3">
      <c r="B5469" s="55"/>
    </row>
    <row r="5470" spans="2:2" ht="13.85" x14ac:dyDescent="0.3">
      <c r="B5470" s="55"/>
    </row>
    <row r="5471" spans="2:2" ht="13.85" x14ac:dyDescent="0.3">
      <c r="B5471" s="55"/>
    </row>
    <row r="5472" spans="2:2" ht="13.85" x14ac:dyDescent="0.3">
      <c r="B5472" s="55"/>
    </row>
    <row r="5473" spans="2:2" ht="13.85" x14ac:dyDescent="0.3">
      <c r="B5473" s="55"/>
    </row>
    <row r="5474" spans="2:2" ht="13.85" x14ac:dyDescent="0.3">
      <c r="B5474" s="55"/>
    </row>
    <row r="5475" spans="2:2" ht="13.85" x14ac:dyDescent="0.3">
      <c r="B5475" s="55"/>
    </row>
    <row r="5476" spans="2:2" ht="13.85" x14ac:dyDescent="0.3">
      <c r="B5476" s="55"/>
    </row>
    <row r="5477" spans="2:2" ht="13.85" x14ac:dyDescent="0.3">
      <c r="B5477" s="55"/>
    </row>
    <row r="5478" spans="2:2" ht="13.85" x14ac:dyDescent="0.3">
      <c r="B5478" s="55"/>
    </row>
    <row r="5479" spans="2:2" ht="13.85" x14ac:dyDescent="0.3">
      <c r="B5479" s="55"/>
    </row>
    <row r="5480" spans="2:2" ht="13.85" x14ac:dyDescent="0.3">
      <c r="B5480" s="55"/>
    </row>
    <row r="5481" spans="2:2" ht="13.85" x14ac:dyDescent="0.3">
      <c r="B5481" s="55"/>
    </row>
    <row r="5482" spans="2:2" ht="13.85" x14ac:dyDescent="0.3">
      <c r="B5482" s="55"/>
    </row>
    <row r="5483" spans="2:2" ht="13.85" x14ac:dyDescent="0.3">
      <c r="B5483" s="55"/>
    </row>
    <row r="5484" spans="2:2" ht="13.85" x14ac:dyDescent="0.3">
      <c r="B5484" s="55"/>
    </row>
    <row r="5485" spans="2:2" ht="13.85" x14ac:dyDescent="0.3">
      <c r="B5485" s="55"/>
    </row>
    <row r="5486" spans="2:2" ht="13.85" x14ac:dyDescent="0.3">
      <c r="B5486" s="55"/>
    </row>
    <row r="5487" spans="2:2" ht="13.85" x14ac:dyDescent="0.3">
      <c r="B5487" s="55"/>
    </row>
    <row r="5488" spans="2:2" ht="13.85" x14ac:dyDescent="0.3">
      <c r="B5488" s="55"/>
    </row>
    <row r="5489" spans="2:2" ht="13.85" x14ac:dyDescent="0.3">
      <c r="B5489" s="55"/>
    </row>
    <row r="5490" spans="2:2" ht="13.85" x14ac:dyDescent="0.3">
      <c r="B5490" s="55"/>
    </row>
    <row r="5491" spans="2:2" ht="13.85" x14ac:dyDescent="0.3">
      <c r="B5491" s="55"/>
    </row>
    <row r="5492" spans="2:2" ht="13.85" x14ac:dyDescent="0.3">
      <c r="B5492" s="55"/>
    </row>
    <row r="5493" spans="2:2" ht="13.85" x14ac:dyDescent="0.3">
      <c r="B5493" s="55"/>
    </row>
    <row r="5494" spans="2:2" ht="13.85" x14ac:dyDescent="0.3">
      <c r="B5494" s="55"/>
    </row>
    <row r="5495" spans="2:2" ht="13.85" x14ac:dyDescent="0.3">
      <c r="B5495" s="55"/>
    </row>
    <row r="5496" spans="2:2" ht="13.85" x14ac:dyDescent="0.3">
      <c r="B5496" s="55"/>
    </row>
    <row r="5497" spans="2:2" ht="13.85" x14ac:dyDescent="0.3">
      <c r="B5497" s="55"/>
    </row>
    <row r="5498" spans="2:2" ht="13.85" x14ac:dyDescent="0.3">
      <c r="B5498" s="55"/>
    </row>
    <row r="5499" spans="2:2" ht="13.85" x14ac:dyDescent="0.3">
      <c r="B5499" s="55"/>
    </row>
    <row r="5500" spans="2:2" ht="13.85" x14ac:dyDescent="0.3">
      <c r="B5500" s="55"/>
    </row>
    <row r="5501" spans="2:2" ht="13.85" x14ac:dyDescent="0.3">
      <c r="B5501" s="55"/>
    </row>
    <row r="5502" spans="2:2" ht="13.85" x14ac:dyDescent="0.3">
      <c r="B5502" s="55"/>
    </row>
    <row r="5503" spans="2:2" ht="13.85" x14ac:dyDescent="0.3">
      <c r="B5503" s="55"/>
    </row>
    <row r="5504" spans="2:2" ht="13.85" x14ac:dyDescent="0.3">
      <c r="B5504" s="55"/>
    </row>
    <row r="5505" spans="2:2" ht="13.85" x14ac:dyDescent="0.3">
      <c r="B5505" s="55"/>
    </row>
    <row r="5506" spans="2:2" ht="13.85" x14ac:dyDescent="0.3">
      <c r="B5506" s="55"/>
    </row>
    <row r="5507" spans="2:2" ht="13.85" x14ac:dyDescent="0.3">
      <c r="B5507" s="55"/>
    </row>
    <row r="5508" spans="2:2" ht="13.85" x14ac:dyDescent="0.3">
      <c r="B5508" s="55"/>
    </row>
    <row r="5509" spans="2:2" ht="13.85" x14ac:dyDescent="0.3">
      <c r="B5509" s="55"/>
    </row>
    <row r="5510" spans="2:2" ht="13.85" x14ac:dyDescent="0.3">
      <c r="B5510" s="55"/>
    </row>
    <row r="5511" spans="2:2" ht="13.85" x14ac:dyDescent="0.3">
      <c r="B5511" s="55"/>
    </row>
    <row r="5512" spans="2:2" ht="13.85" x14ac:dyDescent="0.3">
      <c r="B5512" s="55"/>
    </row>
    <row r="5513" spans="2:2" ht="13.85" x14ac:dyDescent="0.3">
      <c r="B5513" s="55"/>
    </row>
    <row r="5514" spans="2:2" ht="13.85" x14ac:dyDescent="0.3">
      <c r="B5514" s="55"/>
    </row>
    <row r="5515" spans="2:2" ht="13.85" x14ac:dyDescent="0.3">
      <c r="B5515" s="55"/>
    </row>
    <row r="5516" spans="2:2" ht="13.85" x14ac:dyDescent="0.3">
      <c r="B5516" s="55"/>
    </row>
    <row r="5517" spans="2:2" ht="13.85" x14ac:dyDescent="0.3">
      <c r="B5517" s="55"/>
    </row>
    <row r="5518" spans="2:2" ht="13.85" x14ac:dyDescent="0.3">
      <c r="B5518" s="55"/>
    </row>
    <row r="5519" spans="2:2" ht="13.85" x14ac:dyDescent="0.3">
      <c r="B5519" s="55"/>
    </row>
    <row r="5520" spans="2:2" ht="13.85" x14ac:dyDescent="0.3">
      <c r="B5520" s="55"/>
    </row>
    <row r="5521" spans="2:2" ht="13.85" x14ac:dyDescent="0.3">
      <c r="B5521" s="55"/>
    </row>
    <row r="5522" spans="2:2" ht="13.85" x14ac:dyDescent="0.3">
      <c r="B5522" s="55"/>
    </row>
    <row r="5523" spans="2:2" ht="13.85" x14ac:dyDescent="0.3">
      <c r="B5523" s="55"/>
    </row>
    <row r="5524" spans="2:2" ht="13.85" x14ac:dyDescent="0.3">
      <c r="B5524" s="55"/>
    </row>
    <row r="5525" spans="2:2" ht="13.85" x14ac:dyDescent="0.3">
      <c r="B5525" s="55"/>
    </row>
    <row r="5526" spans="2:2" ht="13.85" x14ac:dyDescent="0.3">
      <c r="B5526" s="55"/>
    </row>
    <row r="5527" spans="2:2" ht="13.85" x14ac:dyDescent="0.3">
      <c r="B5527" s="55"/>
    </row>
    <row r="5528" spans="2:2" ht="13.85" x14ac:dyDescent="0.3">
      <c r="B5528" s="55"/>
    </row>
    <row r="5529" spans="2:2" ht="13.85" x14ac:dyDescent="0.3">
      <c r="B5529" s="55"/>
    </row>
    <row r="5530" spans="2:2" ht="13.85" x14ac:dyDescent="0.3">
      <c r="B5530" s="55"/>
    </row>
    <row r="5531" spans="2:2" ht="13.85" x14ac:dyDescent="0.3">
      <c r="B5531" s="55"/>
    </row>
    <row r="5532" spans="2:2" ht="13.85" x14ac:dyDescent="0.3">
      <c r="B5532" s="55"/>
    </row>
    <row r="5533" spans="2:2" ht="13.85" x14ac:dyDescent="0.3">
      <c r="B5533" s="55"/>
    </row>
    <row r="5534" spans="2:2" ht="13.85" x14ac:dyDescent="0.3">
      <c r="B5534" s="55"/>
    </row>
    <row r="5535" spans="2:2" ht="13.85" x14ac:dyDescent="0.3">
      <c r="B5535" s="55"/>
    </row>
    <row r="5536" spans="2:2" ht="13.85" x14ac:dyDescent="0.3">
      <c r="B5536" s="55"/>
    </row>
    <row r="5537" spans="2:2" ht="13.85" x14ac:dyDescent="0.3">
      <c r="B5537" s="55"/>
    </row>
    <row r="5538" spans="2:2" ht="13.85" x14ac:dyDescent="0.3">
      <c r="B5538" s="55"/>
    </row>
    <row r="5539" spans="2:2" ht="13.85" x14ac:dyDescent="0.3">
      <c r="B5539" s="55"/>
    </row>
    <row r="5540" spans="2:2" ht="13.85" x14ac:dyDescent="0.3">
      <c r="B5540" s="55"/>
    </row>
    <row r="5541" spans="2:2" ht="13.85" x14ac:dyDescent="0.3">
      <c r="B5541" s="55"/>
    </row>
    <row r="5542" spans="2:2" ht="13.85" x14ac:dyDescent="0.3">
      <c r="B5542" s="55"/>
    </row>
    <row r="5543" spans="2:2" ht="13.85" x14ac:dyDescent="0.3">
      <c r="B5543" s="55"/>
    </row>
    <row r="5544" spans="2:2" ht="13.85" x14ac:dyDescent="0.3">
      <c r="B5544" s="55"/>
    </row>
    <row r="5545" spans="2:2" ht="13.85" x14ac:dyDescent="0.3">
      <c r="B5545" s="55"/>
    </row>
    <row r="5546" spans="2:2" ht="13.85" x14ac:dyDescent="0.3">
      <c r="B5546" s="55"/>
    </row>
    <row r="5547" spans="2:2" ht="13.85" x14ac:dyDescent="0.3">
      <c r="B5547" s="55"/>
    </row>
    <row r="5548" spans="2:2" ht="13.85" x14ac:dyDescent="0.3">
      <c r="B5548" s="55"/>
    </row>
    <row r="5549" spans="2:2" ht="13.85" x14ac:dyDescent="0.3">
      <c r="B5549" s="55"/>
    </row>
    <row r="5550" spans="2:2" ht="13.85" x14ac:dyDescent="0.3">
      <c r="B5550" s="55"/>
    </row>
    <row r="5551" spans="2:2" ht="13.85" x14ac:dyDescent="0.3">
      <c r="B5551" s="55"/>
    </row>
    <row r="5552" spans="2:2" ht="13.85" x14ac:dyDescent="0.3">
      <c r="B5552" s="55"/>
    </row>
    <row r="5553" spans="2:2" ht="13.85" x14ac:dyDescent="0.3">
      <c r="B5553" s="55"/>
    </row>
    <row r="5554" spans="2:2" ht="13.85" x14ac:dyDescent="0.3">
      <c r="B5554" s="55"/>
    </row>
    <row r="5555" spans="2:2" ht="13.85" x14ac:dyDescent="0.3">
      <c r="B5555" s="55"/>
    </row>
    <row r="5556" spans="2:2" ht="13.85" x14ac:dyDescent="0.3">
      <c r="B5556" s="55"/>
    </row>
    <row r="5557" spans="2:2" ht="13.85" x14ac:dyDescent="0.3">
      <c r="B5557" s="55"/>
    </row>
    <row r="5558" spans="2:2" ht="13.85" x14ac:dyDescent="0.3">
      <c r="B5558" s="55"/>
    </row>
    <row r="5559" spans="2:2" ht="13.85" x14ac:dyDescent="0.3">
      <c r="B5559" s="55"/>
    </row>
    <row r="5560" spans="2:2" ht="13.85" x14ac:dyDescent="0.3">
      <c r="B5560" s="55"/>
    </row>
    <row r="5561" spans="2:2" ht="13.85" x14ac:dyDescent="0.3">
      <c r="B5561" s="55"/>
    </row>
    <row r="5562" spans="2:2" ht="13.85" x14ac:dyDescent="0.3">
      <c r="B5562" s="55"/>
    </row>
    <row r="5563" spans="2:2" ht="13.85" x14ac:dyDescent="0.3">
      <c r="B5563" s="55"/>
    </row>
    <row r="5564" spans="2:2" ht="13.85" x14ac:dyDescent="0.3">
      <c r="B5564" s="55"/>
    </row>
    <row r="5565" spans="2:2" ht="13.85" x14ac:dyDescent="0.3">
      <c r="B5565" s="55"/>
    </row>
    <row r="5566" spans="2:2" ht="13.85" x14ac:dyDescent="0.3">
      <c r="B5566" s="55"/>
    </row>
    <row r="5567" spans="2:2" ht="13.85" x14ac:dyDescent="0.3">
      <c r="B5567" s="55"/>
    </row>
    <row r="5568" spans="2:2" ht="13.85" x14ac:dyDescent="0.3">
      <c r="B5568" s="55"/>
    </row>
    <row r="5569" spans="2:2" ht="13.85" x14ac:dyDescent="0.3">
      <c r="B5569" s="55"/>
    </row>
    <row r="5570" spans="2:2" ht="13.85" x14ac:dyDescent="0.3">
      <c r="B5570" s="55"/>
    </row>
    <row r="5571" spans="2:2" ht="13.85" x14ac:dyDescent="0.3">
      <c r="B5571" s="55"/>
    </row>
    <row r="5572" spans="2:2" ht="13.85" x14ac:dyDescent="0.3">
      <c r="B5572" s="55"/>
    </row>
    <row r="5573" spans="2:2" ht="13.85" x14ac:dyDescent="0.3">
      <c r="B5573" s="55"/>
    </row>
    <row r="5574" spans="2:2" ht="13.85" x14ac:dyDescent="0.3">
      <c r="B5574" s="55"/>
    </row>
    <row r="5575" spans="2:2" ht="13.85" x14ac:dyDescent="0.3">
      <c r="B5575" s="55"/>
    </row>
    <row r="5576" spans="2:2" ht="13.85" x14ac:dyDescent="0.3">
      <c r="B5576" s="55"/>
    </row>
    <row r="5577" spans="2:2" ht="13.85" x14ac:dyDescent="0.3">
      <c r="B5577" s="55"/>
    </row>
    <row r="5578" spans="2:2" ht="13.85" x14ac:dyDescent="0.3">
      <c r="B5578" s="55"/>
    </row>
    <row r="5579" spans="2:2" ht="13.85" x14ac:dyDescent="0.3">
      <c r="B5579" s="55"/>
    </row>
    <row r="5580" spans="2:2" ht="13.85" x14ac:dyDescent="0.3">
      <c r="B5580" s="55"/>
    </row>
    <row r="5581" spans="2:2" ht="13.85" x14ac:dyDescent="0.3">
      <c r="B5581" s="55"/>
    </row>
    <row r="5582" spans="2:2" ht="13.85" x14ac:dyDescent="0.3">
      <c r="B5582" s="55"/>
    </row>
    <row r="5583" spans="2:2" ht="13.85" x14ac:dyDescent="0.3">
      <c r="B5583" s="55"/>
    </row>
    <row r="5584" spans="2:2" ht="13.85" x14ac:dyDescent="0.3">
      <c r="B5584" s="55"/>
    </row>
    <row r="5585" spans="2:2" ht="13.85" x14ac:dyDescent="0.3">
      <c r="B5585" s="55"/>
    </row>
    <row r="5586" spans="2:2" ht="13.85" x14ac:dyDescent="0.3">
      <c r="B5586" s="55"/>
    </row>
    <row r="5587" spans="2:2" ht="13.85" x14ac:dyDescent="0.3">
      <c r="B5587" s="55"/>
    </row>
    <row r="5588" spans="2:2" ht="13.85" x14ac:dyDescent="0.3">
      <c r="B5588" s="55"/>
    </row>
    <row r="5589" spans="2:2" ht="13.85" x14ac:dyDescent="0.3">
      <c r="B5589" s="55"/>
    </row>
    <row r="5590" spans="2:2" ht="13.85" x14ac:dyDescent="0.3">
      <c r="B5590" s="55"/>
    </row>
    <row r="5591" spans="2:2" ht="13.85" x14ac:dyDescent="0.3">
      <c r="B5591" s="55"/>
    </row>
    <row r="5592" spans="2:2" ht="13.85" x14ac:dyDescent="0.3">
      <c r="B5592" s="55"/>
    </row>
    <row r="5593" spans="2:2" ht="13.85" x14ac:dyDescent="0.3">
      <c r="B5593" s="55"/>
    </row>
    <row r="5594" spans="2:2" ht="13.85" x14ac:dyDescent="0.3">
      <c r="B5594" s="55"/>
    </row>
    <row r="5595" spans="2:2" ht="13.85" x14ac:dyDescent="0.3">
      <c r="B5595" s="55"/>
    </row>
    <row r="5596" spans="2:2" ht="13.85" x14ac:dyDescent="0.3">
      <c r="B5596" s="55"/>
    </row>
    <row r="5597" spans="2:2" ht="13.85" x14ac:dyDescent="0.3">
      <c r="B5597" s="55"/>
    </row>
    <row r="5598" spans="2:2" ht="13.85" x14ac:dyDescent="0.3">
      <c r="B5598" s="55"/>
    </row>
    <row r="5599" spans="2:2" ht="13.85" x14ac:dyDescent="0.3">
      <c r="B5599" s="55"/>
    </row>
    <row r="5600" spans="2:2" ht="13.85" x14ac:dyDescent="0.3">
      <c r="B5600" s="55"/>
    </row>
    <row r="5601" spans="2:2" ht="13.85" x14ac:dyDescent="0.3">
      <c r="B5601" s="55"/>
    </row>
    <row r="5602" spans="2:2" ht="13.85" x14ac:dyDescent="0.3">
      <c r="B5602" s="55"/>
    </row>
    <row r="5603" spans="2:2" ht="13.85" x14ac:dyDescent="0.3">
      <c r="B5603" s="55"/>
    </row>
    <row r="5604" spans="2:2" ht="13.85" x14ac:dyDescent="0.3">
      <c r="B5604" s="55"/>
    </row>
    <row r="5605" spans="2:2" ht="13.85" x14ac:dyDescent="0.3">
      <c r="B5605" s="55"/>
    </row>
    <row r="5606" spans="2:2" ht="13.85" x14ac:dyDescent="0.3">
      <c r="B5606" s="55"/>
    </row>
    <row r="5607" spans="2:2" ht="13.85" x14ac:dyDescent="0.3">
      <c r="B5607" s="55"/>
    </row>
    <row r="5608" spans="2:2" ht="13.85" x14ac:dyDescent="0.3">
      <c r="B5608" s="55"/>
    </row>
    <row r="5609" spans="2:2" ht="13.85" x14ac:dyDescent="0.3">
      <c r="B5609" s="55"/>
    </row>
    <row r="5610" spans="2:2" ht="13.85" x14ac:dyDescent="0.3">
      <c r="B5610" s="55"/>
    </row>
    <row r="5611" spans="2:2" ht="13.85" x14ac:dyDescent="0.3">
      <c r="B5611" s="55"/>
    </row>
    <row r="5612" spans="2:2" ht="13.85" x14ac:dyDescent="0.3">
      <c r="B5612" s="55"/>
    </row>
    <row r="5613" spans="2:2" ht="13.85" x14ac:dyDescent="0.3">
      <c r="B5613" s="55"/>
    </row>
    <row r="5614" spans="2:2" ht="13.85" x14ac:dyDescent="0.3">
      <c r="B5614" s="55"/>
    </row>
    <row r="5615" spans="2:2" ht="13.85" x14ac:dyDescent="0.3">
      <c r="B5615" s="55"/>
    </row>
    <row r="5616" spans="2:2" ht="13.85" x14ac:dyDescent="0.3">
      <c r="B5616" s="55"/>
    </row>
    <row r="5617" spans="2:2" ht="13.85" x14ac:dyDescent="0.3">
      <c r="B5617" s="55"/>
    </row>
    <row r="5618" spans="2:2" ht="13.85" x14ac:dyDescent="0.3">
      <c r="B5618" s="55"/>
    </row>
    <row r="5619" spans="2:2" ht="13.85" x14ac:dyDescent="0.3">
      <c r="B5619" s="55"/>
    </row>
    <row r="5620" spans="2:2" ht="13.85" x14ac:dyDescent="0.3">
      <c r="B5620" s="55"/>
    </row>
    <row r="5621" spans="2:2" ht="13.85" x14ac:dyDescent="0.3">
      <c r="B5621" s="55"/>
    </row>
    <row r="5622" spans="2:2" ht="13.85" x14ac:dyDescent="0.3">
      <c r="B5622" s="55"/>
    </row>
    <row r="5623" spans="2:2" ht="13.85" x14ac:dyDescent="0.3">
      <c r="B5623" s="55"/>
    </row>
    <row r="5624" spans="2:2" ht="13.85" x14ac:dyDescent="0.3">
      <c r="B5624" s="55"/>
    </row>
    <row r="5625" spans="2:2" ht="13.85" x14ac:dyDescent="0.3">
      <c r="B5625" s="55"/>
    </row>
    <row r="5626" spans="2:2" ht="13.85" x14ac:dyDescent="0.3">
      <c r="B5626" s="55"/>
    </row>
    <row r="5627" spans="2:2" ht="13.85" x14ac:dyDescent="0.3">
      <c r="B5627" s="55"/>
    </row>
    <row r="5628" spans="2:2" ht="13.85" x14ac:dyDescent="0.3">
      <c r="B5628" s="55"/>
    </row>
    <row r="5629" spans="2:2" ht="13.85" x14ac:dyDescent="0.3">
      <c r="B5629" s="55"/>
    </row>
    <row r="5630" spans="2:2" ht="13.85" x14ac:dyDescent="0.3">
      <c r="B5630" s="55"/>
    </row>
    <row r="5631" spans="2:2" ht="13.85" x14ac:dyDescent="0.3">
      <c r="B5631" s="55"/>
    </row>
    <row r="5632" spans="2:2" ht="13.85" x14ac:dyDescent="0.3">
      <c r="B5632" s="55"/>
    </row>
    <row r="5633" spans="2:2" ht="13.85" x14ac:dyDescent="0.3">
      <c r="B5633" s="55"/>
    </row>
    <row r="5634" spans="2:2" ht="13.85" x14ac:dyDescent="0.3">
      <c r="B5634" s="55"/>
    </row>
    <row r="5635" spans="2:2" ht="13.85" x14ac:dyDescent="0.3">
      <c r="B5635" s="55"/>
    </row>
    <row r="5636" spans="2:2" ht="13.85" x14ac:dyDescent="0.3">
      <c r="B5636" s="55"/>
    </row>
    <row r="5637" spans="2:2" ht="13.85" x14ac:dyDescent="0.3">
      <c r="B5637" s="55"/>
    </row>
    <row r="5638" spans="2:2" ht="13.85" x14ac:dyDescent="0.3">
      <c r="B5638" s="55"/>
    </row>
    <row r="5639" spans="2:2" ht="13.85" x14ac:dyDescent="0.3">
      <c r="B5639" s="55"/>
    </row>
    <row r="5640" spans="2:2" ht="13.85" x14ac:dyDescent="0.3">
      <c r="B5640" s="55"/>
    </row>
    <row r="5641" spans="2:2" ht="13.85" x14ac:dyDescent="0.3">
      <c r="B5641" s="55"/>
    </row>
    <row r="5642" spans="2:2" ht="13.85" x14ac:dyDescent="0.3">
      <c r="B5642" s="55"/>
    </row>
    <row r="5643" spans="2:2" ht="13.85" x14ac:dyDescent="0.3">
      <c r="B5643" s="55"/>
    </row>
    <row r="5644" spans="2:2" ht="13.85" x14ac:dyDescent="0.3">
      <c r="B5644" s="55"/>
    </row>
    <row r="5645" spans="2:2" ht="13.85" x14ac:dyDescent="0.3">
      <c r="B5645" s="55"/>
    </row>
    <row r="5646" spans="2:2" ht="13.85" x14ac:dyDescent="0.3">
      <c r="B5646" s="55"/>
    </row>
    <row r="5647" spans="2:2" ht="13.85" x14ac:dyDescent="0.3">
      <c r="B5647" s="55"/>
    </row>
    <row r="5648" spans="2:2" ht="13.85" x14ac:dyDescent="0.3">
      <c r="B5648" s="55"/>
    </row>
    <row r="5649" spans="2:2" ht="13.85" x14ac:dyDescent="0.3">
      <c r="B5649" s="55"/>
    </row>
    <row r="5650" spans="2:2" ht="13.85" x14ac:dyDescent="0.3">
      <c r="B5650" s="55"/>
    </row>
    <row r="5651" spans="2:2" ht="13.85" x14ac:dyDescent="0.3">
      <c r="B5651" s="55"/>
    </row>
    <row r="5652" spans="2:2" ht="13.85" x14ac:dyDescent="0.3">
      <c r="B5652" s="55"/>
    </row>
    <row r="5653" spans="2:2" ht="13.85" x14ac:dyDescent="0.3">
      <c r="B5653" s="55"/>
    </row>
    <row r="5654" spans="2:2" ht="13.85" x14ac:dyDescent="0.3">
      <c r="B5654" s="55"/>
    </row>
    <row r="5655" spans="2:2" ht="13.85" x14ac:dyDescent="0.3">
      <c r="B5655" s="55"/>
    </row>
    <row r="5656" spans="2:2" ht="13.85" x14ac:dyDescent="0.3">
      <c r="B5656" s="55"/>
    </row>
    <row r="5657" spans="2:2" ht="13.85" x14ac:dyDescent="0.3">
      <c r="B5657" s="55"/>
    </row>
    <row r="5658" spans="2:2" ht="13.85" x14ac:dyDescent="0.3">
      <c r="B5658" s="55"/>
    </row>
    <row r="5659" spans="2:2" ht="13.85" x14ac:dyDescent="0.3">
      <c r="B5659" s="55"/>
    </row>
    <row r="5660" spans="2:2" ht="13.85" x14ac:dyDescent="0.3">
      <c r="B5660" s="55"/>
    </row>
    <row r="5661" spans="2:2" ht="13.85" x14ac:dyDescent="0.3">
      <c r="B5661" s="55"/>
    </row>
    <row r="5662" spans="2:2" ht="13.85" x14ac:dyDescent="0.3">
      <c r="B5662" s="55"/>
    </row>
    <row r="5663" spans="2:2" ht="13.85" x14ac:dyDescent="0.3">
      <c r="B5663" s="55"/>
    </row>
    <row r="5664" spans="2:2" ht="13.85" x14ac:dyDescent="0.3">
      <c r="B5664" s="55"/>
    </row>
    <row r="5665" spans="2:2" ht="13.85" x14ac:dyDescent="0.3">
      <c r="B5665" s="55"/>
    </row>
    <row r="5666" spans="2:2" ht="13.85" x14ac:dyDescent="0.3">
      <c r="B5666" s="55"/>
    </row>
    <row r="5667" spans="2:2" ht="13.85" x14ac:dyDescent="0.3">
      <c r="B5667" s="55"/>
    </row>
    <row r="5668" spans="2:2" ht="13.85" x14ac:dyDescent="0.3">
      <c r="B5668" s="55"/>
    </row>
    <row r="5669" spans="2:2" ht="13.85" x14ac:dyDescent="0.3">
      <c r="B5669" s="55"/>
    </row>
    <row r="5670" spans="2:2" ht="13.85" x14ac:dyDescent="0.3">
      <c r="B5670" s="55"/>
    </row>
    <row r="5671" spans="2:2" ht="13.85" x14ac:dyDescent="0.3">
      <c r="B5671" s="55"/>
    </row>
    <row r="5672" spans="2:2" ht="13.85" x14ac:dyDescent="0.3">
      <c r="B5672" s="55"/>
    </row>
    <row r="5673" spans="2:2" ht="13.85" x14ac:dyDescent="0.3">
      <c r="B5673" s="55"/>
    </row>
    <row r="5674" spans="2:2" ht="13.85" x14ac:dyDescent="0.3">
      <c r="B5674" s="55"/>
    </row>
    <row r="5675" spans="2:2" ht="13.85" x14ac:dyDescent="0.3">
      <c r="B5675" s="55"/>
    </row>
    <row r="5676" spans="2:2" ht="13.85" x14ac:dyDescent="0.3">
      <c r="B5676" s="55"/>
    </row>
    <row r="5677" spans="2:2" ht="13.85" x14ac:dyDescent="0.3">
      <c r="B5677" s="55"/>
    </row>
    <row r="5678" spans="2:2" ht="13.85" x14ac:dyDescent="0.3">
      <c r="B5678" s="55"/>
    </row>
    <row r="5679" spans="2:2" ht="13.85" x14ac:dyDescent="0.3">
      <c r="B5679" s="55"/>
    </row>
    <row r="5680" spans="2:2" ht="13.85" x14ac:dyDescent="0.3">
      <c r="B5680" s="55"/>
    </row>
    <row r="5681" spans="2:2" ht="13.85" x14ac:dyDescent="0.3">
      <c r="B5681" s="55"/>
    </row>
    <row r="5682" spans="2:2" ht="13.85" x14ac:dyDescent="0.3">
      <c r="B5682" s="55"/>
    </row>
    <row r="5683" spans="2:2" ht="13.85" x14ac:dyDescent="0.3">
      <c r="B5683" s="55"/>
    </row>
    <row r="5684" spans="2:2" ht="13.85" x14ac:dyDescent="0.3">
      <c r="B5684" s="55"/>
    </row>
    <row r="5685" spans="2:2" ht="13.85" x14ac:dyDescent="0.3">
      <c r="B5685" s="55"/>
    </row>
    <row r="5686" spans="2:2" ht="13.85" x14ac:dyDescent="0.3">
      <c r="B5686" s="55"/>
    </row>
    <row r="5687" spans="2:2" ht="13.85" x14ac:dyDescent="0.3">
      <c r="B5687" s="55"/>
    </row>
    <row r="5688" spans="2:2" ht="13.85" x14ac:dyDescent="0.3">
      <c r="B5688" s="55"/>
    </row>
    <row r="5689" spans="2:2" ht="13.85" x14ac:dyDescent="0.3">
      <c r="B5689" s="55"/>
    </row>
    <row r="5690" spans="2:2" ht="13.85" x14ac:dyDescent="0.3">
      <c r="B5690" s="55"/>
    </row>
    <row r="5691" spans="2:2" ht="13.85" x14ac:dyDescent="0.3">
      <c r="B5691" s="55"/>
    </row>
    <row r="5692" spans="2:2" ht="13.85" x14ac:dyDescent="0.3">
      <c r="B5692" s="55"/>
    </row>
    <row r="5693" spans="2:2" ht="13.85" x14ac:dyDescent="0.3">
      <c r="B5693" s="55"/>
    </row>
    <row r="5694" spans="2:2" ht="13.85" x14ac:dyDescent="0.3">
      <c r="B5694" s="55"/>
    </row>
    <row r="5695" spans="2:2" ht="13.85" x14ac:dyDescent="0.3">
      <c r="B5695" s="55"/>
    </row>
    <row r="5696" spans="2:2" ht="13.85" x14ac:dyDescent="0.3">
      <c r="B5696" s="55"/>
    </row>
    <row r="5697" spans="2:2" ht="13.85" x14ac:dyDescent="0.3">
      <c r="B5697" s="55"/>
    </row>
    <row r="5698" spans="2:2" ht="13.85" x14ac:dyDescent="0.3">
      <c r="B5698" s="55"/>
    </row>
    <row r="5699" spans="2:2" ht="13.85" x14ac:dyDescent="0.3">
      <c r="B5699" s="55"/>
    </row>
    <row r="5700" spans="2:2" ht="13.85" x14ac:dyDescent="0.3">
      <c r="B5700" s="55"/>
    </row>
    <row r="5701" spans="2:2" ht="13.85" x14ac:dyDescent="0.3">
      <c r="B5701" s="55"/>
    </row>
    <row r="5702" spans="2:2" ht="13.85" x14ac:dyDescent="0.3">
      <c r="B5702" s="55"/>
    </row>
    <row r="5703" spans="2:2" ht="13.85" x14ac:dyDescent="0.3">
      <c r="B5703" s="55"/>
    </row>
    <row r="5704" spans="2:2" ht="13.85" x14ac:dyDescent="0.3">
      <c r="B5704" s="55"/>
    </row>
    <row r="5705" spans="2:2" ht="13.85" x14ac:dyDescent="0.3">
      <c r="B5705" s="55"/>
    </row>
    <row r="5706" spans="2:2" ht="13.85" x14ac:dyDescent="0.3">
      <c r="B5706" s="55"/>
    </row>
    <row r="5707" spans="2:2" ht="13.85" x14ac:dyDescent="0.3">
      <c r="B5707" s="55"/>
    </row>
    <row r="5708" spans="2:2" ht="13.85" x14ac:dyDescent="0.3">
      <c r="B5708" s="55"/>
    </row>
    <row r="5709" spans="2:2" ht="13.85" x14ac:dyDescent="0.3">
      <c r="B5709" s="55"/>
    </row>
    <row r="5710" spans="2:2" ht="13.85" x14ac:dyDescent="0.3">
      <c r="B5710" s="55"/>
    </row>
    <row r="5711" spans="2:2" ht="13.85" x14ac:dyDescent="0.3">
      <c r="B5711" s="55"/>
    </row>
    <row r="5712" spans="2:2" ht="13.85" x14ac:dyDescent="0.3">
      <c r="B5712" s="55"/>
    </row>
    <row r="5713" spans="2:2" ht="13.85" x14ac:dyDescent="0.3">
      <c r="B5713" s="55"/>
    </row>
    <row r="5714" spans="2:2" ht="13.85" x14ac:dyDescent="0.3">
      <c r="B5714" s="55"/>
    </row>
    <row r="5715" spans="2:2" ht="13.85" x14ac:dyDescent="0.3">
      <c r="B5715" s="55"/>
    </row>
    <row r="5716" spans="2:2" ht="13.85" x14ac:dyDescent="0.3">
      <c r="B5716" s="55"/>
    </row>
    <row r="5717" spans="2:2" ht="13.85" x14ac:dyDescent="0.3">
      <c r="B5717" s="55"/>
    </row>
    <row r="5718" spans="2:2" ht="13.85" x14ac:dyDescent="0.3">
      <c r="B5718" s="55"/>
    </row>
    <row r="5719" spans="2:2" ht="13.85" x14ac:dyDescent="0.3">
      <c r="B5719" s="55"/>
    </row>
    <row r="5720" spans="2:2" ht="13.85" x14ac:dyDescent="0.3">
      <c r="B5720" s="55"/>
    </row>
    <row r="5721" spans="2:2" ht="13.85" x14ac:dyDescent="0.3">
      <c r="B5721" s="55"/>
    </row>
    <row r="5722" spans="2:2" ht="13.85" x14ac:dyDescent="0.3">
      <c r="B5722" s="55"/>
    </row>
    <row r="5723" spans="2:2" ht="13.85" x14ac:dyDescent="0.3">
      <c r="B5723" s="55"/>
    </row>
    <row r="5724" spans="2:2" ht="13.85" x14ac:dyDescent="0.3">
      <c r="B5724" s="55"/>
    </row>
    <row r="5725" spans="2:2" ht="13.85" x14ac:dyDescent="0.3">
      <c r="B5725" s="55"/>
    </row>
    <row r="5726" spans="2:2" ht="13.85" x14ac:dyDescent="0.3">
      <c r="B5726" s="55"/>
    </row>
    <row r="5727" spans="2:2" ht="13.85" x14ac:dyDescent="0.3">
      <c r="B5727" s="55"/>
    </row>
    <row r="5728" spans="2:2" ht="13.85" x14ac:dyDescent="0.3">
      <c r="B5728" s="55"/>
    </row>
    <row r="5729" spans="2:2" ht="13.85" x14ac:dyDescent="0.3">
      <c r="B5729" s="55"/>
    </row>
    <row r="5730" spans="2:2" ht="13.85" x14ac:dyDescent="0.3">
      <c r="B5730" s="55"/>
    </row>
    <row r="5731" spans="2:2" ht="13.85" x14ac:dyDescent="0.3">
      <c r="B5731" s="55"/>
    </row>
    <row r="5732" spans="2:2" ht="13.85" x14ac:dyDescent="0.3">
      <c r="B5732" s="55"/>
    </row>
    <row r="5733" spans="2:2" ht="13.85" x14ac:dyDescent="0.3">
      <c r="B5733" s="55"/>
    </row>
    <row r="5734" spans="2:2" ht="13.85" x14ac:dyDescent="0.3">
      <c r="B5734" s="55"/>
    </row>
    <row r="5735" spans="2:2" ht="13.85" x14ac:dyDescent="0.3">
      <c r="B5735" s="55"/>
    </row>
    <row r="5736" spans="2:2" ht="13.85" x14ac:dyDescent="0.3">
      <c r="B5736" s="55"/>
    </row>
    <row r="5737" spans="2:2" ht="13.85" x14ac:dyDescent="0.3">
      <c r="B5737" s="55"/>
    </row>
    <row r="5738" spans="2:2" ht="13.85" x14ac:dyDescent="0.3">
      <c r="B5738" s="55"/>
    </row>
    <row r="5739" spans="2:2" ht="13.85" x14ac:dyDescent="0.3">
      <c r="B5739" s="55"/>
    </row>
    <row r="5740" spans="2:2" ht="13.85" x14ac:dyDescent="0.3">
      <c r="B5740" s="55"/>
    </row>
    <row r="5741" spans="2:2" ht="13.85" x14ac:dyDescent="0.3">
      <c r="B5741" s="55"/>
    </row>
    <row r="5742" spans="2:2" ht="13.85" x14ac:dyDescent="0.3">
      <c r="B5742" s="55"/>
    </row>
    <row r="5743" spans="2:2" ht="13.85" x14ac:dyDescent="0.3">
      <c r="B5743" s="55"/>
    </row>
    <row r="5744" spans="2:2" ht="13.85" x14ac:dyDescent="0.3">
      <c r="B5744" s="55"/>
    </row>
    <row r="5745" spans="2:2" ht="13.85" x14ac:dyDescent="0.3">
      <c r="B5745" s="55"/>
    </row>
    <row r="5746" spans="2:2" ht="13.85" x14ac:dyDescent="0.3">
      <c r="B5746" s="55"/>
    </row>
    <row r="5747" spans="2:2" ht="13.85" x14ac:dyDescent="0.3">
      <c r="B5747" s="55"/>
    </row>
    <row r="5748" spans="2:2" ht="13.85" x14ac:dyDescent="0.3">
      <c r="B5748" s="55"/>
    </row>
    <row r="5749" spans="2:2" ht="13.85" x14ac:dyDescent="0.3">
      <c r="B5749" s="55"/>
    </row>
    <row r="5750" spans="2:2" ht="13.85" x14ac:dyDescent="0.3">
      <c r="B5750" s="55"/>
    </row>
    <row r="5751" spans="2:2" ht="13.85" x14ac:dyDescent="0.3">
      <c r="B5751" s="55"/>
    </row>
    <row r="5752" spans="2:2" ht="13.85" x14ac:dyDescent="0.3">
      <c r="B5752" s="55"/>
    </row>
    <row r="5753" spans="2:2" ht="13.85" x14ac:dyDescent="0.3">
      <c r="B5753" s="55"/>
    </row>
    <row r="5754" spans="2:2" ht="13.85" x14ac:dyDescent="0.3">
      <c r="B5754" s="55"/>
    </row>
    <row r="5755" spans="2:2" ht="13.85" x14ac:dyDescent="0.3">
      <c r="B5755" s="55"/>
    </row>
    <row r="5756" spans="2:2" ht="13.85" x14ac:dyDescent="0.3">
      <c r="B5756" s="55"/>
    </row>
    <row r="5757" spans="2:2" ht="13.85" x14ac:dyDescent="0.3">
      <c r="B5757" s="55"/>
    </row>
    <row r="5758" spans="2:2" ht="13.85" x14ac:dyDescent="0.3">
      <c r="B5758" s="55"/>
    </row>
    <row r="5759" spans="2:2" ht="13.85" x14ac:dyDescent="0.3">
      <c r="B5759" s="55"/>
    </row>
    <row r="5760" spans="2:2" ht="13.85" x14ac:dyDescent="0.3">
      <c r="B5760" s="55"/>
    </row>
    <row r="5761" spans="2:2" ht="13.85" x14ac:dyDescent="0.3">
      <c r="B5761" s="55"/>
    </row>
    <row r="5762" spans="2:2" ht="13.85" x14ac:dyDescent="0.3">
      <c r="B5762" s="55"/>
    </row>
    <row r="5763" spans="2:2" ht="13.85" x14ac:dyDescent="0.3">
      <c r="B5763" s="55"/>
    </row>
    <row r="5764" spans="2:2" ht="13.85" x14ac:dyDescent="0.3">
      <c r="B5764" s="55"/>
    </row>
    <row r="5765" spans="2:2" ht="13.85" x14ac:dyDescent="0.3">
      <c r="B5765" s="55"/>
    </row>
    <row r="5766" spans="2:2" ht="13.85" x14ac:dyDescent="0.3">
      <c r="B5766" s="55"/>
    </row>
    <row r="5767" spans="2:2" ht="13.85" x14ac:dyDescent="0.3">
      <c r="B5767" s="55"/>
    </row>
    <row r="5768" spans="2:2" ht="13.85" x14ac:dyDescent="0.3">
      <c r="B5768" s="55"/>
    </row>
    <row r="5769" spans="2:2" ht="13.85" x14ac:dyDescent="0.3">
      <c r="B5769" s="55"/>
    </row>
    <row r="5770" spans="2:2" ht="13.85" x14ac:dyDescent="0.3">
      <c r="B5770" s="55"/>
    </row>
    <row r="5771" spans="2:2" ht="13.85" x14ac:dyDescent="0.3">
      <c r="B5771" s="55"/>
    </row>
    <row r="5772" spans="2:2" ht="13.85" x14ac:dyDescent="0.3">
      <c r="B5772" s="55"/>
    </row>
    <row r="5773" spans="2:2" ht="13.85" x14ac:dyDescent="0.3">
      <c r="B5773" s="55"/>
    </row>
    <row r="5774" spans="2:2" ht="13.85" x14ac:dyDescent="0.3">
      <c r="B5774" s="55"/>
    </row>
    <row r="5775" spans="2:2" ht="13.85" x14ac:dyDescent="0.3">
      <c r="B5775" s="55"/>
    </row>
    <row r="5776" spans="2:2" ht="13.85" x14ac:dyDescent="0.3">
      <c r="B5776" s="55"/>
    </row>
    <row r="5777" spans="2:2" ht="13.85" x14ac:dyDescent="0.3">
      <c r="B5777" s="55"/>
    </row>
    <row r="5778" spans="2:2" ht="13.85" x14ac:dyDescent="0.3">
      <c r="B5778" s="55"/>
    </row>
    <row r="5779" spans="2:2" ht="13.85" x14ac:dyDescent="0.3">
      <c r="B5779" s="55"/>
    </row>
    <row r="5780" spans="2:2" ht="13.85" x14ac:dyDescent="0.3">
      <c r="B5780" s="55"/>
    </row>
    <row r="5781" spans="2:2" ht="13.85" x14ac:dyDescent="0.3">
      <c r="B5781" s="55"/>
    </row>
    <row r="5782" spans="2:2" ht="13.85" x14ac:dyDescent="0.3">
      <c r="B5782" s="55"/>
    </row>
    <row r="5783" spans="2:2" ht="13.85" x14ac:dyDescent="0.3">
      <c r="B5783" s="55"/>
    </row>
    <row r="5784" spans="2:2" ht="13.85" x14ac:dyDescent="0.3">
      <c r="B5784" s="55"/>
    </row>
    <row r="5785" spans="2:2" ht="13.85" x14ac:dyDescent="0.3">
      <c r="B5785" s="55"/>
    </row>
    <row r="5786" spans="2:2" ht="13.85" x14ac:dyDescent="0.3">
      <c r="B5786" s="55"/>
    </row>
    <row r="5787" spans="2:2" ht="13.85" x14ac:dyDescent="0.3">
      <c r="B5787" s="55"/>
    </row>
    <row r="5788" spans="2:2" ht="13.85" x14ac:dyDescent="0.3">
      <c r="B5788" s="55"/>
    </row>
    <row r="5789" spans="2:2" ht="13.85" x14ac:dyDescent="0.3">
      <c r="B5789" s="55"/>
    </row>
    <row r="5790" spans="2:2" ht="13.85" x14ac:dyDescent="0.3">
      <c r="B5790" s="55"/>
    </row>
    <row r="5791" spans="2:2" ht="13.85" x14ac:dyDescent="0.3">
      <c r="B5791" s="55"/>
    </row>
    <row r="5792" spans="2:2" ht="13.85" x14ac:dyDescent="0.3">
      <c r="B5792" s="55"/>
    </row>
    <row r="5793" spans="2:2" ht="13.85" x14ac:dyDescent="0.3">
      <c r="B5793" s="55"/>
    </row>
    <row r="5794" spans="2:2" ht="13.85" x14ac:dyDescent="0.3">
      <c r="B5794" s="55"/>
    </row>
    <row r="5795" spans="2:2" ht="13.85" x14ac:dyDescent="0.3">
      <c r="B5795" s="55"/>
    </row>
    <row r="5796" spans="2:2" ht="13.85" x14ac:dyDescent="0.3">
      <c r="B5796" s="55"/>
    </row>
    <row r="5797" spans="2:2" ht="13.85" x14ac:dyDescent="0.3">
      <c r="B5797" s="55"/>
    </row>
    <row r="5798" spans="2:2" ht="13.85" x14ac:dyDescent="0.3">
      <c r="B5798" s="55"/>
    </row>
    <row r="5799" spans="2:2" ht="13.85" x14ac:dyDescent="0.3">
      <c r="B5799" s="55"/>
    </row>
    <row r="5800" spans="2:2" ht="13.85" x14ac:dyDescent="0.3">
      <c r="B5800" s="55"/>
    </row>
    <row r="5801" spans="2:2" ht="13.85" x14ac:dyDescent="0.3">
      <c r="B5801" s="55"/>
    </row>
    <row r="5802" spans="2:2" ht="13.85" x14ac:dyDescent="0.3">
      <c r="B5802" s="55"/>
    </row>
    <row r="5803" spans="2:2" ht="13.85" x14ac:dyDescent="0.3">
      <c r="B5803" s="55"/>
    </row>
    <row r="5804" spans="2:2" ht="13.85" x14ac:dyDescent="0.3">
      <c r="B5804" s="55"/>
    </row>
    <row r="5805" spans="2:2" ht="13.85" x14ac:dyDescent="0.3">
      <c r="B5805" s="55"/>
    </row>
    <row r="5806" spans="2:2" ht="13.85" x14ac:dyDescent="0.3">
      <c r="B5806" s="55"/>
    </row>
    <row r="5807" spans="2:2" ht="13.85" x14ac:dyDescent="0.3">
      <c r="B5807" s="55"/>
    </row>
    <row r="5808" spans="2:2" ht="13.85" x14ac:dyDescent="0.3">
      <c r="B5808" s="55"/>
    </row>
    <row r="5809" spans="2:2" ht="13.85" x14ac:dyDescent="0.3">
      <c r="B5809" s="55"/>
    </row>
    <row r="5810" spans="2:2" ht="13.85" x14ac:dyDescent="0.3">
      <c r="B5810" s="55"/>
    </row>
    <row r="5811" spans="2:2" ht="13.85" x14ac:dyDescent="0.3">
      <c r="B5811" s="55"/>
    </row>
    <row r="5812" spans="2:2" ht="13.85" x14ac:dyDescent="0.3">
      <c r="B5812" s="55"/>
    </row>
    <row r="5813" spans="2:2" ht="13.85" x14ac:dyDescent="0.3">
      <c r="B5813" s="55"/>
    </row>
    <row r="5814" spans="2:2" ht="13.85" x14ac:dyDescent="0.3">
      <c r="B5814" s="55"/>
    </row>
    <row r="5815" spans="2:2" ht="13.85" x14ac:dyDescent="0.3">
      <c r="B5815" s="55"/>
    </row>
    <row r="5816" spans="2:2" ht="13.85" x14ac:dyDescent="0.3">
      <c r="B5816" s="55"/>
    </row>
    <row r="5817" spans="2:2" ht="13.85" x14ac:dyDescent="0.3">
      <c r="B5817" s="55"/>
    </row>
    <row r="5818" spans="2:2" ht="13.85" x14ac:dyDescent="0.3">
      <c r="B5818" s="55"/>
    </row>
    <row r="5819" spans="2:2" ht="13.85" x14ac:dyDescent="0.3">
      <c r="B5819" s="55"/>
    </row>
    <row r="5820" spans="2:2" ht="13.85" x14ac:dyDescent="0.3">
      <c r="B5820" s="55"/>
    </row>
    <row r="5821" spans="2:2" ht="13.85" x14ac:dyDescent="0.3">
      <c r="B5821" s="55"/>
    </row>
    <row r="5822" spans="2:2" ht="13.85" x14ac:dyDescent="0.3">
      <c r="B5822" s="55"/>
    </row>
    <row r="5823" spans="2:2" ht="13.85" x14ac:dyDescent="0.3">
      <c r="B5823" s="55"/>
    </row>
    <row r="5824" spans="2:2" ht="13.85" x14ac:dyDescent="0.3">
      <c r="B5824" s="55"/>
    </row>
    <row r="5825" spans="2:2" ht="13.85" x14ac:dyDescent="0.3">
      <c r="B5825" s="55"/>
    </row>
    <row r="5826" spans="2:2" ht="13.85" x14ac:dyDescent="0.3">
      <c r="B5826" s="55"/>
    </row>
    <row r="5827" spans="2:2" ht="13.85" x14ac:dyDescent="0.3">
      <c r="B5827" s="55"/>
    </row>
    <row r="5828" spans="2:2" ht="13.85" x14ac:dyDescent="0.3">
      <c r="B5828" s="55"/>
    </row>
    <row r="5829" spans="2:2" ht="13.85" x14ac:dyDescent="0.3">
      <c r="B5829" s="55"/>
    </row>
    <row r="5830" spans="2:2" ht="13.85" x14ac:dyDescent="0.3">
      <c r="B5830" s="55"/>
    </row>
    <row r="5831" spans="2:2" ht="13.85" x14ac:dyDescent="0.3">
      <c r="B5831" s="55"/>
    </row>
    <row r="5832" spans="2:2" ht="13.85" x14ac:dyDescent="0.3">
      <c r="B5832" s="55"/>
    </row>
    <row r="5833" spans="2:2" ht="13.85" x14ac:dyDescent="0.3">
      <c r="B5833" s="55"/>
    </row>
    <row r="5834" spans="2:2" ht="13.85" x14ac:dyDescent="0.3">
      <c r="B5834" s="55"/>
    </row>
    <row r="5835" spans="2:2" ht="13.85" x14ac:dyDescent="0.3">
      <c r="B5835" s="55"/>
    </row>
    <row r="5836" spans="2:2" ht="13.85" x14ac:dyDescent="0.3">
      <c r="B5836" s="55"/>
    </row>
    <row r="5837" spans="2:2" ht="13.85" x14ac:dyDescent="0.3">
      <c r="B5837" s="55"/>
    </row>
    <row r="5838" spans="2:2" ht="13.85" x14ac:dyDescent="0.3">
      <c r="B5838" s="55"/>
    </row>
    <row r="5839" spans="2:2" ht="13.85" x14ac:dyDescent="0.3">
      <c r="B5839" s="55"/>
    </row>
    <row r="5840" spans="2:2" ht="13.85" x14ac:dyDescent="0.3">
      <c r="B5840" s="55"/>
    </row>
    <row r="5841" spans="2:2" ht="13.85" x14ac:dyDescent="0.3">
      <c r="B5841" s="55"/>
    </row>
    <row r="5842" spans="2:2" ht="13.85" x14ac:dyDescent="0.3">
      <c r="B5842" s="55"/>
    </row>
    <row r="5843" spans="2:2" ht="13.85" x14ac:dyDescent="0.3">
      <c r="B5843" s="55"/>
    </row>
    <row r="5844" spans="2:2" ht="13.85" x14ac:dyDescent="0.3">
      <c r="B5844" s="55"/>
    </row>
    <row r="5845" spans="2:2" ht="13.85" x14ac:dyDescent="0.3">
      <c r="B5845" s="55"/>
    </row>
    <row r="5846" spans="2:2" ht="13.85" x14ac:dyDescent="0.3">
      <c r="B5846" s="55"/>
    </row>
    <row r="5847" spans="2:2" ht="13.85" x14ac:dyDescent="0.3">
      <c r="B5847" s="55"/>
    </row>
    <row r="5848" spans="2:2" ht="13.85" x14ac:dyDescent="0.3">
      <c r="B5848" s="55"/>
    </row>
    <row r="5849" spans="2:2" ht="13.85" x14ac:dyDescent="0.3">
      <c r="B5849" s="55"/>
    </row>
    <row r="5850" spans="2:2" ht="13.85" x14ac:dyDescent="0.3">
      <c r="B5850" s="55"/>
    </row>
    <row r="5851" spans="2:2" ht="13.85" x14ac:dyDescent="0.3">
      <c r="B5851" s="55"/>
    </row>
    <row r="5852" spans="2:2" ht="13.85" x14ac:dyDescent="0.3">
      <c r="B5852" s="55"/>
    </row>
    <row r="5853" spans="2:2" ht="13.85" x14ac:dyDescent="0.3">
      <c r="B5853" s="55"/>
    </row>
    <row r="5854" spans="2:2" ht="13.85" x14ac:dyDescent="0.3">
      <c r="B5854" s="55"/>
    </row>
    <row r="5855" spans="2:2" ht="13.85" x14ac:dyDescent="0.3">
      <c r="B5855" s="55"/>
    </row>
    <row r="5856" spans="2:2" ht="13.85" x14ac:dyDescent="0.3">
      <c r="B5856" s="55"/>
    </row>
    <row r="5857" spans="2:2" ht="13.85" x14ac:dyDescent="0.3">
      <c r="B5857" s="55"/>
    </row>
    <row r="5858" spans="2:2" ht="13.85" x14ac:dyDescent="0.3">
      <c r="B5858" s="55"/>
    </row>
    <row r="5859" spans="2:2" ht="13.85" x14ac:dyDescent="0.3">
      <c r="B5859" s="55"/>
    </row>
    <row r="5860" spans="2:2" ht="13.85" x14ac:dyDescent="0.3">
      <c r="B5860" s="55"/>
    </row>
    <row r="5861" spans="2:2" ht="13.85" x14ac:dyDescent="0.3">
      <c r="B5861" s="55"/>
    </row>
    <row r="5862" spans="2:2" ht="13.85" x14ac:dyDescent="0.3">
      <c r="B5862" s="55"/>
    </row>
    <row r="5863" spans="2:2" ht="13.85" x14ac:dyDescent="0.3">
      <c r="B5863" s="55"/>
    </row>
    <row r="5864" spans="2:2" ht="13.85" x14ac:dyDescent="0.3">
      <c r="B5864" s="55"/>
    </row>
    <row r="5865" spans="2:2" ht="13.85" x14ac:dyDescent="0.3">
      <c r="B5865" s="55"/>
    </row>
    <row r="5866" spans="2:2" ht="13.85" x14ac:dyDescent="0.3">
      <c r="B5866" s="55"/>
    </row>
    <row r="5867" spans="2:2" ht="13.85" x14ac:dyDescent="0.3">
      <c r="B5867" s="55"/>
    </row>
    <row r="5868" spans="2:2" ht="13.85" x14ac:dyDescent="0.3">
      <c r="B5868" s="55"/>
    </row>
    <row r="5869" spans="2:2" ht="13.85" x14ac:dyDescent="0.3">
      <c r="B5869" s="55"/>
    </row>
    <row r="5870" spans="2:2" ht="13.85" x14ac:dyDescent="0.3">
      <c r="B5870" s="55"/>
    </row>
    <row r="5871" spans="2:2" ht="13.85" x14ac:dyDescent="0.3">
      <c r="B5871" s="55"/>
    </row>
    <row r="5872" spans="2:2" ht="13.85" x14ac:dyDescent="0.3">
      <c r="B5872" s="55"/>
    </row>
    <row r="5873" spans="2:2" ht="13.85" x14ac:dyDescent="0.3">
      <c r="B5873" s="55"/>
    </row>
    <row r="5874" spans="2:2" ht="13.85" x14ac:dyDescent="0.3">
      <c r="B5874" s="55"/>
    </row>
    <row r="5875" spans="2:2" ht="13.85" x14ac:dyDescent="0.3">
      <c r="B5875" s="55"/>
    </row>
    <row r="5876" spans="2:2" ht="13.85" x14ac:dyDescent="0.3">
      <c r="B5876" s="55"/>
    </row>
    <row r="5877" spans="2:2" ht="13.85" x14ac:dyDescent="0.3">
      <c r="B5877" s="55"/>
    </row>
    <row r="5878" spans="2:2" ht="13.85" x14ac:dyDescent="0.3">
      <c r="B5878" s="55"/>
    </row>
    <row r="5879" spans="2:2" ht="13.85" x14ac:dyDescent="0.3">
      <c r="B5879" s="55"/>
    </row>
    <row r="5880" spans="2:2" ht="13.85" x14ac:dyDescent="0.3">
      <c r="B5880" s="55"/>
    </row>
    <row r="5881" spans="2:2" ht="13.85" x14ac:dyDescent="0.3">
      <c r="B5881" s="55"/>
    </row>
    <row r="5882" spans="2:2" ht="13.85" x14ac:dyDescent="0.3">
      <c r="B5882" s="55"/>
    </row>
    <row r="5883" spans="2:2" ht="13.85" x14ac:dyDescent="0.3">
      <c r="B5883" s="55"/>
    </row>
    <row r="5884" spans="2:2" ht="13.85" x14ac:dyDescent="0.3">
      <c r="B5884" s="55"/>
    </row>
    <row r="5885" spans="2:2" ht="13.85" x14ac:dyDescent="0.3">
      <c r="B5885" s="55"/>
    </row>
    <row r="5886" spans="2:2" ht="13.85" x14ac:dyDescent="0.3">
      <c r="B5886" s="55"/>
    </row>
    <row r="5887" spans="2:2" ht="13.85" x14ac:dyDescent="0.3">
      <c r="B5887" s="55"/>
    </row>
    <row r="5888" spans="2:2" ht="13.85" x14ac:dyDescent="0.3">
      <c r="B5888" s="55"/>
    </row>
    <row r="5889" spans="2:2" ht="13.85" x14ac:dyDescent="0.3">
      <c r="B5889" s="55"/>
    </row>
    <row r="5890" spans="2:2" ht="13.85" x14ac:dyDescent="0.3">
      <c r="B5890" s="55"/>
    </row>
    <row r="5891" spans="2:2" ht="13.85" x14ac:dyDescent="0.3">
      <c r="B5891" s="55"/>
    </row>
    <row r="5892" spans="2:2" ht="13.85" x14ac:dyDescent="0.3">
      <c r="B5892" s="55"/>
    </row>
    <row r="5893" spans="2:2" ht="13.85" x14ac:dyDescent="0.3">
      <c r="B5893" s="55"/>
    </row>
    <row r="5894" spans="2:2" ht="13.85" x14ac:dyDescent="0.3">
      <c r="B5894" s="55"/>
    </row>
    <row r="5895" spans="2:2" ht="13.85" x14ac:dyDescent="0.3">
      <c r="B5895" s="55"/>
    </row>
    <row r="5896" spans="2:2" ht="13.85" x14ac:dyDescent="0.3">
      <c r="B5896" s="55"/>
    </row>
    <row r="5897" spans="2:2" ht="13.85" x14ac:dyDescent="0.3">
      <c r="B5897" s="55"/>
    </row>
    <row r="5898" spans="2:2" ht="13.85" x14ac:dyDescent="0.3">
      <c r="B5898" s="55"/>
    </row>
    <row r="5899" spans="2:2" ht="13.85" x14ac:dyDescent="0.3">
      <c r="B5899" s="55"/>
    </row>
    <row r="5900" spans="2:2" ht="13.85" x14ac:dyDescent="0.3">
      <c r="B5900" s="55"/>
    </row>
    <row r="5901" spans="2:2" ht="13.85" x14ac:dyDescent="0.3">
      <c r="B5901" s="55"/>
    </row>
    <row r="5902" spans="2:2" ht="13.85" x14ac:dyDescent="0.3">
      <c r="B5902" s="55"/>
    </row>
    <row r="5903" spans="2:2" ht="13.85" x14ac:dyDescent="0.3">
      <c r="B5903" s="55"/>
    </row>
    <row r="5904" spans="2:2" ht="13.85" x14ac:dyDescent="0.3">
      <c r="B5904" s="55"/>
    </row>
    <row r="5905" spans="2:2" ht="13.85" x14ac:dyDescent="0.3">
      <c r="B5905" s="55"/>
    </row>
    <row r="5906" spans="2:2" ht="13.85" x14ac:dyDescent="0.3">
      <c r="B5906" s="55"/>
    </row>
    <row r="5907" spans="2:2" ht="13.85" x14ac:dyDescent="0.3">
      <c r="B5907" s="55"/>
    </row>
    <row r="5908" spans="2:2" ht="13.85" x14ac:dyDescent="0.3">
      <c r="B5908" s="55"/>
    </row>
    <row r="5909" spans="2:2" ht="13.85" x14ac:dyDescent="0.3">
      <c r="B5909" s="55"/>
    </row>
    <row r="5910" spans="2:2" ht="13.85" x14ac:dyDescent="0.3">
      <c r="B5910" s="55"/>
    </row>
    <row r="5911" spans="2:2" ht="13.85" x14ac:dyDescent="0.3">
      <c r="B5911" s="55"/>
    </row>
    <row r="5912" spans="2:2" ht="13.85" x14ac:dyDescent="0.3">
      <c r="B5912" s="55"/>
    </row>
    <row r="5913" spans="2:2" ht="13.85" x14ac:dyDescent="0.3">
      <c r="B5913" s="55"/>
    </row>
    <row r="5914" spans="2:2" ht="13.85" x14ac:dyDescent="0.3">
      <c r="B5914" s="55"/>
    </row>
    <row r="5915" spans="2:2" ht="13.85" x14ac:dyDescent="0.3">
      <c r="B5915" s="55"/>
    </row>
    <row r="5916" spans="2:2" ht="13.85" x14ac:dyDescent="0.3">
      <c r="B5916" s="55"/>
    </row>
    <row r="5917" spans="2:2" ht="13.85" x14ac:dyDescent="0.3">
      <c r="B5917" s="55"/>
    </row>
    <row r="5918" spans="2:2" ht="13.85" x14ac:dyDescent="0.3">
      <c r="B5918" s="55"/>
    </row>
    <row r="5919" spans="2:2" ht="13.85" x14ac:dyDescent="0.3">
      <c r="B5919" s="55"/>
    </row>
    <row r="5920" spans="2:2" ht="13.85" x14ac:dyDescent="0.3">
      <c r="B5920" s="55"/>
    </row>
    <row r="5921" spans="2:2" ht="13.85" x14ac:dyDescent="0.3">
      <c r="B5921" s="55"/>
    </row>
    <row r="5922" spans="2:2" ht="13.85" x14ac:dyDescent="0.3">
      <c r="B5922" s="55"/>
    </row>
    <row r="5923" spans="2:2" ht="13.85" x14ac:dyDescent="0.3">
      <c r="B5923" s="55"/>
    </row>
    <row r="5924" spans="2:2" ht="13.85" x14ac:dyDescent="0.3">
      <c r="B5924" s="55"/>
    </row>
    <row r="5925" spans="2:2" ht="13.85" x14ac:dyDescent="0.3">
      <c r="B5925" s="55"/>
    </row>
    <row r="5926" spans="2:2" ht="13.85" x14ac:dyDescent="0.3">
      <c r="B5926" s="55"/>
    </row>
    <row r="5927" spans="2:2" ht="13.85" x14ac:dyDescent="0.3">
      <c r="B5927" s="55"/>
    </row>
    <row r="5928" spans="2:2" ht="13.85" x14ac:dyDescent="0.3">
      <c r="B5928" s="55"/>
    </row>
    <row r="5929" spans="2:2" ht="13.85" x14ac:dyDescent="0.3">
      <c r="B5929" s="55"/>
    </row>
    <row r="5930" spans="2:2" ht="13.85" x14ac:dyDescent="0.3">
      <c r="B5930" s="55"/>
    </row>
    <row r="5931" spans="2:2" ht="13.85" x14ac:dyDescent="0.3">
      <c r="B5931" s="55"/>
    </row>
    <row r="5932" spans="2:2" ht="13.85" x14ac:dyDescent="0.3">
      <c r="B5932" s="55"/>
    </row>
    <row r="5933" spans="2:2" ht="13.85" x14ac:dyDescent="0.3">
      <c r="B5933" s="55"/>
    </row>
    <row r="5934" spans="2:2" ht="13.85" x14ac:dyDescent="0.3">
      <c r="B5934" s="55"/>
    </row>
    <row r="5935" spans="2:2" ht="13.85" x14ac:dyDescent="0.3">
      <c r="B5935" s="55"/>
    </row>
    <row r="5936" spans="2:2" ht="13.85" x14ac:dyDescent="0.3">
      <c r="B5936" s="55"/>
    </row>
    <row r="5937" spans="2:2" ht="13.85" x14ac:dyDescent="0.3">
      <c r="B5937" s="55"/>
    </row>
    <row r="5938" spans="2:2" ht="13.85" x14ac:dyDescent="0.3">
      <c r="B5938" s="55"/>
    </row>
    <row r="5939" spans="2:2" ht="13.85" x14ac:dyDescent="0.3">
      <c r="B5939" s="55"/>
    </row>
    <row r="5940" spans="2:2" ht="13.85" x14ac:dyDescent="0.3">
      <c r="B5940" s="55"/>
    </row>
    <row r="5941" spans="2:2" ht="13.85" x14ac:dyDescent="0.3">
      <c r="B5941" s="55"/>
    </row>
    <row r="5942" spans="2:2" ht="13.85" x14ac:dyDescent="0.3">
      <c r="B5942" s="55"/>
    </row>
    <row r="5943" spans="2:2" ht="13.85" x14ac:dyDescent="0.3">
      <c r="B5943" s="55"/>
    </row>
    <row r="5944" spans="2:2" ht="13.85" x14ac:dyDescent="0.3">
      <c r="B5944" s="55"/>
    </row>
    <row r="5945" spans="2:2" ht="13.85" x14ac:dyDescent="0.3">
      <c r="B5945" s="55"/>
    </row>
    <row r="5946" spans="2:2" ht="13.85" x14ac:dyDescent="0.3">
      <c r="B5946" s="55"/>
    </row>
    <row r="5947" spans="2:2" ht="13.85" x14ac:dyDescent="0.3">
      <c r="B5947" s="55"/>
    </row>
    <row r="5948" spans="2:2" ht="13.85" x14ac:dyDescent="0.3">
      <c r="B5948" s="55"/>
    </row>
    <row r="5949" spans="2:2" ht="13.85" x14ac:dyDescent="0.3">
      <c r="B5949" s="55"/>
    </row>
    <row r="5950" spans="2:2" ht="13.85" x14ac:dyDescent="0.3">
      <c r="B5950" s="55"/>
    </row>
    <row r="5951" spans="2:2" ht="13.85" x14ac:dyDescent="0.3">
      <c r="B5951" s="55"/>
    </row>
    <row r="5952" spans="2:2" ht="13.85" x14ac:dyDescent="0.3">
      <c r="B5952" s="55"/>
    </row>
    <row r="5953" spans="2:2" ht="13.85" x14ac:dyDescent="0.3">
      <c r="B5953" s="55"/>
    </row>
    <row r="5954" spans="2:2" ht="13.85" x14ac:dyDescent="0.3">
      <c r="B5954" s="55"/>
    </row>
    <row r="5955" spans="2:2" ht="13.85" x14ac:dyDescent="0.3">
      <c r="B5955" s="55"/>
    </row>
    <row r="5956" spans="2:2" ht="13.85" x14ac:dyDescent="0.3">
      <c r="B5956" s="55"/>
    </row>
    <row r="5957" spans="2:2" ht="13.85" x14ac:dyDescent="0.3">
      <c r="B5957" s="55"/>
    </row>
    <row r="5958" spans="2:2" ht="13.85" x14ac:dyDescent="0.3">
      <c r="B5958" s="55"/>
    </row>
    <row r="5959" spans="2:2" ht="13.85" x14ac:dyDescent="0.3">
      <c r="B5959" s="55"/>
    </row>
    <row r="5960" spans="2:2" ht="13.85" x14ac:dyDescent="0.3">
      <c r="B5960" s="55"/>
    </row>
    <row r="5961" spans="2:2" ht="13.85" x14ac:dyDescent="0.3">
      <c r="B5961" s="55"/>
    </row>
    <row r="5962" spans="2:2" ht="13.85" x14ac:dyDescent="0.3">
      <c r="B5962" s="55"/>
    </row>
    <row r="5963" spans="2:2" ht="13.85" x14ac:dyDescent="0.3">
      <c r="B5963" s="55"/>
    </row>
    <row r="5964" spans="2:2" ht="13.85" x14ac:dyDescent="0.3">
      <c r="B5964" s="55"/>
    </row>
    <row r="5965" spans="2:2" ht="13.85" x14ac:dyDescent="0.3">
      <c r="B5965" s="55"/>
    </row>
    <row r="5966" spans="2:2" ht="13.85" x14ac:dyDescent="0.3">
      <c r="B5966" s="55"/>
    </row>
    <row r="5967" spans="2:2" ht="13.85" x14ac:dyDescent="0.3">
      <c r="B5967" s="55"/>
    </row>
    <row r="5968" spans="2:2" ht="13.85" x14ac:dyDescent="0.3">
      <c r="B5968" s="55"/>
    </row>
    <row r="5969" spans="2:2" ht="13.85" x14ac:dyDescent="0.3">
      <c r="B5969" s="55"/>
    </row>
    <row r="5970" spans="2:2" ht="13.85" x14ac:dyDescent="0.3">
      <c r="B5970" s="55"/>
    </row>
    <row r="5971" spans="2:2" ht="13.85" x14ac:dyDescent="0.3">
      <c r="B5971" s="55"/>
    </row>
    <row r="5972" spans="2:2" ht="13.85" x14ac:dyDescent="0.3">
      <c r="B5972" s="55"/>
    </row>
    <row r="5973" spans="2:2" ht="13.85" x14ac:dyDescent="0.3">
      <c r="B5973" s="55"/>
    </row>
    <row r="5974" spans="2:2" ht="13.85" x14ac:dyDescent="0.3">
      <c r="B5974" s="55"/>
    </row>
    <row r="5975" spans="2:2" ht="13.85" x14ac:dyDescent="0.3">
      <c r="B5975" s="55"/>
    </row>
    <row r="5976" spans="2:2" ht="13.85" x14ac:dyDescent="0.3">
      <c r="B5976" s="55"/>
    </row>
    <row r="5977" spans="2:2" ht="13.85" x14ac:dyDescent="0.3">
      <c r="B5977" s="55"/>
    </row>
    <row r="5978" spans="2:2" ht="13.85" x14ac:dyDescent="0.3">
      <c r="B5978" s="55"/>
    </row>
    <row r="5979" spans="2:2" ht="13.85" x14ac:dyDescent="0.3">
      <c r="B5979" s="55"/>
    </row>
    <row r="5980" spans="2:2" ht="13.85" x14ac:dyDescent="0.3">
      <c r="B5980" s="55"/>
    </row>
    <row r="5981" spans="2:2" ht="13.85" x14ac:dyDescent="0.3">
      <c r="B5981" s="55"/>
    </row>
    <row r="5982" spans="2:2" ht="13.85" x14ac:dyDescent="0.3">
      <c r="B5982" s="55"/>
    </row>
    <row r="5983" spans="2:2" ht="13.85" x14ac:dyDescent="0.3">
      <c r="B5983" s="55"/>
    </row>
    <row r="5984" spans="2:2" ht="13.85" x14ac:dyDescent="0.3">
      <c r="B5984" s="55"/>
    </row>
    <row r="5985" spans="2:2" ht="13.85" x14ac:dyDescent="0.3">
      <c r="B5985" s="55"/>
    </row>
    <row r="5986" spans="2:2" ht="13.85" x14ac:dyDescent="0.3">
      <c r="B5986" s="55"/>
    </row>
    <row r="5987" spans="2:2" ht="13.85" x14ac:dyDescent="0.3">
      <c r="B5987" s="55"/>
    </row>
    <row r="5988" spans="2:2" ht="13.85" x14ac:dyDescent="0.3">
      <c r="B5988" s="55"/>
    </row>
    <row r="5989" spans="2:2" ht="13.85" x14ac:dyDescent="0.3">
      <c r="B5989" s="55"/>
    </row>
    <row r="5990" spans="2:2" ht="13.85" x14ac:dyDescent="0.3">
      <c r="B5990" s="55"/>
    </row>
    <row r="5991" spans="2:2" ht="13.85" x14ac:dyDescent="0.3">
      <c r="B5991" s="55"/>
    </row>
    <row r="5992" spans="2:2" ht="13.85" x14ac:dyDescent="0.3">
      <c r="B5992" s="55"/>
    </row>
    <row r="5993" spans="2:2" ht="13.85" x14ac:dyDescent="0.3">
      <c r="B5993" s="55"/>
    </row>
    <row r="5994" spans="2:2" ht="13.85" x14ac:dyDescent="0.3">
      <c r="B5994" s="55"/>
    </row>
    <row r="5995" spans="2:2" ht="13.85" x14ac:dyDescent="0.3">
      <c r="B5995" s="55"/>
    </row>
    <row r="5996" spans="2:2" ht="13.85" x14ac:dyDescent="0.3">
      <c r="B5996" s="55"/>
    </row>
    <row r="5997" spans="2:2" ht="13.85" x14ac:dyDescent="0.3">
      <c r="B5997" s="55"/>
    </row>
    <row r="5998" spans="2:2" ht="13.85" x14ac:dyDescent="0.3">
      <c r="B5998" s="55"/>
    </row>
    <row r="5999" spans="2:2" ht="13.85" x14ac:dyDescent="0.3">
      <c r="B5999" s="55"/>
    </row>
    <row r="6000" spans="2:2" ht="13.85" x14ac:dyDescent="0.3">
      <c r="B6000" s="55"/>
    </row>
    <row r="6001" spans="2:2" ht="13.85" x14ac:dyDescent="0.3">
      <c r="B6001" s="55"/>
    </row>
    <row r="6002" spans="2:2" ht="13.85" x14ac:dyDescent="0.3">
      <c r="B6002" s="55"/>
    </row>
    <row r="6003" spans="2:2" ht="13.85" x14ac:dyDescent="0.3">
      <c r="B6003" s="55"/>
    </row>
    <row r="6004" spans="2:2" ht="13.85" x14ac:dyDescent="0.3">
      <c r="B6004" s="55"/>
    </row>
    <row r="6005" spans="2:2" ht="13.85" x14ac:dyDescent="0.3">
      <c r="B6005" s="55"/>
    </row>
    <row r="6006" spans="2:2" ht="13.85" x14ac:dyDescent="0.3">
      <c r="B6006" s="55"/>
    </row>
    <row r="6007" spans="2:2" ht="13.85" x14ac:dyDescent="0.3">
      <c r="B6007" s="55"/>
    </row>
    <row r="6008" spans="2:2" ht="13.85" x14ac:dyDescent="0.3">
      <c r="B6008" s="55"/>
    </row>
    <row r="6009" spans="2:2" ht="13.85" x14ac:dyDescent="0.3">
      <c r="B6009" s="55"/>
    </row>
    <row r="6010" spans="2:2" ht="13.85" x14ac:dyDescent="0.3">
      <c r="B6010" s="55"/>
    </row>
    <row r="6011" spans="2:2" ht="13.85" x14ac:dyDescent="0.3">
      <c r="B6011" s="55"/>
    </row>
    <row r="6012" spans="2:2" ht="13.85" x14ac:dyDescent="0.3">
      <c r="B6012" s="55"/>
    </row>
    <row r="6013" spans="2:2" ht="13.85" x14ac:dyDescent="0.3">
      <c r="B6013" s="55"/>
    </row>
    <row r="6014" spans="2:2" ht="13.85" x14ac:dyDescent="0.3">
      <c r="B6014" s="55"/>
    </row>
    <row r="6015" spans="2:2" ht="13.85" x14ac:dyDescent="0.3">
      <c r="B6015" s="55"/>
    </row>
    <row r="6016" spans="2:2" ht="13.85" x14ac:dyDescent="0.3">
      <c r="B6016" s="55"/>
    </row>
    <row r="6017" spans="2:2" ht="13.85" x14ac:dyDescent="0.3">
      <c r="B6017" s="55"/>
    </row>
    <row r="6018" spans="2:2" ht="13.85" x14ac:dyDescent="0.3">
      <c r="B6018" s="55"/>
    </row>
    <row r="6019" spans="2:2" ht="13.85" x14ac:dyDescent="0.3">
      <c r="B6019" s="55"/>
    </row>
    <row r="6020" spans="2:2" ht="13.85" x14ac:dyDescent="0.3">
      <c r="B6020" s="55"/>
    </row>
    <row r="6021" spans="2:2" ht="13.85" x14ac:dyDescent="0.3">
      <c r="B6021" s="55"/>
    </row>
    <row r="6022" spans="2:2" ht="13.85" x14ac:dyDescent="0.3">
      <c r="B6022" s="55"/>
    </row>
    <row r="6023" spans="2:2" ht="13.85" x14ac:dyDescent="0.3">
      <c r="B6023" s="55"/>
    </row>
    <row r="6024" spans="2:2" ht="13.85" x14ac:dyDescent="0.3">
      <c r="B6024" s="55"/>
    </row>
    <row r="6025" spans="2:2" ht="13.85" x14ac:dyDescent="0.3">
      <c r="B6025" s="55"/>
    </row>
    <row r="6026" spans="2:2" ht="13.85" x14ac:dyDescent="0.3">
      <c r="B6026" s="55"/>
    </row>
    <row r="6027" spans="2:2" ht="13.85" x14ac:dyDescent="0.3">
      <c r="B6027" s="55"/>
    </row>
    <row r="6028" spans="2:2" ht="13.85" x14ac:dyDescent="0.3">
      <c r="B6028" s="55"/>
    </row>
    <row r="6029" spans="2:2" ht="13.85" x14ac:dyDescent="0.3">
      <c r="B6029" s="55"/>
    </row>
    <row r="6030" spans="2:2" ht="13.85" x14ac:dyDescent="0.3">
      <c r="B6030" s="55"/>
    </row>
    <row r="6031" spans="2:2" ht="13.85" x14ac:dyDescent="0.3">
      <c r="B6031" s="55"/>
    </row>
    <row r="6032" spans="2:2" ht="13.85" x14ac:dyDescent="0.3">
      <c r="B6032" s="55"/>
    </row>
    <row r="6033" spans="2:2" ht="13.85" x14ac:dyDescent="0.3">
      <c r="B6033" s="55"/>
    </row>
    <row r="6034" spans="2:2" ht="13.85" x14ac:dyDescent="0.3">
      <c r="B6034" s="55"/>
    </row>
    <row r="6035" spans="2:2" ht="13.85" x14ac:dyDescent="0.3">
      <c r="B6035" s="55"/>
    </row>
    <row r="6036" spans="2:2" ht="13.85" x14ac:dyDescent="0.3">
      <c r="B6036" s="55"/>
    </row>
    <row r="6037" spans="2:2" ht="13.85" x14ac:dyDescent="0.3">
      <c r="B6037" s="55"/>
    </row>
    <row r="6038" spans="2:2" ht="13.85" x14ac:dyDescent="0.3">
      <c r="B6038" s="55"/>
    </row>
    <row r="6039" spans="2:2" ht="13.85" x14ac:dyDescent="0.3">
      <c r="B6039" s="55"/>
    </row>
    <row r="6040" spans="2:2" ht="13.85" x14ac:dyDescent="0.3">
      <c r="B6040" s="55"/>
    </row>
    <row r="6041" spans="2:2" ht="13.85" x14ac:dyDescent="0.3">
      <c r="B6041" s="55"/>
    </row>
    <row r="6042" spans="2:2" ht="13.85" x14ac:dyDescent="0.3">
      <c r="B6042" s="55"/>
    </row>
    <row r="6043" spans="2:2" ht="13.85" x14ac:dyDescent="0.3">
      <c r="B6043" s="55"/>
    </row>
    <row r="6044" spans="2:2" ht="13.85" x14ac:dyDescent="0.3">
      <c r="B6044" s="55"/>
    </row>
    <row r="6045" spans="2:2" ht="13.85" x14ac:dyDescent="0.3">
      <c r="B6045" s="55"/>
    </row>
    <row r="6046" spans="2:2" ht="13.85" x14ac:dyDescent="0.3">
      <c r="B6046" s="55"/>
    </row>
    <row r="6047" spans="2:2" ht="13.85" x14ac:dyDescent="0.3">
      <c r="B6047" s="55"/>
    </row>
    <row r="6048" spans="2:2" ht="13.85" x14ac:dyDescent="0.3">
      <c r="B6048" s="55"/>
    </row>
    <row r="6049" spans="2:2" ht="13.85" x14ac:dyDescent="0.3">
      <c r="B6049" s="55"/>
    </row>
    <row r="6050" spans="2:2" ht="13.85" x14ac:dyDescent="0.3">
      <c r="B6050" s="55"/>
    </row>
    <row r="6051" spans="2:2" ht="13.85" x14ac:dyDescent="0.3">
      <c r="B6051" s="55"/>
    </row>
    <row r="6052" spans="2:2" ht="13.85" x14ac:dyDescent="0.3">
      <c r="B6052" s="55"/>
    </row>
    <row r="6053" spans="2:2" ht="13.85" x14ac:dyDescent="0.3">
      <c r="B6053" s="55"/>
    </row>
    <row r="6054" spans="2:2" ht="13.85" x14ac:dyDescent="0.3">
      <c r="B6054" s="55"/>
    </row>
    <row r="6055" spans="2:2" ht="13.85" x14ac:dyDescent="0.3">
      <c r="B6055" s="55"/>
    </row>
    <row r="6056" spans="2:2" ht="13.85" x14ac:dyDescent="0.3">
      <c r="B6056" s="55"/>
    </row>
    <row r="6057" spans="2:2" ht="13.85" x14ac:dyDescent="0.3">
      <c r="B6057" s="55"/>
    </row>
    <row r="6058" spans="2:2" ht="13.85" x14ac:dyDescent="0.3">
      <c r="B6058" s="55"/>
    </row>
    <row r="6059" spans="2:2" ht="13.85" x14ac:dyDescent="0.3">
      <c r="B6059" s="55"/>
    </row>
    <row r="6060" spans="2:2" ht="13.85" x14ac:dyDescent="0.3">
      <c r="B6060" s="55"/>
    </row>
    <row r="6061" spans="2:2" ht="13.85" x14ac:dyDescent="0.3">
      <c r="B6061" s="55"/>
    </row>
    <row r="6062" spans="2:2" ht="13.85" x14ac:dyDescent="0.3">
      <c r="B6062" s="55"/>
    </row>
    <row r="6063" spans="2:2" ht="13.85" x14ac:dyDescent="0.3">
      <c r="B6063" s="55"/>
    </row>
    <row r="6064" spans="2:2" ht="13.85" x14ac:dyDescent="0.3">
      <c r="B6064" s="55"/>
    </row>
    <row r="6065" spans="2:2" ht="13.85" x14ac:dyDescent="0.3">
      <c r="B6065" s="55"/>
    </row>
    <row r="6066" spans="2:2" ht="13.85" x14ac:dyDescent="0.3">
      <c r="B6066" s="55"/>
    </row>
    <row r="6067" spans="2:2" ht="13.85" x14ac:dyDescent="0.3">
      <c r="B6067" s="55"/>
    </row>
    <row r="6068" spans="2:2" ht="13.85" x14ac:dyDescent="0.3">
      <c r="B6068" s="55"/>
    </row>
    <row r="6069" spans="2:2" ht="13.85" x14ac:dyDescent="0.3">
      <c r="B6069" s="55"/>
    </row>
    <row r="6070" spans="2:2" ht="13.85" x14ac:dyDescent="0.3">
      <c r="B6070" s="55"/>
    </row>
    <row r="6071" spans="2:2" ht="13.85" x14ac:dyDescent="0.3">
      <c r="B6071" s="55"/>
    </row>
    <row r="6072" spans="2:2" ht="13.85" x14ac:dyDescent="0.3">
      <c r="B6072" s="55"/>
    </row>
    <row r="6073" spans="2:2" ht="13.85" x14ac:dyDescent="0.3">
      <c r="B6073" s="55"/>
    </row>
    <row r="6074" spans="2:2" ht="13.85" x14ac:dyDescent="0.3">
      <c r="B6074" s="55"/>
    </row>
    <row r="6075" spans="2:2" ht="13.85" x14ac:dyDescent="0.3">
      <c r="B6075" s="55"/>
    </row>
    <row r="6076" spans="2:2" ht="13.85" x14ac:dyDescent="0.3">
      <c r="B6076" s="55"/>
    </row>
    <row r="6077" spans="2:2" ht="13.85" x14ac:dyDescent="0.3">
      <c r="B6077" s="55"/>
    </row>
    <row r="6078" spans="2:2" ht="13.85" x14ac:dyDescent="0.3">
      <c r="B6078" s="55"/>
    </row>
    <row r="6079" spans="2:2" ht="13.85" x14ac:dyDescent="0.3">
      <c r="B6079" s="55"/>
    </row>
    <row r="6080" spans="2:2" ht="13.85" x14ac:dyDescent="0.3">
      <c r="B6080" s="55"/>
    </row>
    <row r="6081" spans="2:2" ht="13.85" x14ac:dyDescent="0.3">
      <c r="B6081" s="55"/>
    </row>
    <row r="6082" spans="2:2" ht="13.85" x14ac:dyDescent="0.3">
      <c r="B6082" s="55"/>
    </row>
    <row r="6083" spans="2:2" ht="13.85" x14ac:dyDescent="0.3">
      <c r="B6083" s="55"/>
    </row>
    <row r="6084" spans="2:2" ht="13.85" x14ac:dyDescent="0.3">
      <c r="B6084" s="55"/>
    </row>
    <row r="6085" spans="2:2" ht="13.85" x14ac:dyDescent="0.3">
      <c r="B6085" s="55"/>
    </row>
    <row r="6086" spans="2:2" ht="13.85" x14ac:dyDescent="0.3">
      <c r="B6086" s="55"/>
    </row>
    <row r="6087" spans="2:2" ht="13.85" x14ac:dyDescent="0.3">
      <c r="B6087" s="55"/>
    </row>
    <row r="6088" spans="2:2" ht="13.85" x14ac:dyDescent="0.3">
      <c r="B6088" s="55"/>
    </row>
    <row r="6089" spans="2:2" ht="13.85" x14ac:dyDescent="0.3">
      <c r="B6089" s="55"/>
    </row>
    <row r="6090" spans="2:2" ht="13.85" x14ac:dyDescent="0.3">
      <c r="B6090" s="55"/>
    </row>
    <row r="6091" spans="2:2" ht="13.85" x14ac:dyDescent="0.3">
      <c r="B6091" s="55"/>
    </row>
    <row r="6092" spans="2:2" ht="13.85" x14ac:dyDescent="0.3">
      <c r="B6092" s="55"/>
    </row>
    <row r="6093" spans="2:2" ht="13.85" x14ac:dyDescent="0.3">
      <c r="B6093" s="55"/>
    </row>
    <row r="6094" spans="2:2" ht="13.85" x14ac:dyDescent="0.3">
      <c r="B6094" s="55"/>
    </row>
    <row r="6095" spans="2:2" ht="13.85" x14ac:dyDescent="0.3">
      <c r="B6095" s="55"/>
    </row>
    <row r="6096" spans="2:2" ht="13.85" x14ac:dyDescent="0.3">
      <c r="B6096" s="55"/>
    </row>
    <row r="6097" spans="2:2" ht="13.85" x14ac:dyDescent="0.3">
      <c r="B6097" s="55"/>
    </row>
    <row r="6098" spans="2:2" ht="13.85" x14ac:dyDescent="0.3">
      <c r="B6098" s="55"/>
    </row>
    <row r="6099" spans="2:2" ht="13.85" x14ac:dyDescent="0.3">
      <c r="B6099" s="55"/>
    </row>
    <row r="6100" spans="2:2" ht="13.85" x14ac:dyDescent="0.3">
      <c r="B6100" s="55"/>
    </row>
    <row r="6101" spans="2:2" ht="13.85" x14ac:dyDescent="0.3">
      <c r="B6101" s="55"/>
    </row>
    <row r="6102" spans="2:2" ht="13.85" x14ac:dyDescent="0.3">
      <c r="B6102" s="55"/>
    </row>
    <row r="6103" spans="2:2" ht="13.85" x14ac:dyDescent="0.3">
      <c r="B6103" s="55"/>
    </row>
    <row r="6104" spans="2:2" ht="13.85" x14ac:dyDescent="0.3">
      <c r="B6104" s="55"/>
    </row>
    <row r="6105" spans="2:2" ht="13.85" x14ac:dyDescent="0.3">
      <c r="B6105" s="55"/>
    </row>
    <row r="6106" spans="2:2" ht="13.85" x14ac:dyDescent="0.3">
      <c r="B6106" s="55"/>
    </row>
    <row r="6107" spans="2:2" ht="13.85" x14ac:dyDescent="0.3">
      <c r="B6107" s="55"/>
    </row>
    <row r="6108" spans="2:2" ht="13.85" x14ac:dyDescent="0.3">
      <c r="B6108" s="55"/>
    </row>
    <row r="6109" spans="2:2" ht="13.85" x14ac:dyDescent="0.3">
      <c r="B6109" s="55"/>
    </row>
    <row r="6110" spans="2:2" ht="13.85" x14ac:dyDescent="0.3">
      <c r="B6110" s="55"/>
    </row>
    <row r="6111" spans="2:2" ht="13.85" x14ac:dyDescent="0.3">
      <c r="B6111" s="55"/>
    </row>
    <row r="6112" spans="2:2" ht="13.85" x14ac:dyDescent="0.3">
      <c r="B6112" s="55"/>
    </row>
    <row r="6113" spans="2:2" ht="13.85" x14ac:dyDescent="0.3">
      <c r="B6113" s="55"/>
    </row>
    <row r="6114" spans="2:2" ht="13.85" x14ac:dyDescent="0.3">
      <c r="B6114" s="55"/>
    </row>
    <row r="6115" spans="2:2" ht="13.85" x14ac:dyDescent="0.3">
      <c r="B6115" s="55"/>
    </row>
    <row r="6116" spans="2:2" ht="13.85" x14ac:dyDescent="0.3">
      <c r="B6116" s="55"/>
    </row>
    <row r="6117" spans="2:2" ht="13.85" x14ac:dyDescent="0.3">
      <c r="B6117" s="55"/>
    </row>
    <row r="6118" spans="2:2" ht="13.85" x14ac:dyDescent="0.3">
      <c r="B6118" s="55"/>
    </row>
    <row r="6119" spans="2:2" ht="13.85" x14ac:dyDescent="0.3">
      <c r="B6119" s="55"/>
    </row>
    <row r="6120" spans="2:2" ht="13.85" x14ac:dyDescent="0.3">
      <c r="B6120" s="55"/>
    </row>
    <row r="6121" spans="2:2" ht="13.85" x14ac:dyDescent="0.3">
      <c r="B6121" s="55"/>
    </row>
    <row r="6122" spans="2:2" ht="13.85" x14ac:dyDescent="0.3">
      <c r="B6122" s="55"/>
    </row>
    <row r="6123" spans="2:2" ht="13.85" x14ac:dyDescent="0.3">
      <c r="B6123" s="55"/>
    </row>
    <row r="6124" spans="2:2" ht="13.85" x14ac:dyDescent="0.3">
      <c r="B6124" s="55"/>
    </row>
    <row r="6125" spans="2:2" ht="13.85" x14ac:dyDescent="0.3">
      <c r="B6125" s="55"/>
    </row>
    <row r="6126" spans="2:2" ht="13.85" x14ac:dyDescent="0.3">
      <c r="B6126" s="55"/>
    </row>
    <row r="6127" spans="2:2" ht="13.85" x14ac:dyDescent="0.3">
      <c r="B6127" s="55"/>
    </row>
    <row r="6128" spans="2:2" ht="13.85" x14ac:dyDescent="0.3">
      <c r="B6128" s="55"/>
    </row>
    <row r="6129" spans="2:2" ht="13.85" x14ac:dyDescent="0.3">
      <c r="B6129" s="55"/>
    </row>
    <row r="6130" spans="2:2" ht="13.85" x14ac:dyDescent="0.3">
      <c r="B6130" s="55"/>
    </row>
    <row r="6131" spans="2:2" ht="13.85" x14ac:dyDescent="0.3">
      <c r="B6131" s="55"/>
    </row>
    <row r="6132" spans="2:2" ht="13.85" x14ac:dyDescent="0.3">
      <c r="B6132" s="55"/>
    </row>
    <row r="6133" spans="2:2" ht="13.85" x14ac:dyDescent="0.3">
      <c r="B6133" s="55"/>
    </row>
    <row r="6134" spans="2:2" ht="13.85" x14ac:dyDescent="0.3">
      <c r="B6134" s="55"/>
    </row>
    <row r="6135" spans="2:2" ht="13.85" x14ac:dyDescent="0.3">
      <c r="B6135" s="55"/>
    </row>
    <row r="6136" spans="2:2" ht="13.85" x14ac:dyDescent="0.3">
      <c r="B6136" s="55"/>
    </row>
    <row r="6137" spans="2:2" ht="13.85" x14ac:dyDescent="0.3">
      <c r="B6137" s="55"/>
    </row>
    <row r="6138" spans="2:2" ht="13.85" x14ac:dyDescent="0.3">
      <c r="B6138" s="55"/>
    </row>
    <row r="6139" spans="2:2" ht="13.85" x14ac:dyDescent="0.3">
      <c r="B6139" s="55"/>
    </row>
    <row r="6140" spans="2:2" ht="13.85" x14ac:dyDescent="0.3">
      <c r="B6140" s="55"/>
    </row>
    <row r="6141" spans="2:2" ht="13.85" x14ac:dyDescent="0.3">
      <c r="B6141" s="55"/>
    </row>
    <row r="6142" spans="2:2" ht="13.85" x14ac:dyDescent="0.3">
      <c r="B6142" s="55"/>
    </row>
    <row r="6143" spans="2:2" ht="13.85" x14ac:dyDescent="0.3">
      <c r="B6143" s="55"/>
    </row>
    <row r="6144" spans="2:2" ht="13.85" x14ac:dyDescent="0.3">
      <c r="B6144" s="55"/>
    </row>
    <row r="6145" spans="2:2" ht="13.85" x14ac:dyDescent="0.3">
      <c r="B6145" s="55"/>
    </row>
    <row r="6146" spans="2:2" ht="13.85" x14ac:dyDescent="0.3">
      <c r="B6146" s="55"/>
    </row>
    <row r="6147" spans="2:2" ht="13.85" x14ac:dyDescent="0.3">
      <c r="B6147" s="55"/>
    </row>
    <row r="6148" spans="2:2" ht="13.85" x14ac:dyDescent="0.3">
      <c r="B6148" s="55"/>
    </row>
    <row r="6149" spans="2:2" ht="13.85" x14ac:dyDescent="0.3">
      <c r="B6149" s="55"/>
    </row>
    <row r="6150" spans="2:2" ht="13.85" x14ac:dyDescent="0.3">
      <c r="B6150" s="55"/>
    </row>
    <row r="6151" spans="2:2" ht="13.85" x14ac:dyDescent="0.3">
      <c r="B6151" s="55"/>
    </row>
    <row r="6152" spans="2:2" ht="13.85" x14ac:dyDescent="0.3">
      <c r="B6152" s="55"/>
    </row>
    <row r="6153" spans="2:2" ht="13.85" x14ac:dyDescent="0.3">
      <c r="B6153" s="55"/>
    </row>
    <row r="6154" spans="2:2" ht="13.85" x14ac:dyDescent="0.3">
      <c r="B6154" s="55"/>
    </row>
    <row r="6155" spans="2:2" ht="13.85" x14ac:dyDescent="0.3">
      <c r="B6155" s="55"/>
    </row>
    <row r="6156" spans="2:2" ht="13.85" x14ac:dyDescent="0.3">
      <c r="B6156" s="55"/>
    </row>
    <row r="6157" spans="2:2" ht="13.85" x14ac:dyDescent="0.3">
      <c r="B6157" s="55"/>
    </row>
    <row r="6158" spans="2:2" ht="13.85" x14ac:dyDescent="0.3">
      <c r="B6158" s="55"/>
    </row>
    <row r="6159" spans="2:2" ht="13.85" x14ac:dyDescent="0.3">
      <c r="B6159" s="55"/>
    </row>
    <row r="6160" spans="2:2" ht="13.85" x14ac:dyDescent="0.3">
      <c r="B6160" s="55"/>
    </row>
    <row r="6161" spans="2:2" ht="13.85" x14ac:dyDescent="0.3">
      <c r="B6161" s="55"/>
    </row>
    <row r="6162" spans="2:2" ht="13.85" x14ac:dyDescent="0.3">
      <c r="B6162" s="55"/>
    </row>
    <row r="6163" spans="2:2" ht="13.85" x14ac:dyDescent="0.3">
      <c r="B6163" s="55"/>
    </row>
    <row r="6164" spans="2:2" ht="13.85" x14ac:dyDescent="0.3">
      <c r="B6164" s="55"/>
    </row>
    <row r="6165" spans="2:2" ht="13.85" x14ac:dyDescent="0.3">
      <c r="B6165" s="55"/>
    </row>
    <row r="6166" spans="2:2" ht="13.85" x14ac:dyDescent="0.3">
      <c r="B6166" s="55"/>
    </row>
    <row r="6167" spans="2:2" ht="13.85" x14ac:dyDescent="0.3">
      <c r="B6167" s="55"/>
    </row>
    <row r="6168" spans="2:2" ht="13.85" x14ac:dyDescent="0.3">
      <c r="B6168" s="55"/>
    </row>
    <row r="6169" spans="2:2" ht="13.85" x14ac:dyDescent="0.3">
      <c r="B6169" s="55"/>
    </row>
    <row r="6170" spans="2:2" ht="13.85" x14ac:dyDescent="0.3">
      <c r="B6170" s="55"/>
    </row>
    <row r="6171" spans="2:2" ht="13.85" x14ac:dyDescent="0.3">
      <c r="B6171" s="55"/>
    </row>
    <row r="6172" spans="2:2" ht="13.85" x14ac:dyDescent="0.3">
      <c r="B6172" s="55"/>
    </row>
    <row r="6173" spans="2:2" ht="13.85" x14ac:dyDescent="0.3">
      <c r="B6173" s="55"/>
    </row>
    <row r="6174" spans="2:2" ht="13.85" x14ac:dyDescent="0.3">
      <c r="B6174" s="55"/>
    </row>
    <row r="6175" spans="2:2" ht="13.85" x14ac:dyDescent="0.3">
      <c r="B6175" s="55"/>
    </row>
    <row r="6176" spans="2:2" ht="13.85" x14ac:dyDescent="0.3">
      <c r="B6176" s="55"/>
    </row>
    <row r="6177" spans="2:2" ht="13.85" x14ac:dyDescent="0.3">
      <c r="B6177" s="55"/>
    </row>
    <row r="6178" spans="2:2" ht="13.85" x14ac:dyDescent="0.3">
      <c r="B6178" s="55"/>
    </row>
    <row r="6179" spans="2:2" ht="13.85" x14ac:dyDescent="0.3">
      <c r="B6179" s="55"/>
    </row>
    <row r="6180" spans="2:2" ht="13.85" x14ac:dyDescent="0.3">
      <c r="B6180" s="55"/>
    </row>
    <row r="6181" spans="2:2" ht="13.85" x14ac:dyDescent="0.3">
      <c r="B6181" s="55"/>
    </row>
    <row r="6182" spans="2:2" ht="13.85" x14ac:dyDescent="0.3">
      <c r="B6182" s="55"/>
    </row>
    <row r="6183" spans="2:2" ht="13.85" x14ac:dyDescent="0.3">
      <c r="B6183" s="55"/>
    </row>
    <row r="6184" spans="2:2" ht="13.85" x14ac:dyDescent="0.3">
      <c r="B6184" s="55"/>
    </row>
    <row r="6185" spans="2:2" ht="13.85" x14ac:dyDescent="0.3">
      <c r="B6185" s="55"/>
    </row>
    <row r="6186" spans="2:2" ht="13.85" x14ac:dyDescent="0.3">
      <c r="B6186" s="55"/>
    </row>
    <row r="6187" spans="2:2" ht="13.85" x14ac:dyDescent="0.3">
      <c r="B6187" s="55"/>
    </row>
    <row r="6188" spans="2:2" ht="13.85" x14ac:dyDescent="0.3">
      <c r="B6188" s="55"/>
    </row>
    <row r="6189" spans="2:2" ht="13.85" x14ac:dyDescent="0.3">
      <c r="B6189" s="55"/>
    </row>
    <row r="6190" spans="2:2" ht="13.85" x14ac:dyDescent="0.3">
      <c r="B6190" s="55"/>
    </row>
    <row r="6191" spans="2:2" ht="13.85" x14ac:dyDescent="0.3">
      <c r="B6191" s="55"/>
    </row>
    <row r="6192" spans="2:2" ht="13.85" x14ac:dyDescent="0.3">
      <c r="B6192" s="55"/>
    </row>
    <row r="6193" spans="2:2" ht="13.85" x14ac:dyDescent="0.3">
      <c r="B6193" s="55"/>
    </row>
    <row r="6194" spans="2:2" ht="13.85" x14ac:dyDescent="0.3">
      <c r="B6194" s="55"/>
    </row>
    <row r="6195" spans="2:2" ht="13.85" x14ac:dyDescent="0.3">
      <c r="B6195" s="55"/>
    </row>
    <row r="6196" spans="2:2" ht="13.85" x14ac:dyDescent="0.3">
      <c r="B6196" s="55"/>
    </row>
    <row r="6197" spans="2:2" ht="13.85" x14ac:dyDescent="0.3">
      <c r="B6197" s="55"/>
    </row>
    <row r="6198" spans="2:2" ht="13.85" x14ac:dyDescent="0.3">
      <c r="B6198" s="55"/>
    </row>
    <row r="6199" spans="2:2" ht="13.85" x14ac:dyDescent="0.3">
      <c r="B6199" s="55"/>
    </row>
    <row r="6200" spans="2:2" ht="13.85" x14ac:dyDescent="0.3">
      <c r="B6200" s="55"/>
    </row>
    <row r="6201" spans="2:2" ht="13.85" x14ac:dyDescent="0.3">
      <c r="B6201" s="55"/>
    </row>
    <row r="6202" spans="2:2" ht="13.85" x14ac:dyDescent="0.3">
      <c r="B6202" s="55"/>
    </row>
    <row r="6203" spans="2:2" ht="13.85" x14ac:dyDescent="0.3">
      <c r="B6203" s="55"/>
    </row>
    <row r="6204" spans="2:2" ht="13.85" x14ac:dyDescent="0.3">
      <c r="B6204" s="55"/>
    </row>
    <row r="6205" spans="2:2" ht="13.85" x14ac:dyDescent="0.3">
      <c r="B6205" s="55"/>
    </row>
    <row r="6206" spans="2:2" ht="13.85" x14ac:dyDescent="0.3">
      <c r="B6206" s="55"/>
    </row>
    <row r="6207" spans="2:2" ht="13.85" x14ac:dyDescent="0.3">
      <c r="B6207" s="55"/>
    </row>
    <row r="6208" spans="2:2" ht="13.85" x14ac:dyDescent="0.3">
      <c r="B6208" s="55"/>
    </row>
    <row r="6209" spans="2:2" ht="13.85" x14ac:dyDescent="0.3">
      <c r="B6209" s="55"/>
    </row>
    <row r="6210" spans="2:2" ht="13.85" x14ac:dyDescent="0.3">
      <c r="B6210" s="55"/>
    </row>
    <row r="6211" spans="2:2" ht="13.85" x14ac:dyDescent="0.3">
      <c r="B6211" s="55"/>
    </row>
    <row r="6212" spans="2:2" ht="13.85" x14ac:dyDescent="0.3">
      <c r="B6212" s="55"/>
    </row>
    <row r="6213" spans="2:2" ht="13.85" x14ac:dyDescent="0.3">
      <c r="B6213" s="55"/>
    </row>
    <row r="6214" spans="2:2" ht="13.85" x14ac:dyDescent="0.3">
      <c r="B6214" s="55"/>
    </row>
    <row r="6215" spans="2:2" ht="13.85" x14ac:dyDescent="0.3">
      <c r="B6215" s="55"/>
    </row>
    <row r="6216" spans="2:2" ht="13.85" x14ac:dyDescent="0.3">
      <c r="B6216" s="55"/>
    </row>
    <row r="6217" spans="2:2" ht="13.85" x14ac:dyDescent="0.3">
      <c r="B6217" s="55"/>
    </row>
    <row r="6218" spans="2:2" ht="13.85" x14ac:dyDescent="0.3">
      <c r="B6218" s="55"/>
    </row>
    <row r="6219" spans="2:2" ht="13.85" x14ac:dyDescent="0.3">
      <c r="B6219" s="55"/>
    </row>
    <row r="6220" spans="2:2" ht="13.85" x14ac:dyDescent="0.3">
      <c r="B6220" s="55"/>
    </row>
    <row r="6221" spans="2:2" ht="13.85" x14ac:dyDescent="0.3">
      <c r="B6221" s="55"/>
    </row>
    <row r="6222" spans="2:2" ht="13.85" x14ac:dyDescent="0.3">
      <c r="B6222" s="55"/>
    </row>
    <row r="6223" spans="2:2" ht="13.85" x14ac:dyDescent="0.3">
      <c r="B6223" s="55"/>
    </row>
    <row r="6224" spans="2:2" ht="13.85" x14ac:dyDescent="0.3">
      <c r="B6224" s="55"/>
    </row>
    <row r="6225" spans="2:2" ht="13.85" x14ac:dyDescent="0.3">
      <c r="B6225" s="55"/>
    </row>
    <row r="6226" spans="2:2" ht="13.85" x14ac:dyDescent="0.3">
      <c r="B6226" s="55"/>
    </row>
    <row r="6227" spans="2:2" ht="13.85" x14ac:dyDescent="0.3">
      <c r="B6227" s="55"/>
    </row>
    <row r="6228" spans="2:2" ht="13.85" x14ac:dyDescent="0.3">
      <c r="B6228" s="55"/>
    </row>
    <row r="6229" spans="2:2" ht="13.85" x14ac:dyDescent="0.3">
      <c r="B6229" s="55"/>
    </row>
    <row r="6230" spans="2:2" ht="13.85" x14ac:dyDescent="0.3">
      <c r="B6230" s="55"/>
    </row>
    <row r="6231" spans="2:2" ht="13.85" x14ac:dyDescent="0.3">
      <c r="B6231" s="55"/>
    </row>
    <row r="6232" spans="2:2" ht="13.85" x14ac:dyDescent="0.3">
      <c r="B6232" s="55"/>
    </row>
    <row r="6233" spans="2:2" ht="13.85" x14ac:dyDescent="0.3">
      <c r="B6233" s="55"/>
    </row>
    <row r="6234" spans="2:2" ht="13.85" x14ac:dyDescent="0.3">
      <c r="B6234" s="55"/>
    </row>
    <row r="6235" spans="2:2" ht="13.85" x14ac:dyDescent="0.3">
      <c r="B6235" s="55"/>
    </row>
    <row r="6236" spans="2:2" ht="13.85" x14ac:dyDescent="0.3">
      <c r="B6236" s="55"/>
    </row>
    <row r="6237" spans="2:2" ht="13.85" x14ac:dyDescent="0.3">
      <c r="B6237" s="55"/>
    </row>
    <row r="6238" spans="2:2" ht="13.85" x14ac:dyDescent="0.3">
      <c r="B6238" s="55"/>
    </row>
    <row r="6239" spans="2:2" ht="13.85" x14ac:dyDescent="0.3">
      <c r="B6239" s="55"/>
    </row>
    <row r="6240" spans="2:2" ht="13.85" x14ac:dyDescent="0.3">
      <c r="B6240" s="55"/>
    </row>
    <row r="6241" spans="2:2" ht="13.85" x14ac:dyDescent="0.3">
      <c r="B6241" s="55"/>
    </row>
    <row r="6242" spans="2:2" ht="13.85" x14ac:dyDescent="0.3">
      <c r="B6242" s="55"/>
    </row>
    <row r="6243" spans="2:2" ht="13.85" x14ac:dyDescent="0.3">
      <c r="B6243" s="55"/>
    </row>
    <row r="6244" spans="2:2" ht="13.85" x14ac:dyDescent="0.3">
      <c r="B6244" s="55"/>
    </row>
    <row r="6245" spans="2:2" ht="13.85" x14ac:dyDescent="0.3">
      <c r="B6245" s="55"/>
    </row>
    <row r="6246" spans="2:2" ht="13.85" x14ac:dyDescent="0.3">
      <c r="B6246" s="55"/>
    </row>
    <row r="6247" spans="2:2" ht="13.85" x14ac:dyDescent="0.3">
      <c r="B6247" s="55"/>
    </row>
    <row r="6248" spans="2:2" ht="13.85" x14ac:dyDescent="0.3">
      <c r="B6248" s="55"/>
    </row>
    <row r="6249" spans="2:2" ht="13.85" x14ac:dyDescent="0.3">
      <c r="B6249" s="55"/>
    </row>
    <row r="6250" spans="2:2" ht="13.85" x14ac:dyDescent="0.3">
      <c r="B6250" s="55"/>
    </row>
    <row r="6251" spans="2:2" ht="13.85" x14ac:dyDescent="0.3">
      <c r="B6251" s="55"/>
    </row>
    <row r="6252" spans="2:2" ht="13.85" x14ac:dyDescent="0.3">
      <c r="B6252" s="55"/>
    </row>
    <row r="6253" spans="2:2" ht="13.85" x14ac:dyDescent="0.3">
      <c r="B6253" s="55"/>
    </row>
    <row r="6254" spans="2:2" ht="13.85" x14ac:dyDescent="0.3">
      <c r="B6254" s="55"/>
    </row>
    <row r="6255" spans="2:2" ht="13.85" x14ac:dyDescent="0.3">
      <c r="B6255" s="55"/>
    </row>
    <row r="6256" spans="2:2" ht="13.85" x14ac:dyDescent="0.3">
      <c r="B6256" s="55"/>
    </row>
    <row r="6257" spans="2:2" ht="13.85" x14ac:dyDescent="0.3">
      <c r="B6257" s="55"/>
    </row>
    <row r="6258" spans="2:2" ht="13.85" x14ac:dyDescent="0.3">
      <c r="B6258" s="55"/>
    </row>
    <row r="6259" spans="2:2" ht="13.85" x14ac:dyDescent="0.3">
      <c r="B6259" s="55"/>
    </row>
    <row r="6260" spans="2:2" ht="13.85" x14ac:dyDescent="0.3">
      <c r="B6260" s="55"/>
    </row>
    <row r="6261" spans="2:2" ht="13.85" x14ac:dyDescent="0.3">
      <c r="B6261" s="55"/>
    </row>
    <row r="6262" spans="2:2" ht="13.85" x14ac:dyDescent="0.3">
      <c r="B6262" s="55"/>
    </row>
    <row r="6263" spans="2:2" ht="13.85" x14ac:dyDescent="0.3">
      <c r="B6263" s="55"/>
    </row>
    <row r="6264" spans="2:2" ht="13.85" x14ac:dyDescent="0.3">
      <c r="B6264" s="55"/>
    </row>
    <row r="6265" spans="2:2" ht="13.85" x14ac:dyDescent="0.3">
      <c r="B6265" s="55"/>
    </row>
    <row r="6266" spans="2:2" ht="13.85" x14ac:dyDescent="0.3">
      <c r="B6266" s="55"/>
    </row>
    <row r="6267" spans="2:2" ht="13.85" x14ac:dyDescent="0.3">
      <c r="B6267" s="55"/>
    </row>
    <row r="6268" spans="2:2" ht="13.85" x14ac:dyDescent="0.3">
      <c r="B6268" s="55"/>
    </row>
    <row r="6269" spans="2:2" ht="13.85" x14ac:dyDescent="0.3">
      <c r="B6269" s="55"/>
    </row>
    <row r="6270" spans="2:2" ht="13.85" x14ac:dyDescent="0.3">
      <c r="B6270" s="55"/>
    </row>
    <row r="6271" spans="2:2" ht="13.85" x14ac:dyDescent="0.3">
      <c r="B6271" s="55"/>
    </row>
    <row r="6272" spans="2:2" ht="13.85" x14ac:dyDescent="0.3">
      <c r="B6272" s="55"/>
    </row>
    <row r="6273" spans="2:2" ht="13.85" x14ac:dyDescent="0.3">
      <c r="B6273" s="55"/>
    </row>
    <row r="6274" spans="2:2" ht="13.85" x14ac:dyDescent="0.3">
      <c r="B6274" s="55"/>
    </row>
    <row r="6275" spans="2:2" ht="13.85" x14ac:dyDescent="0.3">
      <c r="B6275" s="55"/>
    </row>
    <row r="6276" spans="2:2" ht="13.85" x14ac:dyDescent="0.3">
      <c r="B6276" s="55"/>
    </row>
    <row r="6277" spans="2:2" ht="13.85" x14ac:dyDescent="0.3">
      <c r="B6277" s="55"/>
    </row>
    <row r="6278" spans="2:2" ht="13.85" x14ac:dyDescent="0.3">
      <c r="B6278" s="55"/>
    </row>
    <row r="6279" spans="2:2" ht="13.85" x14ac:dyDescent="0.3">
      <c r="B6279" s="55"/>
    </row>
    <row r="6280" spans="2:2" ht="13.85" x14ac:dyDescent="0.3">
      <c r="B6280" s="55"/>
    </row>
    <row r="6281" spans="2:2" ht="13.85" x14ac:dyDescent="0.3">
      <c r="B6281" s="55"/>
    </row>
    <row r="6282" spans="2:2" ht="13.85" x14ac:dyDescent="0.3">
      <c r="B6282" s="55"/>
    </row>
    <row r="6283" spans="2:2" ht="13.85" x14ac:dyDescent="0.3">
      <c r="B6283" s="55"/>
    </row>
    <row r="6284" spans="2:2" ht="13.85" x14ac:dyDescent="0.3">
      <c r="B6284" s="55"/>
    </row>
    <row r="6285" spans="2:2" ht="13.85" x14ac:dyDescent="0.3">
      <c r="B6285" s="55"/>
    </row>
    <row r="6286" spans="2:2" ht="13.85" x14ac:dyDescent="0.3">
      <c r="B6286" s="55"/>
    </row>
    <row r="6287" spans="2:2" ht="13.85" x14ac:dyDescent="0.3">
      <c r="B6287" s="55"/>
    </row>
    <row r="6288" spans="2:2" ht="13.85" x14ac:dyDescent="0.3">
      <c r="B6288" s="55"/>
    </row>
    <row r="6289" spans="2:2" ht="13.85" x14ac:dyDescent="0.3">
      <c r="B6289" s="55"/>
    </row>
    <row r="6290" spans="2:2" ht="13.85" x14ac:dyDescent="0.3">
      <c r="B6290" s="55"/>
    </row>
    <row r="6291" spans="2:2" ht="13.85" x14ac:dyDescent="0.3">
      <c r="B6291" s="55"/>
    </row>
    <row r="6292" spans="2:2" ht="13.85" x14ac:dyDescent="0.3">
      <c r="B6292" s="55"/>
    </row>
    <row r="6293" spans="2:2" ht="13.85" x14ac:dyDescent="0.3">
      <c r="B6293" s="55"/>
    </row>
    <row r="6294" spans="2:2" ht="13.85" x14ac:dyDescent="0.3">
      <c r="B6294" s="55"/>
    </row>
    <row r="6295" spans="2:2" ht="13.85" x14ac:dyDescent="0.3">
      <c r="B6295" s="55"/>
    </row>
    <row r="6296" spans="2:2" ht="13.85" x14ac:dyDescent="0.3">
      <c r="B6296" s="55"/>
    </row>
    <row r="6297" spans="2:2" ht="13.85" x14ac:dyDescent="0.3">
      <c r="B6297" s="55"/>
    </row>
    <row r="6298" spans="2:2" ht="13.85" x14ac:dyDescent="0.3">
      <c r="B6298" s="55"/>
    </row>
    <row r="6299" spans="2:2" ht="13.85" x14ac:dyDescent="0.3">
      <c r="B6299" s="55"/>
    </row>
    <row r="6300" spans="2:2" ht="13.85" x14ac:dyDescent="0.3">
      <c r="B6300" s="55"/>
    </row>
    <row r="6301" spans="2:2" ht="13.85" x14ac:dyDescent="0.3">
      <c r="B6301" s="55"/>
    </row>
    <row r="6302" spans="2:2" ht="13.85" x14ac:dyDescent="0.3">
      <c r="B6302" s="55"/>
    </row>
    <row r="6303" spans="2:2" ht="13.85" x14ac:dyDescent="0.3">
      <c r="B6303" s="55"/>
    </row>
    <row r="6304" spans="2:2" ht="13.85" x14ac:dyDescent="0.3">
      <c r="B6304" s="55"/>
    </row>
    <row r="6305" spans="2:2" ht="13.85" x14ac:dyDescent="0.3">
      <c r="B6305" s="55"/>
    </row>
    <row r="6306" spans="2:2" ht="13.85" x14ac:dyDescent="0.3">
      <c r="B6306" s="55"/>
    </row>
    <row r="6307" spans="2:2" ht="13.85" x14ac:dyDescent="0.3">
      <c r="B6307" s="55"/>
    </row>
    <row r="6308" spans="2:2" ht="13.85" x14ac:dyDescent="0.3">
      <c r="B6308" s="55"/>
    </row>
    <row r="6309" spans="2:2" ht="13.85" x14ac:dyDescent="0.3">
      <c r="B6309" s="55"/>
    </row>
    <row r="6310" spans="2:2" ht="13.85" x14ac:dyDescent="0.3">
      <c r="B6310" s="55"/>
    </row>
    <row r="6311" spans="2:2" ht="13.85" x14ac:dyDescent="0.3">
      <c r="B6311" s="55"/>
    </row>
    <row r="6312" spans="2:2" ht="13.85" x14ac:dyDescent="0.3">
      <c r="B6312" s="55"/>
    </row>
    <row r="6313" spans="2:2" ht="13.85" x14ac:dyDescent="0.3">
      <c r="B6313" s="55"/>
    </row>
    <row r="6314" spans="2:2" ht="13.85" x14ac:dyDescent="0.3">
      <c r="B6314" s="55"/>
    </row>
    <row r="6315" spans="2:2" ht="13.85" x14ac:dyDescent="0.3">
      <c r="B6315" s="55"/>
    </row>
    <row r="6316" spans="2:2" ht="13.85" x14ac:dyDescent="0.3">
      <c r="B6316" s="55"/>
    </row>
    <row r="6317" spans="2:2" ht="13.85" x14ac:dyDescent="0.3">
      <c r="B6317" s="55"/>
    </row>
    <row r="6318" spans="2:2" ht="13.85" x14ac:dyDescent="0.3">
      <c r="B6318" s="55"/>
    </row>
    <row r="6319" spans="2:2" ht="13.85" x14ac:dyDescent="0.3">
      <c r="B6319" s="55"/>
    </row>
    <row r="6320" spans="2:2" ht="13.85" x14ac:dyDescent="0.3">
      <c r="B6320" s="55"/>
    </row>
    <row r="6321" spans="2:2" ht="13.85" x14ac:dyDescent="0.3">
      <c r="B6321" s="55"/>
    </row>
    <row r="6322" spans="2:2" ht="13.85" x14ac:dyDescent="0.3">
      <c r="B6322" s="55"/>
    </row>
    <row r="6323" spans="2:2" ht="13.85" x14ac:dyDescent="0.3">
      <c r="B6323" s="55"/>
    </row>
    <row r="6324" spans="2:2" ht="13.85" x14ac:dyDescent="0.3">
      <c r="B6324" s="55"/>
    </row>
    <row r="6325" spans="2:2" ht="13.85" x14ac:dyDescent="0.3">
      <c r="B6325" s="55"/>
    </row>
    <row r="6326" spans="2:2" ht="13.85" x14ac:dyDescent="0.3">
      <c r="B6326" s="55"/>
    </row>
    <row r="6327" spans="2:2" ht="13.85" x14ac:dyDescent="0.3">
      <c r="B6327" s="55"/>
    </row>
    <row r="6328" spans="2:2" ht="13.85" x14ac:dyDescent="0.3">
      <c r="B6328" s="55"/>
    </row>
    <row r="6329" spans="2:2" ht="13.85" x14ac:dyDescent="0.3">
      <c r="B6329" s="55"/>
    </row>
    <row r="6330" spans="2:2" ht="13.85" x14ac:dyDescent="0.3">
      <c r="B6330" s="55"/>
    </row>
    <row r="6331" spans="2:2" ht="13.85" x14ac:dyDescent="0.3">
      <c r="B6331" s="55"/>
    </row>
    <row r="6332" spans="2:2" ht="13.85" x14ac:dyDescent="0.3">
      <c r="B6332" s="55"/>
    </row>
    <row r="6333" spans="2:2" ht="13.85" x14ac:dyDescent="0.3">
      <c r="B6333" s="55"/>
    </row>
    <row r="6334" spans="2:2" ht="13.85" x14ac:dyDescent="0.3">
      <c r="B6334" s="55"/>
    </row>
    <row r="6335" spans="2:2" ht="13.85" x14ac:dyDescent="0.3">
      <c r="B6335" s="55"/>
    </row>
    <row r="6336" spans="2:2" ht="13.85" x14ac:dyDescent="0.3">
      <c r="B6336" s="55"/>
    </row>
    <row r="6337" spans="2:2" ht="13.85" x14ac:dyDescent="0.3">
      <c r="B6337" s="55"/>
    </row>
    <row r="6338" spans="2:2" ht="13.85" x14ac:dyDescent="0.3">
      <c r="B6338" s="55"/>
    </row>
    <row r="6339" spans="2:2" ht="13.85" x14ac:dyDescent="0.3">
      <c r="B6339" s="55"/>
    </row>
    <row r="6340" spans="2:2" ht="13.85" x14ac:dyDescent="0.3">
      <c r="B6340" s="55"/>
    </row>
    <row r="6341" spans="2:2" ht="13.85" x14ac:dyDescent="0.3">
      <c r="B6341" s="55"/>
    </row>
    <row r="6342" spans="2:2" ht="13.85" x14ac:dyDescent="0.3">
      <c r="B6342" s="55"/>
    </row>
    <row r="6343" spans="2:2" ht="13.85" x14ac:dyDescent="0.3">
      <c r="B6343" s="55"/>
    </row>
    <row r="6344" spans="2:2" ht="13.85" x14ac:dyDescent="0.3">
      <c r="B6344" s="55"/>
    </row>
    <row r="6345" spans="2:2" ht="13.85" x14ac:dyDescent="0.3">
      <c r="B6345" s="55"/>
    </row>
    <row r="6346" spans="2:2" ht="13.85" x14ac:dyDescent="0.3">
      <c r="B6346" s="55"/>
    </row>
    <row r="6347" spans="2:2" ht="13.85" x14ac:dyDescent="0.3">
      <c r="B6347" s="55"/>
    </row>
    <row r="6348" spans="2:2" ht="13.85" x14ac:dyDescent="0.3">
      <c r="B6348" s="55"/>
    </row>
    <row r="6349" spans="2:2" ht="13.85" x14ac:dyDescent="0.3">
      <c r="B6349" s="55"/>
    </row>
    <row r="6350" spans="2:2" ht="13.85" x14ac:dyDescent="0.3">
      <c r="B6350" s="55"/>
    </row>
    <row r="6351" spans="2:2" ht="13.85" x14ac:dyDescent="0.3">
      <c r="B6351" s="55"/>
    </row>
    <row r="6352" spans="2:2" ht="13.85" x14ac:dyDescent="0.3">
      <c r="B6352" s="55"/>
    </row>
    <row r="6353" spans="2:2" ht="13.85" x14ac:dyDescent="0.3">
      <c r="B6353" s="55"/>
    </row>
    <row r="6354" spans="2:2" ht="13.85" x14ac:dyDescent="0.3">
      <c r="B6354" s="55"/>
    </row>
    <row r="6355" spans="2:2" ht="13.85" x14ac:dyDescent="0.3">
      <c r="B6355" s="55"/>
    </row>
    <row r="6356" spans="2:2" ht="13.85" x14ac:dyDescent="0.3">
      <c r="B6356" s="55"/>
    </row>
    <row r="6357" spans="2:2" ht="13.85" x14ac:dyDescent="0.3">
      <c r="B6357" s="55"/>
    </row>
    <row r="6358" spans="2:2" ht="13.85" x14ac:dyDescent="0.3">
      <c r="B6358" s="55"/>
    </row>
    <row r="6359" spans="2:2" ht="13.85" x14ac:dyDescent="0.3">
      <c r="B6359" s="55"/>
    </row>
    <row r="6360" spans="2:2" ht="13.85" x14ac:dyDescent="0.3">
      <c r="B6360" s="55"/>
    </row>
    <row r="6361" spans="2:2" ht="13.85" x14ac:dyDescent="0.3">
      <c r="B6361" s="55"/>
    </row>
    <row r="6362" spans="2:2" ht="13.85" x14ac:dyDescent="0.3">
      <c r="B6362" s="55"/>
    </row>
    <row r="6363" spans="2:2" ht="13.85" x14ac:dyDescent="0.3">
      <c r="B6363" s="55"/>
    </row>
    <row r="6364" spans="2:2" ht="13.85" x14ac:dyDescent="0.3">
      <c r="B6364" s="55"/>
    </row>
    <row r="6365" spans="2:2" ht="13.85" x14ac:dyDescent="0.3">
      <c r="B6365" s="55"/>
    </row>
    <row r="6366" spans="2:2" ht="13.85" x14ac:dyDescent="0.3">
      <c r="B6366" s="55"/>
    </row>
    <row r="6367" spans="2:2" ht="13.85" x14ac:dyDescent="0.3">
      <c r="B6367" s="55"/>
    </row>
    <row r="6368" spans="2:2" ht="13.85" x14ac:dyDescent="0.3">
      <c r="B6368" s="55"/>
    </row>
    <row r="6369" spans="2:2" ht="13.85" x14ac:dyDescent="0.3">
      <c r="B6369" s="55"/>
    </row>
    <row r="6370" spans="2:2" ht="13.85" x14ac:dyDescent="0.3">
      <c r="B6370" s="55"/>
    </row>
    <row r="6371" spans="2:2" ht="13.85" x14ac:dyDescent="0.3">
      <c r="B6371" s="55"/>
    </row>
    <row r="6372" spans="2:2" ht="13.85" x14ac:dyDescent="0.3">
      <c r="B6372" s="55"/>
    </row>
    <row r="6373" spans="2:2" ht="13.85" x14ac:dyDescent="0.3">
      <c r="B6373" s="55"/>
    </row>
    <row r="6374" spans="2:2" ht="13.85" x14ac:dyDescent="0.3">
      <c r="B6374" s="55"/>
    </row>
    <row r="6375" spans="2:2" ht="13.85" x14ac:dyDescent="0.3">
      <c r="B6375" s="55"/>
    </row>
    <row r="6376" spans="2:2" ht="13.85" x14ac:dyDescent="0.3">
      <c r="B6376" s="55"/>
    </row>
    <row r="6377" spans="2:2" ht="13.85" x14ac:dyDescent="0.3">
      <c r="B6377" s="55"/>
    </row>
    <row r="6378" spans="2:2" ht="13.85" x14ac:dyDescent="0.3">
      <c r="B6378" s="55"/>
    </row>
    <row r="6379" spans="2:2" ht="13.85" x14ac:dyDescent="0.3">
      <c r="B6379" s="55"/>
    </row>
    <row r="6380" spans="2:2" ht="13.85" x14ac:dyDescent="0.3">
      <c r="B6380" s="55"/>
    </row>
    <row r="6381" spans="2:2" ht="13.85" x14ac:dyDescent="0.3">
      <c r="B6381" s="55"/>
    </row>
    <row r="6382" spans="2:2" ht="13.85" x14ac:dyDescent="0.3">
      <c r="B6382" s="55"/>
    </row>
    <row r="6383" spans="2:2" ht="13.85" x14ac:dyDescent="0.3">
      <c r="B6383" s="55"/>
    </row>
    <row r="6384" spans="2:2" ht="13.85" x14ac:dyDescent="0.3">
      <c r="B6384" s="55"/>
    </row>
    <row r="6385" spans="2:2" ht="13.85" x14ac:dyDescent="0.3">
      <c r="B6385" s="55"/>
    </row>
    <row r="6386" spans="2:2" ht="13.85" x14ac:dyDescent="0.3">
      <c r="B6386" s="55"/>
    </row>
    <row r="6387" spans="2:2" ht="13.85" x14ac:dyDescent="0.3">
      <c r="B6387" s="55"/>
    </row>
    <row r="6388" spans="2:2" ht="13.85" x14ac:dyDescent="0.3">
      <c r="B6388" s="55"/>
    </row>
    <row r="6389" spans="2:2" ht="13.85" x14ac:dyDescent="0.3">
      <c r="B6389" s="55"/>
    </row>
    <row r="6390" spans="2:2" ht="13.85" x14ac:dyDescent="0.3">
      <c r="B6390" s="55"/>
    </row>
    <row r="6391" spans="2:2" ht="13.85" x14ac:dyDescent="0.3">
      <c r="B6391" s="55"/>
    </row>
    <row r="6392" spans="2:2" ht="13.85" x14ac:dyDescent="0.3">
      <c r="B6392" s="55"/>
    </row>
    <row r="6393" spans="2:2" ht="13.85" x14ac:dyDescent="0.3">
      <c r="B6393" s="55"/>
    </row>
    <row r="6394" spans="2:2" ht="13.85" x14ac:dyDescent="0.3">
      <c r="B6394" s="55"/>
    </row>
    <row r="6395" spans="2:2" ht="13.85" x14ac:dyDescent="0.3">
      <c r="B6395" s="55"/>
    </row>
    <row r="6396" spans="2:2" ht="13.85" x14ac:dyDescent="0.3">
      <c r="B6396" s="55"/>
    </row>
    <row r="6397" spans="2:2" ht="13.85" x14ac:dyDescent="0.3">
      <c r="B6397" s="55"/>
    </row>
    <row r="6398" spans="2:2" ht="13.85" x14ac:dyDescent="0.3">
      <c r="B6398" s="55"/>
    </row>
    <row r="6399" spans="2:2" ht="13.85" x14ac:dyDescent="0.3">
      <c r="B6399" s="55"/>
    </row>
    <row r="6400" spans="2:2" ht="13.85" x14ac:dyDescent="0.3">
      <c r="B6400" s="55"/>
    </row>
    <row r="6401" spans="2:2" ht="13.85" x14ac:dyDescent="0.3">
      <c r="B6401" s="55"/>
    </row>
    <row r="6402" spans="2:2" ht="13.85" x14ac:dyDescent="0.3">
      <c r="B6402" s="55"/>
    </row>
    <row r="6403" spans="2:2" ht="13.85" x14ac:dyDescent="0.3">
      <c r="B6403" s="55"/>
    </row>
    <row r="6404" spans="2:2" ht="13.85" x14ac:dyDescent="0.3">
      <c r="B6404" s="55"/>
    </row>
    <row r="6405" spans="2:2" ht="13.85" x14ac:dyDescent="0.3">
      <c r="B6405" s="55"/>
    </row>
    <row r="6406" spans="2:2" ht="13.85" x14ac:dyDescent="0.3">
      <c r="B6406" s="55"/>
    </row>
    <row r="6407" spans="2:2" ht="13.85" x14ac:dyDescent="0.3">
      <c r="B6407" s="55"/>
    </row>
    <row r="6408" spans="2:2" ht="13.85" x14ac:dyDescent="0.3">
      <c r="B6408" s="55"/>
    </row>
    <row r="6409" spans="2:2" ht="13.85" x14ac:dyDescent="0.3">
      <c r="B6409" s="55"/>
    </row>
    <row r="6410" spans="2:2" ht="13.85" x14ac:dyDescent="0.3">
      <c r="B6410" s="55"/>
    </row>
    <row r="6411" spans="2:2" ht="13.85" x14ac:dyDescent="0.3">
      <c r="B6411" s="55"/>
    </row>
    <row r="6412" spans="2:2" ht="13.85" x14ac:dyDescent="0.3">
      <c r="B6412" s="55"/>
    </row>
    <row r="6413" spans="2:2" ht="13.85" x14ac:dyDescent="0.3">
      <c r="B6413" s="55"/>
    </row>
    <row r="6414" spans="2:2" ht="13.85" x14ac:dyDescent="0.3">
      <c r="B6414" s="55"/>
    </row>
    <row r="6415" spans="2:2" ht="13.85" x14ac:dyDescent="0.3">
      <c r="B6415" s="55"/>
    </row>
    <row r="6416" spans="2:2" ht="13.85" x14ac:dyDescent="0.3">
      <c r="B6416" s="55"/>
    </row>
    <row r="6417" spans="2:2" ht="13.85" x14ac:dyDescent="0.3">
      <c r="B6417" s="55"/>
    </row>
    <row r="6418" spans="2:2" ht="13.85" x14ac:dyDescent="0.3">
      <c r="B6418" s="55"/>
    </row>
    <row r="6419" spans="2:2" ht="13.85" x14ac:dyDescent="0.3">
      <c r="B6419" s="55"/>
    </row>
    <row r="6420" spans="2:2" ht="13.85" x14ac:dyDescent="0.3">
      <c r="B6420" s="55"/>
    </row>
    <row r="6421" spans="2:2" ht="13.85" x14ac:dyDescent="0.3">
      <c r="B6421" s="55"/>
    </row>
    <row r="6422" spans="2:2" ht="13.85" x14ac:dyDescent="0.3">
      <c r="B6422" s="55"/>
    </row>
    <row r="6423" spans="2:2" ht="13.85" x14ac:dyDescent="0.3">
      <c r="B6423" s="55"/>
    </row>
    <row r="6424" spans="2:2" ht="13.85" x14ac:dyDescent="0.3">
      <c r="B6424" s="55"/>
    </row>
    <row r="6425" spans="2:2" ht="13.85" x14ac:dyDescent="0.3">
      <c r="B6425" s="55"/>
    </row>
    <row r="6426" spans="2:2" ht="13.85" x14ac:dyDescent="0.3">
      <c r="B6426" s="55"/>
    </row>
    <row r="6427" spans="2:2" ht="13.85" x14ac:dyDescent="0.3">
      <c r="B6427" s="55"/>
    </row>
    <row r="6428" spans="2:2" ht="13.85" x14ac:dyDescent="0.3">
      <c r="B6428" s="55"/>
    </row>
    <row r="6429" spans="2:2" ht="13.85" x14ac:dyDescent="0.3">
      <c r="B6429" s="55"/>
    </row>
    <row r="6430" spans="2:2" ht="13.85" x14ac:dyDescent="0.3">
      <c r="B6430" s="55"/>
    </row>
    <row r="6431" spans="2:2" ht="13.85" x14ac:dyDescent="0.3">
      <c r="B6431" s="55"/>
    </row>
    <row r="6432" spans="2:2" ht="13.85" x14ac:dyDescent="0.3">
      <c r="B6432" s="55"/>
    </row>
    <row r="6433" spans="2:2" ht="13.85" x14ac:dyDescent="0.3">
      <c r="B6433" s="55"/>
    </row>
    <row r="6434" spans="2:2" ht="13.85" x14ac:dyDescent="0.3">
      <c r="B6434" s="55"/>
    </row>
    <row r="6435" spans="2:2" ht="13.85" x14ac:dyDescent="0.3">
      <c r="B6435" s="55"/>
    </row>
    <row r="6436" spans="2:2" ht="13.85" x14ac:dyDescent="0.3">
      <c r="B6436" s="55"/>
    </row>
    <row r="6437" spans="2:2" ht="13.85" x14ac:dyDescent="0.3">
      <c r="B6437" s="55"/>
    </row>
    <row r="6438" spans="2:2" ht="13.85" x14ac:dyDescent="0.3">
      <c r="B6438" s="55"/>
    </row>
    <row r="6439" spans="2:2" ht="13.85" x14ac:dyDescent="0.3">
      <c r="B6439" s="55"/>
    </row>
    <row r="6440" spans="2:2" ht="13.85" x14ac:dyDescent="0.3">
      <c r="B6440" s="55"/>
    </row>
    <row r="6441" spans="2:2" ht="13.85" x14ac:dyDescent="0.3">
      <c r="B6441" s="55"/>
    </row>
    <row r="6442" spans="2:2" ht="13.85" x14ac:dyDescent="0.3">
      <c r="B6442" s="55"/>
    </row>
    <row r="6443" spans="2:2" ht="13.85" x14ac:dyDescent="0.3">
      <c r="B6443" s="55"/>
    </row>
    <row r="6444" spans="2:2" ht="13.85" x14ac:dyDescent="0.3">
      <c r="B6444" s="55"/>
    </row>
    <row r="6445" spans="2:2" ht="13.85" x14ac:dyDescent="0.3">
      <c r="B6445" s="55"/>
    </row>
    <row r="6446" spans="2:2" ht="13.85" x14ac:dyDescent="0.3">
      <c r="B6446" s="55"/>
    </row>
    <row r="6447" spans="2:2" ht="13.85" x14ac:dyDescent="0.3">
      <c r="B6447" s="55"/>
    </row>
    <row r="6448" spans="2:2" ht="13.85" x14ac:dyDescent="0.3">
      <c r="B6448" s="55"/>
    </row>
    <row r="6449" spans="2:2" ht="13.85" x14ac:dyDescent="0.3">
      <c r="B6449" s="55"/>
    </row>
    <row r="6450" spans="2:2" ht="13.85" x14ac:dyDescent="0.3">
      <c r="B6450" s="55"/>
    </row>
    <row r="6451" spans="2:2" ht="13.85" x14ac:dyDescent="0.3">
      <c r="B6451" s="55"/>
    </row>
    <row r="6452" spans="2:2" ht="13.85" x14ac:dyDescent="0.3">
      <c r="B6452" s="55"/>
    </row>
    <row r="6453" spans="2:2" ht="13.85" x14ac:dyDescent="0.3">
      <c r="B6453" s="55"/>
    </row>
    <row r="6454" spans="2:2" ht="13.85" x14ac:dyDescent="0.3">
      <c r="B6454" s="55"/>
    </row>
    <row r="6455" spans="2:2" ht="13.85" x14ac:dyDescent="0.3">
      <c r="B6455" s="55"/>
    </row>
    <row r="6456" spans="2:2" ht="13.85" x14ac:dyDescent="0.3">
      <c r="B6456" s="55"/>
    </row>
    <row r="6457" spans="2:2" ht="13.85" x14ac:dyDescent="0.3">
      <c r="B6457" s="55"/>
    </row>
    <row r="6458" spans="2:2" ht="13.85" x14ac:dyDescent="0.3">
      <c r="B6458" s="55"/>
    </row>
    <row r="6459" spans="2:2" ht="13.85" x14ac:dyDescent="0.3">
      <c r="B6459" s="55"/>
    </row>
    <row r="6460" spans="2:2" ht="13.85" x14ac:dyDescent="0.3">
      <c r="B6460" s="55"/>
    </row>
    <row r="6461" spans="2:2" ht="13.85" x14ac:dyDescent="0.3">
      <c r="B6461" s="55"/>
    </row>
    <row r="6462" spans="2:2" ht="13.85" x14ac:dyDescent="0.3">
      <c r="B6462" s="55"/>
    </row>
    <row r="6463" spans="2:2" ht="13.85" x14ac:dyDescent="0.3">
      <c r="B6463" s="55"/>
    </row>
    <row r="6464" spans="2:2" ht="13.85" x14ac:dyDescent="0.3">
      <c r="B6464" s="55"/>
    </row>
    <row r="6465" spans="2:2" ht="13.85" x14ac:dyDescent="0.3">
      <c r="B6465" s="55"/>
    </row>
    <row r="6466" spans="2:2" ht="13.85" x14ac:dyDescent="0.3">
      <c r="B6466" s="55"/>
    </row>
    <row r="6467" spans="2:2" ht="13.85" x14ac:dyDescent="0.3">
      <c r="B6467" s="55"/>
    </row>
    <row r="6468" spans="2:2" ht="13.85" x14ac:dyDescent="0.3">
      <c r="B6468" s="55"/>
    </row>
    <row r="6469" spans="2:2" ht="13.85" x14ac:dyDescent="0.3">
      <c r="B6469" s="55"/>
    </row>
    <row r="6470" spans="2:2" ht="13.85" x14ac:dyDescent="0.3">
      <c r="B6470" s="55"/>
    </row>
    <row r="6471" spans="2:2" ht="13.85" x14ac:dyDescent="0.3">
      <c r="B6471" s="55"/>
    </row>
    <row r="6472" spans="2:2" ht="13.85" x14ac:dyDescent="0.3">
      <c r="B6472" s="55"/>
    </row>
    <row r="6473" spans="2:2" ht="13.85" x14ac:dyDescent="0.3">
      <c r="B6473" s="55"/>
    </row>
    <row r="6474" spans="2:2" ht="13.85" x14ac:dyDescent="0.3">
      <c r="B6474" s="55"/>
    </row>
    <row r="6475" spans="2:2" ht="13.85" x14ac:dyDescent="0.3">
      <c r="B6475" s="55"/>
    </row>
    <row r="6476" spans="2:2" ht="13.85" x14ac:dyDescent="0.3">
      <c r="B6476" s="55"/>
    </row>
    <row r="6477" spans="2:2" ht="13.85" x14ac:dyDescent="0.3">
      <c r="B6477" s="55"/>
    </row>
    <row r="6478" spans="2:2" ht="13.85" x14ac:dyDescent="0.3">
      <c r="B6478" s="55"/>
    </row>
    <row r="6479" spans="2:2" ht="13.85" x14ac:dyDescent="0.3">
      <c r="B6479" s="55"/>
    </row>
    <row r="6480" spans="2:2" ht="13.85" x14ac:dyDescent="0.3">
      <c r="B6480" s="55"/>
    </row>
    <row r="6481" spans="2:2" ht="13.85" x14ac:dyDescent="0.3">
      <c r="B6481" s="55"/>
    </row>
    <row r="6482" spans="2:2" ht="13.85" x14ac:dyDescent="0.3">
      <c r="B6482" s="55"/>
    </row>
    <row r="6483" spans="2:2" ht="13.85" x14ac:dyDescent="0.3">
      <c r="B6483" s="55"/>
    </row>
    <row r="6484" spans="2:2" ht="13.85" x14ac:dyDescent="0.3">
      <c r="B6484" s="55"/>
    </row>
    <row r="6485" spans="2:2" ht="13.85" x14ac:dyDescent="0.3">
      <c r="B6485" s="55"/>
    </row>
    <row r="6486" spans="2:2" ht="13.85" x14ac:dyDescent="0.3">
      <c r="B6486" s="55"/>
    </row>
    <row r="6487" spans="2:2" ht="13.85" x14ac:dyDescent="0.3">
      <c r="B6487" s="55"/>
    </row>
    <row r="6488" spans="2:2" ht="13.85" x14ac:dyDescent="0.3">
      <c r="B6488" s="55"/>
    </row>
    <row r="6489" spans="2:2" ht="13.85" x14ac:dyDescent="0.3">
      <c r="B6489" s="55"/>
    </row>
    <row r="6490" spans="2:2" ht="13.85" x14ac:dyDescent="0.3">
      <c r="B6490" s="55"/>
    </row>
    <row r="6491" spans="2:2" ht="13.85" x14ac:dyDescent="0.3">
      <c r="B6491" s="55"/>
    </row>
    <row r="6492" spans="2:2" ht="13.85" x14ac:dyDescent="0.3">
      <c r="B6492" s="55"/>
    </row>
    <row r="6493" spans="2:2" ht="13.85" x14ac:dyDescent="0.3">
      <c r="B6493" s="55"/>
    </row>
    <row r="6494" spans="2:2" ht="13.85" x14ac:dyDescent="0.3">
      <c r="B6494" s="55"/>
    </row>
    <row r="6495" spans="2:2" ht="13.85" x14ac:dyDescent="0.3">
      <c r="B6495" s="55"/>
    </row>
    <row r="6496" spans="2:2" ht="13.85" x14ac:dyDescent="0.3">
      <c r="B6496" s="55"/>
    </row>
    <row r="6497" spans="2:2" ht="13.85" x14ac:dyDescent="0.3">
      <c r="B6497" s="55"/>
    </row>
    <row r="6498" spans="2:2" ht="13.85" x14ac:dyDescent="0.3">
      <c r="B6498" s="55"/>
    </row>
    <row r="6499" spans="2:2" ht="13.85" x14ac:dyDescent="0.3">
      <c r="B6499" s="55"/>
    </row>
    <row r="6500" spans="2:2" ht="13.85" x14ac:dyDescent="0.3">
      <c r="B6500" s="55"/>
    </row>
    <row r="6501" spans="2:2" ht="13.85" x14ac:dyDescent="0.3">
      <c r="B6501" s="55"/>
    </row>
    <row r="6502" spans="2:2" ht="13.85" x14ac:dyDescent="0.3">
      <c r="B6502" s="55"/>
    </row>
    <row r="6503" spans="2:2" ht="13.85" x14ac:dyDescent="0.3">
      <c r="B6503" s="55"/>
    </row>
    <row r="6504" spans="2:2" ht="13.85" x14ac:dyDescent="0.3">
      <c r="B6504" s="55"/>
    </row>
    <row r="6505" spans="2:2" ht="13.85" x14ac:dyDescent="0.3">
      <c r="B6505" s="55"/>
    </row>
    <row r="6506" spans="2:2" ht="13.85" x14ac:dyDescent="0.3">
      <c r="B6506" s="55"/>
    </row>
    <row r="6507" spans="2:2" ht="13.85" x14ac:dyDescent="0.3">
      <c r="B6507" s="55"/>
    </row>
    <row r="6508" spans="2:2" ht="13.85" x14ac:dyDescent="0.3">
      <c r="B6508" s="55"/>
    </row>
    <row r="6509" spans="2:2" ht="13.85" x14ac:dyDescent="0.3">
      <c r="B6509" s="55"/>
    </row>
    <row r="6510" spans="2:2" ht="13.85" x14ac:dyDescent="0.3">
      <c r="B6510" s="55"/>
    </row>
    <row r="6511" spans="2:2" ht="13.85" x14ac:dyDescent="0.3">
      <c r="B6511" s="55"/>
    </row>
    <row r="6512" spans="2:2" ht="13.85" x14ac:dyDescent="0.3">
      <c r="B6512" s="55"/>
    </row>
    <row r="6513" spans="2:2" ht="13.85" x14ac:dyDescent="0.3">
      <c r="B6513" s="55"/>
    </row>
    <row r="6514" spans="2:2" ht="13.85" x14ac:dyDescent="0.3">
      <c r="B6514" s="55"/>
    </row>
    <row r="6515" spans="2:2" ht="13.85" x14ac:dyDescent="0.3">
      <c r="B6515" s="55"/>
    </row>
    <row r="6516" spans="2:2" ht="13.85" x14ac:dyDescent="0.3">
      <c r="B6516" s="55"/>
    </row>
    <row r="6517" spans="2:2" ht="13.85" x14ac:dyDescent="0.3">
      <c r="B6517" s="55"/>
    </row>
    <row r="6518" spans="2:2" ht="13.85" x14ac:dyDescent="0.3">
      <c r="B6518" s="55"/>
    </row>
    <row r="6519" spans="2:2" ht="13.85" x14ac:dyDescent="0.3">
      <c r="B6519" s="55"/>
    </row>
    <row r="6520" spans="2:2" ht="13.85" x14ac:dyDescent="0.3">
      <c r="B6520" s="55"/>
    </row>
    <row r="6521" spans="2:2" ht="13.85" x14ac:dyDescent="0.3">
      <c r="B6521" s="55"/>
    </row>
    <row r="6522" spans="2:2" ht="13.85" x14ac:dyDescent="0.3">
      <c r="B6522" s="55"/>
    </row>
    <row r="6523" spans="2:2" ht="13.85" x14ac:dyDescent="0.3">
      <c r="B6523" s="55"/>
    </row>
    <row r="6524" spans="2:2" ht="13.85" x14ac:dyDescent="0.3">
      <c r="B6524" s="55"/>
    </row>
    <row r="6525" spans="2:2" ht="13.85" x14ac:dyDescent="0.3">
      <c r="B6525" s="55"/>
    </row>
    <row r="6526" spans="2:2" ht="13.85" x14ac:dyDescent="0.3">
      <c r="B6526" s="55"/>
    </row>
    <row r="6527" spans="2:2" ht="13.85" x14ac:dyDescent="0.3">
      <c r="B6527" s="55"/>
    </row>
    <row r="6528" spans="2:2" ht="13.85" x14ac:dyDescent="0.3">
      <c r="B6528" s="55"/>
    </row>
    <row r="6529" spans="2:2" ht="13.85" x14ac:dyDescent="0.3">
      <c r="B6529" s="55"/>
    </row>
    <row r="6530" spans="2:2" ht="13.85" x14ac:dyDescent="0.3">
      <c r="B6530" s="55"/>
    </row>
    <row r="6531" spans="2:2" ht="13.85" x14ac:dyDescent="0.3">
      <c r="B6531" s="55"/>
    </row>
    <row r="6532" spans="2:2" ht="13.85" x14ac:dyDescent="0.3">
      <c r="B6532" s="55"/>
    </row>
    <row r="6533" spans="2:2" ht="13.85" x14ac:dyDescent="0.3">
      <c r="B6533" s="55"/>
    </row>
    <row r="6534" spans="2:2" ht="13.85" x14ac:dyDescent="0.3">
      <c r="B6534" s="55"/>
    </row>
    <row r="6535" spans="2:2" ht="13.85" x14ac:dyDescent="0.3">
      <c r="B6535" s="55"/>
    </row>
    <row r="6536" spans="2:2" ht="13.85" x14ac:dyDescent="0.3">
      <c r="B6536" s="55"/>
    </row>
    <row r="6537" spans="2:2" ht="13.85" x14ac:dyDescent="0.3">
      <c r="B6537" s="55"/>
    </row>
    <row r="6538" spans="2:2" ht="13.85" x14ac:dyDescent="0.3">
      <c r="B6538" s="55"/>
    </row>
    <row r="6539" spans="2:2" ht="13.85" x14ac:dyDescent="0.3">
      <c r="B6539" s="55"/>
    </row>
    <row r="6540" spans="2:2" ht="13.85" x14ac:dyDescent="0.3">
      <c r="B6540" s="55"/>
    </row>
    <row r="6541" spans="2:2" ht="13.85" x14ac:dyDescent="0.3">
      <c r="B6541" s="55"/>
    </row>
    <row r="6542" spans="2:2" ht="13.85" x14ac:dyDescent="0.3">
      <c r="B6542" s="55"/>
    </row>
    <row r="6543" spans="2:2" ht="13.85" x14ac:dyDescent="0.3">
      <c r="B6543" s="55"/>
    </row>
    <row r="6544" spans="2:2" ht="13.85" x14ac:dyDescent="0.3">
      <c r="B6544" s="55"/>
    </row>
    <row r="6545" spans="2:2" ht="13.85" x14ac:dyDescent="0.3">
      <c r="B6545" s="55"/>
    </row>
    <row r="6546" spans="2:2" ht="13.85" x14ac:dyDescent="0.3">
      <c r="B6546" s="55"/>
    </row>
    <row r="6547" spans="2:2" ht="13.85" x14ac:dyDescent="0.3">
      <c r="B6547" s="55"/>
    </row>
    <row r="6548" spans="2:2" ht="13.85" x14ac:dyDescent="0.3">
      <c r="B6548" s="55"/>
    </row>
    <row r="6549" spans="2:2" ht="13.85" x14ac:dyDescent="0.3">
      <c r="B6549" s="55"/>
    </row>
    <row r="6550" spans="2:2" ht="13.85" x14ac:dyDescent="0.3">
      <c r="B6550" s="55"/>
    </row>
    <row r="6551" spans="2:2" ht="13.85" x14ac:dyDescent="0.3">
      <c r="B6551" s="55"/>
    </row>
    <row r="6552" spans="2:2" ht="13.85" x14ac:dyDescent="0.3">
      <c r="B6552" s="55"/>
    </row>
    <row r="6553" spans="2:2" ht="13.85" x14ac:dyDescent="0.3">
      <c r="B6553" s="55"/>
    </row>
    <row r="6554" spans="2:2" ht="13.85" x14ac:dyDescent="0.3">
      <c r="B6554" s="55"/>
    </row>
    <row r="6555" spans="2:2" ht="13.85" x14ac:dyDescent="0.3">
      <c r="B6555" s="55"/>
    </row>
    <row r="6556" spans="2:2" ht="13.85" x14ac:dyDescent="0.3">
      <c r="B6556" s="55"/>
    </row>
    <row r="6557" spans="2:2" ht="13.85" x14ac:dyDescent="0.3">
      <c r="B6557" s="55"/>
    </row>
    <row r="6558" spans="2:2" ht="13.85" x14ac:dyDescent="0.3">
      <c r="B6558" s="55"/>
    </row>
    <row r="6559" spans="2:2" ht="13.85" x14ac:dyDescent="0.3">
      <c r="B6559" s="55"/>
    </row>
    <row r="6560" spans="2:2" ht="13.85" x14ac:dyDescent="0.3">
      <c r="B6560" s="55"/>
    </row>
    <row r="6561" spans="2:2" ht="13.85" x14ac:dyDescent="0.3">
      <c r="B6561" s="55"/>
    </row>
    <row r="6562" spans="2:2" ht="13.85" x14ac:dyDescent="0.3">
      <c r="B6562" s="55"/>
    </row>
    <row r="6563" spans="2:2" ht="13.85" x14ac:dyDescent="0.3">
      <c r="B6563" s="55"/>
    </row>
    <row r="6564" spans="2:2" ht="13.85" x14ac:dyDescent="0.3">
      <c r="B6564" s="55"/>
    </row>
    <row r="6565" spans="2:2" ht="13.85" x14ac:dyDescent="0.3">
      <c r="B6565" s="55"/>
    </row>
    <row r="6566" spans="2:2" ht="13.85" x14ac:dyDescent="0.3">
      <c r="B6566" s="55"/>
    </row>
    <row r="6567" spans="2:2" ht="13.85" x14ac:dyDescent="0.3">
      <c r="B6567" s="55"/>
    </row>
    <row r="6568" spans="2:2" ht="13.85" x14ac:dyDescent="0.3">
      <c r="B6568" s="55"/>
    </row>
    <row r="6569" spans="2:2" ht="13.85" x14ac:dyDescent="0.3">
      <c r="B6569" s="55"/>
    </row>
    <row r="6570" spans="2:2" ht="13.85" x14ac:dyDescent="0.3">
      <c r="B6570" s="55"/>
    </row>
    <row r="6571" spans="2:2" ht="13.85" x14ac:dyDescent="0.3">
      <c r="B6571" s="55"/>
    </row>
    <row r="6572" spans="2:2" ht="13.85" x14ac:dyDescent="0.3">
      <c r="B6572" s="55"/>
    </row>
    <row r="6573" spans="2:2" ht="13.85" x14ac:dyDescent="0.3">
      <c r="B6573" s="55"/>
    </row>
    <row r="6574" spans="2:2" ht="13.85" x14ac:dyDescent="0.3">
      <c r="B6574" s="55"/>
    </row>
    <row r="6575" spans="2:2" ht="13.85" x14ac:dyDescent="0.3">
      <c r="B6575" s="55"/>
    </row>
    <row r="6576" spans="2:2" ht="13.85" x14ac:dyDescent="0.3">
      <c r="B6576" s="55"/>
    </row>
    <row r="6577" spans="2:2" ht="13.85" x14ac:dyDescent="0.3">
      <c r="B6577" s="55"/>
    </row>
    <row r="6578" spans="2:2" ht="13.85" x14ac:dyDescent="0.3">
      <c r="B6578" s="55"/>
    </row>
    <row r="6579" spans="2:2" ht="13.85" x14ac:dyDescent="0.3">
      <c r="B6579" s="55"/>
    </row>
    <row r="6580" spans="2:2" ht="13.85" x14ac:dyDescent="0.3">
      <c r="B6580" s="55"/>
    </row>
    <row r="6581" spans="2:2" ht="13.85" x14ac:dyDescent="0.3">
      <c r="B6581" s="55"/>
    </row>
    <row r="6582" spans="2:2" ht="13.85" x14ac:dyDescent="0.3">
      <c r="B6582" s="55"/>
    </row>
    <row r="6583" spans="2:2" ht="13.85" x14ac:dyDescent="0.3">
      <c r="B6583" s="55"/>
    </row>
    <row r="6584" spans="2:2" ht="13.85" x14ac:dyDescent="0.3">
      <c r="B6584" s="55"/>
    </row>
    <row r="6585" spans="2:2" ht="13.85" x14ac:dyDescent="0.3">
      <c r="B6585" s="55"/>
    </row>
    <row r="6586" spans="2:2" ht="13.85" x14ac:dyDescent="0.3">
      <c r="B6586" s="55"/>
    </row>
    <row r="6587" spans="2:2" ht="13.85" x14ac:dyDescent="0.3">
      <c r="B6587" s="55"/>
    </row>
    <row r="6588" spans="2:2" ht="13.85" x14ac:dyDescent="0.3">
      <c r="B6588" s="55"/>
    </row>
    <row r="6589" spans="2:2" ht="13.85" x14ac:dyDescent="0.3">
      <c r="B6589" s="55"/>
    </row>
    <row r="6590" spans="2:2" ht="13.85" x14ac:dyDescent="0.3">
      <c r="B6590" s="55"/>
    </row>
    <row r="6591" spans="2:2" ht="13.85" x14ac:dyDescent="0.3">
      <c r="B6591" s="55"/>
    </row>
    <row r="6592" spans="2:2" ht="13.85" x14ac:dyDescent="0.3">
      <c r="B6592" s="55"/>
    </row>
    <row r="6593" spans="2:2" ht="13.85" x14ac:dyDescent="0.3">
      <c r="B6593" s="55"/>
    </row>
    <row r="6594" spans="2:2" ht="13.85" x14ac:dyDescent="0.3">
      <c r="B6594" s="55"/>
    </row>
    <row r="6595" spans="2:2" ht="13.85" x14ac:dyDescent="0.3">
      <c r="B6595" s="55"/>
    </row>
    <row r="6596" spans="2:2" ht="13.85" x14ac:dyDescent="0.3">
      <c r="B6596" s="55"/>
    </row>
    <row r="6597" spans="2:2" ht="13.85" x14ac:dyDescent="0.3">
      <c r="B6597" s="55"/>
    </row>
    <row r="6598" spans="2:2" ht="13.85" x14ac:dyDescent="0.3">
      <c r="B6598" s="55"/>
    </row>
    <row r="6599" spans="2:2" ht="13.85" x14ac:dyDescent="0.3">
      <c r="B6599" s="55"/>
    </row>
    <row r="6600" spans="2:2" ht="13.85" x14ac:dyDescent="0.3">
      <c r="B6600" s="55"/>
    </row>
    <row r="6601" spans="2:2" ht="13.85" x14ac:dyDescent="0.3">
      <c r="B6601" s="55"/>
    </row>
    <row r="6602" spans="2:2" ht="13.85" x14ac:dyDescent="0.3">
      <c r="B6602" s="55"/>
    </row>
    <row r="6603" spans="2:2" ht="13.85" x14ac:dyDescent="0.3">
      <c r="B6603" s="55"/>
    </row>
    <row r="6604" spans="2:2" ht="13.85" x14ac:dyDescent="0.3">
      <c r="B6604" s="55"/>
    </row>
    <row r="6605" spans="2:2" ht="13.85" x14ac:dyDescent="0.3">
      <c r="B6605" s="55"/>
    </row>
    <row r="6606" spans="2:2" ht="13.85" x14ac:dyDescent="0.3">
      <c r="B6606" s="55"/>
    </row>
    <row r="6607" spans="2:2" ht="13.85" x14ac:dyDescent="0.3">
      <c r="B6607" s="55"/>
    </row>
    <row r="6608" spans="2:2" ht="13.85" x14ac:dyDescent="0.3">
      <c r="B6608" s="55"/>
    </row>
    <row r="6609" spans="2:2" ht="13.85" x14ac:dyDescent="0.3">
      <c r="B6609" s="55"/>
    </row>
    <row r="6610" spans="2:2" ht="13.85" x14ac:dyDescent="0.3">
      <c r="B6610" s="55"/>
    </row>
    <row r="6611" spans="2:2" ht="13.85" x14ac:dyDescent="0.3">
      <c r="B6611" s="55"/>
    </row>
    <row r="6612" spans="2:2" ht="13.85" x14ac:dyDescent="0.3">
      <c r="B6612" s="55"/>
    </row>
    <row r="6613" spans="2:2" ht="13.85" x14ac:dyDescent="0.3">
      <c r="B6613" s="55"/>
    </row>
    <row r="6614" spans="2:2" ht="13.85" x14ac:dyDescent="0.3">
      <c r="B6614" s="55"/>
    </row>
    <row r="6615" spans="2:2" ht="13.85" x14ac:dyDescent="0.3">
      <c r="B6615" s="55"/>
    </row>
    <row r="6616" spans="2:2" ht="13.85" x14ac:dyDescent="0.3">
      <c r="B6616" s="55"/>
    </row>
    <row r="6617" spans="2:2" ht="13.85" x14ac:dyDescent="0.3">
      <c r="B6617" s="55"/>
    </row>
    <row r="6618" spans="2:2" ht="13.85" x14ac:dyDescent="0.3">
      <c r="B6618" s="55"/>
    </row>
    <row r="6619" spans="2:2" ht="13.85" x14ac:dyDescent="0.3">
      <c r="B6619" s="55"/>
    </row>
    <row r="6620" spans="2:2" ht="13.85" x14ac:dyDescent="0.3">
      <c r="B6620" s="55"/>
    </row>
    <row r="6621" spans="2:2" ht="13.85" x14ac:dyDescent="0.3">
      <c r="B6621" s="55"/>
    </row>
    <row r="6622" spans="2:2" ht="13.85" x14ac:dyDescent="0.3">
      <c r="B6622" s="55"/>
    </row>
    <row r="6623" spans="2:2" ht="13.85" x14ac:dyDescent="0.3">
      <c r="B6623" s="55"/>
    </row>
    <row r="6624" spans="2:2" ht="13.85" x14ac:dyDescent="0.3">
      <c r="B6624" s="55"/>
    </row>
    <row r="6625" spans="2:2" ht="13.85" x14ac:dyDescent="0.3">
      <c r="B6625" s="55"/>
    </row>
    <row r="6626" spans="2:2" ht="13.85" x14ac:dyDescent="0.3">
      <c r="B6626" s="55"/>
    </row>
    <row r="6627" spans="2:2" ht="13.85" x14ac:dyDescent="0.3">
      <c r="B6627" s="55"/>
    </row>
    <row r="6628" spans="2:2" ht="13.85" x14ac:dyDescent="0.3">
      <c r="B6628" s="55"/>
    </row>
    <row r="6629" spans="2:2" ht="13.85" x14ac:dyDescent="0.3">
      <c r="B6629" s="55"/>
    </row>
    <row r="6630" spans="2:2" ht="13.85" x14ac:dyDescent="0.3">
      <c r="B6630" s="55"/>
    </row>
    <row r="6631" spans="2:2" ht="13.85" x14ac:dyDescent="0.3">
      <c r="B6631" s="55"/>
    </row>
    <row r="6632" spans="2:2" ht="13.85" x14ac:dyDescent="0.3">
      <c r="B6632" s="55"/>
    </row>
    <row r="6633" spans="2:2" ht="13.85" x14ac:dyDescent="0.3">
      <c r="B6633" s="55"/>
    </row>
    <row r="6634" spans="2:2" ht="13.85" x14ac:dyDescent="0.3">
      <c r="B6634" s="55"/>
    </row>
    <row r="6635" spans="2:2" ht="13.85" x14ac:dyDescent="0.3">
      <c r="B6635" s="55"/>
    </row>
    <row r="6636" spans="2:2" ht="13.85" x14ac:dyDescent="0.3">
      <c r="B6636" s="55"/>
    </row>
    <row r="6637" spans="2:2" ht="13.85" x14ac:dyDescent="0.3">
      <c r="B6637" s="55"/>
    </row>
    <row r="6638" spans="2:2" ht="13.85" x14ac:dyDescent="0.3">
      <c r="B6638" s="55"/>
    </row>
    <row r="6639" spans="2:2" ht="13.85" x14ac:dyDescent="0.3">
      <c r="B6639" s="55"/>
    </row>
    <row r="6640" spans="2:2" ht="13.85" x14ac:dyDescent="0.3">
      <c r="B6640" s="55"/>
    </row>
    <row r="6641" spans="2:2" ht="13.85" x14ac:dyDescent="0.3">
      <c r="B6641" s="55"/>
    </row>
    <row r="6642" spans="2:2" ht="13.85" x14ac:dyDescent="0.3">
      <c r="B6642" s="55"/>
    </row>
    <row r="6643" spans="2:2" ht="13.85" x14ac:dyDescent="0.3">
      <c r="B6643" s="55"/>
    </row>
    <row r="6644" spans="2:2" ht="13.85" x14ac:dyDescent="0.3">
      <c r="B6644" s="55"/>
    </row>
    <row r="6645" spans="2:2" ht="13.85" x14ac:dyDescent="0.3">
      <c r="B6645" s="55"/>
    </row>
    <row r="6646" spans="2:2" ht="13.85" x14ac:dyDescent="0.3">
      <c r="B6646" s="55"/>
    </row>
    <row r="6647" spans="2:2" ht="13.85" x14ac:dyDescent="0.3">
      <c r="B6647" s="55"/>
    </row>
    <row r="6648" spans="2:2" ht="13.85" x14ac:dyDescent="0.3">
      <c r="B6648" s="55"/>
    </row>
    <row r="6649" spans="2:2" ht="13.85" x14ac:dyDescent="0.3">
      <c r="B6649" s="55"/>
    </row>
    <row r="6650" spans="2:2" ht="13.85" x14ac:dyDescent="0.3">
      <c r="B6650" s="55"/>
    </row>
    <row r="6651" spans="2:2" ht="13.85" x14ac:dyDescent="0.3">
      <c r="B6651" s="55"/>
    </row>
    <row r="6652" spans="2:2" ht="13.85" x14ac:dyDescent="0.3">
      <c r="B6652" s="55"/>
    </row>
    <row r="6653" spans="2:2" ht="13.85" x14ac:dyDescent="0.3">
      <c r="B6653" s="55"/>
    </row>
    <row r="6654" spans="2:2" ht="13.85" x14ac:dyDescent="0.3">
      <c r="B6654" s="55"/>
    </row>
    <row r="6655" spans="2:2" ht="13.85" x14ac:dyDescent="0.3">
      <c r="B6655" s="55"/>
    </row>
    <row r="6656" spans="2:2" ht="13.85" x14ac:dyDescent="0.3">
      <c r="B6656" s="55"/>
    </row>
    <row r="6657" spans="2:2" ht="13.85" x14ac:dyDescent="0.3">
      <c r="B6657" s="55"/>
    </row>
    <row r="6658" spans="2:2" ht="13.85" x14ac:dyDescent="0.3">
      <c r="B6658" s="55"/>
    </row>
    <row r="6659" spans="2:2" ht="13.85" x14ac:dyDescent="0.3">
      <c r="B6659" s="55"/>
    </row>
    <row r="6660" spans="2:2" ht="13.85" x14ac:dyDescent="0.3">
      <c r="B6660" s="55"/>
    </row>
    <row r="6661" spans="2:2" ht="13.85" x14ac:dyDescent="0.3">
      <c r="B6661" s="55"/>
    </row>
    <row r="6662" spans="2:2" ht="13.85" x14ac:dyDescent="0.3">
      <c r="B6662" s="55"/>
    </row>
    <row r="6663" spans="2:2" ht="13.85" x14ac:dyDescent="0.3">
      <c r="B6663" s="55"/>
    </row>
    <row r="6664" spans="2:2" ht="13.85" x14ac:dyDescent="0.3">
      <c r="B6664" s="55"/>
    </row>
    <row r="6665" spans="2:2" ht="13.85" x14ac:dyDescent="0.3">
      <c r="B6665" s="55"/>
    </row>
    <row r="6666" spans="2:2" ht="13.85" x14ac:dyDescent="0.3">
      <c r="B6666" s="55"/>
    </row>
    <row r="6667" spans="2:2" ht="13.85" x14ac:dyDescent="0.3">
      <c r="B6667" s="55"/>
    </row>
    <row r="6668" spans="2:2" ht="13.85" x14ac:dyDescent="0.3">
      <c r="B6668" s="55"/>
    </row>
    <row r="6669" spans="2:2" ht="13.85" x14ac:dyDescent="0.3">
      <c r="B6669" s="55"/>
    </row>
    <row r="6670" spans="2:2" ht="13.85" x14ac:dyDescent="0.3">
      <c r="B6670" s="55"/>
    </row>
    <row r="6671" spans="2:2" ht="13.85" x14ac:dyDescent="0.3">
      <c r="B6671" s="55"/>
    </row>
    <row r="6672" spans="2:2" ht="13.85" x14ac:dyDescent="0.3">
      <c r="B6672" s="55"/>
    </row>
    <row r="6673" spans="2:2" ht="13.85" x14ac:dyDescent="0.3">
      <c r="B6673" s="55"/>
    </row>
    <row r="6674" spans="2:2" ht="13.85" x14ac:dyDescent="0.3">
      <c r="B6674" s="55"/>
    </row>
    <row r="6675" spans="2:2" ht="13.85" x14ac:dyDescent="0.3">
      <c r="B6675" s="55"/>
    </row>
    <row r="6676" spans="2:2" ht="13.85" x14ac:dyDescent="0.3">
      <c r="B6676" s="55"/>
    </row>
    <row r="6677" spans="2:2" ht="13.85" x14ac:dyDescent="0.3">
      <c r="B6677" s="55"/>
    </row>
    <row r="6678" spans="2:2" ht="13.85" x14ac:dyDescent="0.3">
      <c r="B6678" s="55"/>
    </row>
    <row r="6679" spans="2:2" ht="13.85" x14ac:dyDescent="0.3">
      <c r="B6679" s="55"/>
    </row>
    <row r="6680" spans="2:2" ht="13.85" x14ac:dyDescent="0.3">
      <c r="B6680" s="55"/>
    </row>
    <row r="6681" spans="2:2" ht="13.85" x14ac:dyDescent="0.3">
      <c r="B6681" s="55"/>
    </row>
    <row r="6682" spans="2:2" ht="13.85" x14ac:dyDescent="0.3">
      <c r="B6682" s="55"/>
    </row>
    <row r="6683" spans="2:2" ht="13.85" x14ac:dyDescent="0.3">
      <c r="B6683" s="55"/>
    </row>
    <row r="6684" spans="2:2" ht="13.85" x14ac:dyDescent="0.3">
      <c r="B6684" s="55"/>
    </row>
    <row r="6685" spans="2:2" ht="13.85" x14ac:dyDescent="0.3">
      <c r="B6685" s="55"/>
    </row>
    <row r="6686" spans="2:2" ht="13.85" x14ac:dyDescent="0.3">
      <c r="B6686" s="55"/>
    </row>
    <row r="6687" spans="2:2" ht="13.85" x14ac:dyDescent="0.3">
      <c r="B6687" s="55"/>
    </row>
    <row r="6688" spans="2:2" ht="13.85" x14ac:dyDescent="0.3">
      <c r="B6688" s="55"/>
    </row>
    <row r="6689" spans="2:2" ht="13.85" x14ac:dyDescent="0.3">
      <c r="B6689" s="55"/>
    </row>
    <row r="6690" spans="2:2" ht="13.85" x14ac:dyDescent="0.3">
      <c r="B6690" s="55"/>
    </row>
    <row r="6691" spans="2:2" ht="13.85" x14ac:dyDescent="0.3">
      <c r="B6691" s="55"/>
    </row>
    <row r="6692" spans="2:2" ht="13.85" x14ac:dyDescent="0.3">
      <c r="B6692" s="55"/>
    </row>
    <row r="6693" spans="2:2" ht="13.85" x14ac:dyDescent="0.3">
      <c r="B6693" s="55"/>
    </row>
    <row r="6694" spans="2:2" ht="13.85" x14ac:dyDescent="0.3">
      <c r="B6694" s="55"/>
    </row>
    <row r="6695" spans="2:2" ht="13.85" x14ac:dyDescent="0.3">
      <c r="B6695" s="55"/>
    </row>
    <row r="6696" spans="2:2" ht="13.85" x14ac:dyDescent="0.3">
      <c r="B6696" s="55"/>
    </row>
    <row r="6697" spans="2:2" ht="13.85" x14ac:dyDescent="0.3">
      <c r="B6697" s="55"/>
    </row>
    <row r="6698" spans="2:2" ht="13.85" x14ac:dyDescent="0.3">
      <c r="B6698" s="55"/>
    </row>
    <row r="6699" spans="2:2" ht="13.85" x14ac:dyDescent="0.3">
      <c r="B6699" s="55"/>
    </row>
    <row r="6700" spans="2:2" ht="13.85" x14ac:dyDescent="0.3">
      <c r="B6700" s="55"/>
    </row>
    <row r="6701" spans="2:2" ht="13.85" x14ac:dyDescent="0.3">
      <c r="B6701" s="55"/>
    </row>
    <row r="6702" spans="2:2" ht="13.85" x14ac:dyDescent="0.3">
      <c r="B6702" s="55"/>
    </row>
    <row r="6703" spans="2:2" ht="13.85" x14ac:dyDescent="0.3">
      <c r="B6703" s="55"/>
    </row>
    <row r="6704" spans="2:2" ht="13.85" x14ac:dyDescent="0.3">
      <c r="B6704" s="55"/>
    </row>
    <row r="6705" spans="2:2" ht="13.85" x14ac:dyDescent="0.3">
      <c r="B6705" s="55"/>
    </row>
    <row r="6706" spans="2:2" ht="13.85" x14ac:dyDescent="0.3">
      <c r="B6706" s="55"/>
    </row>
    <row r="6707" spans="2:2" ht="13.85" x14ac:dyDescent="0.3">
      <c r="B6707" s="55"/>
    </row>
    <row r="6708" spans="2:2" ht="13.85" x14ac:dyDescent="0.3">
      <c r="B6708" s="55"/>
    </row>
    <row r="6709" spans="2:2" ht="13.85" x14ac:dyDescent="0.3">
      <c r="B6709" s="55"/>
    </row>
    <row r="6710" spans="2:2" ht="13.85" x14ac:dyDescent="0.3">
      <c r="B6710" s="55"/>
    </row>
    <row r="6711" spans="2:2" ht="13.85" x14ac:dyDescent="0.3">
      <c r="B6711" s="55"/>
    </row>
    <row r="6712" spans="2:2" ht="13.85" x14ac:dyDescent="0.3">
      <c r="B6712" s="55"/>
    </row>
    <row r="6713" spans="2:2" ht="13.85" x14ac:dyDescent="0.3">
      <c r="B6713" s="55"/>
    </row>
    <row r="6714" spans="2:2" ht="13.85" x14ac:dyDescent="0.3">
      <c r="B6714" s="55"/>
    </row>
    <row r="6715" spans="2:2" ht="13.85" x14ac:dyDescent="0.3">
      <c r="B6715" s="55"/>
    </row>
    <row r="6716" spans="2:2" ht="13.85" x14ac:dyDescent="0.3">
      <c r="B6716" s="55"/>
    </row>
    <row r="6717" spans="2:2" ht="13.85" x14ac:dyDescent="0.3">
      <c r="B6717" s="55"/>
    </row>
    <row r="6718" spans="2:2" ht="13.85" x14ac:dyDescent="0.3">
      <c r="B6718" s="55"/>
    </row>
    <row r="6719" spans="2:2" ht="13.85" x14ac:dyDescent="0.3">
      <c r="B6719" s="55"/>
    </row>
    <row r="6720" spans="2:2" ht="13.85" x14ac:dyDescent="0.3">
      <c r="B6720" s="55"/>
    </row>
    <row r="6721" spans="2:2" ht="13.85" x14ac:dyDescent="0.3">
      <c r="B6721" s="55"/>
    </row>
    <row r="6722" spans="2:2" ht="13.85" x14ac:dyDescent="0.3">
      <c r="B6722" s="55"/>
    </row>
    <row r="6723" spans="2:2" ht="13.85" x14ac:dyDescent="0.3">
      <c r="B6723" s="55"/>
    </row>
    <row r="6724" spans="2:2" ht="13.85" x14ac:dyDescent="0.3">
      <c r="B6724" s="55"/>
    </row>
    <row r="6725" spans="2:2" ht="13.85" x14ac:dyDescent="0.3">
      <c r="B6725" s="55"/>
    </row>
    <row r="6726" spans="2:2" ht="13.85" x14ac:dyDescent="0.3">
      <c r="B6726" s="55"/>
    </row>
    <row r="6727" spans="2:2" ht="13.85" x14ac:dyDescent="0.3">
      <c r="B6727" s="55"/>
    </row>
    <row r="6728" spans="2:2" ht="13.85" x14ac:dyDescent="0.3">
      <c r="B6728" s="55"/>
    </row>
    <row r="6729" spans="2:2" ht="13.85" x14ac:dyDescent="0.3">
      <c r="B6729" s="55"/>
    </row>
    <row r="6730" spans="2:2" ht="13.85" x14ac:dyDescent="0.3">
      <c r="B6730" s="55"/>
    </row>
    <row r="6731" spans="2:2" ht="13.85" x14ac:dyDescent="0.3">
      <c r="B6731" s="55"/>
    </row>
    <row r="6732" spans="2:2" ht="13.85" x14ac:dyDescent="0.3">
      <c r="B6732" s="55"/>
    </row>
    <row r="6733" spans="2:2" ht="13.85" x14ac:dyDescent="0.3">
      <c r="B6733" s="55"/>
    </row>
    <row r="6734" spans="2:2" ht="13.85" x14ac:dyDescent="0.3">
      <c r="B6734" s="55"/>
    </row>
    <row r="6735" spans="2:2" ht="13.85" x14ac:dyDescent="0.3">
      <c r="B6735" s="55"/>
    </row>
    <row r="6736" spans="2:2" ht="13.85" x14ac:dyDescent="0.3">
      <c r="B6736" s="55"/>
    </row>
    <row r="6737" spans="2:2" ht="13.85" x14ac:dyDescent="0.3">
      <c r="B6737" s="55"/>
    </row>
    <row r="6738" spans="2:2" ht="13.85" x14ac:dyDescent="0.3">
      <c r="B6738" s="55"/>
    </row>
    <row r="6739" spans="2:2" ht="13.85" x14ac:dyDescent="0.3">
      <c r="B6739" s="55"/>
    </row>
    <row r="6740" spans="2:2" ht="13.85" x14ac:dyDescent="0.3">
      <c r="B6740" s="55"/>
    </row>
    <row r="6741" spans="2:2" ht="13.85" x14ac:dyDescent="0.3">
      <c r="B6741" s="55"/>
    </row>
    <row r="6742" spans="2:2" ht="13.85" x14ac:dyDescent="0.3">
      <c r="B6742" s="55"/>
    </row>
    <row r="6743" spans="2:2" ht="13.85" x14ac:dyDescent="0.3">
      <c r="B6743" s="55"/>
    </row>
    <row r="6744" spans="2:2" ht="13.85" x14ac:dyDescent="0.3">
      <c r="B6744" s="55"/>
    </row>
    <row r="6745" spans="2:2" ht="13.85" x14ac:dyDescent="0.3">
      <c r="B6745" s="55"/>
    </row>
    <row r="6746" spans="2:2" ht="13.85" x14ac:dyDescent="0.3">
      <c r="B6746" s="55"/>
    </row>
    <row r="6747" spans="2:2" ht="13.85" x14ac:dyDescent="0.3">
      <c r="B6747" s="55"/>
    </row>
    <row r="6748" spans="2:2" ht="13.85" x14ac:dyDescent="0.3">
      <c r="B6748" s="55"/>
    </row>
    <row r="6749" spans="2:2" ht="13.85" x14ac:dyDescent="0.3">
      <c r="B6749" s="55"/>
    </row>
    <row r="6750" spans="2:2" ht="13.85" x14ac:dyDescent="0.3">
      <c r="B6750" s="55"/>
    </row>
    <row r="6751" spans="2:2" ht="13.85" x14ac:dyDescent="0.3">
      <c r="B6751" s="55"/>
    </row>
    <row r="6752" spans="2:2" ht="13.85" x14ac:dyDescent="0.3">
      <c r="B6752" s="55"/>
    </row>
    <row r="6753" spans="2:2" ht="13.85" x14ac:dyDescent="0.3">
      <c r="B6753" s="55"/>
    </row>
    <row r="6754" spans="2:2" ht="13.85" x14ac:dyDescent="0.3">
      <c r="B6754" s="55"/>
    </row>
    <row r="6755" spans="2:2" ht="13.85" x14ac:dyDescent="0.3">
      <c r="B6755" s="55"/>
    </row>
    <row r="6756" spans="2:2" ht="13.85" x14ac:dyDescent="0.3">
      <c r="B6756" s="55"/>
    </row>
    <row r="6757" spans="2:2" ht="13.85" x14ac:dyDescent="0.3">
      <c r="B6757" s="55"/>
    </row>
    <row r="6758" spans="2:2" ht="13.85" x14ac:dyDescent="0.3">
      <c r="B6758" s="55"/>
    </row>
    <row r="6759" spans="2:2" ht="13.85" x14ac:dyDescent="0.3">
      <c r="B6759" s="55"/>
    </row>
    <row r="6760" spans="2:2" ht="13.85" x14ac:dyDescent="0.3">
      <c r="B6760" s="55"/>
    </row>
    <row r="6761" spans="2:2" ht="13.85" x14ac:dyDescent="0.3">
      <c r="B6761" s="55"/>
    </row>
    <row r="6762" spans="2:2" ht="13.85" x14ac:dyDescent="0.3">
      <c r="B6762" s="55"/>
    </row>
    <row r="6763" spans="2:2" ht="13.85" x14ac:dyDescent="0.3">
      <c r="B6763" s="55"/>
    </row>
    <row r="6764" spans="2:2" ht="13.85" x14ac:dyDescent="0.3">
      <c r="B6764" s="55"/>
    </row>
    <row r="6765" spans="2:2" ht="13.85" x14ac:dyDescent="0.3">
      <c r="B6765" s="55"/>
    </row>
    <row r="6766" spans="2:2" ht="13.85" x14ac:dyDescent="0.3">
      <c r="B6766" s="55"/>
    </row>
    <row r="6767" spans="2:2" ht="13.85" x14ac:dyDescent="0.3">
      <c r="B6767" s="55"/>
    </row>
    <row r="6768" spans="2:2" ht="13.85" x14ac:dyDescent="0.3">
      <c r="B6768" s="55"/>
    </row>
    <row r="6769" spans="2:2" ht="13.85" x14ac:dyDescent="0.3">
      <c r="B6769" s="55"/>
    </row>
    <row r="6770" spans="2:2" ht="13.85" x14ac:dyDescent="0.3">
      <c r="B6770" s="55"/>
    </row>
    <row r="6771" spans="2:2" ht="13.85" x14ac:dyDescent="0.3">
      <c r="B6771" s="55"/>
    </row>
    <row r="6772" spans="2:2" ht="13.85" x14ac:dyDescent="0.3">
      <c r="B6772" s="55"/>
    </row>
    <row r="6773" spans="2:2" ht="13.85" x14ac:dyDescent="0.3">
      <c r="B6773" s="55"/>
    </row>
    <row r="6774" spans="2:2" ht="13.85" x14ac:dyDescent="0.3">
      <c r="B6774" s="55"/>
    </row>
    <row r="6775" spans="2:2" ht="13.85" x14ac:dyDescent="0.3">
      <c r="B6775" s="55"/>
    </row>
    <row r="6776" spans="2:2" ht="13.85" x14ac:dyDescent="0.3">
      <c r="B6776" s="55"/>
    </row>
    <row r="6777" spans="2:2" ht="13.85" x14ac:dyDescent="0.3">
      <c r="B6777" s="55"/>
    </row>
    <row r="6778" spans="2:2" ht="13.85" x14ac:dyDescent="0.3">
      <c r="B6778" s="55"/>
    </row>
    <row r="6779" spans="2:2" ht="13.85" x14ac:dyDescent="0.3">
      <c r="B6779" s="55"/>
    </row>
    <row r="6780" spans="2:2" ht="13.85" x14ac:dyDescent="0.3">
      <c r="B6780" s="55"/>
    </row>
    <row r="6781" spans="2:2" ht="13.85" x14ac:dyDescent="0.3">
      <c r="B6781" s="55"/>
    </row>
    <row r="6782" spans="2:2" ht="13.85" x14ac:dyDescent="0.3">
      <c r="B6782" s="55"/>
    </row>
    <row r="6783" spans="2:2" ht="13.85" x14ac:dyDescent="0.3">
      <c r="B6783" s="55"/>
    </row>
    <row r="6784" spans="2:2" ht="13.85" x14ac:dyDescent="0.3">
      <c r="B6784" s="55"/>
    </row>
    <row r="6785" spans="2:2" ht="13.85" x14ac:dyDescent="0.3">
      <c r="B6785" s="55"/>
    </row>
    <row r="6786" spans="2:2" ht="13.85" x14ac:dyDescent="0.3">
      <c r="B6786" s="55"/>
    </row>
    <row r="6787" spans="2:2" ht="13.85" x14ac:dyDescent="0.3">
      <c r="B6787" s="55"/>
    </row>
    <row r="6788" spans="2:2" ht="13.85" x14ac:dyDescent="0.3">
      <c r="B6788" s="55"/>
    </row>
    <row r="6789" spans="2:2" ht="13.85" x14ac:dyDescent="0.3">
      <c r="B6789" s="55"/>
    </row>
    <row r="6790" spans="2:2" ht="13.85" x14ac:dyDescent="0.3">
      <c r="B6790" s="55"/>
    </row>
    <row r="6791" spans="2:2" ht="13.85" x14ac:dyDescent="0.3">
      <c r="B6791" s="55"/>
    </row>
    <row r="6792" spans="2:2" ht="13.85" x14ac:dyDescent="0.3">
      <c r="B6792" s="55"/>
    </row>
    <row r="6793" spans="2:2" ht="13.85" x14ac:dyDescent="0.3">
      <c r="B6793" s="55"/>
    </row>
    <row r="6794" spans="2:2" ht="13.85" x14ac:dyDescent="0.3">
      <c r="B6794" s="55"/>
    </row>
    <row r="6795" spans="2:2" ht="13.85" x14ac:dyDescent="0.3">
      <c r="B6795" s="55"/>
    </row>
    <row r="6796" spans="2:2" ht="13.85" x14ac:dyDescent="0.3">
      <c r="B6796" s="55"/>
    </row>
    <row r="6797" spans="2:2" ht="13.85" x14ac:dyDescent="0.3">
      <c r="B6797" s="55"/>
    </row>
    <row r="6798" spans="2:2" ht="13.85" x14ac:dyDescent="0.3">
      <c r="B6798" s="55"/>
    </row>
    <row r="6799" spans="2:2" ht="13.85" x14ac:dyDescent="0.3">
      <c r="B6799" s="55"/>
    </row>
    <row r="6800" spans="2:2" ht="13.85" x14ac:dyDescent="0.3">
      <c r="B6800" s="55"/>
    </row>
    <row r="6801" spans="2:2" ht="13.85" x14ac:dyDescent="0.3">
      <c r="B6801" s="55"/>
    </row>
    <row r="6802" spans="2:2" ht="13.85" x14ac:dyDescent="0.3">
      <c r="B6802" s="55"/>
    </row>
    <row r="6803" spans="2:2" ht="13.85" x14ac:dyDescent="0.3">
      <c r="B6803" s="55"/>
    </row>
    <row r="6804" spans="2:2" ht="13.85" x14ac:dyDescent="0.3">
      <c r="B6804" s="55"/>
    </row>
    <row r="6805" spans="2:2" ht="13.85" x14ac:dyDescent="0.3">
      <c r="B6805" s="55"/>
    </row>
    <row r="6806" spans="2:2" ht="13.85" x14ac:dyDescent="0.3">
      <c r="B6806" s="55"/>
    </row>
    <row r="6807" spans="2:2" ht="13.85" x14ac:dyDescent="0.3">
      <c r="B6807" s="55"/>
    </row>
    <row r="6808" spans="2:2" ht="13.85" x14ac:dyDescent="0.3">
      <c r="B6808" s="55"/>
    </row>
    <row r="6809" spans="2:2" ht="13.85" x14ac:dyDescent="0.3">
      <c r="B6809" s="55"/>
    </row>
    <row r="6810" spans="2:2" ht="13.85" x14ac:dyDescent="0.3">
      <c r="B6810" s="55"/>
    </row>
    <row r="6811" spans="2:2" ht="13.85" x14ac:dyDescent="0.3">
      <c r="B6811" s="55"/>
    </row>
    <row r="6812" spans="2:2" ht="13.85" x14ac:dyDescent="0.3">
      <c r="B6812" s="55"/>
    </row>
    <row r="6813" spans="2:2" ht="13.85" x14ac:dyDescent="0.3">
      <c r="B6813" s="55"/>
    </row>
    <row r="6814" spans="2:2" ht="13.85" x14ac:dyDescent="0.3">
      <c r="B6814" s="55"/>
    </row>
    <row r="6815" spans="2:2" ht="13.85" x14ac:dyDescent="0.3">
      <c r="B6815" s="55"/>
    </row>
    <row r="6816" spans="2:2" ht="13.85" x14ac:dyDescent="0.3">
      <c r="B6816" s="55"/>
    </row>
    <row r="6817" spans="2:2" ht="13.85" x14ac:dyDescent="0.3">
      <c r="B6817" s="55"/>
    </row>
    <row r="6818" spans="2:2" ht="13.85" x14ac:dyDescent="0.3">
      <c r="B6818" s="55"/>
    </row>
    <row r="6819" spans="2:2" ht="13.85" x14ac:dyDescent="0.3">
      <c r="B6819" s="55"/>
    </row>
    <row r="6820" spans="2:2" ht="13.85" x14ac:dyDescent="0.3">
      <c r="B6820" s="55"/>
    </row>
    <row r="6821" spans="2:2" ht="13.85" x14ac:dyDescent="0.3">
      <c r="B6821" s="55"/>
    </row>
    <row r="6822" spans="2:2" ht="13.85" x14ac:dyDescent="0.3">
      <c r="B6822" s="55"/>
    </row>
    <row r="6823" spans="2:2" ht="13.85" x14ac:dyDescent="0.3">
      <c r="B6823" s="55"/>
    </row>
    <row r="6824" spans="2:2" ht="13.85" x14ac:dyDescent="0.3">
      <c r="B6824" s="55"/>
    </row>
    <row r="6825" spans="2:2" ht="13.85" x14ac:dyDescent="0.3">
      <c r="B6825" s="55"/>
    </row>
    <row r="6826" spans="2:2" ht="13.85" x14ac:dyDescent="0.3">
      <c r="B6826" s="55"/>
    </row>
    <row r="6827" spans="2:2" ht="13.85" x14ac:dyDescent="0.3">
      <c r="B6827" s="55"/>
    </row>
    <row r="6828" spans="2:2" ht="13.85" x14ac:dyDescent="0.3">
      <c r="B6828" s="55"/>
    </row>
    <row r="6829" spans="2:2" ht="13.85" x14ac:dyDescent="0.3">
      <c r="B6829" s="55"/>
    </row>
    <row r="6830" spans="2:2" ht="13.85" x14ac:dyDescent="0.3">
      <c r="B6830" s="55"/>
    </row>
    <row r="6831" spans="2:2" ht="13.85" x14ac:dyDescent="0.3">
      <c r="B6831" s="55"/>
    </row>
    <row r="6832" spans="2:2" ht="13.85" x14ac:dyDescent="0.3">
      <c r="B6832" s="55"/>
    </row>
    <row r="6833" spans="2:2" ht="13.85" x14ac:dyDescent="0.3">
      <c r="B6833" s="55"/>
    </row>
    <row r="6834" spans="2:2" ht="13.85" x14ac:dyDescent="0.3">
      <c r="B6834" s="55"/>
    </row>
    <row r="6835" spans="2:2" ht="13.85" x14ac:dyDescent="0.3">
      <c r="B6835" s="55"/>
    </row>
    <row r="6836" spans="2:2" ht="13.85" x14ac:dyDescent="0.3">
      <c r="B6836" s="55"/>
    </row>
    <row r="6837" spans="2:2" ht="13.85" x14ac:dyDescent="0.3">
      <c r="B6837" s="55"/>
    </row>
    <row r="6838" spans="2:2" ht="13.85" x14ac:dyDescent="0.3">
      <c r="B6838" s="55"/>
    </row>
    <row r="6839" spans="2:2" ht="13.85" x14ac:dyDescent="0.3">
      <c r="B6839" s="55"/>
    </row>
    <row r="6840" spans="2:2" ht="13.85" x14ac:dyDescent="0.3">
      <c r="B6840" s="55"/>
    </row>
    <row r="6841" spans="2:2" ht="13.85" x14ac:dyDescent="0.3">
      <c r="B6841" s="55"/>
    </row>
    <row r="6842" spans="2:2" ht="13.85" x14ac:dyDescent="0.3">
      <c r="B6842" s="55"/>
    </row>
    <row r="6843" spans="2:2" ht="13.85" x14ac:dyDescent="0.3">
      <c r="B6843" s="55"/>
    </row>
    <row r="6844" spans="2:2" ht="13.85" x14ac:dyDescent="0.3">
      <c r="B6844" s="55"/>
    </row>
    <row r="6845" spans="2:2" ht="13.85" x14ac:dyDescent="0.3">
      <c r="B6845" s="55"/>
    </row>
    <row r="6846" spans="2:2" ht="13.85" x14ac:dyDescent="0.3">
      <c r="B6846" s="55"/>
    </row>
    <row r="6847" spans="2:2" ht="13.85" x14ac:dyDescent="0.3">
      <c r="B6847" s="55"/>
    </row>
    <row r="6848" spans="2:2" ht="13.85" x14ac:dyDescent="0.3">
      <c r="B6848" s="55"/>
    </row>
    <row r="6849" spans="2:2" ht="13.85" x14ac:dyDescent="0.3">
      <c r="B6849" s="55"/>
    </row>
    <row r="6850" spans="2:2" ht="13.85" x14ac:dyDescent="0.3">
      <c r="B6850" s="55"/>
    </row>
    <row r="6851" spans="2:2" ht="13.85" x14ac:dyDescent="0.3">
      <c r="B6851" s="55"/>
    </row>
    <row r="6852" spans="2:2" ht="13.85" x14ac:dyDescent="0.3">
      <c r="B6852" s="55"/>
    </row>
    <row r="6853" spans="2:2" ht="13.85" x14ac:dyDescent="0.3">
      <c r="B6853" s="55"/>
    </row>
    <row r="6854" spans="2:2" ht="13.85" x14ac:dyDescent="0.3">
      <c r="B6854" s="55"/>
    </row>
    <row r="6855" spans="2:2" ht="13.85" x14ac:dyDescent="0.3">
      <c r="B6855" s="55"/>
    </row>
    <row r="6856" spans="2:2" ht="13.85" x14ac:dyDescent="0.3">
      <c r="B6856" s="55"/>
    </row>
    <row r="6857" spans="2:2" ht="13.85" x14ac:dyDescent="0.3">
      <c r="B6857" s="55"/>
    </row>
    <row r="6858" spans="2:2" ht="13.85" x14ac:dyDescent="0.3">
      <c r="B6858" s="55"/>
    </row>
    <row r="6859" spans="2:2" ht="13.85" x14ac:dyDescent="0.3">
      <c r="B6859" s="55"/>
    </row>
    <row r="6860" spans="2:2" ht="13.85" x14ac:dyDescent="0.3">
      <c r="B6860" s="55"/>
    </row>
    <row r="6861" spans="2:2" ht="13.85" x14ac:dyDescent="0.3">
      <c r="B6861" s="55"/>
    </row>
    <row r="6862" spans="2:2" ht="13.85" x14ac:dyDescent="0.3">
      <c r="B6862" s="55"/>
    </row>
    <row r="6863" spans="2:2" ht="13.85" x14ac:dyDescent="0.3">
      <c r="B6863" s="55"/>
    </row>
    <row r="6864" spans="2:2" ht="13.85" x14ac:dyDescent="0.3">
      <c r="B6864" s="55"/>
    </row>
    <row r="6865" spans="2:2" ht="13.85" x14ac:dyDescent="0.3">
      <c r="B6865" s="55"/>
    </row>
    <row r="6866" spans="2:2" ht="13.85" x14ac:dyDescent="0.3">
      <c r="B6866" s="55"/>
    </row>
    <row r="6867" spans="2:2" ht="13.85" x14ac:dyDescent="0.3">
      <c r="B6867" s="55"/>
    </row>
    <row r="6868" spans="2:2" ht="13.85" x14ac:dyDescent="0.3">
      <c r="B6868" s="55"/>
    </row>
    <row r="6869" spans="2:2" ht="13.85" x14ac:dyDescent="0.3">
      <c r="B6869" s="55"/>
    </row>
    <row r="6870" spans="2:2" ht="13.85" x14ac:dyDescent="0.3">
      <c r="B6870" s="55"/>
    </row>
    <row r="6871" spans="2:2" ht="13.85" x14ac:dyDescent="0.3">
      <c r="B6871" s="55"/>
    </row>
    <row r="6872" spans="2:2" ht="13.85" x14ac:dyDescent="0.3">
      <c r="B6872" s="55"/>
    </row>
    <row r="6873" spans="2:2" ht="13.85" x14ac:dyDescent="0.3">
      <c r="B6873" s="55"/>
    </row>
    <row r="6874" spans="2:2" ht="13.85" x14ac:dyDescent="0.3">
      <c r="B6874" s="55"/>
    </row>
    <row r="6875" spans="2:2" ht="13.85" x14ac:dyDescent="0.3">
      <c r="B6875" s="55"/>
    </row>
    <row r="6876" spans="2:2" ht="13.85" x14ac:dyDescent="0.3">
      <c r="B6876" s="55"/>
    </row>
    <row r="6877" spans="2:2" ht="13.85" x14ac:dyDescent="0.3">
      <c r="B6877" s="55"/>
    </row>
    <row r="6878" spans="2:2" ht="13.85" x14ac:dyDescent="0.3">
      <c r="B6878" s="55"/>
    </row>
    <row r="6879" spans="2:2" ht="13.85" x14ac:dyDescent="0.3">
      <c r="B6879" s="55"/>
    </row>
    <row r="6880" spans="2:2" ht="13.85" x14ac:dyDescent="0.3">
      <c r="B6880" s="55"/>
    </row>
    <row r="6881" spans="2:2" ht="13.85" x14ac:dyDescent="0.3">
      <c r="B6881" s="55"/>
    </row>
    <row r="6882" spans="2:2" ht="13.85" x14ac:dyDescent="0.3">
      <c r="B6882" s="55"/>
    </row>
    <row r="6883" spans="2:2" ht="13.85" x14ac:dyDescent="0.3">
      <c r="B6883" s="55"/>
    </row>
    <row r="6884" spans="2:2" ht="13.85" x14ac:dyDescent="0.3">
      <c r="B6884" s="55"/>
    </row>
    <row r="6885" spans="2:2" ht="13.85" x14ac:dyDescent="0.3">
      <c r="B6885" s="55"/>
    </row>
    <row r="6886" spans="2:2" ht="13.85" x14ac:dyDescent="0.3">
      <c r="B6886" s="55"/>
    </row>
    <row r="6887" spans="2:2" ht="13.85" x14ac:dyDescent="0.3">
      <c r="B6887" s="55"/>
    </row>
    <row r="6888" spans="2:2" ht="13.85" x14ac:dyDescent="0.3">
      <c r="B6888" s="55"/>
    </row>
    <row r="6889" spans="2:2" ht="13.85" x14ac:dyDescent="0.3">
      <c r="B6889" s="55"/>
    </row>
    <row r="6890" spans="2:2" ht="13.85" x14ac:dyDescent="0.3">
      <c r="B6890" s="55"/>
    </row>
    <row r="6891" spans="2:2" ht="13.85" x14ac:dyDescent="0.3">
      <c r="B6891" s="55"/>
    </row>
    <row r="6892" spans="2:2" ht="13.85" x14ac:dyDescent="0.3">
      <c r="B6892" s="55"/>
    </row>
    <row r="6893" spans="2:2" ht="13.85" x14ac:dyDescent="0.3">
      <c r="B6893" s="55"/>
    </row>
    <row r="6894" spans="2:2" ht="13.85" x14ac:dyDescent="0.3">
      <c r="B6894" s="55"/>
    </row>
    <row r="6895" spans="2:2" ht="13.85" x14ac:dyDescent="0.3">
      <c r="B6895" s="55"/>
    </row>
    <row r="6896" spans="2:2" ht="13.85" x14ac:dyDescent="0.3">
      <c r="B6896" s="55"/>
    </row>
    <row r="6897" spans="2:2" ht="13.85" x14ac:dyDescent="0.3">
      <c r="B6897" s="55"/>
    </row>
    <row r="6898" spans="2:2" ht="13.85" x14ac:dyDescent="0.3">
      <c r="B6898" s="55"/>
    </row>
    <row r="6899" spans="2:2" ht="13.85" x14ac:dyDescent="0.3">
      <c r="B6899" s="55"/>
    </row>
    <row r="6900" spans="2:2" ht="13.85" x14ac:dyDescent="0.3">
      <c r="B6900" s="55"/>
    </row>
    <row r="6901" spans="2:2" ht="13.85" x14ac:dyDescent="0.3">
      <c r="B6901" s="55"/>
    </row>
    <row r="6902" spans="2:2" ht="13.85" x14ac:dyDescent="0.3">
      <c r="B6902" s="55"/>
    </row>
    <row r="6903" spans="2:2" ht="13.85" x14ac:dyDescent="0.3">
      <c r="B6903" s="55"/>
    </row>
    <row r="6904" spans="2:2" ht="13.85" x14ac:dyDescent="0.3">
      <c r="B6904" s="55"/>
    </row>
    <row r="6905" spans="2:2" ht="13.85" x14ac:dyDescent="0.3">
      <c r="B6905" s="55"/>
    </row>
    <row r="6906" spans="2:2" ht="13.85" x14ac:dyDescent="0.3">
      <c r="B6906" s="55"/>
    </row>
    <row r="6907" spans="2:2" ht="13.85" x14ac:dyDescent="0.3">
      <c r="B6907" s="55"/>
    </row>
    <row r="6908" spans="2:2" ht="13.85" x14ac:dyDescent="0.3">
      <c r="B6908" s="55"/>
    </row>
    <row r="6909" spans="2:2" ht="13.85" x14ac:dyDescent="0.3">
      <c r="B6909" s="55"/>
    </row>
    <row r="6910" spans="2:2" ht="13.85" x14ac:dyDescent="0.3">
      <c r="B6910" s="55"/>
    </row>
    <row r="6911" spans="2:2" ht="13.85" x14ac:dyDescent="0.3">
      <c r="B6911" s="55"/>
    </row>
    <row r="6912" spans="2:2" ht="13.85" x14ac:dyDescent="0.3">
      <c r="B6912" s="55"/>
    </row>
    <row r="6913" spans="2:2" ht="13.85" x14ac:dyDescent="0.3">
      <c r="B6913" s="55"/>
    </row>
    <row r="6914" spans="2:2" ht="13.85" x14ac:dyDescent="0.3">
      <c r="B6914" s="55"/>
    </row>
    <row r="6915" spans="2:2" ht="13.85" x14ac:dyDescent="0.3">
      <c r="B6915" s="55"/>
    </row>
    <row r="6916" spans="2:2" ht="13.85" x14ac:dyDescent="0.3">
      <c r="B6916" s="55"/>
    </row>
    <row r="6917" spans="2:2" ht="13.85" x14ac:dyDescent="0.3">
      <c r="B6917" s="55"/>
    </row>
    <row r="6918" spans="2:2" ht="13.85" x14ac:dyDescent="0.3">
      <c r="B6918" s="55"/>
    </row>
    <row r="6919" spans="2:2" ht="13.85" x14ac:dyDescent="0.3">
      <c r="B6919" s="55"/>
    </row>
    <row r="6920" spans="2:2" ht="13.85" x14ac:dyDescent="0.3">
      <c r="B6920" s="55"/>
    </row>
    <row r="6921" spans="2:2" ht="13.85" x14ac:dyDescent="0.3">
      <c r="B6921" s="55"/>
    </row>
    <row r="6922" spans="2:2" ht="13.85" x14ac:dyDescent="0.3">
      <c r="B6922" s="55"/>
    </row>
    <row r="6923" spans="2:2" ht="13.85" x14ac:dyDescent="0.3">
      <c r="B6923" s="55"/>
    </row>
    <row r="6924" spans="2:2" ht="13.85" x14ac:dyDescent="0.3">
      <c r="B6924" s="55"/>
    </row>
    <row r="6925" spans="2:2" ht="13.85" x14ac:dyDescent="0.3">
      <c r="B6925" s="55"/>
    </row>
    <row r="6926" spans="2:2" ht="13.85" x14ac:dyDescent="0.3">
      <c r="B6926" s="55"/>
    </row>
    <row r="6927" spans="2:2" ht="13.85" x14ac:dyDescent="0.3">
      <c r="B6927" s="55"/>
    </row>
    <row r="6928" spans="2:2" ht="13.85" x14ac:dyDescent="0.3">
      <c r="B6928" s="55"/>
    </row>
    <row r="6929" spans="2:2" ht="13.85" x14ac:dyDescent="0.3">
      <c r="B6929" s="55"/>
    </row>
    <row r="6930" spans="2:2" ht="13.85" x14ac:dyDescent="0.3">
      <c r="B6930" s="55"/>
    </row>
    <row r="6931" spans="2:2" ht="13.85" x14ac:dyDescent="0.3">
      <c r="B6931" s="55"/>
    </row>
    <row r="6932" spans="2:2" ht="13.85" x14ac:dyDescent="0.3">
      <c r="B6932" s="55"/>
    </row>
    <row r="6933" spans="2:2" ht="13.85" x14ac:dyDescent="0.3">
      <c r="B6933" s="55"/>
    </row>
    <row r="6934" spans="2:2" ht="13.85" x14ac:dyDescent="0.3">
      <c r="B6934" s="55"/>
    </row>
    <row r="6935" spans="2:2" ht="13.85" x14ac:dyDescent="0.3">
      <c r="B6935" s="55"/>
    </row>
    <row r="6936" spans="2:2" ht="13.85" x14ac:dyDescent="0.3">
      <c r="B6936" s="55"/>
    </row>
    <row r="6937" spans="2:2" ht="13.85" x14ac:dyDescent="0.3">
      <c r="B6937" s="55"/>
    </row>
    <row r="6938" spans="2:2" ht="13.85" x14ac:dyDescent="0.3">
      <c r="B6938" s="55"/>
    </row>
    <row r="6939" spans="2:2" ht="13.85" x14ac:dyDescent="0.3">
      <c r="B6939" s="55"/>
    </row>
    <row r="6940" spans="2:2" ht="13.85" x14ac:dyDescent="0.3">
      <c r="B6940" s="55"/>
    </row>
    <row r="6941" spans="2:2" ht="13.85" x14ac:dyDescent="0.3">
      <c r="B6941" s="55"/>
    </row>
    <row r="6942" spans="2:2" ht="13.85" x14ac:dyDescent="0.3">
      <c r="B6942" s="55"/>
    </row>
    <row r="6943" spans="2:2" ht="13.85" x14ac:dyDescent="0.3">
      <c r="B6943" s="55"/>
    </row>
    <row r="6944" spans="2:2" ht="13.85" x14ac:dyDescent="0.3">
      <c r="B6944" s="55"/>
    </row>
    <row r="6945" spans="2:2" ht="13.85" x14ac:dyDescent="0.3">
      <c r="B6945" s="55"/>
    </row>
    <row r="6946" spans="2:2" ht="13.85" x14ac:dyDescent="0.3">
      <c r="B6946" s="55"/>
    </row>
    <row r="6947" spans="2:2" ht="13.85" x14ac:dyDescent="0.3">
      <c r="B6947" s="55"/>
    </row>
    <row r="6948" spans="2:2" ht="13.85" x14ac:dyDescent="0.3">
      <c r="B6948" s="55"/>
    </row>
    <row r="6949" spans="2:2" ht="13.85" x14ac:dyDescent="0.3">
      <c r="B6949" s="55"/>
    </row>
    <row r="6950" spans="2:2" ht="13.85" x14ac:dyDescent="0.3">
      <c r="B6950" s="55"/>
    </row>
    <row r="6951" spans="2:2" ht="13.85" x14ac:dyDescent="0.3">
      <c r="B6951" s="55"/>
    </row>
    <row r="6952" spans="2:2" ht="13.85" x14ac:dyDescent="0.3">
      <c r="B6952" s="55"/>
    </row>
    <row r="6953" spans="2:2" ht="13.85" x14ac:dyDescent="0.3">
      <c r="B6953" s="55"/>
    </row>
    <row r="6954" spans="2:2" ht="13.85" x14ac:dyDescent="0.3">
      <c r="B6954" s="55"/>
    </row>
    <row r="6955" spans="2:2" ht="13.85" x14ac:dyDescent="0.3">
      <c r="B6955" s="55"/>
    </row>
    <row r="6956" spans="2:2" ht="13.85" x14ac:dyDescent="0.3">
      <c r="B6956" s="55"/>
    </row>
    <row r="6957" spans="2:2" ht="13.85" x14ac:dyDescent="0.3">
      <c r="B6957" s="55"/>
    </row>
    <row r="6958" spans="2:2" ht="13.85" x14ac:dyDescent="0.3">
      <c r="B6958" s="55"/>
    </row>
    <row r="6959" spans="2:2" ht="13.85" x14ac:dyDescent="0.3">
      <c r="B6959" s="55"/>
    </row>
    <row r="6960" spans="2:2" ht="13.85" x14ac:dyDescent="0.3">
      <c r="B6960" s="55"/>
    </row>
    <row r="6961" spans="2:2" ht="13.85" x14ac:dyDescent="0.3">
      <c r="B6961" s="55"/>
    </row>
    <row r="6962" spans="2:2" ht="13.85" x14ac:dyDescent="0.3">
      <c r="B6962" s="55"/>
    </row>
    <row r="6963" spans="2:2" ht="13.85" x14ac:dyDescent="0.3">
      <c r="B6963" s="55"/>
    </row>
    <row r="6964" spans="2:2" ht="13.85" x14ac:dyDescent="0.3">
      <c r="B6964" s="55"/>
    </row>
    <row r="6965" spans="2:2" ht="13.85" x14ac:dyDescent="0.3">
      <c r="B6965" s="55"/>
    </row>
    <row r="6966" spans="2:2" ht="13.85" x14ac:dyDescent="0.3">
      <c r="B6966" s="55"/>
    </row>
    <row r="6967" spans="2:2" ht="13.85" x14ac:dyDescent="0.3">
      <c r="B6967" s="55"/>
    </row>
    <row r="6968" spans="2:2" ht="13.85" x14ac:dyDescent="0.3">
      <c r="B6968" s="55"/>
    </row>
    <row r="6969" spans="2:2" ht="13.85" x14ac:dyDescent="0.3">
      <c r="B6969" s="55"/>
    </row>
    <row r="6970" spans="2:2" ht="13.85" x14ac:dyDescent="0.3">
      <c r="B6970" s="55"/>
    </row>
    <row r="6971" spans="2:2" ht="13.85" x14ac:dyDescent="0.3">
      <c r="B6971" s="55"/>
    </row>
    <row r="6972" spans="2:2" ht="13.85" x14ac:dyDescent="0.3">
      <c r="B6972" s="55"/>
    </row>
    <row r="6973" spans="2:2" ht="13.85" x14ac:dyDescent="0.3">
      <c r="B6973" s="55"/>
    </row>
    <row r="6974" spans="2:2" ht="13.85" x14ac:dyDescent="0.3">
      <c r="B6974" s="55"/>
    </row>
    <row r="6975" spans="2:2" ht="13.85" x14ac:dyDescent="0.3">
      <c r="B6975" s="55"/>
    </row>
    <row r="6976" spans="2:2" ht="13.85" x14ac:dyDescent="0.3">
      <c r="B6976" s="55"/>
    </row>
    <row r="6977" spans="2:2" ht="13.85" x14ac:dyDescent="0.3">
      <c r="B6977" s="55"/>
    </row>
    <row r="6978" spans="2:2" ht="13.85" x14ac:dyDescent="0.3">
      <c r="B6978" s="55"/>
    </row>
    <row r="6979" spans="2:2" ht="13.85" x14ac:dyDescent="0.3">
      <c r="B6979" s="55"/>
    </row>
    <row r="6980" spans="2:2" ht="13.85" x14ac:dyDescent="0.3">
      <c r="B6980" s="55"/>
    </row>
    <row r="6981" spans="2:2" ht="13.85" x14ac:dyDescent="0.3">
      <c r="B6981" s="55"/>
    </row>
    <row r="6982" spans="2:2" ht="13.85" x14ac:dyDescent="0.3">
      <c r="B6982" s="55"/>
    </row>
    <row r="6983" spans="2:2" ht="13.85" x14ac:dyDescent="0.3">
      <c r="B6983" s="55"/>
    </row>
    <row r="6984" spans="2:2" ht="13.85" x14ac:dyDescent="0.3">
      <c r="B6984" s="55"/>
    </row>
    <row r="6985" spans="2:2" ht="13.85" x14ac:dyDescent="0.3">
      <c r="B6985" s="55"/>
    </row>
    <row r="6986" spans="2:2" ht="13.85" x14ac:dyDescent="0.3">
      <c r="B6986" s="55"/>
    </row>
    <row r="6987" spans="2:2" ht="13.85" x14ac:dyDescent="0.3">
      <c r="B6987" s="55"/>
    </row>
    <row r="6988" spans="2:2" ht="13.85" x14ac:dyDescent="0.3">
      <c r="B6988" s="55"/>
    </row>
    <row r="6989" spans="2:2" ht="13.85" x14ac:dyDescent="0.3">
      <c r="B6989" s="55"/>
    </row>
    <row r="6990" spans="2:2" ht="13.85" x14ac:dyDescent="0.3">
      <c r="B6990" s="55"/>
    </row>
    <row r="6991" spans="2:2" ht="13.85" x14ac:dyDescent="0.3">
      <c r="B6991" s="55"/>
    </row>
    <row r="6992" spans="2:2" ht="13.85" x14ac:dyDescent="0.3">
      <c r="B6992" s="55"/>
    </row>
    <row r="6993" spans="2:2" ht="13.85" x14ac:dyDescent="0.3">
      <c r="B6993" s="55"/>
    </row>
    <row r="6994" spans="2:2" ht="13.85" x14ac:dyDescent="0.3">
      <c r="B6994" s="55"/>
    </row>
    <row r="6995" spans="2:2" ht="13.85" x14ac:dyDescent="0.3">
      <c r="B6995" s="55"/>
    </row>
    <row r="6996" spans="2:2" ht="13.85" x14ac:dyDescent="0.3">
      <c r="B6996" s="55"/>
    </row>
    <row r="6997" spans="2:2" ht="13.85" x14ac:dyDescent="0.3">
      <c r="B6997" s="55"/>
    </row>
    <row r="6998" spans="2:2" ht="13.85" x14ac:dyDescent="0.3">
      <c r="B6998" s="55"/>
    </row>
    <row r="6999" spans="2:2" ht="13.85" x14ac:dyDescent="0.3">
      <c r="B6999" s="55"/>
    </row>
    <row r="7000" spans="2:2" ht="13.85" x14ac:dyDescent="0.3">
      <c r="B7000" s="55"/>
    </row>
    <row r="7001" spans="2:2" ht="13.85" x14ac:dyDescent="0.3">
      <c r="B7001" s="55"/>
    </row>
    <row r="7002" spans="2:2" ht="13.85" x14ac:dyDescent="0.3">
      <c r="B7002" s="55"/>
    </row>
    <row r="7003" spans="2:2" ht="13.85" x14ac:dyDescent="0.3">
      <c r="B7003" s="55"/>
    </row>
    <row r="7004" spans="2:2" ht="13.85" x14ac:dyDescent="0.3">
      <c r="B7004" s="55"/>
    </row>
    <row r="7005" spans="2:2" ht="13.85" x14ac:dyDescent="0.3">
      <c r="B7005" s="55"/>
    </row>
    <row r="7006" spans="2:2" ht="13.85" x14ac:dyDescent="0.3">
      <c r="B7006" s="55"/>
    </row>
    <row r="7007" spans="2:2" ht="13.85" x14ac:dyDescent="0.3">
      <c r="B7007" s="55"/>
    </row>
    <row r="7008" spans="2:2" ht="13.85" x14ac:dyDescent="0.3">
      <c r="B7008" s="55"/>
    </row>
    <row r="7009" spans="2:2" ht="13.85" x14ac:dyDescent="0.3">
      <c r="B7009" s="55"/>
    </row>
    <row r="7010" spans="2:2" ht="13.85" x14ac:dyDescent="0.3">
      <c r="B7010" s="55"/>
    </row>
    <row r="7011" spans="2:2" ht="13.85" x14ac:dyDescent="0.3">
      <c r="B7011" s="55"/>
    </row>
    <row r="7012" spans="2:2" ht="13.85" x14ac:dyDescent="0.3">
      <c r="B7012" s="55"/>
    </row>
    <row r="7013" spans="2:2" ht="13.85" x14ac:dyDescent="0.3">
      <c r="B7013" s="55"/>
    </row>
    <row r="7014" spans="2:2" ht="13.85" x14ac:dyDescent="0.3">
      <c r="B7014" s="55"/>
    </row>
    <row r="7015" spans="2:2" ht="13.85" x14ac:dyDescent="0.3">
      <c r="B7015" s="55"/>
    </row>
    <row r="7016" spans="2:2" ht="13.85" x14ac:dyDescent="0.3">
      <c r="B7016" s="55"/>
    </row>
    <row r="7017" spans="2:2" ht="13.85" x14ac:dyDescent="0.3">
      <c r="B7017" s="55"/>
    </row>
    <row r="7018" spans="2:2" ht="13.85" x14ac:dyDescent="0.3">
      <c r="B7018" s="55"/>
    </row>
    <row r="7019" spans="2:2" ht="13.85" x14ac:dyDescent="0.3">
      <c r="B7019" s="55"/>
    </row>
    <row r="7020" spans="2:2" ht="13.85" x14ac:dyDescent="0.3">
      <c r="B7020" s="55"/>
    </row>
    <row r="7021" spans="2:2" ht="13.85" x14ac:dyDescent="0.3">
      <c r="B7021" s="55"/>
    </row>
    <row r="7022" spans="2:2" ht="13.85" x14ac:dyDescent="0.3">
      <c r="B7022" s="55"/>
    </row>
    <row r="7023" spans="2:2" ht="13.85" x14ac:dyDescent="0.3">
      <c r="B7023" s="55"/>
    </row>
    <row r="7024" spans="2:2" ht="13.85" x14ac:dyDescent="0.3">
      <c r="B7024" s="55"/>
    </row>
    <row r="7025" spans="2:2" ht="13.85" x14ac:dyDescent="0.3">
      <c r="B7025" s="55"/>
    </row>
    <row r="7026" spans="2:2" ht="13.85" x14ac:dyDescent="0.3">
      <c r="B7026" s="55"/>
    </row>
    <row r="7027" spans="2:2" ht="13.85" x14ac:dyDescent="0.3">
      <c r="B7027" s="55"/>
    </row>
    <row r="7028" spans="2:2" ht="13.85" x14ac:dyDescent="0.3">
      <c r="B7028" s="55"/>
    </row>
    <row r="7029" spans="2:2" ht="13.85" x14ac:dyDescent="0.3">
      <c r="B7029" s="55"/>
    </row>
    <row r="7030" spans="2:2" ht="13.85" x14ac:dyDescent="0.3">
      <c r="B7030" s="55"/>
    </row>
    <row r="7031" spans="2:2" ht="13.85" x14ac:dyDescent="0.3">
      <c r="B7031" s="55"/>
    </row>
    <row r="7032" spans="2:2" ht="13.85" x14ac:dyDescent="0.3">
      <c r="B7032" s="55"/>
    </row>
    <row r="7033" spans="2:2" ht="13.85" x14ac:dyDescent="0.3">
      <c r="B7033" s="55"/>
    </row>
    <row r="7034" spans="2:2" ht="13.85" x14ac:dyDescent="0.3">
      <c r="B7034" s="55"/>
    </row>
    <row r="7035" spans="2:2" ht="13.85" x14ac:dyDescent="0.3">
      <c r="B7035" s="55"/>
    </row>
    <row r="7036" spans="2:2" ht="13.85" x14ac:dyDescent="0.3">
      <c r="B7036" s="55"/>
    </row>
    <row r="7037" spans="2:2" ht="13.85" x14ac:dyDescent="0.3">
      <c r="B7037" s="55"/>
    </row>
    <row r="7038" spans="2:2" ht="13.85" x14ac:dyDescent="0.3">
      <c r="B7038" s="55"/>
    </row>
    <row r="7039" spans="2:2" ht="13.85" x14ac:dyDescent="0.3">
      <c r="B7039" s="55"/>
    </row>
    <row r="7040" spans="2:2" ht="13.85" x14ac:dyDescent="0.3">
      <c r="B7040" s="55"/>
    </row>
    <row r="7041" spans="2:2" ht="13.85" x14ac:dyDescent="0.3">
      <c r="B7041" s="55"/>
    </row>
    <row r="7042" spans="2:2" ht="13.85" x14ac:dyDescent="0.3">
      <c r="B7042" s="55"/>
    </row>
    <row r="7043" spans="2:2" ht="13.85" x14ac:dyDescent="0.3">
      <c r="B7043" s="55"/>
    </row>
    <row r="7044" spans="2:2" ht="13.85" x14ac:dyDescent="0.3">
      <c r="B7044" s="55"/>
    </row>
    <row r="7045" spans="2:2" ht="13.85" x14ac:dyDescent="0.3">
      <c r="B7045" s="55"/>
    </row>
    <row r="7046" spans="2:2" ht="13.85" x14ac:dyDescent="0.3">
      <c r="B7046" s="55"/>
    </row>
    <row r="7047" spans="2:2" ht="13.85" x14ac:dyDescent="0.3">
      <c r="B7047" s="55"/>
    </row>
    <row r="7048" spans="2:2" ht="13.85" x14ac:dyDescent="0.3">
      <c r="B7048" s="55"/>
    </row>
    <row r="7049" spans="2:2" ht="13.85" x14ac:dyDescent="0.3">
      <c r="B7049" s="55"/>
    </row>
    <row r="7050" spans="2:2" ht="13.85" x14ac:dyDescent="0.3">
      <c r="B7050" s="55"/>
    </row>
    <row r="7051" spans="2:2" ht="13.85" x14ac:dyDescent="0.3">
      <c r="B7051" s="55"/>
    </row>
    <row r="7052" spans="2:2" ht="13.85" x14ac:dyDescent="0.3">
      <c r="B7052" s="55"/>
    </row>
    <row r="7053" spans="2:2" ht="13.85" x14ac:dyDescent="0.3">
      <c r="B7053" s="55"/>
    </row>
    <row r="7054" spans="2:2" ht="13.85" x14ac:dyDescent="0.3">
      <c r="B7054" s="55"/>
    </row>
    <row r="7055" spans="2:2" ht="13.85" x14ac:dyDescent="0.3">
      <c r="B7055" s="55"/>
    </row>
    <row r="7056" spans="2:2" ht="13.85" x14ac:dyDescent="0.3">
      <c r="B7056" s="55"/>
    </row>
    <row r="7057" spans="2:2" ht="13.85" x14ac:dyDescent="0.3">
      <c r="B7057" s="55"/>
    </row>
    <row r="7058" spans="2:2" ht="13.85" x14ac:dyDescent="0.3">
      <c r="B7058" s="55"/>
    </row>
    <row r="7059" spans="2:2" ht="13.85" x14ac:dyDescent="0.3">
      <c r="B7059" s="55"/>
    </row>
    <row r="7060" spans="2:2" ht="13.85" x14ac:dyDescent="0.3">
      <c r="B7060" s="55"/>
    </row>
    <row r="7061" spans="2:2" ht="13.85" x14ac:dyDescent="0.3">
      <c r="B7061" s="55"/>
    </row>
    <row r="7062" spans="2:2" ht="13.85" x14ac:dyDescent="0.3">
      <c r="B7062" s="55"/>
    </row>
    <row r="7063" spans="2:2" ht="13.85" x14ac:dyDescent="0.3">
      <c r="B7063" s="55"/>
    </row>
    <row r="7064" spans="2:2" ht="13.85" x14ac:dyDescent="0.3">
      <c r="B7064" s="55"/>
    </row>
    <row r="7065" spans="2:2" ht="13.85" x14ac:dyDescent="0.3">
      <c r="B7065" s="55"/>
    </row>
    <row r="7066" spans="2:2" ht="13.85" x14ac:dyDescent="0.3">
      <c r="B7066" s="55"/>
    </row>
    <row r="7067" spans="2:2" ht="13.85" x14ac:dyDescent="0.3">
      <c r="B7067" s="55"/>
    </row>
    <row r="7068" spans="2:2" ht="13.85" x14ac:dyDescent="0.3">
      <c r="B7068" s="55"/>
    </row>
    <row r="7069" spans="2:2" ht="13.85" x14ac:dyDescent="0.3">
      <c r="B7069" s="55"/>
    </row>
    <row r="7070" spans="2:2" ht="13.85" x14ac:dyDescent="0.3">
      <c r="B7070" s="55"/>
    </row>
    <row r="7071" spans="2:2" ht="13.85" x14ac:dyDescent="0.3">
      <c r="B7071" s="55"/>
    </row>
    <row r="7072" spans="2:2" ht="13.85" x14ac:dyDescent="0.3">
      <c r="B7072" s="55"/>
    </row>
    <row r="7073" spans="2:2" ht="13.85" x14ac:dyDescent="0.3">
      <c r="B7073" s="55"/>
    </row>
    <row r="7074" spans="2:2" ht="13.85" x14ac:dyDescent="0.3">
      <c r="B7074" s="55"/>
    </row>
    <row r="7075" spans="2:2" ht="13.85" x14ac:dyDescent="0.3">
      <c r="B7075" s="55"/>
    </row>
    <row r="7076" spans="2:2" ht="13.85" x14ac:dyDescent="0.3">
      <c r="B7076" s="55"/>
    </row>
    <row r="7077" spans="2:2" ht="13.85" x14ac:dyDescent="0.3">
      <c r="B7077" s="55"/>
    </row>
    <row r="7078" spans="2:2" ht="13.85" x14ac:dyDescent="0.3">
      <c r="B7078" s="55"/>
    </row>
    <row r="7079" spans="2:2" ht="13.85" x14ac:dyDescent="0.3">
      <c r="B7079" s="55"/>
    </row>
    <row r="7080" spans="2:2" ht="13.85" x14ac:dyDescent="0.3">
      <c r="B7080" s="55"/>
    </row>
    <row r="7081" spans="2:2" ht="13.85" x14ac:dyDescent="0.3">
      <c r="B7081" s="55"/>
    </row>
    <row r="7082" spans="2:2" ht="13.85" x14ac:dyDescent="0.3">
      <c r="B7082" s="55"/>
    </row>
    <row r="7083" spans="2:2" ht="13.85" x14ac:dyDescent="0.3">
      <c r="B7083" s="55"/>
    </row>
    <row r="7084" spans="2:2" ht="13.85" x14ac:dyDescent="0.3">
      <c r="B7084" s="55"/>
    </row>
    <row r="7085" spans="2:2" ht="13.85" x14ac:dyDescent="0.3">
      <c r="B7085" s="55"/>
    </row>
    <row r="7086" spans="2:2" ht="13.85" x14ac:dyDescent="0.3">
      <c r="B7086" s="55"/>
    </row>
    <row r="7087" spans="2:2" ht="13.85" x14ac:dyDescent="0.3">
      <c r="B7087" s="55"/>
    </row>
    <row r="7088" spans="2:2" ht="13.85" x14ac:dyDescent="0.3">
      <c r="B7088" s="55"/>
    </row>
    <row r="7089" spans="2:2" ht="13.85" x14ac:dyDescent="0.3">
      <c r="B7089" s="55"/>
    </row>
    <row r="7090" spans="2:2" ht="13.85" x14ac:dyDescent="0.3">
      <c r="B7090" s="55"/>
    </row>
    <row r="7091" spans="2:2" ht="13.85" x14ac:dyDescent="0.3">
      <c r="B7091" s="55"/>
    </row>
    <row r="7092" spans="2:2" ht="13.85" x14ac:dyDescent="0.3">
      <c r="B7092" s="55"/>
    </row>
    <row r="7093" spans="2:2" ht="13.85" x14ac:dyDescent="0.3">
      <c r="B7093" s="55"/>
    </row>
    <row r="7094" spans="2:2" ht="13.85" x14ac:dyDescent="0.3">
      <c r="B7094" s="55"/>
    </row>
    <row r="7095" spans="2:2" ht="13.85" x14ac:dyDescent="0.3">
      <c r="B7095" s="55"/>
    </row>
    <row r="7096" spans="2:2" ht="13.85" x14ac:dyDescent="0.3">
      <c r="B7096" s="55"/>
    </row>
    <row r="7097" spans="2:2" ht="13.85" x14ac:dyDescent="0.3">
      <c r="B7097" s="55"/>
    </row>
    <row r="7098" spans="2:2" ht="13.85" x14ac:dyDescent="0.3">
      <c r="B7098" s="55"/>
    </row>
    <row r="7099" spans="2:2" ht="13.85" x14ac:dyDescent="0.3">
      <c r="B7099" s="55"/>
    </row>
    <row r="7100" spans="2:2" ht="13.85" x14ac:dyDescent="0.3">
      <c r="B7100" s="55"/>
    </row>
    <row r="7101" spans="2:2" ht="13.85" x14ac:dyDescent="0.3">
      <c r="B7101" s="55"/>
    </row>
    <row r="7102" spans="2:2" ht="13.85" x14ac:dyDescent="0.3">
      <c r="B7102" s="55"/>
    </row>
    <row r="7103" spans="2:2" ht="13.85" x14ac:dyDescent="0.3">
      <c r="B7103" s="55"/>
    </row>
    <row r="7104" spans="2:2" ht="13.85" x14ac:dyDescent="0.3">
      <c r="B7104" s="55"/>
    </row>
    <row r="7105" spans="2:2" ht="13.85" x14ac:dyDescent="0.3">
      <c r="B7105" s="55"/>
    </row>
    <row r="7106" spans="2:2" ht="13.85" x14ac:dyDescent="0.3">
      <c r="B7106" s="55"/>
    </row>
    <row r="7107" spans="2:2" ht="13.85" x14ac:dyDescent="0.3">
      <c r="B7107" s="55"/>
    </row>
    <row r="7108" spans="2:2" ht="13.85" x14ac:dyDescent="0.3">
      <c r="B7108" s="55"/>
    </row>
    <row r="7109" spans="2:2" ht="13.85" x14ac:dyDescent="0.3">
      <c r="B7109" s="55"/>
    </row>
    <row r="7110" spans="2:2" ht="13.85" x14ac:dyDescent="0.3">
      <c r="B7110" s="55"/>
    </row>
    <row r="7111" spans="2:2" ht="13.85" x14ac:dyDescent="0.3">
      <c r="B7111" s="55"/>
    </row>
    <row r="7112" spans="2:2" ht="13.85" x14ac:dyDescent="0.3">
      <c r="B7112" s="55"/>
    </row>
    <row r="7113" spans="2:2" ht="13.85" x14ac:dyDescent="0.3">
      <c r="B7113" s="55"/>
    </row>
    <row r="7114" spans="2:2" ht="13.85" x14ac:dyDescent="0.3">
      <c r="B7114" s="55"/>
    </row>
    <row r="7115" spans="2:2" ht="13.85" x14ac:dyDescent="0.3">
      <c r="B7115" s="55"/>
    </row>
    <row r="7116" spans="2:2" ht="13.85" x14ac:dyDescent="0.3">
      <c r="B7116" s="55"/>
    </row>
    <row r="7117" spans="2:2" ht="13.85" x14ac:dyDescent="0.3">
      <c r="B7117" s="55"/>
    </row>
    <row r="7118" spans="2:2" ht="13.85" x14ac:dyDescent="0.3">
      <c r="B7118" s="55"/>
    </row>
    <row r="7119" spans="2:2" ht="13.85" x14ac:dyDescent="0.3">
      <c r="B7119" s="55"/>
    </row>
    <row r="7120" spans="2:2" ht="13.85" x14ac:dyDescent="0.3">
      <c r="B7120" s="55"/>
    </row>
    <row r="7121" spans="2:2" ht="13.85" x14ac:dyDescent="0.3">
      <c r="B7121" s="55"/>
    </row>
    <row r="7122" spans="2:2" ht="13.85" x14ac:dyDescent="0.3">
      <c r="B7122" s="55"/>
    </row>
    <row r="7123" spans="2:2" ht="13.85" x14ac:dyDescent="0.3">
      <c r="B7123" s="55"/>
    </row>
    <row r="7124" spans="2:2" ht="13.85" x14ac:dyDescent="0.3">
      <c r="B7124" s="55"/>
    </row>
    <row r="7125" spans="2:2" ht="13.85" x14ac:dyDescent="0.3">
      <c r="B7125" s="55"/>
    </row>
    <row r="7126" spans="2:2" ht="13.85" x14ac:dyDescent="0.3">
      <c r="B7126" s="55"/>
    </row>
    <row r="7127" spans="2:2" ht="13.85" x14ac:dyDescent="0.3">
      <c r="B7127" s="55"/>
    </row>
    <row r="7128" spans="2:2" ht="13.85" x14ac:dyDescent="0.3">
      <c r="B7128" s="55"/>
    </row>
    <row r="7129" spans="2:2" ht="13.85" x14ac:dyDescent="0.3">
      <c r="B7129" s="55"/>
    </row>
    <row r="7130" spans="2:2" ht="13.85" x14ac:dyDescent="0.3">
      <c r="B7130" s="55"/>
    </row>
    <row r="7131" spans="2:2" ht="13.85" x14ac:dyDescent="0.3">
      <c r="B7131" s="55"/>
    </row>
    <row r="7132" spans="2:2" ht="13.85" x14ac:dyDescent="0.3">
      <c r="B7132" s="55"/>
    </row>
    <row r="7133" spans="2:2" ht="13.85" x14ac:dyDescent="0.3">
      <c r="B7133" s="55"/>
    </row>
    <row r="7134" spans="2:2" ht="13.85" x14ac:dyDescent="0.3">
      <c r="B7134" s="55"/>
    </row>
    <row r="7135" spans="2:2" ht="13.85" x14ac:dyDescent="0.3">
      <c r="B7135" s="55"/>
    </row>
    <row r="7136" spans="2:2" ht="13.85" x14ac:dyDescent="0.3">
      <c r="B7136" s="55"/>
    </row>
    <row r="7137" spans="2:2" ht="13.85" x14ac:dyDescent="0.3">
      <c r="B7137" s="55"/>
    </row>
    <row r="7138" spans="2:2" ht="13.85" x14ac:dyDescent="0.3">
      <c r="B7138" s="55"/>
    </row>
    <row r="7139" spans="2:2" ht="13.85" x14ac:dyDescent="0.3">
      <c r="B7139" s="55"/>
    </row>
    <row r="7140" spans="2:2" ht="13.85" x14ac:dyDescent="0.3">
      <c r="B7140" s="55"/>
    </row>
    <row r="7141" spans="2:2" ht="13.85" x14ac:dyDescent="0.3">
      <c r="B7141" s="55"/>
    </row>
    <row r="7142" spans="2:2" ht="13.85" x14ac:dyDescent="0.3">
      <c r="B7142" s="55"/>
    </row>
    <row r="7143" spans="2:2" ht="13.85" x14ac:dyDescent="0.3">
      <c r="B7143" s="55"/>
    </row>
    <row r="7144" spans="2:2" ht="13.85" x14ac:dyDescent="0.3">
      <c r="B7144" s="55"/>
    </row>
    <row r="7145" spans="2:2" ht="13.85" x14ac:dyDescent="0.3">
      <c r="B7145" s="55"/>
    </row>
    <row r="7146" spans="2:2" ht="13.85" x14ac:dyDescent="0.3">
      <c r="B7146" s="55"/>
    </row>
    <row r="7147" spans="2:2" ht="13.85" x14ac:dyDescent="0.3">
      <c r="B7147" s="55"/>
    </row>
    <row r="7148" spans="2:2" ht="13.85" x14ac:dyDescent="0.3">
      <c r="B7148" s="55"/>
    </row>
    <row r="7149" spans="2:2" ht="13.85" x14ac:dyDescent="0.3">
      <c r="B7149" s="55"/>
    </row>
    <row r="7150" spans="2:2" ht="13.85" x14ac:dyDescent="0.3">
      <c r="B7150" s="55"/>
    </row>
    <row r="7151" spans="2:2" ht="13.85" x14ac:dyDescent="0.3">
      <c r="B7151" s="55"/>
    </row>
    <row r="7152" spans="2:2" ht="13.85" x14ac:dyDescent="0.3">
      <c r="B7152" s="55"/>
    </row>
    <row r="7153" spans="2:2" ht="13.85" x14ac:dyDescent="0.3">
      <c r="B7153" s="55"/>
    </row>
    <row r="7154" spans="2:2" ht="13.85" x14ac:dyDescent="0.3">
      <c r="B7154" s="55"/>
    </row>
    <row r="7155" spans="2:2" ht="13.85" x14ac:dyDescent="0.3">
      <c r="B7155" s="55"/>
    </row>
    <row r="7156" spans="2:2" ht="13.85" x14ac:dyDescent="0.3">
      <c r="B7156" s="55"/>
    </row>
    <row r="7157" spans="2:2" ht="13.85" x14ac:dyDescent="0.3">
      <c r="B7157" s="55"/>
    </row>
    <row r="7158" spans="2:2" ht="13.85" x14ac:dyDescent="0.3">
      <c r="B7158" s="55"/>
    </row>
    <row r="7159" spans="2:2" ht="13.85" x14ac:dyDescent="0.3">
      <c r="B7159" s="55"/>
    </row>
    <row r="7160" spans="2:2" ht="13.85" x14ac:dyDescent="0.3">
      <c r="B7160" s="55"/>
    </row>
    <row r="7161" spans="2:2" ht="13.85" x14ac:dyDescent="0.3">
      <c r="B7161" s="55"/>
    </row>
    <row r="7162" spans="2:2" ht="13.85" x14ac:dyDescent="0.3">
      <c r="B7162" s="55"/>
    </row>
    <row r="7163" spans="2:2" ht="13.85" x14ac:dyDescent="0.3">
      <c r="B7163" s="55"/>
    </row>
    <row r="7164" spans="2:2" ht="13.85" x14ac:dyDescent="0.3">
      <c r="B7164" s="55"/>
    </row>
    <row r="7165" spans="2:2" ht="13.85" x14ac:dyDescent="0.3">
      <c r="B7165" s="55"/>
    </row>
    <row r="7166" spans="2:2" ht="13.85" x14ac:dyDescent="0.3">
      <c r="B7166" s="55"/>
    </row>
    <row r="7167" spans="2:2" ht="13.85" x14ac:dyDescent="0.3">
      <c r="B7167" s="55"/>
    </row>
    <row r="7168" spans="2:2" ht="13.85" x14ac:dyDescent="0.3">
      <c r="B7168" s="55"/>
    </row>
    <row r="7169" spans="2:2" ht="13.85" x14ac:dyDescent="0.3">
      <c r="B7169" s="55"/>
    </row>
    <row r="7170" spans="2:2" ht="13.85" x14ac:dyDescent="0.3">
      <c r="B7170" s="55"/>
    </row>
    <row r="7171" spans="2:2" ht="13.85" x14ac:dyDescent="0.3">
      <c r="B7171" s="55"/>
    </row>
    <row r="7172" spans="2:2" ht="13.85" x14ac:dyDescent="0.3">
      <c r="B7172" s="55"/>
    </row>
    <row r="7173" spans="2:2" ht="13.85" x14ac:dyDescent="0.3">
      <c r="B7173" s="55"/>
    </row>
    <row r="7174" spans="2:2" ht="13.85" x14ac:dyDescent="0.3">
      <c r="B7174" s="55"/>
    </row>
    <row r="7175" spans="2:2" ht="13.85" x14ac:dyDescent="0.3">
      <c r="B7175" s="55"/>
    </row>
    <row r="7176" spans="2:2" ht="13.85" x14ac:dyDescent="0.3">
      <c r="B7176" s="55"/>
    </row>
    <row r="7177" spans="2:2" ht="13.85" x14ac:dyDescent="0.3">
      <c r="B7177" s="55"/>
    </row>
    <row r="7178" spans="2:2" ht="13.85" x14ac:dyDescent="0.3">
      <c r="B7178" s="55"/>
    </row>
    <row r="7179" spans="2:2" ht="13.85" x14ac:dyDescent="0.3">
      <c r="B7179" s="55"/>
    </row>
    <row r="7180" spans="2:2" ht="13.85" x14ac:dyDescent="0.3">
      <c r="B7180" s="55"/>
    </row>
    <row r="7181" spans="2:2" ht="13.85" x14ac:dyDescent="0.3">
      <c r="B7181" s="55"/>
    </row>
    <row r="7182" spans="2:2" ht="13.85" x14ac:dyDescent="0.3">
      <c r="B7182" s="55"/>
    </row>
    <row r="7183" spans="2:2" ht="13.85" x14ac:dyDescent="0.3">
      <c r="B7183" s="55"/>
    </row>
    <row r="7184" spans="2:2" ht="13.85" x14ac:dyDescent="0.3">
      <c r="B7184" s="55"/>
    </row>
    <row r="7185" spans="2:2" ht="13.85" x14ac:dyDescent="0.3">
      <c r="B7185" s="55"/>
    </row>
    <row r="7186" spans="2:2" ht="13.85" x14ac:dyDescent="0.3">
      <c r="B7186" s="55"/>
    </row>
    <row r="7187" spans="2:2" ht="13.85" x14ac:dyDescent="0.3">
      <c r="B7187" s="55"/>
    </row>
    <row r="7188" spans="2:2" ht="13.85" x14ac:dyDescent="0.3">
      <c r="B7188" s="55"/>
    </row>
    <row r="7189" spans="2:2" ht="13.85" x14ac:dyDescent="0.3">
      <c r="B7189" s="55"/>
    </row>
    <row r="7190" spans="2:2" ht="13.85" x14ac:dyDescent="0.3">
      <c r="B7190" s="55"/>
    </row>
    <row r="7191" spans="2:2" ht="13.85" x14ac:dyDescent="0.3">
      <c r="B7191" s="55"/>
    </row>
    <row r="7192" spans="2:2" ht="13.85" x14ac:dyDescent="0.3">
      <c r="B7192" s="55"/>
    </row>
    <row r="7193" spans="2:2" ht="13.85" x14ac:dyDescent="0.3">
      <c r="B7193" s="55"/>
    </row>
    <row r="7194" spans="2:2" ht="13.85" x14ac:dyDescent="0.3">
      <c r="B7194" s="55"/>
    </row>
    <row r="7195" spans="2:2" ht="13.85" x14ac:dyDescent="0.3">
      <c r="B7195" s="55"/>
    </row>
    <row r="7196" spans="2:2" ht="13.85" x14ac:dyDescent="0.3">
      <c r="B7196" s="55"/>
    </row>
    <row r="7197" spans="2:2" ht="13.85" x14ac:dyDescent="0.3">
      <c r="B7197" s="55"/>
    </row>
    <row r="7198" spans="2:2" ht="13.85" x14ac:dyDescent="0.3">
      <c r="B7198" s="55"/>
    </row>
    <row r="7199" spans="2:2" ht="13.85" x14ac:dyDescent="0.3">
      <c r="B7199" s="55"/>
    </row>
    <row r="7200" spans="2:2" ht="13.85" x14ac:dyDescent="0.3">
      <c r="B7200" s="55"/>
    </row>
    <row r="7201" spans="2:2" ht="13.85" x14ac:dyDescent="0.3">
      <c r="B7201" s="55"/>
    </row>
    <row r="7202" spans="2:2" ht="13.85" x14ac:dyDescent="0.3">
      <c r="B7202" s="55"/>
    </row>
    <row r="7203" spans="2:2" ht="13.85" x14ac:dyDescent="0.3">
      <c r="B7203" s="55"/>
    </row>
    <row r="7204" spans="2:2" ht="13.85" x14ac:dyDescent="0.3">
      <c r="B7204" s="55"/>
    </row>
    <row r="7205" spans="2:2" ht="13.85" x14ac:dyDescent="0.3">
      <c r="B7205" s="55"/>
    </row>
    <row r="7206" spans="2:2" ht="13.85" x14ac:dyDescent="0.3">
      <c r="B7206" s="55"/>
    </row>
    <row r="7207" spans="2:2" ht="13.85" x14ac:dyDescent="0.3">
      <c r="B7207" s="55"/>
    </row>
    <row r="7208" spans="2:2" ht="13.85" x14ac:dyDescent="0.3">
      <c r="B7208" s="55"/>
    </row>
    <row r="7209" spans="2:2" ht="13.85" x14ac:dyDescent="0.3">
      <c r="B7209" s="55"/>
    </row>
    <row r="7210" spans="2:2" ht="13.85" x14ac:dyDescent="0.3">
      <c r="B7210" s="55"/>
    </row>
    <row r="7211" spans="2:2" ht="13.85" x14ac:dyDescent="0.3">
      <c r="B7211" s="55"/>
    </row>
    <row r="7212" spans="2:2" ht="13.85" x14ac:dyDescent="0.3">
      <c r="B7212" s="55"/>
    </row>
    <row r="7213" spans="2:2" ht="13.85" x14ac:dyDescent="0.3">
      <c r="B7213" s="55"/>
    </row>
    <row r="7214" spans="2:2" ht="13.85" x14ac:dyDescent="0.3">
      <c r="B7214" s="55"/>
    </row>
    <row r="7215" spans="2:2" ht="13.85" x14ac:dyDescent="0.3">
      <c r="B7215" s="55"/>
    </row>
    <row r="7216" spans="2:2" ht="13.85" x14ac:dyDescent="0.3">
      <c r="B7216" s="55"/>
    </row>
    <row r="7217" spans="2:2" ht="13.85" x14ac:dyDescent="0.3">
      <c r="B7217" s="55"/>
    </row>
    <row r="7218" spans="2:2" ht="13.85" x14ac:dyDescent="0.3">
      <c r="B7218" s="55"/>
    </row>
    <row r="7219" spans="2:2" ht="13.85" x14ac:dyDescent="0.3">
      <c r="B7219" s="55"/>
    </row>
    <row r="7220" spans="2:2" ht="13.85" x14ac:dyDescent="0.3">
      <c r="B7220" s="55"/>
    </row>
    <row r="7221" spans="2:2" ht="13.85" x14ac:dyDescent="0.3">
      <c r="B7221" s="55"/>
    </row>
    <row r="7222" spans="2:2" ht="13.85" x14ac:dyDescent="0.3">
      <c r="B7222" s="55"/>
    </row>
    <row r="7223" spans="2:2" ht="13.85" x14ac:dyDescent="0.3">
      <c r="B7223" s="55"/>
    </row>
    <row r="7224" spans="2:2" ht="13.85" x14ac:dyDescent="0.3">
      <c r="B7224" s="55"/>
    </row>
    <row r="7225" spans="2:2" ht="13.85" x14ac:dyDescent="0.3">
      <c r="B7225" s="55"/>
    </row>
    <row r="7226" spans="2:2" ht="13.85" x14ac:dyDescent="0.3">
      <c r="B7226" s="55"/>
    </row>
    <row r="7227" spans="2:2" ht="13.85" x14ac:dyDescent="0.3">
      <c r="B7227" s="55"/>
    </row>
    <row r="7228" spans="2:2" ht="13.85" x14ac:dyDescent="0.3">
      <c r="B7228" s="55"/>
    </row>
    <row r="7229" spans="2:2" ht="13.85" x14ac:dyDescent="0.3">
      <c r="B7229" s="55"/>
    </row>
    <row r="7230" spans="2:2" ht="13.85" x14ac:dyDescent="0.3">
      <c r="B7230" s="55"/>
    </row>
    <row r="7231" spans="2:2" ht="13.85" x14ac:dyDescent="0.3">
      <c r="B7231" s="55"/>
    </row>
    <row r="7232" spans="2:2" ht="13.85" x14ac:dyDescent="0.3">
      <c r="B7232" s="55"/>
    </row>
    <row r="7233" spans="2:2" ht="13.85" x14ac:dyDescent="0.3">
      <c r="B7233" s="55"/>
    </row>
    <row r="7234" spans="2:2" ht="13.85" x14ac:dyDescent="0.3">
      <c r="B7234" s="55"/>
    </row>
    <row r="7235" spans="2:2" ht="13.85" x14ac:dyDescent="0.3">
      <c r="B7235" s="55"/>
    </row>
    <row r="7236" spans="2:2" ht="13.85" x14ac:dyDescent="0.3">
      <c r="B7236" s="55"/>
    </row>
    <row r="7237" spans="2:2" ht="13.85" x14ac:dyDescent="0.3">
      <c r="B7237" s="55"/>
    </row>
    <row r="7238" spans="2:2" ht="13.85" x14ac:dyDescent="0.3">
      <c r="B7238" s="55"/>
    </row>
    <row r="7239" spans="2:2" ht="13.85" x14ac:dyDescent="0.3">
      <c r="B7239" s="55"/>
    </row>
    <row r="7240" spans="2:2" ht="13.85" x14ac:dyDescent="0.3">
      <c r="B7240" s="55"/>
    </row>
    <row r="7241" spans="2:2" ht="13.85" x14ac:dyDescent="0.3">
      <c r="B7241" s="55"/>
    </row>
    <row r="7242" spans="2:2" ht="13.85" x14ac:dyDescent="0.3">
      <c r="B7242" s="55"/>
    </row>
    <row r="7243" spans="2:2" ht="13.85" x14ac:dyDescent="0.3">
      <c r="B7243" s="55"/>
    </row>
    <row r="7244" spans="2:2" ht="13.85" x14ac:dyDescent="0.3">
      <c r="B7244" s="55"/>
    </row>
    <row r="7245" spans="2:2" ht="13.85" x14ac:dyDescent="0.3">
      <c r="B7245" s="55"/>
    </row>
    <row r="7246" spans="2:2" ht="13.85" x14ac:dyDescent="0.3">
      <c r="B7246" s="55"/>
    </row>
    <row r="7247" spans="2:2" ht="13.85" x14ac:dyDescent="0.3">
      <c r="B7247" s="55"/>
    </row>
    <row r="7248" spans="2:2" ht="13.85" x14ac:dyDescent="0.3">
      <c r="B7248" s="55"/>
    </row>
    <row r="7249" spans="2:2" ht="13.85" x14ac:dyDescent="0.3">
      <c r="B7249" s="55"/>
    </row>
    <row r="7250" spans="2:2" ht="13.85" x14ac:dyDescent="0.3">
      <c r="B7250" s="55"/>
    </row>
    <row r="7251" spans="2:2" ht="13.85" x14ac:dyDescent="0.3">
      <c r="B7251" s="55"/>
    </row>
    <row r="7252" spans="2:2" ht="13.85" x14ac:dyDescent="0.3">
      <c r="B7252" s="55"/>
    </row>
    <row r="7253" spans="2:2" ht="13.85" x14ac:dyDescent="0.3">
      <c r="B7253" s="55"/>
    </row>
    <row r="7254" spans="2:2" ht="13.85" x14ac:dyDescent="0.3">
      <c r="B7254" s="55"/>
    </row>
    <row r="7255" spans="2:2" ht="13.85" x14ac:dyDescent="0.3">
      <c r="B7255" s="55"/>
    </row>
    <row r="7256" spans="2:2" ht="13.85" x14ac:dyDescent="0.3">
      <c r="B7256" s="55"/>
    </row>
    <row r="7257" spans="2:2" ht="13.85" x14ac:dyDescent="0.3">
      <c r="B7257" s="55"/>
    </row>
    <row r="7258" spans="2:2" ht="13.85" x14ac:dyDescent="0.3">
      <c r="B7258" s="55"/>
    </row>
    <row r="7259" spans="2:2" ht="13.85" x14ac:dyDescent="0.3">
      <c r="B7259" s="55"/>
    </row>
    <row r="7260" spans="2:2" ht="13.85" x14ac:dyDescent="0.3">
      <c r="B7260" s="55"/>
    </row>
    <row r="7261" spans="2:2" ht="13.85" x14ac:dyDescent="0.3">
      <c r="B7261" s="55"/>
    </row>
    <row r="7262" spans="2:2" ht="13.85" x14ac:dyDescent="0.3">
      <c r="B7262" s="55"/>
    </row>
    <row r="7263" spans="2:2" ht="13.85" x14ac:dyDescent="0.3">
      <c r="B7263" s="55"/>
    </row>
    <row r="7264" spans="2:2" ht="13.85" x14ac:dyDescent="0.3">
      <c r="B7264" s="55"/>
    </row>
    <row r="7265" spans="2:2" ht="13.85" x14ac:dyDescent="0.3">
      <c r="B7265" s="55"/>
    </row>
    <row r="7266" spans="2:2" ht="13.85" x14ac:dyDescent="0.3">
      <c r="B7266" s="55"/>
    </row>
    <row r="7267" spans="2:2" ht="13.85" x14ac:dyDescent="0.3">
      <c r="B7267" s="55"/>
    </row>
    <row r="7268" spans="2:2" ht="13.85" x14ac:dyDescent="0.3">
      <c r="B7268" s="55"/>
    </row>
    <row r="7269" spans="2:2" ht="13.85" x14ac:dyDescent="0.3">
      <c r="B7269" s="55"/>
    </row>
    <row r="7270" spans="2:2" ht="13.85" x14ac:dyDescent="0.3">
      <c r="B7270" s="55"/>
    </row>
    <row r="7271" spans="2:2" ht="13.85" x14ac:dyDescent="0.3">
      <c r="B7271" s="55"/>
    </row>
    <row r="7272" spans="2:2" ht="13.85" x14ac:dyDescent="0.3">
      <c r="B7272" s="55"/>
    </row>
    <row r="7273" spans="2:2" ht="13.85" x14ac:dyDescent="0.3">
      <c r="B7273" s="55"/>
    </row>
    <row r="7274" spans="2:2" ht="13.85" x14ac:dyDescent="0.3">
      <c r="B7274" s="55"/>
    </row>
    <row r="7275" spans="2:2" ht="13.85" x14ac:dyDescent="0.3">
      <c r="B7275" s="55"/>
    </row>
    <row r="7276" spans="2:2" ht="13.85" x14ac:dyDescent="0.3">
      <c r="B7276" s="55"/>
    </row>
    <row r="7277" spans="2:2" ht="13.85" x14ac:dyDescent="0.3">
      <c r="B7277" s="55"/>
    </row>
    <row r="7278" spans="2:2" ht="13.85" x14ac:dyDescent="0.3">
      <c r="B7278" s="55"/>
    </row>
    <row r="7279" spans="2:2" ht="13.85" x14ac:dyDescent="0.3">
      <c r="B7279" s="55"/>
    </row>
    <row r="7280" spans="2:2" ht="13.85" x14ac:dyDescent="0.3">
      <c r="B7280" s="55"/>
    </row>
    <row r="7281" spans="2:2" ht="13.85" x14ac:dyDescent="0.3">
      <c r="B7281" s="55"/>
    </row>
    <row r="7282" spans="2:2" ht="13.85" x14ac:dyDescent="0.3">
      <c r="B7282" s="55"/>
    </row>
    <row r="7283" spans="2:2" ht="13.85" x14ac:dyDescent="0.3">
      <c r="B7283" s="55"/>
    </row>
    <row r="7284" spans="2:2" ht="13.85" x14ac:dyDescent="0.3">
      <c r="B7284" s="55"/>
    </row>
    <row r="7285" spans="2:2" ht="13.85" x14ac:dyDescent="0.3">
      <c r="B7285" s="55"/>
    </row>
    <row r="7286" spans="2:2" ht="13.85" x14ac:dyDescent="0.3">
      <c r="B7286" s="55"/>
    </row>
    <row r="7287" spans="2:2" ht="13.85" x14ac:dyDescent="0.3">
      <c r="B7287" s="55"/>
    </row>
    <row r="7288" spans="2:2" ht="13.85" x14ac:dyDescent="0.3">
      <c r="B7288" s="55"/>
    </row>
    <row r="7289" spans="2:2" ht="13.85" x14ac:dyDescent="0.3">
      <c r="B7289" s="55"/>
    </row>
    <row r="7290" spans="2:2" ht="13.85" x14ac:dyDescent="0.3">
      <c r="B7290" s="55"/>
    </row>
    <row r="7291" spans="2:2" ht="13.85" x14ac:dyDescent="0.3">
      <c r="B7291" s="55"/>
    </row>
    <row r="7292" spans="2:2" ht="13.85" x14ac:dyDescent="0.3">
      <c r="B7292" s="55"/>
    </row>
    <row r="7293" spans="2:2" ht="13.85" x14ac:dyDescent="0.3">
      <c r="B7293" s="55"/>
    </row>
    <row r="7294" spans="2:2" ht="13.85" x14ac:dyDescent="0.3">
      <c r="B7294" s="55"/>
    </row>
    <row r="7295" spans="2:2" ht="13.85" x14ac:dyDescent="0.3">
      <c r="B7295" s="55"/>
    </row>
    <row r="7296" spans="2:2" ht="13.85" x14ac:dyDescent="0.3">
      <c r="B7296" s="55"/>
    </row>
    <row r="7297" spans="2:2" ht="13.85" x14ac:dyDescent="0.3">
      <c r="B7297" s="55"/>
    </row>
    <row r="7298" spans="2:2" ht="13.85" x14ac:dyDescent="0.3">
      <c r="B7298" s="55"/>
    </row>
    <row r="7299" spans="2:2" ht="13.85" x14ac:dyDescent="0.3">
      <c r="B7299" s="55"/>
    </row>
    <row r="7300" spans="2:2" ht="13.85" x14ac:dyDescent="0.3">
      <c r="B7300" s="55"/>
    </row>
    <row r="7301" spans="2:2" ht="13.85" x14ac:dyDescent="0.3">
      <c r="B7301" s="55"/>
    </row>
    <row r="7302" spans="2:2" ht="13.85" x14ac:dyDescent="0.3">
      <c r="B7302" s="55"/>
    </row>
    <row r="7303" spans="2:2" ht="13.85" x14ac:dyDescent="0.3">
      <c r="B7303" s="55"/>
    </row>
    <row r="7304" spans="2:2" ht="13.85" x14ac:dyDescent="0.3">
      <c r="B7304" s="55"/>
    </row>
    <row r="7305" spans="2:2" ht="13.85" x14ac:dyDescent="0.3">
      <c r="B7305" s="55"/>
    </row>
    <row r="7306" spans="2:2" ht="13.85" x14ac:dyDescent="0.3">
      <c r="B7306" s="55"/>
    </row>
    <row r="7307" spans="2:2" ht="13.85" x14ac:dyDescent="0.3">
      <c r="B7307" s="55"/>
    </row>
    <row r="7308" spans="2:2" ht="13.85" x14ac:dyDescent="0.3">
      <c r="B7308" s="55"/>
    </row>
    <row r="7309" spans="2:2" ht="13.85" x14ac:dyDescent="0.3">
      <c r="B7309" s="55"/>
    </row>
    <row r="7310" spans="2:2" ht="13.85" x14ac:dyDescent="0.3">
      <c r="B7310" s="55"/>
    </row>
    <row r="7311" spans="2:2" ht="13.85" x14ac:dyDescent="0.3">
      <c r="B7311" s="55"/>
    </row>
    <row r="7312" spans="2:2" ht="13.85" x14ac:dyDescent="0.3">
      <c r="B7312" s="55"/>
    </row>
    <row r="7313" spans="2:2" ht="13.85" x14ac:dyDescent="0.3">
      <c r="B7313" s="55"/>
    </row>
    <row r="7314" spans="2:2" ht="13.85" x14ac:dyDescent="0.3">
      <c r="B7314" s="55"/>
    </row>
    <row r="7315" spans="2:2" ht="13.85" x14ac:dyDescent="0.3">
      <c r="B7315" s="55"/>
    </row>
    <row r="7316" spans="2:2" ht="13.85" x14ac:dyDescent="0.3">
      <c r="B7316" s="55"/>
    </row>
    <row r="7317" spans="2:2" ht="13.85" x14ac:dyDescent="0.3">
      <c r="B7317" s="55"/>
    </row>
    <row r="7318" spans="2:2" ht="13.85" x14ac:dyDescent="0.3">
      <c r="B7318" s="55"/>
    </row>
    <row r="7319" spans="2:2" ht="13.85" x14ac:dyDescent="0.3">
      <c r="B7319" s="55"/>
    </row>
    <row r="7320" spans="2:2" ht="13.85" x14ac:dyDescent="0.3">
      <c r="B7320" s="55"/>
    </row>
    <row r="7321" spans="2:2" ht="13.85" x14ac:dyDescent="0.3">
      <c r="B7321" s="55"/>
    </row>
    <row r="7322" spans="2:2" ht="13.85" x14ac:dyDescent="0.3">
      <c r="B7322" s="55"/>
    </row>
    <row r="7323" spans="2:2" ht="13.85" x14ac:dyDescent="0.3">
      <c r="B7323" s="55"/>
    </row>
    <row r="7324" spans="2:2" ht="13.85" x14ac:dyDescent="0.3">
      <c r="B7324" s="55"/>
    </row>
    <row r="7325" spans="2:2" ht="13.85" x14ac:dyDescent="0.3">
      <c r="B7325" s="55"/>
    </row>
    <row r="7326" spans="2:2" ht="13.85" x14ac:dyDescent="0.3">
      <c r="B7326" s="55"/>
    </row>
    <row r="7327" spans="2:2" ht="13.85" x14ac:dyDescent="0.3">
      <c r="B7327" s="55"/>
    </row>
    <row r="7328" spans="2:2" ht="13.85" x14ac:dyDescent="0.3">
      <c r="B7328" s="55"/>
    </row>
    <row r="7329" spans="2:2" ht="13.85" x14ac:dyDescent="0.3">
      <c r="B7329" s="55"/>
    </row>
    <row r="7330" spans="2:2" ht="13.85" x14ac:dyDescent="0.3">
      <c r="B7330" s="55"/>
    </row>
    <row r="7331" spans="2:2" ht="13.85" x14ac:dyDescent="0.3">
      <c r="B7331" s="55"/>
    </row>
    <row r="7332" spans="2:2" ht="13.85" x14ac:dyDescent="0.3">
      <c r="B7332" s="55"/>
    </row>
    <row r="7333" spans="2:2" ht="13.85" x14ac:dyDescent="0.3">
      <c r="B7333" s="55"/>
    </row>
    <row r="7334" spans="2:2" ht="13.85" x14ac:dyDescent="0.3">
      <c r="B7334" s="55"/>
    </row>
    <row r="7335" spans="2:2" ht="13.85" x14ac:dyDescent="0.3">
      <c r="B7335" s="55"/>
    </row>
    <row r="7336" spans="2:2" ht="13.85" x14ac:dyDescent="0.3">
      <c r="B7336" s="55"/>
    </row>
    <row r="7337" spans="2:2" ht="13.85" x14ac:dyDescent="0.3">
      <c r="B7337" s="55"/>
    </row>
    <row r="7338" spans="2:2" ht="13.85" x14ac:dyDescent="0.3">
      <c r="B7338" s="55"/>
    </row>
    <row r="7339" spans="2:2" ht="13.85" x14ac:dyDescent="0.3">
      <c r="B7339" s="55"/>
    </row>
    <row r="7340" spans="2:2" ht="13.85" x14ac:dyDescent="0.3">
      <c r="B7340" s="55"/>
    </row>
    <row r="7341" spans="2:2" ht="13.85" x14ac:dyDescent="0.3">
      <c r="B7341" s="55"/>
    </row>
    <row r="7342" spans="2:2" ht="13.85" x14ac:dyDescent="0.3">
      <c r="B7342" s="55"/>
    </row>
    <row r="7343" spans="2:2" ht="13.85" x14ac:dyDescent="0.3">
      <c r="B7343" s="55"/>
    </row>
    <row r="7344" spans="2:2" ht="13.85" x14ac:dyDescent="0.3">
      <c r="B7344" s="55"/>
    </row>
    <row r="7345" spans="2:2" ht="13.85" x14ac:dyDescent="0.3">
      <c r="B7345" s="55"/>
    </row>
    <row r="7346" spans="2:2" ht="13.85" x14ac:dyDescent="0.3">
      <c r="B7346" s="55"/>
    </row>
    <row r="7347" spans="2:2" ht="13.85" x14ac:dyDescent="0.3">
      <c r="B7347" s="55"/>
    </row>
    <row r="7348" spans="2:2" ht="13.85" x14ac:dyDescent="0.3">
      <c r="B7348" s="55"/>
    </row>
    <row r="7349" spans="2:2" ht="13.85" x14ac:dyDescent="0.3">
      <c r="B7349" s="55"/>
    </row>
    <row r="7350" spans="2:2" ht="13.85" x14ac:dyDescent="0.3">
      <c r="B7350" s="55"/>
    </row>
    <row r="7351" spans="2:2" ht="13.85" x14ac:dyDescent="0.3">
      <c r="B7351" s="55"/>
    </row>
    <row r="7352" spans="2:2" ht="13.85" x14ac:dyDescent="0.3">
      <c r="B7352" s="55"/>
    </row>
    <row r="7353" spans="2:2" ht="13.85" x14ac:dyDescent="0.3">
      <c r="B7353" s="55"/>
    </row>
    <row r="7354" spans="2:2" ht="13.85" x14ac:dyDescent="0.3">
      <c r="B7354" s="55"/>
    </row>
    <row r="7355" spans="2:2" ht="13.85" x14ac:dyDescent="0.3">
      <c r="B7355" s="55"/>
    </row>
    <row r="7356" spans="2:2" ht="13.85" x14ac:dyDescent="0.3">
      <c r="B7356" s="55"/>
    </row>
    <row r="7357" spans="2:2" ht="13.85" x14ac:dyDescent="0.3">
      <c r="B7357" s="55"/>
    </row>
    <row r="7358" spans="2:2" ht="13.85" x14ac:dyDescent="0.3">
      <c r="B7358" s="55"/>
    </row>
    <row r="7359" spans="2:2" ht="13.85" x14ac:dyDescent="0.3">
      <c r="B7359" s="55"/>
    </row>
    <row r="7360" spans="2:2" ht="13.85" x14ac:dyDescent="0.3">
      <c r="B7360" s="55"/>
    </row>
    <row r="7361" spans="2:2" ht="13.85" x14ac:dyDescent="0.3">
      <c r="B7361" s="55"/>
    </row>
    <row r="7362" spans="2:2" ht="13.85" x14ac:dyDescent="0.3">
      <c r="B7362" s="55"/>
    </row>
    <row r="7363" spans="2:2" ht="13.85" x14ac:dyDescent="0.3">
      <c r="B7363" s="55"/>
    </row>
    <row r="7364" spans="2:2" ht="13.85" x14ac:dyDescent="0.3">
      <c r="B7364" s="55"/>
    </row>
    <row r="7365" spans="2:2" ht="13.85" x14ac:dyDescent="0.3">
      <c r="B7365" s="55"/>
    </row>
    <row r="7366" spans="2:2" ht="13.85" x14ac:dyDescent="0.3">
      <c r="B7366" s="55"/>
    </row>
    <row r="7367" spans="2:2" ht="13.85" x14ac:dyDescent="0.3">
      <c r="B7367" s="55"/>
    </row>
    <row r="7368" spans="2:2" ht="13.85" x14ac:dyDescent="0.3">
      <c r="B7368" s="55"/>
    </row>
    <row r="7369" spans="2:2" ht="13.85" x14ac:dyDescent="0.3">
      <c r="B7369" s="55"/>
    </row>
    <row r="7370" spans="2:2" ht="13.85" x14ac:dyDescent="0.3">
      <c r="B7370" s="55"/>
    </row>
    <row r="7371" spans="2:2" ht="13.85" x14ac:dyDescent="0.3">
      <c r="B7371" s="55"/>
    </row>
    <row r="7372" spans="2:2" ht="13.85" x14ac:dyDescent="0.3">
      <c r="B7372" s="55"/>
    </row>
    <row r="7373" spans="2:2" ht="13.85" x14ac:dyDescent="0.3">
      <c r="B7373" s="55"/>
    </row>
    <row r="7374" spans="2:2" ht="13.85" x14ac:dyDescent="0.3">
      <c r="B7374" s="55"/>
    </row>
    <row r="7375" spans="2:2" ht="13.85" x14ac:dyDescent="0.3">
      <c r="B7375" s="55"/>
    </row>
    <row r="7376" spans="2:2" ht="13.85" x14ac:dyDescent="0.3">
      <c r="B7376" s="55"/>
    </row>
    <row r="7377" spans="2:2" ht="13.85" x14ac:dyDescent="0.3">
      <c r="B7377" s="55"/>
    </row>
    <row r="7378" spans="2:2" ht="13.85" x14ac:dyDescent="0.3">
      <c r="B7378" s="55"/>
    </row>
    <row r="7379" spans="2:2" ht="13.85" x14ac:dyDescent="0.3">
      <c r="B7379" s="55"/>
    </row>
    <row r="7380" spans="2:2" ht="13.85" x14ac:dyDescent="0.3">
      <c r="B7380" s="55"/>
    </row>
    <row r="7381" spans="2:2" ht="13.85" x14ac:dyDescent="0.3">
      <c r="B7381" s="55"/>
    </row>
    <row r="7382" spans="2:2" ht="13.85" x14ac:dyDescent="0.3">
      <c r="B7382" s="55"/>
    </row>
    <row r="7383" spans="2:2" ht="13.85" x14ac:dyDescent="0.3">
      <c r="B7383" s="55"/>
    </row>
    <row r="7384" spans="2:2" ht="13.85" x14ac:dyDescent="0.3">
      <c r="B7384" s="55"/>
    </row>
    <row r="7385" spans="2:2" ht="13.85" x14ac:dyDescent="0.3">
      <c r="B7385" s="55"/>
    </row>
    <row r="7386" spans="2:2" ht="13.85" x14ac:dyDescent="0.3">
      <c r="B7386" s="55"/>
    </row>
    <row r="7387" spans="2:2" ht="13.85" x14ac:dyDescent="0.3">
      <c r="B7387" s="55"/>
    </row>
    <row r="7388" spans="2:2" ht="13.85" x14ac:dyDescent="0.3">
      <c r="B7388" s="55"/>
    </row>
    <row r="7389" spans="2:2" ht="13.85" x14ac:dyDescent="0.3">
      <c r="B7389" s="55"/>
    </row>
    <row r="7390" spans="2:2" ht="13.85" x14ac:dyDescent="0.3">
      <c r="B7390" s="55"/>
    </row>
    <row r="7391" spans="2:2" ht="13.85" x14ac:dyDescent="0.3">
      <c r="B7391" s="55"/>
    </row>
    <row r="7392" spans="2:2" ht="13.85" x14ac:dyDescent="0.3">
      <c r="B7392" s="55"/>
    </row>
    <row r="7393" spans="2:2" ht="13.85" x14ac:dyDescent="0.3">
      <c r="B7393" s="55"/>
    </row>
    <row r="7394" spans="2:2" ht="13.85" x14ac:dyDescent="0.3">
      <c r="B7394" s="55"/>
    </row>
    <row r="7395" spans="2:2" ht="13.85" x14ac:dyDescent="0.3">
      <c r="B7395" s="55"/>
    </row>
    <row r="7396" spans="2:2" ht="13.85" x14ac:dyDescent="0.3">
      <c r="B7396" s="55"/>
    </row>
    <row r="7397" spans="2:2" ht="13.85" x14ac:dyDescent="0.3">
      <c r="B7397" s="55"/>
    </row>
    <row r="7398" spans="2:2" ht="13.85" x14ac:dyDescent="0.3">
      <c r="B7398" s="55"/>
    </row>
    <row r="7399" spans="2:2" ht="13.85" x14ac:dyDescent="0.3">
      <c r="B7399" s="55"/>
    </row>
    <row r="7400" spans="2:2" ht="13.85" x14ac:dyDescent="0.3">
      <c r="B7400" s="55"/>
    </row>
    <row r="7401" spans="2:2" ht="13.85" x14ac:dyDescent="0.3">
      <c r="B7401" s="55"/>
    </row>
    <row r="7402" spans="2:2" ht="13.85" x14ac:dyDescent="0.3">
      <c r="B7402" s="55"/>
    </row>
    <row r="7403" spans="2:2" ht="13.85" x14ac:dyDescent="0.3">
      <c r="B7403" s="55"/>
    </row>
    <row r="7404" spans="2:2" ht="13.85" x14ac:dyDescent="0.3">
      <c r="B7404" s="55"/>
    </row>
    <row r="7405" spans="2:2" ht="13.85" x14ac:dyDescent="0.3">
      <c r="B7405" s="55"/>
    </row>
    <row r="7406" spans="2:2" ht="13.85" x14ac:dyDescent="0.3">
      <c r="B7406" s="55"/>
    </row>
    <row r="7407" spans="2:2" ht="13.85" x14ac:dyDescent="0.3">
      <c r="B7407" s="55"/>
    </row>
    <row r="7408" spans="2:2" ht="13.85" x14ac:dyDescent="0.3">
      <c r="B7408" s="55"/>
    </row>
    <row r="7409" spans="2:2" ht="13.85" x14ac:dyDescent="0.3">
      <c r="B7409" s="55"/>
    </row>
    <row r="7410" spans="2:2" ht="13.85" x14ac:dyDescent="0.3">
      <c r="B7410" s="55"/>
    </row>
    <row r="7411" spans="2:2" ht="13.85" x14ac:dyDescent="0.3">
      <c r="B7411" s="55"/>
    </row>
    <row r="7412" spans="2:2" ht="13.85" x14ac:dyDescent="0.3">
      <c r="B7412" s="55"/>
    </row>
    <row r="7413" spans="2:2" ht="13.85" x14ac:dyDescent="0.3">
      <c r="B7413" s="55"/>
    </row>
    <row r="7414" spans="2:2" ht="13.85" x14ac:dyDescent="0.3">
      <c r="B7414" s="55"/>
    </row>
    <row r="7415" spans="2:2" ht="13.85" x14ac:dyDescent="0.3">
      <c r="B7415" s="55"/>
    </row>
    <row r="7416" spans="2:2" ht="13.85" x14ac:dyDescent="0.3">
      <c r="B7416" s="55"/>
    </row>
    <row r="7417" spans="2:2" ht="13.85" x14ac:dyDescent="0.3">
      <c r="B7417" s="55"/>
    </row>
    <row r="7418" spans="2:2" ht="13.85" x14ac:dyDescent="0.3">
      <c r="B7418" s="55"/>
    </row>
    <row r="7419" spans="2:2" ht="13.85" x14ac:dyDescent="0.3">
      <c r="B7419" s="55"/>
    </row>
    <row r="7420" spans="2:2" ht="13.85" x14ac:dyDescent="0.3">
      <c r="B7420" s="55"/>
    </row>
    <row r="7421" spans="2:2" ht="13.85" x14ac:dyDescent="0.3">
      <c r="B7421" s="55"/>
    </row>
    <row r="7422" spans="2:2" ht="13.85" x14ac:dyDescent="0.3">
      <c r="B7422" s="55"/>
    </row>
    <row r="7423" spans="2:2" ht="13.85" x14ac:dyDescent="0.3">
      <c r="B7423" s="55"/>
    </row>
    <row r="7424" spans="2:2" ht="13.85" x14ac:dyDescent="0.3">
      <c r="B7424" s="55"/>
    </row>
    <row r="7425" spans="2:2" ht="13.85" x14ac:dyDescent="0.3">
      <c r="B7425" s="55"/>
    </row>
    <row r="7426" spans="2:2" ht="13.85" x14ac:dyDescent="0.3">
      <c r="B7426" s="55"/>
    </row>
    <row r="7427" spans="2:2" ht="13.85" x14ac:dyDescent="0.3">
      <c r="B7427" s="55"/>
    </row>
    <row r="7428" spans="2:2" ht="13.85" x14ac:dyDescent="0.3">
      <c r="B7428" s="55"/>
    </row>
    <row r="7429" spans="2:2" ht="13.85" x14ac:dyDescent="0.3">
      <c r="B7429" s="55"/>
    </row>
    <row r="7430" spans="2:2" ht="13.85" x14ac:dyDescent="0.3">
      <c r="B7430" s="55"/>
    </row>
    <row r="7431" spans="2:2" ht="13.85" x14ac:dyDescent="0.3">
      <c r="B7431" s="55"/>
    </row>
    <row r="7432" spans="2:2" ht="13.85" x14ac:dyDescent="0.3">
      <c r="B7432" s="55"/>
    </row>
    <row r="7433" spans="2:2" ht="13.85" x14ac:dyDescent="0.3">
      <c r="B7433" s="55"/>
    </row>
    <row r="7434" spans="2:2" ht="13.85" x14ac:dyDescent="0.3">
      <c r="B7434" s="55"/>
    </row>
    <row r="7435" spans="2:2" ht="13.85" x14ac:dyDescent="0.3">
      <c r="B7435" s="55"/>
    </row>
    <row r="7436" spans="2:2" ht="13.85" x14ac:dyDescent="0.3">
      <c r="B7436" s="55"/>
    </row>
    <row r="7437" spans="2:2" ht="13.85" x14ac:dyDescent="0.3">
      <c r="B7437" s="55"/>
    </row>
    <row r="7438" spans="2:2" ht="13.85" x14ac:dyDescent="0.3">
      <c r="B7438" s="55"/>
    </row>
    <row r="7439" spans="2:2" ht="13.85" x14ac:dyDescent="0.3">
      <c r="B7439" s="55"/>
    </row>
    <row r="7440" spans="2:2" ht="13.85" x14ac:dyDescent="0.3">
      <c r="B7440" s="55"/>
    </row>
    <row r="7441" spans="2:2" ht="13.85" x14ac:dyDescent="0.3">
      <c r="B7441" s="55"/>
    </row>
    <row r="7442" spans="2:2" ht="13.85" x14ac:dyDescent="0.3">
      <c r="B7442" s="55"/>
    </row>
    <row r="7443" spans="2:2" ht="13.85" x14ac:dyDescent="0.3">
      <c r="B7443" s="55"/>
    </row>
    <row r="7444" spans="2:2" ht="13.85" x14ac:dyDescent="0.3">
      <c r="B7444" s="55"/>
    </row>
    <row r="7445" spans="2:2" ht="13.85" x14ac:dyDescent="0.3">
      <c r="B7445" s="55"/>
    </row>
    <row r="7446" spans="2:2" ht="13.85" x14ac:dyDescent="0.3">
      <c r="B7446" s="55"/>
    </row>
    <row r="7447" spans="2:2" ht="13.85" x14ac:dyDescent="0.3">
      <c r="B7447" s="55"/>
    </row>
    <row r="7448" spans="2:2" ht="13.85" x14ac:dyDescent="0.3">
      <c r="B7448" s="55"/>
    </row>
    <row r="7449" spans="2:2" ht="13.85" x14ac:dyDescent="0.3">
      <c r="B7449" s="55"/>
    </row>
    <row r="7450" spans="2:2" ht="13.85" x14ac:dyDescent="0.3">
      <c r="B7450" s="55"/>
    </row>
    <row r="7451" spans="2:2" ht="13.85" x14ac:dyDescent="0.3">
      <c r="B7451" s="55"/>
    </row>
    <row r="7452" spans="2:2" ht="13.85" x14ac:dyDescent="0.3">
      <c r="B7452" s="55"/>
    </row>
    <row r="7453" spans="2:2" ht="13.85" x14ac:dyDescent="0.3">
      <c r="B7453" s="55"/>
    </row>
    <row r="7454" spans="2:2" ht="13.85" x14ac:dyDescent="0.3">
      <c r="B7454" s="55"/>
    </row>
    <row r="7455" spans="2:2" ht="13.85" x14ac:dyDescent="0.3">
      <c r="B7455" s="55"/>
    </row>
    <row r="7456" spans="2:2" ht="13.85" x14ac:dyDescent="0.3">
      <c r="B7456" s="55"/>
    </row>
    <row r="7457" spans="2:2" ht="13.85" x14ac:dyDescent="0.3">
      <c r="B7457" s="55"/>
    </row>
    <row r="7458" spans="2:2" ht="13.85" x14ac:dyDescent="0.3">
      <c r="B7458" s="55"/>
    </row>
    <row r="7459" spans="2:2" ht="13.85" x14ac:dyDescent="0.3">
      <c r="B7459" s="55"/>
    </row>
    <row r="7460" spans="2:2" ht="13.85" x14ac:dyDescent="0.3">
      <c r="B7460" s="55"/>
    </row>
    <row r="7461" spans="2:2" ht="13.85" x14ac:dyDescent="0.3">
      <c r="B7461" s="55"/>
    </row>
    <row r="7462" spans="2:2" ht="13.85" x14ac:dyDescent="0.3">
      <c r="B7462" s="55"/>
    </row>
    <row r="7463" spans="2:2" ht="13.85" x14ac:dyDescent="0.3">
      <c r="B7463" s="55"/>
    </row>
    <row r="7464" spans="2:2" ht="13.85" x14ac:dyDescent="0.3">
      <c r="B7464" s="55"/>
    </row>
    <row r="7465" spans="2:2" ht="13.85" x14ac:dyDescent="0.3">
      <c r="B7465" s="55"/>
    </row>
    <row r="7466" spans="2:2" ht="13.85" x14ac:dyDescent="0.3">
      <c r="B7466" s="55"/>
    </row>
    <row r="7467" spans="2:2" ht="13.85" x14ac:dyDescent="0.3">
      <c r="B7467" s="55"/>
    </row>
    <row r="7468" spans="2:2" ht="13.85" x14ac:dyDescent="0.3">
      <c r="B7468" s="55"/>
    </row>
    <row r="7469" spans="2:2" ht="13.85" x14ac:dyDescent="0.3">
      <c r="B7469" s="55"/>
    </row>
    <row r="7470" spans="2:2" ht="13.85" x14ac:dyDescent="0.3">
      <c r="B7470" s="55"/>
    </row>
    <row r="7471" spans="2:2" ht="13.85" x14ac:dyDescent="0.3">
      <c r="B7471" s="55"/>
    </row>
    <row r="7472" spans="2:2" ht="13.85" x14ac:dyDescent="0.3">
      <c r="B7472" s="55"/>
    </row>
    <row r="7473" spans="2:2" ht="13.85" x14ac:dyDescent="0.3">
      <c r="B7473" s="55"/>
    </row>
    <row r="7474" spans="2:2" ht="13.85" x14ac:dyDescent="0.3">
      <c r="B7474" s="55"/>
    </row>
    <row r="7475" spans="2:2" ht="13.85" x14ac:dyDescent="0.3">
      <c r="B7475" s="55"/>
    </row>
    <row r="7476" spans="2:2" ht="13.85" x14ac:dyDescent="0.3">
      <c r="B7476" s="55"/>
    </row>
    <row r="7477" spans="2:2" ht="13.85" x14ac:dyDescent="0.3">
      <c r="B7477" s="55"/>
    </row>
    <row r="7478" spans="2:2" ht="13.85" x14ac:dyDescent="0.3">
      <c r="B7478" s="55"/>
    </row>
    <row r="7479" spans="2:2" ht="13.85" x14ac:dyDescent="0.3">
      <c r="B7479" s="55"/>
    </row>
    <row r="7480" spans="2:2" ht="13.85" x14ac:dyDescent="0.3">
      <c r="B7480" s="55"/>
    </row>
    <row r="7481" spans="2:2" ht="13.85" x14ac:dyDescent="0.3">
      <c r="B7481" s="55"/>
    </row>
    <row r="7482" spans="2:2" ht="13.85" x14ac:dyDescent="0.3">
      <c r="B7482" s="55"/>
    </row>
    <row r="7483" spans="2:2" ht="13.85" x14ac:dyDescent="0.3">
      <c r="B7483" s="55"/>
    </row>
    <row r="7484" spans="2:2" ht="13.85" x14ac:dyDescent="0.3">
      <c r="B7484" s="55"/>
    </row>
    <row r="7485" spans="2:2" ht="13.85" x14ac:dyDescent="0.3">
      <c r="B7485" s="55"/>
    </row>
    <row r="7486" spans="2:2" ht="13.85" x14ac:dyDescent="0.3">
      <c r="B7486" s="55"/>
    </row>
    <row r="7487" spans="2:2" ht="13.85" x14ac:dyDescent="0.3">
      <c r="B7487" s="55"/>
    </row>
    <row r="7488" spans="2:2" ht="13.85" x14ac:dyDescent="0.3">
      <c r="B7488" s="55"/>
    </row>
    <row r="7489" spans="2:2" ht="13.85" x14ac:dyDescent="0.3">
      <c r="B7489" s="55"/>
    </row>
    <row r="7490" spans="2:2" ht="13.85" x14ac:dyDescent="0.3">
      <c r="B7490" s="55"/>
    </row>
    <row r="7491" spans="2:2" ht="13.85" x14ac:dyDescent="0.3">
      <c r="B7491" s="55"/>
    </row>
    <row r="7492" spans="2:2" ht="13.85" x14ac:dyDescent="0.3">
      <c r="B7492" s="55"/>
    </row>
    <row r="7493" spans="2:2" ht="13.85" x14ac:dyDescent="0.3">
      <c r="B7493" s="55"/>
    </row>
    <row r="7494" spans="2:2" ht="13.85" x14ac:dyDescent="0.3">
      <c r="B7494" s="55"/>
    </row>
    <row r="7495" spans="2:2" ht="13.85" x14ac:dyDescent="0.3">
      <c r="B7495" s="55"/>
    </row>
    <row r="7496" spans="2:2" ht="13.85" x14ac:dyDescent="0.3">
      <c r="B7496" s="55"/>
    </row>
    <row r="7497" spans="2:2" ht="13.85" x14ac:dyDescent="0.3">
      <c r="B7497" s="55"/>
    </row>
    <row r="7498" spans="2:2" ht="13.85" x14ac:dyDescent="0.3">
      <c r="B7498" s="55"/>
    </row>
    <row r="7499" spans="2:2" ht="13.85" x14ac:dyDescent="0.3">
      <c r="B7499" s="55"/>
    </row>
    <row r="7500" spans="2:2" ht="13.85" x14ac:dyDescent="0.3">
      <c r="B7500" s="55"/>
    </row>
    <row r="7501" spans="2:2" ht="13.85" x14ac:dyDescent="0.3">
      <c r="B7501" s="55"/>
    </row>
    <row r="7502" spans="2:2" ht="13.85" x14ac:dyDescent="0.3">
      <c r="B7502" s="55"/>
    </row>
    <row r="7503" spans="2:2" ht="13.85" x14ac:dyDescent="0.3">
      <c r="B7503" s="55"/>
    </row>
    <row r="7504" spans="2:2" ht="13.85" x14ac:dyDescent="0.3">
      <c r="B7504" s="55"/>
    </row>
    <row r="7505" spans="2:2" ht="13.85" x14ac:dyDescent="0.3">
      <c r="B7505" s="55"/>
    </row>
    <row r="7506" spans="2:2" ht="13.85" x14ac:dyDescent="0.3">
      <c r="B7506" s="55"/>
    </row>
    <row r="7507" spans="2:2" ht="13.85" x14ac:dyDescent="0.3">
      <c r="B7507" s="55"/>
    </row>
    <row r="7508" spans="2:2" ht="13.85" x14ac:dyDescent="0.3">
      <c r="B7508" s="55"/>
    </row>
    <row r="7509" spans="2:2" ht="13.85" x14ac:dyDescent="0.3">
      <c r="B7509" s="55"/>
    </row>
    <row r="7510" spans="2:2" ht="13.85" x14ac:dyDescent="0.3">
      <c r="B7510" s="55"/>
    </row>
    <row r="7511" spans="2:2" ht="13.85" x14ac:dyDescent="0.3">
      <c r="B7511" s="55"/>
    </row>
    <row r="7512" spans="2:2" ht="13.85" x14ac:dyDescent="0.3">
      <c r="B7512" s="55"/>
    </row>
    <row r="7513" spans="2:2" ht="13.85" x14ac:dyDescent="0.3">
      <c r="B7513" s="55"/>
    </row>
    <row r="7514" spans="2:2" ht="13.85" x14ac:dyDescent="0.3">
      <c r="B7514" s="55"/>
    </row>
    <row r="7515" spans="2:2" ht="13.85" x14ac:dyDescent="0.3">
      <c r="B7515" s="55"/>
    </row>
    <row r="7516" spans="2:2" ht="13.85" x14ac:dyDescent="0.3">
      <c r="B7516" s="55"/>
    </row>
    <row r="7517" spans="2:2" ht="13.85" x14ac:dyDescent="0.3">
      <c r="B7517" s="55"/>
    </row>
    <row r="7518" spans="2:2" ht="13.85" x14ac:dyDescent="0.3">
      <c r="B7518" s="55"/>
    </row>
    <row r="7519" spans="2:2" ht="13.85" x14ac:dyDescent="0.3">
      <c r="B7519" s="55"/>
    </row>
    <row r="7520" spans="2:2" ht="13.85" x14ac:dyDescent="0.3">
      <c r="B7520" s="55"/>
    </row>
    <row r="7521" spans="2:2" ht="13.85" x14ac:dyDescent="0.3">
      <c r="B7521" s="55"/>
    </row>
    <row r="7522" spans="2:2" ht="13.85" x14ac:dyDescent="0.3">
      <c r="B7522" s="55"/>
    </row>
    <row r="7523" spans="2:2" ht="13.85" x14ac:dyDescent="0.3">
      <c r="B7523" s="55"/>
    </row>
    <row r="7524" spans="2:2" ht="13.85" x14ac:dyDescent="0.3">
      <c r="B7524" s="55"/>
    </row>
    <row r="7525" spans="2:2" ht="13.85" x14ac:dyDescent="0.3">
      <c r="B7525" s="55"/>
    </row>
    <row r="7526" spans="2:2" ht="13.85" x14ac:dyDescent="0.3">
      <c r="B7526" s="55"/>
    </row>
    <row r="7527" spans="2:2" ht="13.85" x14ac:dyDescent="0.3">
      <c r="B7527" s="55"/>
    </row>
    <row r="7528" spans="2:2" ht="13.85" x14ac:dyDescent="0.3">
      <c r="B7528" s="55"/>
    </row>
    <row r="7529" spans="2:2" ht="13.85" x14ac:dyDescent="0.3">
      <c r="B7529" s="55"/>
    </row>
    <row r="7530" spans="2:2" ht="13.85" x14ac:dyDescent="0.3">
      <c r="B7530" s="55"/>
    </row>
    <row r="7531" spans="2:2" ht="13.85" x14ac:dyDescent="0.3">
      <c r="B7531" s="55"/>
    </row>
    <row r="7532" spans="2:2" ht="13.85" x14ac:dyDescent="0.3">
      <c r="B7532" s="55"/>
    </row>
    <row r="7533" spans="2:2" ht="13.85" x14ac:dyDescent="0.3">
      <c r="B7533" s="55"/>
    </row>
    <row r="7534" spans="2:2" ht="13.85" x14ac:dyDescent="0.3">
      <c r="B7534" s="55"/>
    </row>
    <row r="7535" spans="2:2" ht="13.85" x14ac:dyDescent="0.3">
      <c r="B7535" s="55"/>
    </row>
    <row r="7536" spans="2:2" ht="13.85" x14ac:dyDescent="0.3">
      <c r="B7536" s="55"/>
    </row>
    <row r="7537" spans="2:2" ht="13.85" x14ac:dyDescent="0.3">
      <c r="B7537" s="55"/>
    </row>
    <row r="7538" spans="2:2" ht="13.85" x14ac:dyDescent="0.3">
      <c r="B7538" s="55"/>
    </row>
    <row r="7539" spans="2:2" ht="13.85" x14ac:dyDescent="0.3">
      <c r="B7539" s="55"/>
    </row>
    <row r="7540" spans="2:2" ht="13.85" x14ac:dyDescent="0.3">
      <c r="B7540" s="55"/>
    </row>
    <row r="7541" spans="2:2" ht="13.85" x14ac:dyDescent="0.3">
      <c r="B7541" s="55"/>
    </row>
    <row r="7542" spans="2:2" ht="13.85" x14ac:dyDescent="0.3">
      <c r="B7542" s="55"/>
    </row>
    <row r="7543" spans="2:2" ht="13.85" x14ac:dyDescent="0.3">
      <c r="B7543" s="55"/>
    </row>
    <row r="7544" spans="2:2" ht="13.85" x14ac:dyDescent="0.3">
      <c r="B7544" s="55"/>
    </row>
    <row r="7545" spans="2:2" ht="13.85" x14ac:dyDescent="0.3">
      <c r="B7545" s="55"/>
    </row>
    <row r="7546" spans="2:2" ht="13.85" x14ac:dyDescent="0.3">
      <c r="B7546" s="55"/>
    </row>
    <row r="7547" spans="2:2" ht="13.85" x14ac:dyDescent="0.3">
      <c r="B7547" s="55"/>
    </row>
    <row r="7548" spans="2:2" ht="13.85" x14ac:dyDescent="0.3">
      <c r="B7548" s="55"/>
    </row>
    <row r="7549" spans="2:2" ht="13.85" x14ac:dyDescent="0.3">
      <c r="B7549" s="55"/>
    </row>
    <row r="7550" spans="2:2" ht="13.85" x14ac:dyDescent="0.3">
      <c r="B7550" s="55"/>
    </row>
    <row r="7551" spans="2:2" ht="13.85" x14ac:dyDescent="0.3">
      <c r="B7551" s="55"/>
    </row>
    <row r="7552" spans="2:2" ht="13.85" x14ac:dyDescent="0.3">
      <c r="B7552" s="55"/>
    </row>
    <row r="7553" spans="2:2" ht="13.85" x14ac:dyDescent="0.3">
      <c r="B7553" s="55"/>
    </row>
    <row r="7554" spans="2:2" ht="13.85" x14ac:dyDescent="0.3">
      <c r="B7554" s="55"/>
    </row>
    <row r="7555" spans="2:2" ht="13.85" x14ac:dyDescent="0.3">
      <c r="B7555" s="55"/>
    </row>
    <row r="7556" spans="2:2" ht="13.85" x14ac:dyDescent="0.3">
      <c r="B7556" s="55"/>
    </row>
    <row r="7557" spans="2:2" ht="13.85" x14ac:dyDescent="0.3">
      <c r="B7557" s="55"/>
    </row>
    <row r="7558" spans="2:2" ht="13.85" x14ac:dyDescent="0.3">
      <c r="B7558" s="55"/>
    </row>
    <row r="7559" spans="2:2" ht="13.85" x14ac:dyDescent="0.3">
      <c r="B7559" s="55"/>
    </row>
    <row r="7560" spans="2:2" ht="13.85" x14ac:dyDescent="0.3">
      <c r="B7560" s="55"/>
    </row>
    <row r="7561" spans="2:2" ht="13.85" x14ac:dyDescent="0.3">
      <c r="B7561" s="55"/>
    </row>
    <row r="7562" spans="2:2" ht="13.85" x14ac:dyDescent="0.3">
      <c r="B7562" s="55"/>
    </row>
    <row r="7563" spans="2:2" ht="13.85" x14ac:dyDescent="0.3">
      <c r="B7563" s="55"/>
    </row>
    <row r="7564" spans="2:2" ht="13.85" x14ac:dyDescent="0.3">
      <c r="B7564" s="55"/>
    </row>
    <row r="7565" spans="2:2" ht="13.85" x14ac:dyDescent="0.3">
      <c r="B7565" s="55"/>
    </row>
    <row r="7566" spans="2:2" ht="13.85" x14ac:dyDescent="0.3">
      <c r="B7566" s="55"/>
    </row>
    <row r="7567" spans="2:2" ht="13.85" x14ac:dyDescent="0.3">
      <c r="B7567" s="55"/>
    </row>
    <row r="7568" spans="2:2" ht="13.85" x14ac:dyDescent="0.3">
      <c r="B7568" s="55"/>
    </row>
    <row r="7569" spans="2:2" ht="13.85" x14ac:dyDescent="0.3">
      <c r="B7569" s="55"/>
    </row>
    <row r="7570" spans="2:2" ht="13.85" x14ac:dyDescent="0.3">
      <c r="B7570" s="55"/>
    </row>
    <row r="7571" spans="2:2" ht="13.85" x14ac:dyDescent="0.3">
      <c r="B7571" s="55"/>
    </row>
    <row r="7572" spans="2:2" ht="13.85" x14ac:dyDescent="0.3">
      <c r="B7572" s="55"/>
    </row>
    <row r="7573" spans="2:2" ht="13.85" x14ac:dyDescent="0.3">
      <c r="B7573" s="55"/>
    </row>
    <row r="7574" spans="2:2" ht="13.85" x14ac:dyDescent="0.3">
      <c r="B7574" s="55"/>
    </row>
    <row r="7575" spans="2:2" ht="13.85" x14ac:dyDescent="0.3">
      <c r="B7575" s="55"/>
    </row>
    <row r="7576" spans="2:2" ht="13.85" x14ac:dyDescent="0.3">
      <c r="B7576" s="55"/>
    </row>
    <row r="7577" spans="2:2" ht="13.85" x14ac:dyDescent="0.3">
      <c r="B7577" s="55"/>
    </row>
    <row r="7578" spans="2:2" ht="13.85" x14ac:dyDescent="0.3">
      <c r="B7578" s="55"/>
    </row>
    <row r="7579" spans="2:2" ht="13.85" x14ac:dyDescent="0.3">
      <c r="B7579" s="55"/>
    </row>
    <row r="7580" spans="2:2" ht="13.85" x14ac:dyDescent="0.3">
      <c r="B7580" s="55"/>
    </row>
    <row r="7581" spans="2:2" ht="13.85" x14ac:dyDescent="0.3">
      <c r="B7581" s="55"/>
    </row>
    <row r="7582" spans="2:2" ht="13.85" x14ac:dyDescent="0.3">
      <c r="B7582" s="55"/>
    </row>
    <row r="7583" spans="2:2" ht="13.85" x14ac:dyDescent="0.3">
      <c r="B7583" s="55"/>
    </row>
    <row r="7584" spans="2:2" ht="13.85" x14ac:dyDescent="0.3">
      <c r="B7584" s="55"/>
    </row>
    <row r="7585" spans="2:2" ht="13.85" x14ac:dyDescent="0.3">
      <c r="B7585" s="55"/>
    </row>
    <row r="7586" spans="2:2" ht="13.85" x14ac:dyDescent="0.3">
      <c r="B7586" s="55"/>
    </row>
    <row r="7587" spans="2:2" ht="13.85" x14ac:dyDescent="0.3">
      <c r="B7587" s="55"/>
    </row>
    <row r="7588" spans="2:2" ht="13.85" x14ac:dyDescent="0.3">
      <c r="B7588" s="55"/>
    </row>
    <row r="7589" spans="2:2" ht="13.85" x14ac:dyDescent="0.3">
      <c r="B7589" s="55"/>
    </row>
    <row r="7590" spans="2:2" ht="13.85" x14ac:dyDescent="0.3">
      <c r="B7590" s="55"/>
    </row>
    <row r="7591" spans="2:2" ht="13.85" x14ac:dyDescent="0.3">
      <c r="B7591" s="55"/>
    </row>
    <row r="7592" spans="2:2" ht="13.85" x14ac:dyDescent="0.3">
      <c r="B7592" s="55"/>
    </row>
    <row r="7593" spans="2:2" ht="13.85" x14ac:dyDescent="0.3">
      <c r="B7593" s="55"/>
    </row>
    <row r="7594" spans="2:2" ht="13.85" x14ac:dyDescent="0.3">
      <c r="B7594" s="55"/>
    </row>
    <row r="7595" spans="2:2" ht="13.85" x14ac:dyDescent="0.3">
      <c r="B7595" s="55"/>
    </row>
    <row r="7596" spans="2:2" ht="13.85" x14ac:dyDescent="0.3">
      <c r="B7596" s="55"/>
    </row>
    <row r="7597" spans="2:2" ht="13.85" x14ac:dyDescent="0.3">
      <c r="B7597" s="55"/>
    </row>
    <row r="7598" spans="2:2" ht="13.85" x14ac:dyDescent="0.3">
      <c r="B7598" s="55"/>
    </row>
    <row r="7599" spans="2:2" ht="13.85" x14ac:dyDescent="0.3">
      <c r="B7599" s="55"/>
    </row>
    <row r="7600" spans="2:2" ht="13.85" x14ac:dyDescent="0.3">
      <c r="B7600" s="55"/>
    </row>
    <row r="7601" spans="2:2" ht="13.85" x14ac:dyDescent="0.3">
      <c r="B7601" s="55"/>
    </row>
    <row r="7602" spans="2:2" ht="13.85" x14ac:dyDescent="0.3">
      <c r="B7602" s="55"/>
    </row>
    <row r="7603" spans="2:2" ht="13.85" x14ac:dyDescent="0.3">
      <c r="B7603" s="55"/>
    </row>
    <row r="7604" spans="2:2" ht="13.85" x14ac:dyDescent="0.3">
      <c r="B7604" s="55"/>
    </row>
    <row r="7605" spans="2:2" ht="13.85" x14ac:dyDescent="0.3">
      <c r="B7605" s="55"/>
    </row>
    <row r="7606" spans="2:2" ht="13.85" x14ac:dyDescent="0.3">
      <c r="B7606" s="55"/>
    </row>
    <row r="7607" spans="2:2" ht="13.85" x14ac:dyDescent="0.3">
      <c r="B7607" s="55"/>
    </row>
    <row r="7608" spans="2:2" ht="13.85" x14ac:dyDescent="0.3">
      <c r="B7608" s="55"/>
    </row>
    <row r="7609" spans="2:2" ht="13.85" x14ac:dyDescent="0.3">
      <c r="B7609" s="55"/>
    </row>
    <row r="7610" spans="2:2" ht="13.85" x14ac:dyDescent="0.3">
      <c r="B7610" s="55"/>
    </row>
    <row r="7611" spans="2:2" ht="13.85" x14ac:dyDescent="0.3">
      <c r="B7611" s="55"/>
    </row>
    <row r="7612" spans="2:2" ht="13.85" x14ac:dyDescent="0.3">
      <c r="B7612" s="55"/>
    </row>
    <row r="7613" spans="2:2" ht="13.85" x14ac:dyDescent="0.3">
      <c r="B7613" s="55"/>
    </row>
    <row r="7614" spans="2:2" ht="13.85" x14ac:dyDescent="0.3">
      <c r="B7614" s="55"/>
    </row>
    <row r="7615" spans="2:2" ht="13.85" x14ac:dyDescent="0.3">
      <c r="B7615" s="55"/>
    </row>
    <row r="7616" spans="2:2" ht="13.85" x14ac:dyDescent="0.3">
      <c r="B7616" s="55"/>
    </row>
    <row r="7617" spans="2:2" ht="13.85" x14ac:dyDescent="0.3">
      <c r="B7617" s="55"/>
    </row>
    <row r="7618" spans="2:2" ht="13.85" x14ac:dyDescent="0.3">
      <c r="B7618" s="55"/>
    </row>
    <row r="7619" spans="2:2" ht="13.85" x14ac:dyDescent="0.3">
      <c r="B7619" s="55"/>
    </row>
    <row r="7620" spans="2:2" ht="13.85" x14ac:dyDescent="0.3">
      <c r="B7620" s="55"/>
    </row>
    <row r="7621" spans="2:2" ht="13.85" x14ac:dyDescent="0.3">
      <c r="B7621" s="55"/>
    </row>
    <row r="7622" spans="2:2" ht="13.85" x14ac:dyDescent="0.3">
      <c r="B7622" s="55"/>
    </row>
    <row r="7623" spans="2:2" ht="13.85" x14ac:dyDescent="0.3">
      <c r="B7623" s="55"/>
    </row>
    <row r="7624" spans="2:2" ht="13.85" x14ac:dyDescent="0.3">
      <c r="B7624" s="55"/>
    </row>
    <row r="7625" spans="2:2" ht="13.85" x14ac:dyDescent="0.3">
      <c r="B7625" s="55"/>
    </row>
    <row r="7626" spans="2:2" ht="13.85" x14ac:dyDescent="0.3">
      <c r="B7626" s="55"/>
    </row>
    <row r="7627" spans="2:2" ht="13.85" x14ac:dyDescent="0.3">
      <c r="B7627" s="55"/>
    </row>
    <row r="7628" spans="2:2" ht="13.85" x14ac:dyDescent="0.3">
      <c r="B7628" s="55"/>
    </row>
    <row r="7629" spans="2:2" ht="13.85" x14ac:dyDescent="0.3">
      <c r="B7629" s="55"/>
    </row>
    <row r="7630" spans="2:2" ht="13.85" x14ac:dyDescent="0.3">
      <c r="B7630" s="55"/>
    </row>
    <row r="7631" spans="2:2" ht="13.85" x14ac:dyDescent="0.3">
      <c r="B7631" s="55"/>
    </row>
    <row r="7632" spans="2:2" ht="13.85" x14ac:dyDescent="0.3">
      <c r="B7632" s="55"/>
    </row>
    <row r="7633" spans="2:2" ht="13.85" x14ac:dyDescent="0.3">
      <c r="B7633" s="55"/>
    </row>
    <row r="7634" spans="2:2" ht="13.85" x14ac:dyDescent="0.3">
      <c r="B7634" s="55"/>
    </row>
    <row r="7635" spans="2:2" ht="13.85" x14ac:dyDescent="0.3">
      <c r="B7635" s="55"/>
    </row>
    <row r="7636" spans="2:2" ht="13.85" x14ac:dyDescent="0.3">
      <c r="B7636" s="55"/>
    </row>
    <row r="7637" spans="2:2" ht="13.85" x14ac:dyDescent="0.3">
      <c r="B7637" s="55"/>
    </row>
    <row r="7638" spans="2:2" ht="13.85" x14ac:dyDescent="0.3">
      <c r="B7638" s="55"/>
    </row>
    <row r="7639" spans="2:2" ht="13.85" x14ac:dyDescent="0.3">
      <c r="B7639" s="55"/>
    </row>
    <row r="7640" spans="2:2" ht="13.85" x14ac:dyDescent="0.3">
      <c r="B7640" s="55"/>
    </row>
    <row r="7641" spans="2:2" ht="13.85" x14ac:dyDescent="0.3">
      <c r="B7641" s="55"/>
    </row>
    <row r="7642" spans="2:2" ht="13.85" x14ac:dyDescent="0.3">
      <c r="B7642" s="55"/>
    </row>
    <row r="7643" spans="2:2" ht="13.85" x14ac:dyDescent="0.3">
      <c r="B7643" s="55"/>
    </row>
    <row r="7644" spans="2:2" ht="13.85" x14ac:dyDescent="0.3">
      <c r="B7644" s="55"/>
    </row>
    <row r="7645" spans="2:2" ht="13.85" x14ac:dyDescent="0.3">
      <c r="B7645" s="55"/>
    </row>
    <row r="7646" spans="2:2" ht="13.85" x14ac:dyDescent="0.3">
      <c r="B7646" s="55"/>
    </row>
    <row r="7647" spans="2:2" ht="13.85" x14ac:dyDescent="0.3">
      <c r="B7647" s="55"/>
    </row>
    <row r="7648" spans="2:2" ht="13.85" x14ac:dyDescent="0.3">
      <c r="B7648" s="55"/>
    </row>
    <row r="7649" spans="2:2" ht="13.85" x14ac:dyDescent="0.3">
      <c r="B7649" s="55"/>
    </row>
    <row r="7650" spans="2:2" ht="13.85" x14ac:dyDescent="0.3">
      <c r="B7650" s="55"/>
    </row>
    <row r="7651" spans="2:2" ht="13.85" x14ac:dyDescent="0.3">
      <c r="B7651" s="55"/>
    </row>
    <row r="7652" spans="2:2" ht="13.85" x14ac:dyDescent="0.3">
      <c r="B7652" s="55"/>
    </row>
    <row r="7653" spans="2:2" ht="13.85" x14ac:dyDescent="0.3">
      <c r="B7653" s="55"/>
    </row>
    <row r="7654" spans="2:2" ht="13.85" x14ac:dyDescent="0.3">
      <c r="B7654" s="55"/>
    </row>
    <row r="7655" spans="2:2" ht="13.85" x14ac:dyDescent="0.3">
      <c r="B7655" s="55"/>
    </row>
    <row r="7656" spans="2:2" ht="13.85" x14ac:dyDescent="0.3">
      <c r="B7656" s="55"/>
    </row>
    <row r="7657" spans="2:2" ht="13.85" x14ac:dyDescent="0.3">
      <c r="B7657" s="55"/>
    </row>
    <row r="7658" spans="2:2" ht="13.85" x14ac:dyDescent="0.3">
      <c r="B7658" s="55"/>
    </row>
    <row r="7659" spans="2:2" ht="13.85" x14ac:dyDescent="0.3">
      <c r="B7659" s="55"/>
    </row>
    <row r="7660" spans="2:2" ht="13.85" x14ac:dyDescent="0.3">
      <c r="B7660" s="55"/>
    </row>
    <row r="7661" spans="2:2" ht="13.85" x14ac:dyDescent="0.3">
      <c r="B7661" s="55"/>
    </row>
    <row r="7662" spans="2:2" ht="13.85" x14ac:dyDescent="0.3">
      <c r="B7662" s="55"/>
    </row>
    <row r="7663" spans="2:2" ht="13.85" x14ac:dyDescent="0.3">
      <c r="B7663" s="55"/>
    </row>
    <row r="7664" spans="2:2" ht="13.85" x14ac:dyDescent="0.3">
      <c r="B7664" s="55"/>
    </row>
    <row r="7665" spans="2:2" ht="13.85" x14ac:dyDescent="0.3">
      <c r="B7665" s="55"/>
    </row>
    <row r="7666" spans="2:2" ht="13.85" x14ac:dyDescent="0.3">
      <c r="B7666" s="55"/>
    </row>
    <row r="7667" spans="2:2" ht="13.85" x14ac:dyDescent="0.3">
      <c r="B7667" s="55"/>
    </row>
    <row r="7668" spans="2:2" ht="13.85" x14ac:dyDescent="0.3">
      <c r="B7668" s="55"/>
    </row>
    <row r="7669" spans="2:2" ht="13.85" x14ac:dyDescent="0.3">
      <c r="B7669" s="55"/>
    </row>
    <row r="7670" spans="2:2" ht="13.85" x14ac:dyDescent="0.3">
      <c r="B7670" s="55"/>
    </row>
    <row r="7671" spans="2:2" ht="13.85" x14ac:dyDescent="0.3">
      <c r="B7671" s="55"/>
    </row>
    <row r="7672" spans="2:2" ht="13.85" x14ac:dyDescent="0.3">
      <c r="B7672" s="55"/>
    </row>
    <row r="7673" spans="2:2" ht="13.85" x14ac:dyDescent="0.3">
      <c r="B7673" s="55"/>
    </row>
    <row r="7674" spans="2:2" ht="13.85" x14ac:dyDescent="0.3">
      <c r="B7674" s="55"/>
    </row>
    <row r="7675" spans="2:2" ht="13.85" x14ac:dyDescent="0.3">
      <c r="B7675" s="55"/>
    </row>
    <row r="7676" spans="2:2" ht="13.85" x14ac:dyDescent="0.3">
      <c r="B7676" s="55"/>
    </row>
    <row r="7677" spans="2:2" ht="13.85" x14ac:dyDescent="0.3">
      <c r="B7677" s="55"/>
    </row>
    <row r="7678" spans="2:2" ht="13.85" x14ac:dyDescent="0.3">
      <c r="B7678" s="55"/>
    </row>
    <row r="7679" spans="2:2" ht="13.85" x14ac:dyDescent="0.3">
      <c r="B7679" s="55"/>
    </row>
    <row r="7680" spans="2:2" ht="13.85" x14ac:dyDescent="0.3">
      <c r="B7680" s="55"/>
    </row>
    <row r="7681" spans="2:2" ht="13.85" x14ac:dyDescent="0.3">
      <c r="B7681" s="55"/>
    </row>
    <row r="7682" spans="2:2" ht="13.85" x14ac:dyDescent="0.3">
      <c r="B7682" s="55"/>
    </row>
    <row r="7683" spans="2:2" ht="13.85" x14ac:dyDescent="0.3">
      <c r="B7683" s="55"/>
    </row>
    <row r="7684" spans="2:2" ht="13.85" x14ac:dyDescent="0.3">
      <c r="B7684" s="55"/>
    </row>
    <row r="7685" spans="2:2" ht="13.85" x14ac:dyDescent="0.3">
      <c r="B7685" s="55"/>
    </row>
    <row r="7686" spans="2:2" ht="13.85" x14ac:dyDescent="0.3">
      <c r="B7686" s="55"/>
    </row>
    <row r="7687" spans="2:2" ht="13.85" x14ac:dyDescent="0.3">
      <c r="B7687" s="55"/>
    </row>
    <row r="7688" spans="2:2" ht="13.85" x14ac:dyDescent="0.3">
      <c r="B7688" s="55"/>
    </row>
    <row r="7689" spans="2:2" ht="13.85" x14ac:dyDescent="0.3">
      <c r="B7689" s="55"/>
    </row>
    <row r="7690" spans="2:2" ht="13.85" x14ac:dyDescent="0.3">
      <c r="B7690" s="55"/>
    </row>
    <row r="7691" spans="2:2" ht="13.85" x14ac:dyDescent="0.3">
      <c r="B7691" s="55"/>
    </row>
    <row r="7692" spans="2:2" ht="13.85" x14ac:dyDescent="0.3">
      <c r="B7692" s="55"/>
    </row>
    <row r="7693" spans="2:2" ht="13.85" x14ac:dyDescent="0.3">
      <c r="B7693" s="55"/>
    </row>
    <row r="7694" spans="2:2" ht="13.85" x14ac:dyDescent="0.3">
      <c r="B7694" s="55"/>
    </row>
    <row r="7695" spans="2:2" ht="13.85" x14ac:dyDescent="0.3">
      <c r="B7695" s="55"/>
    </row>
    <row r="7696" spans="2:2" ht="13.85" x14ac:dyDescent="0.3">
      <c r="B7696" s="55"/>
    </row>
    <row r="7697" spans="2:2" ht="13.85" x14ac:dyDescent="0.3">
      <c r="B7697" s="55"/>
    </row>
    <row r="7698" spans="2:2" ht="13.85" x14ac:dyDescent="0.3">
      <c r="B7698" s="55"/>
    </row>
    <row r="7699" spans="2:2" ht="13.85" x14ac:dyDescent="0.3">
      <c r="B7699" s="55"/>
    </row>
    <row r="7700" spans="2:2" ht="13.85" x14ac:dyDescent="0.3">
      <c r="B7700" s="55"/>
    </row>
    <row r="7701" spans="2:2" ht="13.85" x14ac:dyDescent="0.3">
      <c r="B7701" s="55"/>
    </row>
    <row r="7702" spans="2:2" ht="13.85" x14ac:dyDescent="0.3">
      <c r="B7702" s="55"/>
    </row>
    <row r="7703" spans="2:2" ht="13.85" x14ac:dyDescent="0.3">
      <c r="B7703" s="55"/>
    </row>
    <row r="7704" spans="2:2" ht="13.85" x14ac:dyDescent="0.3">
      <c r="B7704" s="55"/>
    </row>
    <row r="7705" spans="2:2" ht="13.85" x14ac:dyDescent="0.3">
      <c r="B7705" s="55"/>
    </row>
    <row r="7706" spans="2:2" ht="13.85" x14ac:dyDescent="0.3">
      <c r="B7706" s="55"/>
    </row>
    <row r="7707" spans="2:2" ht="13.85" x14ac:dyDescent="0.3">
      <c r="B7707" s="55"/>
    </row>
    <row r="7708" spans="2:2" ht="13.85" x14ac:dyDescent="0.3">
      <c r="B7708" s="55"/>
    </row>
    <row r="7709" spans="2:2" ht="13.85" x14ac:dyDescent="0.3">
      <c r="B7709" s="55"/>
    </row>
    <row r="7710" spans="2:2" ht="13.85" x14ac:dyDescent="0.3">
      <c r="B7710" s="55"/>
    </row>
    <row r="7711" spans="2:2" ht="13.85" x14ac:dyDescent="0.3">
      <c r="B7711" s="55"/>
    </row>
    <row r="7712" spans="2:2" ht="13.85" x14ac:dyDescent="0.3">
      <c r="B7712" s="55"/>
    </row>
    <row r="7713" spans="2:2" ht="13.85" x14ac:dyDescent="0.3">
      <c r="B7713" s="55"/>
    </row>
    <row r="7714" spans="2:2" ht="13.85" x14ac:dyDescent="0.3">
      <c r="B7714" s="55"/>
    </row>
    <row r="7715" spans="2:2" ht="13.85" x14ac:dyDescent="0.3">
      <c r="B7715" s="55"/>
    </row>
    <row r="7716" spans="2:2" ht="13.85" x14ac:dyDescent="0.3">
      <c r="B7716" s="55"/>
    </row>
    <row r="7717" spans="2:2" ht="13.85" x14ac:dyDescent="0.3">
      <c r="B7717" s="55"/>
    </row>
    <row r="7718" spans="2:2" ht="13.85" x14ac:dyDescent="0.3">
      <c r="B7718" s="55"/>
    </row>
    <row r="7719" spans="2:2" ht="13.85" x14ac:dyDescent="0.3">
      <c r="B7719" s="55"/>
    </row>
    <row r="7720" spans="2:2" ht="13.85" x14ac:dyDescent="0.3">
      <c r="B7720" s="55"/>
    </row>
    <row r="7721" spans="2:2" ht="13.85" x14ac:dyDescent="0.3">
      <c r="B7721" s="55"/>
    </row>
    <row r="7722" spans="2:2" ht="13.85" x14ac:dyDescent="0.3">
      <c r="B7722" s="55"/>
    </row>
    <row r="7723" spans="2:2" ht="13.85" x14ac:dyDescent="0.3">
      <c r="B7723" s="55"/>
    </row>
    <row r="7724" spans="2:2" ht="13.85" x14ac:dyDescent="0.3">
      <c r="B7724" s="55"/>
    </row>
    <row r="7725" spans="2:2" ht="13.85" x14ac:dyDescent="0.3">
      <c r="B7725" s="55"/>
    </row>
    <row r="7726" spans="2:2" ht="13.85" x14ac:dyDescent="0.3">
      <c r="B7726" s="55"/>
    </row>
    <row r="7727" spans="2:2" ht="13.85" x14ac:dyDescent="0.3">
      <c r="B7727" s="55"/>
    </row>
    <row r="7728" spans="2:2" ht="13.85" x14ac:dyDescent="0.3">
      <c r="B7728" s="55"/>
    </row>
    <row r="7729" spans="2:2" ht="13.85" x14ac:dyDescent="0.3">
      <c r="B7729" s="55"/>
    </row>
    <row r="7730" spans="2:2" ht="13.85" x14ac:dyDescent="0.3">
      <c r="B7730" s="55"/>
    </row>
    <row r="7731" spans="2:2" ht="13.85" x14ac:dyDescent="0.3">
      <c r="B7731" s="55"/>
    </row>
    <row r="7732" spans="2:2" ht="13.85" x14ac:dyDescent="0.3">
      <c r="B7732" s="55"/>
    </row>
    <row r="7733" spans="2:2" ht="13.85" x14ac:dyDescent="0.3">
      <c r="B7733" s="55"/>
    </row>
    <row r="7734" spans="2:2" ht="13.85" x14ac:dyDescent="0.3">
      <c r="B7734" s="55"/>
    </row>
    <row r="7735" spans="2:2" ht="13.85" x14ac:dyDescent="0.3">
      <c r="B7735" s="55"/>
    </row>
    <row r="7736" spans="2:2" ht="13.85" x14ac:dyDescent="0.3">
      <c r="B7736" s="55"/>
    </row>
    <row r="7737" spans="2:2" ht="13.85" x14ac:dyDescent="0.3">
      <c r="B7737" s="55"/>
    </row>
    <row r="7738" spans="2:2" ht="13.85" x14ac:dyDescent="0.3">
      <c r="B7738" s="55"/>
    </row>
    <row r="7739" spans="2:2" ht="13.85" x14ac:dyDescent="0.3">
      <c r="B7739" s="55"/>
    </row>
    <row r="7740" spans="2:2" ht="13.85" x14ac:dyDescent="0.3">
      <c r="B7740" s="55"/>
    </row>
    <row r="7741" spans="2:2" ht="13.85" x14ac:dyDescent="0.3">
      <c r="B7741" s="55"/>
    </row>
    <row r="7742" spans="2:2" ht="13.85" x14ac:dyDescent="0.3">
      <c r="B7742" s="55"/>
    </row>
    <row r="7743" spans="2:2" ht="13.85" x14ac:dyDescent="0.3">
      <c r="B7743" s="55"/>
    </row>
    <row r="7744" spans="2:2" ht="13.85" x14ac:dyDescent="0.3">
      <c r="B7744" s="55"/>
    </row>
    <row r="7745" spans="2:2" ht="13.85" x14ac:dyDescent="0.3">
      <c r="B7745" s="55"/>
    </row>
    <row r="7746" spans="2:2" ht="13.85" x14ac:dyDescent="0.3">
      <c r="B7746" s="55"/>
    </row>
    <row r="7747" spans="2:2" ht="13.85" x14ac:dyDescent="0.3">
      <c r="B7747" s="55"/>
    </row>
    <row r="7748" spans="2:2" ht="13.85" x14ac:dyDescent="0.3">
      <c r="B7748" s="55"/>
    </row>
    <row r="7749" spans="2:2" ht="13.85" x14ac:dyDescent="0.3">
      <c r="B7749" s="55"/>
    </row>
    <row r="7750" spans="2:2" ht="13.85" x14ac:dyDescent="0.3">
      <c r="B7750" s="55"/>
    </row>
    <row r="7751" spans="2:2" ht="13.85" x14ac:dyDescent="0.3">
      <c r="B7751" s="55"/>
    </row>
    <row r="7752" spans="2:2" ht="13.85" x14ac:dyDescent="0.3">
      <c r="B7752" s="55"/>
    </row>
    <row r="7753" spans="2:2" ht="13.85" x14ac:dyDescent="0.3">
      <c r="B7753" s="55"/>
    </row>
    <row r="7754" spans="2:2" ht="13.85" x14ac:dyDescent="0.3">
      <c r="B7754" s="55"/>
    </row>
    <row r="7755" spans="2:2" ht="13.85" x14ac:dyDescent="0.3">
      <c r="B7755" s="55"/>
    </row>
    <row r="7756" spans="2:2" ht="13.85" x14ac:dyDescent="0.3">
      <c r="B7756" s="55"/>
    </row>
    <row r="7757" spans="2:2" ht="13.85" x14ac:dyDescent="0.3">
      <c r="B7757" s="55"/>
    </row>
    <row r="7758" spans="2:2" ht="13.85" x14ac:dyDescent="0.3">
      <c r="B7758" s="55"/>
    </row>
    <row r="7759" spans="2:2" ht="13.85" x14ac:dyDescent="0.3">
      <c r="B7759" s="55"/>
    </row>
    <row r="7760" spans="2:2" ht="13.85" x14ac:dyDescent="0.3">
      <c r="B7760" s="55"/>
    </row>
    <row r="7761" spans="2:2" ht="13.85" x14ac:dyDescent="0.3">
      <c r="B7761" s="55"/>
    </row>
    <row r="7762" spans="2:2" ht="13.85" x14ac:dyDescent="0.3">
      <c r="B7762" s="55"/>
    </row>
    <row r="7763" spans="2:2" ht="13.85" x14ac:dyDescent="0.3">
      <c r="B7763" s="55"/>
    </row>
    <row r="7764" spans="2:2" ht="13.85" x14ac:dyDescent="0.3">
      <c r="B7764" s="55"/>
    </row>
    <row r="7765" spans="2:2" ht="13.85" x14ac:dyDescent="0.3">
      <c r="B7765" s="55"/>
    </row>
    <row r="7766" spans="2:2" ht="13.85" x14ac:dyDescent="0.3">
      <c r="B7766" s="55"/>
    </row>
    <row r="7767" spans="2:2" ht="13.85" x14ac:dyDescent="0.3">
      <c r="B7767" s="55"/>
    </row>
    <row r="7768" spans="2:2" ht="13.85" x14ac:dyDescent="0.3">
      <c r="B7768" s="55"/>
    </row>
    <row r="7769" spans="2:2" ht="13.85" x14ac:dyDescent="0.3">
      <c r="B7769" s="55"/>
    </row>
    <row r="7770" spans="2:2" ht="13.85" x14ac:dyDescent="0.3">
      <c r="B7770" s="55"/>
    </row>
    <row r="7771" spans="2:2" ht="13.85" x14ac:dyDescent="0.3">
      <c r="B7771" s="55"/>
    </row>
    <row r="7772" spans="2:2" ht="13.85" x14ac:dyDescent="0.3">
      <c r="B7772" s="55"/>
    </row>
    <row r="7773" spans="2:2" ht="13.85" x14ac:dyDescent="0.3">
      <c r="B7773" s="55"/>
    </row>
    <row r="7774" spans="2:2" ht="13.85" x14ac:dyDescent="0.3">
      <c r="B7774" s="55"/>
    </row>
    <row r="7775" spans="2:2" ht="13.85" x14ac:dyDescent="0.3">
      <c r="B7775" s="55"/>
    </row>
    <row r="7776" spans="2:2" ht="13.85" x14ac:dyDescent="0.3">
      <c r="B7776" s="55"/>
    </row>
    <row r="7777" spans="2:2" ht="13.85" x14ac:dyDescent="0.3">
      <c r="B7777" s="55"/>
    </row>
    <row r="7778" spans="2:2" ht="13.85" x14ac:dyDescent="0.3">
      <c r="B7778" s="55"/>
    </row>
    <row r="7779" spans="2:2" ht="13.85" x14ac:dyDescent="0.3">
      <c r="B7779" s="55"/>
    </row>
    <row r="7780" spans="2:2" ht="13.85" x14ac:dyDescent="0.3">
      <c r="B7780" s="55"/>
    </row>
    <row r="7781" spans="2:2" ht="13.85" x14ac:dyDescent="0.3">
      <c r="B7781" s="55"/>
    </row>
    <row r="7782" spans="2:2" ht="13.85" x14ac:dyDescent="0.3">
      <c r="B7782" s="55"/>
    </row>
    <row r="7783" spans="2:2" ht="13.85" x14ac:dyDescent="0.3">
      <c r="B7783" s="55"/>
    </row>
    <row r="7784" spans="2:2" ht="13.85" x14ac:dyDescent="0.3">
      <c r="B7784" s="55"/>
    </row>
    <row r="7785" spans="2:2" ht="13.85" x14ac:dyDescent="0.3">
      <c r="B7785" s="55"/>
    </row>
    <row r="7786" spans="2:2" ht="13.85" x14ac:dyDescent="0.3">
      <c r="B7786" s="55"/>
    </row>
    <row r="7787" spans="2:2" ht="13.85" x14ac:dyDescent="0.3">
      <c r="B7787" s="55"/>
    </row>
    <row r="7788" spans="2:2" ht="13.85" x14ac:dyDescent="0.3">
      <c r="B7788" s="55"/>
    </row>
    <row r="7789" spans="2:2" ht="13.85" x14ac:dyDescent="0.3">
      <c r="B7789" s="55"/>
    </row>
    <row r="7790" spans="2:2" ht="13.85" x14ac:dyDescent="0.3">
      <c r="B7790" s="55"/>
    </row>
    <row r="7791" spans="2:2" ht="13.85" x14ac:dyDescent="0.3">
      <c r="B7791" s="55"/>
    </row>
    <row r="7792" spans="2:2" ht="13.85" x14ac:dyDescent="0.3">
      <c r="B7792" s="55"/>
    </row>
    <row r="7793" spans="2:2" ht="13.85" x14ac:dyDescent="0.3">
      <c r="B7793" s="55"/>
    </row>
    <row r="7794" spans="2:2" ht="13.85" x14ac:dyDescent="0.3">
      <c r="B7794" s="55"/>
    </row>
    <row r="7795" spans="2:2" ht="13.85" x14ac:dyDescent="0.3">
      <c r="B7795" s="55"/>
    </row>
    <row r="7796" spans="2:2" ht="13.85" x14ac:dyDescent="0.3">
      <c r="B7796" s="55"/>
    </row>
    <row r="7797" spans="2:2" ht="13.85" x14ac:dyDescent="0.3">
      <c r="B7797" s="55"/>
    </row>
    <row r="7798" spans="2:2" ht="13.85" x14ac:dyDescent="0.3">
      <c r="B7798" s="55"/>
    </row>
    <row r="7799" spans="2:2" ht="13.85" x14ac:dyDescent="0.3">
      <c r="B7799" s="55"/>
    </row>
    <row r="7800" spans="2:2" ht="13.85" x14ac:dyDescent="0.3">
      <c r="B7800" s="55"/>
    </row>
    <row r="7801" spans="2:2" ht="13.85" x14ac:dyDescent="0.3">
      <c r="B7801" s="55"/>
    </row>
    <row r="7802" spans="2:2" ht="13.85" x14ac:dyDescent="0.3">
      <c r="B7802" s="55"/>
    </row>
    <row r="7803" spans="2:2" ht="13.85" x14ac:dyDescent="0.3">
      <c r="B7803" s="55"/>
    </row>
    <row r="7804" spans="2:2" ht="13.85" x14ac:dyDescent="0.3">
      <c r="B7804" s="55"/>
    </row>
    <row r="7805" spans="2:2" ht="13.85" x14ac:dyDescent="0.3">
      <c r="B7805" s="55"/>
    </row>
    <row r="7806" spans="2:2" ht="13.85" x14ac:dyDescent="0.3">
      <c r="B7806" s="55"/>
    </row>
    <row r="7807" spans="2:2" ht="13.85" x14ac:dyDescent="0.3">
      <c r="B7807" s="55"/>
    </row>
    <row r="7808" spans="2:2" ht="13.85" x14ac:dyDescent="0.3">
      <c r="B7808" s="55"/>
    </row>
    <row r="7809" spans="2:2" ht="13.85" x14ac:dyDescent="0.3">
      <c r="B7809" s="55"/>
    </row>
    <row r="7810" spans="2:2" ht="13.85" x14ac:dyDescent="0.3">
      <c r="B7810" s="55"/>
    </row>
    <row r="7811" spans="2:2" ht="13.85" x14ac:dyDescent="0.3">
      <c r="B7811" s="55"/>
    </row>
    <row r="7812" spans="2:2" ht="13.85" x14ac:dyDescent="0.3">
      <c r="B7812" s="55"/>
    </row>
    <row r="7813" spans="2:2" ht="13.85" x14ac:dyDescent="0.3">
      <c r="B7813" s="55"/>
    </row>
    <row r="7814" spans="2:2" ht="13.85" x14ac:dyDescent="0.3">
      <c r="B7814" s="55"/>
    </row>
    <row r="7815" spans="2:2" ht="13.85" x14ac:dyDescent="0.3">
      <c r="B7815" s="55"/>
    </row>
    <row r="7816" spans="2:2" ht="13.85" x14ac:dyDescent="0.3">
      <c r="B7816" s="55"/>
    </row>
    <row r="7817" spans="2:2" ht="13.85" x14ac:dyDescent="0.3">
      <c r="B7817" s="55"/>
    </row>
    <row r="7818" spans="2:2" ht="13.85" x14ac:dyDescent="0.3">
      <c r="B7818" s="55"/>
    </row>
    <row r="7819" spans="2:2" ht="13.85" x14ac:dyDescent="0.3">
      <c r="B7819" s="55"/>
    </row>
    <row r="7820" spans="2:2" ht="13.85" x14ac:dyDescent="0.3">
      <c r="B7820" s="55"/>
    </row>
    <row r="7821" spans="2:2" ht="13.85" x14ac:dyDescent="0.3">
      <c r="B7821" s="55"/>
    </row>
    <row r="7822" spans="2:2" ht="13.85" x14ac:dyDescent="0.3">
      <c r="B7822" s="55"/>
    </row>
    <row r="7823" spans="2:2" ht="13.85" x14ac:dyDescent="0.3">
      <c r="B7823" s="55"/>
    </row>
    <row r="7824" spans="2:2" ht="13.85" x14ac:dyDescent="0.3">
      <c r="B7824" s="55"/>
    </row>
    <row r="7825" spans="2:2" ht="13.85" x14ac:dyDescent="0.3">
      <c r="B7825" s="55"/>
    </row>
    <row r="7826" spans="2:2" ht="13.85" x14ac:dyDescent="0.3">
      <c r="B7826" s="55"/>
    </row>
    <row r="7827" spans="2:2" ht="13.85" x14ac:dyDescent="0.3">
      <c r="B7827" s="55"/>
    </row>
    <row r="7828" spans="2:2" ht="13.85" x14ac:dyDescent="0.3">
      <c r="B7828" s="55"/>
    </row>
    <row r="7829" spans="2:2" ht="13.85" x14ac:dyDescent="0.3">
      <c r="B7829" s="55"/>
    </row>
    <row r="7830" spans="2:2" ht="13.85" x14ac:dyDescent="0.3">
      <c r="B7830" s="55"/>
    </row>
    <row r="7831" spans="2:2" ht="13.85" x14ac:dyDescent="0.3">
      <c r="B7831" s="55"/>
    </row>
    <row r="7832" spans="2:2" ht="13.85" x14ac:dyDescent="0.3">
      <c r="B7832" s="55"/>
    </row>
    <row r="7833" spans="2:2" ht="13.85" x14ac:dyDescent="0.3">
      <c r="B7833" s="55"/>
    </row>
    <row r="7834" spans="2:2" ht="13.85" x14ac:dyDescent="0.3">
      <c r="B7834" s="55"/>
    </row>
    <row r="7835" spans="2:2" ht="13.85" x14ac:dyDescent="0.3">
      <c r="B7835" s="55"/>
    </row>
    <row r="7836" spans="2:2" ht="13.85" x14ac:dyDescent="0.3">
      <c r="B7836" s="55"/>
    </row>
    <row r="7837" spans="2:2" ht="13.85" x14ac:dyDescent="0.3">
      <c r="B7837" s="55"/>
    </row>
    <row r="7838" spans="2:2" ht="13.85" x14ac:dyDescent="0.3">
      <c r="B7838" s="55"/>
    </row>
    <row r="7839" spans="2:2" ht="13.85" x14ac:dyDescent="0.3">
      <c r="B7839" s="55"/>
    </row>
    <row r="7840" spans="2:2" ht="13.85" x14ac:dyDescent="0.3">
      <c r="B7840" s="55"/>
    </row>
    <row r="7841" spans="2:2" ht="13.85" x14ac:dyDescent="0.3">
      <c r="B7841" s="55"/>
    </row>
    <row r="7842" spans="2:2" ht="13.85" x14ac:dyDescent="0.3">
      <c r="B7842" s="55"/>
    </row>
    <row r="7843" spans="2:2" ht="13.85" x14ac:dyDescent="0.3">
      <c r="B7843" s="55"/>
    </row>
    <row r="7844" spans="2:2" ht="13.85" x14ac:dyDescent="0.3">
      <c r="B7844" s="55"/>
    </row>
    <row r="7845" spans="2:2" ht="13.85" x14ac:dyDescent="0.3">
      <c r="B7845" s="55"/>
    </row>
    <row r="7846" spans="2:2" ht="13.85" x14ac:dyDescent="0.3">
      <c r="B7846" s="55"/>
    </row>
    <row r="7847" spans="2:2" ht="13.85" x14ac:dyDescent="0.3">
      <c r="B7847" s="55"/>
    </row>
    <row r="7848" spans="2:2" ht="13.85" x14ac:dyDescent="0.3">
      <c r="B7848" s="55"/>
    </row>
    <row r="7849" spans="2:2" ht="13.85" x14ac:dyDescent="0.3">
      <c r="B7849" s="55"/>
    </row>
    <row r="7850" spans="2:2" ht="13.85" x14ac:dyDescent="0.3">
      <c r="B7850" s="55"/>
    </row>
    <row r="7851" spans="2:2" ht="13.85" x14ac:dyDescent="0.3">
      <c r="B7851" s="55"/>
    </row>
    <row r="7852" spans="2:2" ht="13.85" x14ac:dyDescent="0.3">
      <c r="B7852" s="55"/>
    </row>
    <row r="7853" spans="2:2" ht="13.85" x14ac:dyDescent="0.3">
      <c r="B7853" s="55"/>
    </row>
    <row r="7854" spans="2:2" ht="13.85" x14ac:dyDescent="0.3">
      <c r="B7854" s="55"/>
    </row>
    <row r="7855" spans="2:2" ht="13.85" x14ac:dyDescent="0.3">
      <c r="B7855" s="55"/>
    </row>
    <row r="7856" spans="2:2" ht="13.85" x14ac:dyDescent="0.3">
      <c r="B7856" s="55"/>
    </row>
    <row r="7857" spans="2:2" ht="13.85" x14ac:dyDescent="0.3">
      <c r="B7857" s="55"/>
    </row>
    <row r="7858" spans="2:2" ht="13.85" x14ac:dyDescent="0.3">
      <c r="B7858" s="55"/>
    </row>
    <row r="7859" spans="2:2" ht="13.85" x14ac:dyDescent="0.3">
      <c r="B7859" s="55"/>
    </row>
    <row r="7860" spans="2:2" ht="13.85" x14ac:dyDescent="0.3">
      <c r="B7860" s="55"/>
    </row>
    <row r="7861" spans="2:2" ht="13.85" x14ac:dyDescent="0.3">
      <c r="B7861" s="55"/>
    </row>
    <row r="7862" spans="2:2" ht="13.85" x14ac:dyDescent="0.3">
      <c r="B7862" s="55"/>
    </row>
    <row r="7863" spans="2:2" ht="13.85" x14ac:dyDescent="0.3">
      <c r="B7863" s="55"/>
    </row>
    <row r="7864" spans="2:2" ht="13.85" x14ac:dyDescent="0.3">
      <c r="B7864" s="55"/>
    </row>
    <row r="7865" spans="2:2" ht="13.85" x14ac:dyDescent="0.3">
      <c r="B7865" s="55"/>
    </row>
    <row r="7866" spans="2:2" ht="13.85" x14ac:dyDescent="0.3">
      <c r="B7866" s="55"/>
    </row>
    <row r="7867" spans="2:2" ht="13.85" x14ac:dyDescent="0.3">
      <c r="B7867" s="55"/>
    </row>
    <row r="7868" spans="2:2" ht="13.85" x14ac:dyDescent="0.3">
      <c r="B7868" s="55"/>
    </row>
    <row r="7869" spans="2:2" ht="13.85" x14ac:dyDescent="0.3">
      <c r="B7869" s="55"/>
    </row>
    <row r="7870" spans="2:2" ht="13.85" x14ac:dyDescent="0.3">
      <c r="B7870" s="55"/>
    </row>
    <row r="7871" spans="2:2" ht="13.85" x14ac:dyDescent="0.3">
      <c r="B7871" s="55"/>
    </row>
    <row r="7872" spans="2:2" ht="13.85" x14ac:dyDescent="0.3">
      <c r="B7872" s="55"/>
    </row>
    <row r="7873" spans="2:2" ht="13.85" x14ac:dyDescent="0.3">
      <c r="B7873" s="55"/>
    </row>
    <row r="7874" spans="2:2" ht="13.85" x14ac:dyDescent="0.3">
      <c r="B7874" s="55"/>
    </row>
    <row r="7875" spans="2:2" ht="13.85" x14ac:dyDescent="0.3">
      <c r="B7875" s="55"/>
    </row>
    <row r="7876" spans="2:2" ht="13.85" x14ac:dyDescent="0.3">
      <c r="B7876" s="55"/>
    </row>
    <row r="7877" spans="2:2" ht="13.85" x14ac:dyDescent="0.3">
      <c r="B7877" s="55"/>
    </row>
    <row r="7878" spans="2:2" ht="13.85" x14ac:dyDescent="0.3">
      <c r="B7878" s="55"/>
    </row>
    <row r="7879" spans="2:2" ht="13.85" x14ac:dyDescent="0.3">
      <c r="B7879" s="55"/>
    </row>
    <row r="7880" spans="2:2" ht="13.85" x14ac:dyDescent="0.3">
      <c r="B7880" s="55"/>
    </row>
    <row r="7881" spans="2:2" ht="13.85" x14ac:dyDescent="0.3">
      <c r="B7881" s="55"/>
    </row>
    <row r="7882" spans="2:2" ht="13.85" x14ac:dyDescent="0.3">
      <c r="B7882" s="55"/>
    </row>
    <row r="7883" spans="2:2" ht="13.85" x14ac:dyDescent="0.3">
      <c r="B7883" s="55"/>
    </row>
    <row r="7884" spans="2:2" ht="13.85" x14ac:dyDescent="0.3">
      <c r="B7884" s="55"/>
    </row>
    <row r="7885" spans="2:2" ht="13.85" x14ac:dyDescent="0.3">
      <c r="B7885" s="55"/>
    </row>
    <row r="7886" spans="2:2" ht="13.85" x14ac:dyDescent="0.3">
      <c r="B7886" s="55"/>
    </row>
    <row r="7887" spans="2:2" ht="13.85" x14ac:dyDescent="0.3">
      <c r="B7887" s="55"/>
    </row>
    <row r="7888" spans="2:2" ht="13.85" x14ac:dyDescent="0.3">
      <c r="B7888" s="55"/>
    </row>
    <row r="7889" spans="2:2" ht="13.85" x14ac:dyDescent="0.3">
      <c r="B7889" s="55"/>
    </row>
    <row r="7890" spans="2:2" ht="13.85" x14ac:dyDescent="0.3">
      <c r="B7890" s="55"/>
    </row>
    <row r="7891" spans="2:2" ht="13.85" x14ac:dyDescent="0.3">
      <c r="B7891" s="55"/>
    </row>
    <row r="7892" spans="2:2" ht="13.85" x14ac:dyDescent="0.3">
      <c r="B7892" s="55"/>
    </row>
    <row r="7893" spans="2:2" ht="13.85" x14ac:dyDescent="0.3">
      <c r="B7893" s="55"/>
    </row>
    <row r="7894" spans="2:2" ht="13.85" x14ac:dyDescent="0.3">
      <c r="B7894" s="55"/>
    </row>
    <row r="7895" spans="2:2" ht="13.85" x14ac:dyDescent="0.3">
      <c r="B7895" s="55"/>
    </row>
    <row r="7896" spans="2:2" ht="13.85" x14ac:dyDescent="0.3">
      <c r="B7896" s="55"/>
    </row>
    <row r="7897" spans="2:2" ht="13.85" x14ac:dyDescent="0.3">
      <c r="B7897" s="55"/>
    </row>
    <row r="7898" spans="2:2" ht="13.85" x14ac:dyDescent="0.3">
      <c r="B7898" s="55"/>
    </row>
    <row r="7899" spans="2:2" ht="13.85" x14ac:dyDescent="0.3">
      <c r="B7899" s="55"/>
    </row>
    <row r="7900" spans="2:2" ht="13.85" x14ac:dyDescent="0.3">
      <c r="B7900" s="55"/>
    </row>
    <row r="7901" spans="2:2" ht="13.85" x14ac:dyDescent="0.3">
      <c r="B7901" s="55"/>
    </row>
    <row r="7902" spans="2:2" ht="13.85" x14ac:dyDescent="0.3">
      <c r="B7902" s="55"/>
    </row>
    <row r="7903" spans="2:2" ht="13.85" x14ac:dyDescent="0.3">
      <c r="B7903" s="55"/>
    </row>
    <row r="7904" spans="2:2" ht="13.85" x14ac:dyDescent="0.3">
      <c r="B7904" s="55"/>
    </row>
    <row r="7905" spans="2:2" ht="13.85" x14ac:dyDescent="0.3">
      <c r="B7905" s="55"/>
    </row>
    <row r="7906" spans="2:2" ht="13.85" x14ac:dyDescent="0.3">
      <c r="B7906" s="55"/>
    </row>
    <row r="7907" spans="2:2" ht="13.85" x14ac:dyDescent="0.3">
      <c r="B7907" s="55"/>
    </row>
    <row r="7908" spans="2:2" ht="13.85" x14ac:dyDescent="0.3">
      <c r="B7908" s="55"/>
    </row>
    <row r="7909" spans="2:2" ht="13.85" x14ac:dyDescent="0.3">
      <c r="B7909" s="55"/>
    </row>
    <row r="7910" spans="2:2" ht="13.85" x14ac:dyDescent="0.3">
      <c r="B7910" s="55"/>
    </row>
    <row r="7911" spans="2:2" ht="13.85" x14ac:dyDescent="0.3">
      <c r="B7911" s="55"/>
    </row>
    <row r="7912" spans="2:2" ht="13.85" x14ac:dyDescent="0.3">
      <c r="B7912" s="55"/>
    </row>
    <row r="7913" spans="2:2" ht="13.85" x14ac:dyDescent="0.3">
      <c r="B7913" s="55"/>
    </row>
    <row r="7914" spans="2:2" ht="13.85" x14ac:dyDescent="0.3">
      <c r="B7914" s="55"/>
    </row>
    <row r="7915" spans="2:2" ht="13.85" x14ac:dyDescent="0.3">
      <c r="B7915" s="55"/>
    </row>
    <row r="7916" spans="2:2" ht="13.85" x14ac:dyDescent="0.3">
      <c r="B7916" s="55"/>
    </row>
    <row r="7917" spans="2:2" ht="13.85" x14ac:dyDescent="0.3">
      <c r="B7917" s="55"/>
    </row>
    <row r="7918" spans="2:2" ht="13.85" x14ac:dyDescent="0.3">
      <c r="B7918" s="55"/>
    </row>
    <row r="7919" spans="2:2" ht="13.85" x14ac:dyDescent="0.3">
      <c r="B7919" s="55"/>
    </row>
    <row r="7920" spans="2:2" ht="13.85" x14ac:dyDescent="0.3">
      <c r="B7920" s="55"/>
    </row>
    <row r="7921" spans="2:2" ht="13.85" x14ac:dyDescent="0.3">
      <c r="B7921" s="55"/>
    </row>
    <row r="7922" spans="2:2" ht="13.85" x14ac:dyDescent="0.3">
      <c r="B7922" s="55"/>
    </row>
    <row r="7923" spans="2:2" ht="13.85" x14ac:dyDescent="0.3">
      <c r="B7923" s="55"/>
    </row>
    <row r="7924" spans="2:2" ht="13.85" x14ac:dyDescent="0.3">
      <c r="B7924" s="55"/>
    </row>
    <row r="7925" spans="2:2" ht="13.85" x14ac:dyDescent="0.3">
      <c r="B7925" s="55"/>
    </row>
    <row r="7926" spans="2:2" ht="13.85" x14ac:dyDescent="0.3">
      <c r="B7926" s="55"/>
    </row>
    <row r="7927" spans="2:2" ht="13.85" x14ac:dyDescent="0.3">
      <c r="B7927" s="55"/>
    </row>
    <row r="7928" spans="2:2" ht="13.85" x14ac:dyDescent="0.3">
      <c r="B7928" s="55"/>
    </row>
    <row r="7929" spans="2:2" ht="13.85" x14ac:dyDescent="0.3">
      <c r="B7929" s="55"/>
    </row>
    <row r="7930" spans="2:2" ht="13.85" x14ac:dyDescent="0.3">
      <c r="B7930" s="55"/>
    </row>
    <row r="7931" spans="2:2" ht="13.85" x14ac:dyDescent="0.3">
      <c r="B7931" s="55"/>
    </row>
    <row r="7932" spans="2:2" ht="13.85" x14ac:dyDescent="0.3">
      <c r="B7932" s="55"/>
    </row>
    <row r="7933" spans="2:2" ht="13.85" x14ac:dyDescent="0.3">
      <c r="B7933" s="55"/>
    </row>
    <row r="7934" spans="2:2" ht="13.85" x14ac:dyDescent="0.3">
      <c r="B7934" s="55"/>
    </row>
    <row r="7935" spans="2:2" ht="13.85" x14ac:dyDescent="0.3">
      <c r="B7935" s="55"/>
    </row>
    <row r="7936" spans="2:2" ht="13.85" x14ac:dyDescent="0.3">
      <c r="B7936" s="55"/>
    </row>
    <row r="7937" spans="2:2" ht="13.85" x14ac:dyDescent="0.3">
      <c r="B7937" s="55"/>
    </row>
    <row r="7938" spans="2:2" ht="13.85" x14ac:dyDescent="0.3">
      <c r="B7938" s="55"/>
    </row>
    <row r="7939" spans="2:2" ht="13.85" x14ac:dyDescent="0.3">
      <c r="B7939" s="55"/>
    </row>
    <row r="7940" spans="2:2" ht="13.85" x14ac:dyDescent="0.3">
      <c r="B7940" s="55"/>
    </row>
    <row r="7941" spans="2:2" ht="13.85" x14ac:dyDescent="0.3">
      <c r="B7941" s="55"/>
    </row>
    <row r="7942" spans="2:2" ht="13.85" x14ac:dyDescent="0.3">
      <c r="B7942" s="55"/>
    </row>
    <row r="7943" spans="2:2" ht="13.85" x14ac:dyDescent="0.3">
      <c r="B7943" s="55"/>
    </row>
    <row r="7944" spans="2:2" ht="13.85" x14ac:dyDescent="0.3">
      <c r="B7944" s="55"/>
    </row>
    <row r="7945" spans="2:2" ht="13.85" x14ac:dyDescent="0.3">
      <c r="B7945" s="55"/>
    </row>
    <row r="7946" spans="2:2" ht="13.85" x14ac:dyDescent="0.3">
      <c r="B7946" s="55"/>
    </row>
    <row r="7947" spans="2:2" ht="13.85" x14ac:dyDescent="0.3">
      <c r="B7947" s="55"/>
    </row>
    <row r="7948" spans="2:2" ht="13.85" x14ac:dyDescent="0.3">
      <c r="B7948" s="55"/>
    </row>
    <row r="7949" spans="2:2" ht="13.85" x14ac:dyDescent="0.3">
      <c r="B7949" s="55"/>
    </row>
    <row r="7950" spans="2:2" ht="13.85" x14ac:dyDescent="0.3">
      <c r="B7950" s="55"/>
    </row>
    <row r="7951" spans="2:2" ht="13.85" x14ac:dyDescent="0.3">
      <c r="B7951" s="55"/>
    </row>
    <row r="7952" spans="2:2" ht="13.85" x14ac:dyDescent="0.3">
      <c r="B7952" s="55"/>
    </row>
    <row r="7953" spans="2:2" ht="13.85" x14ac:dyDescent="0.3">
      <c r="B7953" s="55"/>
    </row>
    <row r="7954" spans="2:2" ht="13.85" x14ac:dyDescent="0.3">
      <c r="B7954" s="55"/>
    </row>
    <row r="7955" spans="2:2" ht="13.85" x14ac:dyDescent="0.3">
      <c r="B7955" s="55"/>
    </row>
    <row r="7956" spans="2:2" ht="13.85" x14ac:dyDescent="0.3">
      <c r="B7956" s="55"/>
    </row>
    <row r="7957" spans="2:2" ht="13.85" x14ac:dyDescent="0.3">
      <c r="B7957" s="55"/>
    </row>
    <row r="7958" spans="2:2" ht="13.85" x14ac:dyDescent="0.3">
      <c r="B7958" s="55"/>
    </row>
    <row r="7959" spans="2:2" ht="13.85" x14ac:dyDescent="0.3">
      <c r="B7959" s="55"/>
    </row>
    <row r="7960" spans="2:2" ht="13.85" x14ac:dyDescent="0.3">
      <c r="B7960" s="55"/>
    </row>
    <row r="7961" spans="2:2" ht="13.85" x14ac:dyDescent="0.3">
      <c r="B7961" s="55"/>
    </row>
    <row r="7962" spans="2:2" ht="13.85" x14ac:dyDescent="0.3">
      <c r="B7962" s="55"/>
    </row>
    <row r="7963" spans="2:2" ht="13.85" x14ac:dyDescent="0.3">
      <c r="B7963" s="55"/>
    </row>
    <row r="7964" spans="2:2" ht="13.85" x14ac:dyDescent="0.3">
      <c r="B7964" s="55"/>
    </row>
    <row r="7965" spans="2:2" ht="13.85" x14ac:dyDescent="0.3">
      <c r="B7965" s="55"/>
    </row>
    <row r="7966" spans="2:2" ht="13.85" x14ac:dyDescent="0.3">
      <c r="B7966" s="55"/>
    </row>
    <row r="7967" spans="2:2" ht="13.85" x14ac:dyDescent="0.3">
      <c r="B7967" s="55"/>
    </row>
    <row r="7968" spans="2:2" ht="13.85" x14ac:dyDescent="0.3">
      <c r="B7968" s="55"/>
    </row>
    <row r="7969" spans="2:2" ht="13.85" x14ac:dyDescent="0.3">
      <c r="B7969" s="55"/>
    </row>
    <row r="7970" spans="2:2" ht="13.85" x14ac:dyDescent="0.3">
      <c r="B7970" s="55"/>
    </row>
    <row r="7971" spans="2:2" ht="13.85" x14ac:dyDescent="0.3">
      <c r="B7971" s="55"/>
    </row>
    <row r="7972" spans="2:2" ht="13.85" x14ac:dyDescent="0.3">
      <c r="B7972" s="55"/>
    </row>
    <row r="7973" spans="2:2" ht="13.85" x14ac:dyDescent="0.3">
      <c r="B7973" s="55"/>
    </row>
    <row r="7974" spans="2:2" ht="13.85" x14ac:dyDescent="0.3">
      <c r="B7974" s="55"/>
    </row>
    <row r="7975" spans="2:2" ht="13.85" x14ac:dyDescent="0.3">
      <c r="B7975" s="55"/>
    </row>
    <row r="7976" spans="2:2" ht="13.85" x14ac:dyDescent="0.3">
      <c r="B7976" s="55"/>
    </row>
    <row r="7977" spans="2:2" ht="13.85" x14ac:dyDescent="0.3">
      <c r="B7977" s="55"/>
    </row>
    <row r="7978" spans="2:2" ht="13.85" x14ac:dyDescent="0.3">
      <c r="B7978" s="55"/>
    </row>
    <row r="7979" spans="2:2" ht="13.85" x14ac:dyDescent="0.3">
      <c r="B7979" s="55"/>
    </row>
    <row r="7980" spans="2:2" ht="13.85" x14ac:dyDescent="0.3">
      <c r="B7980" s="55"/>
    </row>
    <row r="7981" spans="2:2" ht="13.85" x14ac:dyDescent="0.3">
      <c r="B7981" s="55"/>
    </row>
    <row r="7982" spans="2:2" ht="13.85" x14ac:dyDescent="0.3">
      <c r="B7982" s="55"/>
    </row>
    <row r="7983" spans="2:2" ht="13.85" x14ac:dyDescent="0.3">
      <c r="B7983" s="55"/>
    </row>
    <row r="7984" spans="2:2" ht="13.85" x14ac:dyDescent="0.3">
      <c r="B7984" s="55"/>
    </row>
    <row r="7985" spans="2:2" ht="13.85" x14ac:dyDescent="0.3">
      <c r="B7985" s="55"/>
    </row>
    <row r="7986" spans="2:2" ht="13.85" x14ac:dyDescent="0.3">
      <c r="B7986" s="55"/>
    </row>
    <row r="7987" spans="2:2" ht="13.85" x14ac:dyDescent="0.3">
      <c r="B7987" s="55"/>
    </row>
    <row r="7988" spans="2:2" ht="13.85" x14ac:dyDescent="0.3">
      <c r="B7988" s="55"/>
    </row>
    <row r="7989" spans="2:2" ht="13.85" x14ac:dyDescent="0.3">
      <c r="B7989" s="55"/>
    </row>
    <row r="7990" spans="2:2" ht="13.85" x14ac:dyDescent="0.3">
      <c r="B7990" s="55"/>
    </row>
    <row r="7991" spans="2:2" ht="13.85" x14ac:dyDescent="0.3">
      <c r="B7991" s="55"/>
    </row>
    <row r="7992" spans="2:2" ht="13.85" x14ac:dyDescent="0.3">
      <c r="B7992" s="55"/>
    </row>
    <row r="7993" spans="2:2" ht="13.85" x14ac:dyDescent="0.3">
      <c r="B7993" s="55"/>
    </row>
    <row r="7994" spans="2:2" ht="13.85" x14ac:dyDescent="0.3">
      <c r="B7994" s="55"/>
    </row>
    <row r="7995" spans="2:2" ht="13.85" x14ac:dyDescent="0.3">
      <c r="B7995" s="55"/>
    </row>
    <row r="7996" spans="2:2" ht="13.85" x14ac:dyDescent="0.3">
      <c r="B7996" s="55"/>
    </row>
    <row r="7997" spans="2:2" ht="13.85" x14ac:dyDescent="0.3">
      <c r="B7997" s="55"/>
    </row>
    <row r="7998" spans="2:2" ht="13.85" x14ac:dyDescent="0.3">
      <c r="B7998" s="55"/>
    </row>
    <row r="7999" spans="2:2" ht="13.85" x14ac:dyDescent="0.3">
      <c r="B7999" s="55"/>
    </row>
    <row r="8000" spans="2:2" ht="13.85" x14ac:dyDescent="0.3">
      <c r="B8000" s="55"/>
    </row>
    <row r="8001" spans="2:2" ht="13.85" x14ac:dyDescent="0.3">
      <c r="B8001" s="55"/>
    </row>
    <row r="8002" spans="2:2" ht="13.85" x14ac:dyDescent="0.3">
      <c r="B8002" s="55"/>
    </row>
    <row r="8003" spans="2:2" ht="13.85" x14ac:dyDescent="0.3">
      <c r="B8003" s="55"/>
    </row>
    <row r="8004" spans="2:2" ht="13.85" x14ac:dyDescent="0.3">
      <c r="B8004" s="55"/>
    </row>
    <row r="8005" spans="2:2" ht="13.85" x14ac:dyDescent="0.3">
      <c r="B8005" s="55"/>
    </row>
    <row r="8006" spans="2:2" ht="13.85" x14ac:dyDescent="0.3">
      <c r="B8006" s="55"/>
    </row>
    <row r="8007" spans="2:2" ht="13.85" x14ac:dyDescent="0.3">
      <c r="B8007" s="55"/>
    </row>
    <row r="8008" spans="2:2" ht="13.85" x14ac:dyDescent="0.3">
      <c r="B8008" s="55"/>
    </row>
    <row r="8009" spans="2:2" ht="13.85" x14ac:dyDescent="0.3">
      <c r="B8009" s="55"/>
    </row>
    <row r="8010" spans="2:2" ht="13.85" x14ac:dyDescent="0.3">
      <c r="B8010" s="55"/>
    </row>
    <row r="8011" spans="2:2" ht="13.85" x14ac:dyDescent="0.3">
      <c r="B8011" s="55"/>
    </row>
    <row r="8012" spans="2:2" ht="13.85" x14ac:dyDescent="0.3">
      <c r="B8012" s="55"/>
    </row>
    <row r="8013" spans="2:2" ht="13.85" x14ac:dyDescent="0.3">
      <c r="B8013" s="55"/>
    </row>
    <row r="8014" spans="2:2" ht="13.85" x14ac:dyDescent="0.3">
      <c r="B8014" s="55"/>
    </row>
    <row r="8015" spans="2:2" ht="13.85" x14ac:dyDescent="0.3">
      <c r="B8015" s="55"/>
    </row>
    <row r="8016" spans="2:2" ht="13.85" x14ac:dyDescent="0.3">
      <c r="B8016" s="55"/>
    </row>
    <row r="8017" spans="2:2" ht="13.85" x14ac:dyDescent="0.3">
      <c r="B8017" s="55"/>
    </row>
    <row r="8018" spans="2:2" ht="13.85" x14ac:dyDescent="0.3">
      <c r="B8018" s="55"/>
    </row>
    <row r="8019" spans="2:2" ht="13.85" x14ac:dyDescent="0.3">
      <c r="B8019" s="55"/>
    </row>
    <row r="8020" spans="2:2" ht="13.85" x14ac:dyDescent="0.3">
      <c r="B8020" s="55"/>
    </row>
    <row r="8021" spans="2:2" ht="13.85" x14ac:dyDescent="0.3">
      <c r="B8021" s="55"/>
    </row>
    <row r="8022" spans="2:2" ht="13.85" x14ac:dyDescent="0.3">
      <c r="B8022" s="55"/>
    </row>
    <row r="8023" spans="2:2" ht="13.85" x14ac:dyDescent="0.3">
      <c r="B8023" s="55"/>
    </row>
    <row r="8024" spans="2:2" ht="13.85" x14ac:dyDescent="0.3">
      <c r="B8024" s="55"/>
    </row>
    <row r="8025" spans="2:2" ht="13.85" x14ac:dyDescent="0.3">
      <c r="B8025" s="55"/>
    </row>
    <row r="8026" spans="2:2" ht="13.85" x14ac:dyDescent="0.3">
      <c r="B8026" s="55"/>
    </row>
    <row r="8027" spans="2:2" ht="13.85" x14ac:dyDescent="0.3">
      <c r="B8027" s="55"/>
    </row>
    <row r="8028" spans="2:2" ht="13.85" x14ac:dyDescent="0.3">
      <c r="B8028" s="55"/>
    </row>
    <row r="8029" spans="2:2" ht="13.85" x14ac:dyDescent="0.3">
      <c r="B8029" s="55"/>
    </row>
    <row r="8030" spans="2:2" ht="13.85" x14ac:dyDescent="0.3">
      <c r="B8030" s="55"/>
    </row>
    <row r="8031" spans="2:2" ht="13.85" x14ac:dyDescent="0.3">
      <c r="B8031" s="55"/>
    </row>
    <row r="8032" spans="2:2" ht="13.85" x14ac:dyDescent="0.3">
      <c r="B8032" s="55"/>
    </row>
    <row r="8033" spans="2:2" ht="13.85" x14ac:dyDescent="0.3">
      <c r="B8033" s="55"/>
    </row>
    <row r="8034" spans="2:2" ht="13.85" x14ac:dyDescent="0.3">
      <c r="B8034" s="55"/>
    </row>
    <row r="8035" spans="2:2" ht="13.85" x14ac:dyDescent="0.3">
      <c r="B8035" s="55"/>
    </row>
    <row r="8036" spans="2:2" ht="13.85" x14ac:dyDescent="0.3">
      <c r="B8036" s="55"/>
    </row>
    <row r="8037" spans="2:2" ht="13.85" x14ac:dyDescent="0.3">
      <c r="B8037" s="55"/>
    </row>
    <row r="8038" spans="2:2" ht="13.85" x14ac:dyDescent="0.3">
      <c r="B8038" s="55"/>
    </row>
    <row r="8039" spans="2:2" ht="13.85" x14ac:dyDescent="0.3">
      <c r="B8039" s="55"/>
    </row>
    <row r="8040" spans="2:2" ht="13.85" x14ac:dyDescent="0.3">
      <c r="B8040" s="55"/>
    </row>
    <row r="8041" spans="2:2" ht="13.85" x14ac:dyDescent="0.3">
      <c r="B8041" s="55"/>
    </row>
    <row r="8042" spans="2:2" ht="13.85" x14ac:dyDescent="0.3">
      <c r="B8042" s="55"/>
    </row>
    <row r="8043" spans="2:2" ht="13.85" x14ac:dyDescent="0.3">
      <c r="B8043" s="55"/>
    </row>
    <row r="8044" spans="2:2" ht="13.85" x14ac:dyDescent="0.3">
      <c r="B8044" s="55"/>
    </row>
    <row r="8045" spans="2:2" ht="13.85" x14ac:dyDescent="0.3">
      <c r="B8045" s="55"/>
    </row>
    <row r="8046" spans="2:2" ht="13.85" x14ac:dyDescent="0.3">
      <c r="B8046" s="55"/>
    </row>
    <row r="8047" spans="2:2" ht="13.85" x14ac:dyDescent="0.3">
      <c r="B8047" s="55"/>
    </row>
    <row r="8048" spans="2:2" ht="13.85" x14ac:dyDescent="0.3">
      <c r="B8048" s="55"/>
    </row>
    <row r="8049" spans="2:2" ht="13.85" x14ac:dyDescent="0.3">
      <c r="B8049" s="55"/>
    </row>
    <row r="8050" spans="2:2" ht="13.85" x14ac:dyDescent="0.3">
      <c r="B8050" s="55"/>
    </row>
    <row r="8051" spans="2:2" ht="13.85" x14ac:dyDescent="0.3">
      <c r="B8051" s="55"/>
    </row>
    <row r="8052" spans="2:2" ht="13.85" x14ac:dyDescent="0.3">
      <c r="B8052" s="55"/>
    </row>
    <row r="8053" spans="2:2" ht="13.85" x14ac:dyDescent="0.3">
      <c r="B8053" s="55"/>
    </row>
    <row r="8054" spans="2:2" ht="13.85" x14ac:dyDescent="0.3">
      <c r="B8054" s="55"/>
    </row>
    <row r="8055" spans="2:2" ht="13.85" x14ac:dyDescent="0.3">
      <c r="B8055" s="55"/>
    </row>
    <row r="8056" spans="2:2" ht="13.85" x14ac:dyDescent="0.3">
      <c r="B8056" s="55"/>
    </row>
    <row r="8057" spans="2:2" ht="13.85" x14ac:dyDescent="0.3">
      <c r="B8057" s="55"/>
    </row>
    <row r="8058" spans="2:2" ht="13.85" x14ac:dyDescent="0.3">
      <c r="B8058" s="55"/>
    </row>
    <row r="8059" spans="2:2" ht="13.85" x14ac:dyDescent="0.3">
      <c r="B8059" s="55"/>
    </row>
    <row r="8060" spans="2:2" ht="13.85" x14ac:dyDescent="0.3">
      <c r="B8060" s="55"/>
    </row>
    <row r="8061" spans="2:2" ht="13.85" x14ac:dyDescent="0.3">
      <c r="B8061" s="55"/>
    </row>
    <row r="8062" spans="2:2" ht="13.85" x14ac:dyDescent="0.3">
      <c r="B8062" s="55"/>
    </row>
    <row r="8063" spans="2:2" ht="13.85" x14ac:dyDescent="0.3">
      <c r="B8063" s="55"/>
    </row>
    <row r="8064" spans="2:2" ht="13.85" x14ac:dyDescent="0.3">
      <c r="B8064" s="55"/>
    </row>
    <row r="8065" spans="2:2" ht="13.85" x14ac:dyDescent="0.3">
      <c r="B8065" s="55"/>
    </row>
    <row r="8066" spans="2:2" ht="13.85" x14ac:dyDescent="0.3">
      <c r="B8066" s="55"/>
    </row>
    <row r="8067" spans="2:2" ht="13.85" x14ac:dyDescent="0.3">
      <c r="B8067" s="55"/>
    </row>
    <row r="8068" spans="2:2" ht="13.85" x14ac:dyDescent="0.3">
      <c r="B8068" s="55"/>
    </row>
    <row r="8069" spans="2:2" ht="13.85" x14ac:dyDescent="0.3">
      <c r="B8069" s="55"/>
    </row>
    <row r="8070" spans="2:2" ht="13.85" x14ac:dyDescent="0.3">
      <c r="B8070" s="55"/>
    </row>
    <row r="8071" spans="2:2" ht="13.85" x14ac:dyDescent="0.3">
      <c r="B8071" s="55"/>
    </row>
    <row r="8072" spans="2:2" ht="13.85" x14ac:dyDescent="0.3">
      <c r="B8072" s="55"/>
    </row>
    <row r="8073" spans="2:2" ht="13.85" x14ac:dyDescent="0.3">
      <c r="B8073" s="55"/>
    </row>
    <row r="8074" spans="2:2" ht="13.85" x14ac:dyDescent="0.3">
      <c r="B8074" s="55"/>
    </row>
    <row r="8075" spans="2:2" ht="13.85" x14ac:dyDescent="0.3">
      <c r="B8075" s="55"/>
    </row>
    <row r="8076" spans="2:2" ht="13.85" x14ac:dyDescent="0.3">
      <c r="B8076" s="55"/>
    </row>
    <row r="8077" spans="2:2" ht="13.85" x14ac:dyDescent="0.3">
      <c r="B8077" s="55"/>
    </row>
    <row r="8078" spans="2:2" ht="13.85" x14ac:dyDescent="0.3">
      <c r="B8078" s="55"/>
    </row>
    <row r="8079" spans="2:2" ht="13.85" x14ac:dyDescent="0.3">
      <c r="B8079" s="55"/>
    </row>
    <row r="8080" spans="2:2" ht="13.85" x14ac:dyDescent="0.3">
      <c r="B8080" s="55"/>
    </row>
    <row r="8081" spans="2:2" ht="13.85" x14ac:dyDescent="0.3">
      <c r="B8081" s="55"/>
    </row>
    <row r="8082" spans="2:2" ht="13.85" x14ac:dyDescent="0.3">
      <c r="B8082" s="55"/>
    </row>
    <row r="8083" spans="2:2" ht="13.85" x14ac:dyDescent="0.3">
      <c r="B8083" s="55"/>
    </row>
    <row r="8084" spans="2:2" ht="13.85" x14ac:dyDescent="0.3">
      <c r="B8084" s="55"/>
    </row>
    <row r="8085" spans="2:2" ht="13.85" x14ac:dyDescent="0.3">
      <c r="B8085" s="55"/>
    </row>
    <row r="8086" spans="2:2" ht="13.85" x14ac:dyDescent="0.3">
      <c r="B8086" s="55"/>
    </row>
    <row r="8087" spans="2:2" ht="13.85" x14ac:dyDescent="0.3">
      <c r="B8087" s="55"/>
    </row>
    <row r="8088" spans="2:2" ht="13.85" x14ac:dyDescent="0.3">
      <c r="B8088" s="55"/>
    </row>
    <row r="8089" spans="2:2" ht="13.85" x14ac:dyDescent="0.3">
      <c r="B8089" s="55"/>
    </row>
    <row r="8090" spans="2:2" ht="13.85" x14ac:dyDescent="0.3">
      <c r="B8090" s="55"/>
    </row>
    <row r="8091" spans="2:2" ht="13.85" x14ac:dyDescent="0.3">
      <c r="B8091" s="55"/>
    </row>
    <row r="8092" spans="2:2" ht="13.85" x14ac:dyDescent="0.3">
      <c r="B8092" s="55"/>
    </row>
    <row r="8093" spans="2:2" ht="13.85" x14ac:dyDescent="0.3">
      <c r="B8093" s="55"/>
    </row>
    <row r="8094" spans="2:2" ht="13.85" x14ac:dyDescent="0.3">
      <c r="B8094" s="55"/>
    </row>
    <row r="8095" spans="2:2" ht="13.85" x14ac:dyDescent="0.3">
      <c r="B8095" s="55"/>
    </row>
    <row r="8096" spans="2:2" ht="13.85" x14ac:dyDescent="0.3">
      <c r="B8096" s="55"/>
    </row>
    <row r="8097" spans="2:2" ht="13.85" x14ac:dyDescent="0.3">
      <c r="B8097" s="55"/>
    </row>
    <row r="8098" spans="2:2" ht="13.85" x14ac:dyDescent="0.3">
      <c r="B8098" s="55"/>
    </row>
    <row r="8099" spans="2:2" ht="13.85" x14ac:dyDescent="0.3">
      <c r="B8099" s="55"/>
    </row>
    <row r="8100" spans="2:2" ht="13.85" x14ac:dyDescent="0.3">
      <c r="B8100" s="55"/>
    </row>
    <row r="8101" spans="2:2" ht="13.85" x14ac:dyDescent="0.3">
      <c r="B8101" s="55"/>
    </row>
    <row r="8102" spans="2:2" ht="13.85" x14ac:dyDescent="0.3">
      <c r="B8102" s="55"/>
    </row>
    <row r="8103" spans="2:2" ht="13.85" x14ac:dyDescent="0.3">
      <c r="B8103" s="55"/>
    </row>
    <row r="8104" spans="2:2" ht="13.85" x14ac:dyDescent="0.3">
      <c r="B8104" s="55"/>
    </row>
    <row r="8105" spans="2:2" ht="13.85" x14ac:dyDescent="0.3">
      <c r="B8105" s="55"/>
    </row>
    <row r="8106" spans="2:2" ht="13.85" x14ac:dyDescent="0.3">
      <c r="B8106" s="55"/>
    </row>
    <row r="8107" spans="2:2" ht="13.85" x14ac:dyDescent="0.3">
      <c r="B8107" s="55"/>
    </row>
    <row r="8108" spans="2:2" ht="13.85" x14ac:dyDescent="0.3">
      <c r="B8108" s="55"/>
    </row>
    <row r="8109" spans="2:2" ht="13.85" x14ac:dyDescent="0.3">
      <c r="B8109" s="55"/>
    </row>
    <row r="8110" spans="2:2" ht="13.85" x14ac:dyDescent="0.3">
      <c r="B8110" s="55"/>
    </row>
    <row r="8111" spans="2:2" ht="13.85" x14ac:dyDescent="0.3">
      <c r="B8111" s="55"/>
    </row>
    <row r="8112" spans="2:2" ht="13.85" x14ac:dyDescent="0.3">
      <c r="B8112" s="55"/>
    </row>
    <row r="8113" spans="2:2" ht="13.85" x14ac:dyDescent="0.3">
      <c r="B8113" s="55"/>
    </row>
    <row r="8114" spans="2:2" ht="13.85" x14ac:dyDescent="0.3">
      <c r="B8114" s="55"/>
    </row>
    <row r="8115" spans="2:2" ht="13.85" x14ac:dyDescent="0.3">
      <c r="B8115" s="55"/>
    </row>
    <row r="8116" spans="2:2" ht="13.85" x14ac:dyDescent="0.3">
      <c r="B8116" s="55"/>
    </row>
    <row r="8117" spans="2:2" ht="13.85" x14ac:dyDescent="0.3">
      <c r="B8117" s="55"/>
    </row>
    <row r="8118" spans="2:2" ht="13.85" x14ac:dyDescent="0.3">
      <c r="B8118" s="55"/>
    </row>
    <row r="8119" spans="2:2" ht="13.85" x14ac:dyDescent="0.3">
      <c r="B8119" s="55"/>
    </row>
    <row r="8120" spans="2:2" ht="13.85" x14ac:dyDescent="0.3">
      <c r="B8120" s="55"/>
    </row>
    <row r="8121" spans="2:2" ht="13.85" x14ac:dyDescent="0.3">
      <c r="B8121" s="55"/>
    </row>
    <row r="8122" spans="2:2" ht="13.85" x14ac:dyDescent="0.3">
      <c r="B8122" s="55"/>
    </row>
    <row r="8123" spans="2:2" ht="13.85" x14ac:dyDescent="0.3">
      <c r="B8123" s="55"/>
    </row>
    <row r="8124" spans="2:2" ht="13.85" x14ac:dyDescent="0.3">
      <c r="B8124" s="55"/>
    </row>
    <row r="8125" spans="2:2" ht="13.85" x14ac:dyDescent="0.3">
      <c r="B8125" s="55"/>
    </row>
    <row r="8126" spans="2:2" ht="13.85" x14ac:dyDescent="0.3">
      <c r="B8126" s="55"/>
    </row>
    <row r="8127" spans="2:2" ht="13.85" x14ac:dyDescent="0.3">
      <c r="B8127" s="55"/>
    </row>
    <row r="8128" spans="2:2" ht="13.85" x14ac:dyDescent="0.3">
      <c r="B8128" s="55"/>
    </row>
    <row r="8129" spans="2:2" ht="13.85" x14ac:dyDescent="0.3">
      <c r="B8129" s="55"/>
    </row>
    <row r="8130" spans="2:2" ht="13.85" x14ac:dyDescent="0.3">
      <c r="B8130" s="55"/>
    </row>
    <row r="8131" spans="2:2" ht="13.85" x14ac:dyDescent="0.3">
      <c r="B8131" s="55"/>
    </row>
    <row r="8132" spans="2:2" ht="13.85" x14ac:dyDescent="0.3">
      <c r="B8132" s="55"/>
    </row>
    <row r="8133" spans="2:2" ht="13.85" x14ac:dyDescent="0.3">
      <c r="B8133" s="55"/>
    </row>
    <row r="8134" spans="2:2" ht="13.85" x14ac:dyDescent="0.3">
      <c r="B8134" s="55"/>
    </row>
    <row r="8135" spans="2:2" ht="13.85" x14ac:dyDescent="0.3">
      <c r="B8135" s="55"/>
    </row>
    <row r="8136" spans="2:2" ht="13.85" x14ac:dyDescent="0.3">
      <c r="B8136" s="55"/>
    </row>
    <row r="8137" spans="2:2" ht="13.85" x14ac:dyDescent="0.3">
      <c r="B8137" s="55"/>
    </row>
    <row r="8138" spans="2:2" ht="13.85" x14ac:dyDescent="0.3">
      <c r="B8138" s="55"/>
    </row>
    <row r="8139" spans="2:2" ht="13.85" x14ac:dyDescent="0.3">
      <c r="B8139" s="55"/>
    </row>
    <row r="8140" spans="2:2" ht="13.85" x14ac:dyDescent="0.3">
      <c r="B8140" s="55"/>
    </row>
    <row r="8141" spans="2:2" ht="13.85" x14ac:dyDescent="0.3">
      <c r="B8141" s="55"/>
    </row>
    <row r="8142" spans="2:2" ht="13.85" x14ac:dyDescent="0.3">
      <c r="B8142" s="55"/>
    </row>
    <row r="8143" spans="2:2" ht="13.85" x14ac:dyDescent="0.3">
      <c r="B8143" s="55"/>
    </row>
    <row r="8144" spans="2:2" ht="13.85" x14ac:dyDescent="0.3">
      <c r="B8144" s="55"/>
    </row>
    <row r="8145" spans="2:2" ht="13.85" x14ac:dyDescent="0.3">
      <c r="B8145" s="55"/>
    </row>
    <row r="8146" spans="2:2" ht="13.85" x14ac:dyDescent="0.3">
      <c r="B8146" s="55"/>
    </row>
    <row r="8147" spans="2:2" ht="13.85" x14ac:dyDescent="0.3">
      <c r="B8147" s="55"/>
    </row>
    <row r="8148" spans="2:2" ht="13.85" x14ac:dyDescent="0.3">
      <c r="B8148" s="55"/>
    </row>
    <row r="8149" spans="2:2" ht="13.85" x14ac:dyDescent="0.3">
      <c r="B8149" s="55"/>
    </row>
    <row r="8150" spans="2:2" ht="13.85" x14ac:dyDescent="0.3">
      <c r="B8150" s="55"/>
    </row>
    <row r="8151" spans="2:2" ht="13.85" x14ac:dyDescent="0.3">
      <c r="B8151" s="55"/>
    </row>
    <row r="8152" spans="2:2" ht="13.85" x14ac:dyDescent="0.3">
      <c r="B8152" s="55"/>
    </row>
    <row r="8153" spans="2:2" ht="13.85" x14ac:dyDescent="0.3">
      <c r="B8153" s="55"/>
    </row>
    <row r="8154" spans="2:2" ht="13.85" x14ac:dyDescent="0.3">
      <c r="B8154" s="55"/>
    </row>
    <row r="8155" spans="2:2" ht="13.85" x14ac:dyDescent="0.3">
      <c r="B8155" s="55"/>
    </row>
    <row r="8156" spans="2:2" ht="13.85" x14ac:dyDescent="0.3">
      <c r="B8156" s="55"/>
    </row>
    <row r="8157" spans="2:2" ht="13.85" x14ac:dyDescent="0.3">
      <c r="B8157" s="55"/>
    </row>
    <row r="8158" spans="2:2" ht="13.85" x14ac:dyDescent="0.3">
      <c r="B8158" s="55"/>
    </row>
    <row r="8159" spans="2:2" ht="13.85" x14ac:dyDescent="0.3">
      <c r="B8159" s="55"/>
    </row>
    <row r="8160" spans="2:2" ht="13.85" x14ac:dyDescent="0.3">
      <c r="B8160" s="55"/>
    </row>
    <row r="8161" spans="2:2" ht="13.85" x14ac:dyDescent="0.3">
      <c r="B8161" s="55"/>
    </row>
    <row r="8162" spans="2:2" ht="13.85" x14ac:dyDescent="0.3">
      <c r="B8162" s="55"/>
    </row>
    <row r="8163" spans="2:2" ht="13.85" x14ac:dyDescent="0.3">
      <c r="B8163" s="55"/>
    </row>
    <row r="8164" spans="2:2" ht="13.85" x14ac:dyDescent="0.3">
      <c r="B8164" s="55"/>
    </row>
    <row r="8165" spans="2:2" ht="13.85" x14ac:dyDescent="0.3">
      <c r="B8165" s="55"/>
    </row>
    <row r="8166" spans="2:2" ht="13.85" x14ac:dyDescent="0.3">
      <c r="B8166" s="55"/>
    </row>
    <row r="8167" spans="2:2" ht="13.85" x14ac:dyDescent="0.3">
      <c r="B8167" s="55"/>
    </row>
    <row r="8168" spans="2:2" ht="13.85" x14ac:dyDescent="0.3">
      <c r="B8168" s="55"/>
    </row>
    <row r="8169" spans="2:2" ht="13.85" x14ac:dyDescent="0.3">
      <c r="B8169" s="55"/>
    </row>
    <row r="8170" spans="2:2" ht="13.85" x14ac:dyDescent="0.3">
      <c r="B8170" s="55"/>
    </row>
    <row r="8171" spans="2:2" ht="13.85" x14ac:dyDescent="0.3">
      <c r="B8171" s="55"/>
    </row>
    <row r="8172" spans="2:2" ht="13.85" x14ac:dyDescent="0.3">
      <c r="B8172" s="55"/>
    </row>
    <row r="8173" spans="2:2" ht="13.85" x14ac:dyDescent="0.3">
      <c r="B8173" s="55"/>
    </row>
    <row r="8174" spans="2:2" ht="13.85" x14ac:dyDescent="0.3">
      <c r="B8174" s="55"/>
    </row>
    <row r="8175" spans="2:2" ht="13.85" x14ac:dyDescent="0.3">
      <c r="B8175" s="55"/>
    </row>
    <row r="8176" spans="2:2" ht="13.85" x14ac:dyDescent="0.3">
      <c r="B8176" s="55"/>
    </row>
    <row r="8177" spans="2:2" ht="13.85" x14ac:dyDescent="0.3">
      <c r="B8177" s="55"/>
    </row>
    <row r="8178" spans="2:2" ht="13.85" x14ac:dyDescent="0.3">
      <c r="B8178" s="55"/>
    </row>
    <row r="8179" spans="2:2" ht="13.85" x14ac:dyDescent="0.3">
      <c r="B8179" s="55"/>
    </row>
    <row r="8180" spans="2:2" ht="13.85" x14ac:dyDescent="0.3">
      <c r="B8180" s="55"/>
    </row>
    <row r="8181" spans="2:2" ht="13.85" x14ac:dyDescent="0.3">
      <c r="B8181" s="55"/>
    </row>
    <row r="8182" spans="2:2" ht="13.85" x14ac:dyDescent="0.3">
      <c r="B8182" s="55"/>
    </row>
    <row r="8183" spans="2:2" ht="13.85" x14ac:dyDescent="0.3">
      <c r="B8183" s="55"/>
    </row>
    <row r="8184" spans="2:2" ht="13.85" x14ac:dyDescent="0.3">
      <c r="B8184" s="55"/>
    </row>
    <row r="8185" spans="2:2" ht="13.85" x14ac:dyDescent="0.3">
      <c r="B8185" s="55"/>
    </row>
    <row r="8186" spans="2:2" ht="13.85" x14ac:dyDescent="0.3">
      <c r="B8186" s="55"/>
    </row>
    <row r="8187" spans="2:2" ht="13.85" x14ac:dyDescent="0.3">
      <c r="B8187" s="55"/>
    </row>
    <row r="8188" spans="2:2" ht="13.85" x14ac:dyDescent="0.3">
      <c r="B8188" s="55"/>
    </row>
    <row r="8189" spans="2:2" ht="13.85" x14ac:dyDescent="0.3">
      <c r="B8189" s="55"/>
    </row>
    <row r="8190" spans="2:2" ht="13.85" x14ac:dyDescent="0.3">
      <c r="B8190" s="55"/>
    </row>
    <row r="8191" spans="2:2" ht="13.85" x14ac:dyDescent="0.3">
      <c r="B8191" s="55"/>
    </row>
    <row r="8192" spans="2:2" ht="13.85" x14ac:dyDescent="0.3">
      <c r="B8192" s="55"/>
    </row>
    <row r="8193" spans="2:2" ht="13.85" x14ac:dyDescent="0.3">
      <c r="B8193" s="55"/>
    </row>
    <row r="8194" spans="2:2" ht="13.85" x14ac:dyDescent="0.3">
      <c r="B8194" s="55"/>
    </row>
    <row r="8195" spans="2:2" ht="13.85" x14ac:dyDescent="0.3">
      <c r="B8195" s="55"/>
    </row>
    <row r="8196" spans="2:2" ht="13.85" x14ac:dyDescent="0.3">
      <c r="B8196" s="55"/>
    </row>
    <row r="8197" spans="2:2" ht="13.85" x14ac:dyDescent="0.3">
      <c r="B8197" s="55"/>
    </row>
    <row r="8198" spans="2:2" ht="13.85" x14ac:dyDescent="0.3">
      <c r="B8198" s="55"/>
    </row>
    <row r="8199" spans="2:2" ht="13.85" x14ac:dyDescent="0.3">
      <c r="B8199" s="55"/>
    </row>
    <row r="8200" spans="2:2" ht="13.85" x14ac:dyDescent="0.3">
      <c r="B8200" s="55"/>
    </row>
    <row r="8201" spans="2:2" ht="13.85" x14ac:dyDescent="0.3">
      <c r="B8201" s="55"/>
    </row>
    <row r="8202" spans="2:2" ht="13.85" x14ac:dyDescent="0.3">
      <c r="B8202" s="55"/>
    </row>
    <row r="8203" spans="2:2" ht="13.85" x14ac:dyDescent="0.3">
      <c r="B8203" s="55"/>
    </row>
    <row r="8204" spans="2:2" ht="13.85" x14ac:dyDescent="0.3">
      <c r="B8204" s="55"/>
    </row>
    <row r="8205" spans="2:2" ht="13.85" x14ac:dyDescent="0.3">
      <c r="B8205" s="55"/>
    </row>
    <row r="8206" spans="2:2" ht="13.85" x14ac:dyDescent="0.3">
      <c r="B8206" s="55"/>
    </row>
    <row r="8207" spans="2:2" ht="13.85" x14ac:dyDescent="0.3">
      <c r="B8207" s="55"/>
    </row>
    <row r="8208" spans="2:2" ht="13.85" x14ac:dyDescent="0.3">
      <c r="B8208" s="55"/>
    </row>
    <row r="8209" spans="2:2" ht="13.85" x14ac:dyDescent="0.3">
      <c r="B8209" s="55"/>
    </row>
    <row r="8210" spans="2:2" ht="13.85" x14ac:dyDescent="0.3">
      <c r="B8210" s="55"/>
    </row>
    <row r="8211" spans="2:2" ht="13.85" x14ac:dyDescent="0.3">
      <c r="B8211" s="55"/>
    </row>
    <row r="8212" spans="2:2" ht="13.85" x14ac:dyDescent="0.3">
      <c r="B8212" s="55"/>
    </row>
    <row r="8213" spans="2:2" ht="13.85" x14ac:dyDescent="0.3">
      <c r="B8213" s="55"/>
    </row>
    <row r="8214" spans="2:2" ht="13.85" x14ac:dyDescent="0.3">
      <c r="B8214" s="55"/>
    </row>
    <row r="8215" spans="2:2" ht="13.85" x14ac:dyDescent="0.3">
      <c r="B8215" s="55"/>
    </row>
    <row r="8216" spans="2:2" ht="13.85" x14ac:dyDescent="0.3">
      <c r="B8216" s="55"/>
    </row>
    <row r="8217" spans="2:2" ht="13.85" x14ac:dyDescent="0.3">
      <c r="B8217" s="55"/>
    </row>
    <row r="8218" spans="2:2" ht="13.85" x14ac:dyDescent="0.3">
      <c r="B8218" s="55"/>
    </row>
    <row r="8219" spans="2:2" ht="13.85" x14ac:dyDescent="0.3">
      <c r="B8219" s="55"/>
    </row>
    <row r="8220" spans="2:2" ht="13.85" x14ac:dyDescent="0.3">
      <c r="B8220" s="55"/>
    </row>
    <row r="8221" spans="2:2" ht="13.85" x14ac:dyDescent="0.3">
      <c r="B8221" s="55"/>
    </row>
    <row r="8222" spans="2:2" ht="13.85" x14ac:dyDescent="0.3">
      <c r="B8222" s="55"/>
    </row>
    <row r="8223" spans="2:2" ht="13.85" x14ac:dyDescent="0.3">
      <c r="B8223" s="55"/>
    </row>
    <row r="8224" spans="2:2" ht="13.85" x14ac:dyDescent="0.3">
      <c r="B8224" s="55"/>
    </row>
    <row r="8225" spans="2:2" ht="13.85" x14ac:dyDescent="0.3">
      <c r="B8225" s="55"/>
    </row>
    <row r="8226" spans="2:2" ht="13.85" x14ac:dyDescent="0.3">
      <c r="B8226" s="55"/>
    </row>
    <row r="8227" spans="2:2" ht="13.85" x14ac:dyDescent="0.3">
      <c r="B8227" s="55"/>
    </row>
    <row r="8228" spans="2:2" ht="13.85" x14ac:dyDescent="0.3">
      <c r="B8228" s="55"/>
    </row>
    <row r="8229" spans="2:2" ht="13.85" x14ac:dyDescent="0.3">
      <c r="B8229" s="55"/>
    </row>
    <row r="8230" spans="2:2" ht="13.85" x14ac:dyDescent="0.3">
      <c r="B8230" s="55"/>
    </row>
    <row r="8231" spans="2:2" ht="13.85" x14ac:dyDescent="0.3">
      <c r="B8231" s="55"/>
    </row>
    <row r="8232" spans="2:2" ht="13.85" x14ac:dyDescent="0.3">
      <c r="B8232" s="55"/>
    </row>
    <row r="8233" spans="2:2" ht="13.85" x14ac:dyDescent="0.3">
      <c r="B8233" s="55"/>
    </row>
    <row r="8234" spans="2:2" ht="13.85" x14ac:dyDescent="0.3">
      <c r="B8234" s="55"/>
    </row>
    <row r="8235" spans="2:2" ht="13.85" x14ac:dyDescent="0.3">
      <c r="B8235" s="55"/>
    </row>
    <row r="8236" spans="2:2" ht="13.85" x14ac:dyDescent="0.3">
      <c r="B8236" s="55"/>
    </row>
    <row r="8237" spans="2:2" ht="13.85" x14ac:dyDescent="0.3">
      <c r="B8237" s="55"/>
    </row>
    <row r="8238" spans="2:2" ht="13.85" x14ac:dyDescent="0.3">
      <c r="B8238" s="55"/>
    </row>
    <row r="8239" spans="2:2" ht="13.85" x14ac:dyDescent="0.3">
      <c r="B8239" s="55"/>
    </row>
    <row r="8240" spans="2:2" ht="13.85" x14ac:dyDescent="0.3">
      <c r="B8240" s="55"/>
    </row>
    <row r="8241" spans="2:2" ht="13.85" x14ac:dyDescent="0.3">
      <c r="B8241" s="55"/>
    </row>
    <row r="8242" spans="2:2" ht="13.85" x14ac:dyDescent="0.3">
      <c r="B8242" s="55"/>
    </row>
    <row r="8243" spans="2:2" ht="13.85" x14ac:dyDescent="0.3">
      <c r="B8243" s="55"/>
    </row>
    <row r="8244" spans="2:2" ht="13.85" x14ac:dyDescent="0.3">
      <c r="B8244" s="55"/>
    </row>
    <row r="8245" spans="2:2" ht="13.85" x14ac:dyDescent="0.3">
      <c r="B8245" s="55"/>
    </row>
    <row r="8246" spans="2:2" ht="13.85" x14ac:dyDescent="0.3">
      <c r="B8246" s="55"/>
    </row>
    <row r="8247" spans="2:2" ht="13.85" x14ac:dyDescent="0.3">
      <c r="B8247" s="55"/>
    </row>
    <row r="8248" spans="2:2" ht="13.85" x14ac:dyDescent="0.3">
      <c r="B8248" s="55"/>
    </row>
    <row r="8249" spans="2:2" ht="13.85" x14ac:dyDescent="0.3">
      <c r="B8249" s="55"/>
    </row>
    <row r="8250" spans="2:2" ht="13.85" x14ac:dyDescent="0.3">
      <c r="B8250" s="55"/>
    </row>
    <row r="8251" spans="2:2" ht="13.85" x14ac:dyDescent="0.3">
      <c r="B8251" s="55"/>
    </row>
    <row r="8252" spans="2:2" ht="13.85" x14ac:dyDescent="0.3">
      <c r="B8252" s="55"/>
    </row>
    <row r="8253" spans="2:2" ht="13.85" x14ac:dyDescent="0.3">
      <c r="B8253" s="55"/>
    </row>
    <row r="8254" spans="2:2" ht="13.85" x14ac:dyDescent="0.3">
      <c r="B8254" s="55"/>
    </row>
    <row r="8255" spans="2:2" ht="13.85" x14ac:dyDescent="0.3">
      <c r="B8255" s="55"/>
    </row>
    <row r="8256" spans="2:2" ht="13.85" x14ac:dyDescent="0.3">
      <c r="B8256" s="55"/>
    </row>
    <row r="8257" spans="2:2" ht="13.85" x14ac:dyDescent="0.3">
      <c r="B8257" s="55"/>
    </row>
    <row r="8258" spans="2:2" ht="13.85" x14ac:dyDescent="0.3">
      <c r="B8258" s="55"/>
    </row>
    <row r="8259" spans="2:2" ht="13.85" x14ac:dyDescent="0.3">
      <c r="B8259" s="55"/>
    </row>
    <row r="8260" spans="2:2" ht="13.85" x14ac:dyDescent="0.3">
      <c r="B8260" s="55"/>
    </row>
    <row r="8261" spans="2:2" ht="13.85" x14ac:dyDescent="0.3">
      <c r="B8261" s="55"/>
    </row>
    <row r="8262" spans="2:2" ht="13.85" x14ac:dyDescent="0.3">
      <c r="B8262" s="55"/>
    </row>
    <row r="8263" spans="2:2" ht="13.85" x14ac:dyDescent="0.3">
      <c r="B8263" s="55"/>
    </row>
    <row r="8264" spans="2:2" ht="13.85" x14ac:dyDescent="0.3">
      <c r="B8264" s="55"/>
    </row>
    <row r="8265" spans="2:2" ht="13.85" x14ac:dyDescent="0.3">
      <c r="B8265" s="55"/>
    </row>
    <row r="8266" spans="2:2" ht="13.85" x14ac:dyDescent="0.3">
      <c r="B8266" s="55"/>
    </row>
    <row r="8267" spans="2:2" ht="13.85" x14ac:dyDescent="0.3">
      <c r="B8267" s="55"/>
    </row>
    <row r="8268" spans="2:2" ht="13.85" x14ac:dyDescent="0.3">
      <c r="B8268" s="55"/>
    </row>
    <row r="8269" spans="2:2" ht="13.85" x14ac:dyDescent="0.3">
      <c r="B8269" s="55"/>
    </row>
    <row r="8270" spans="2:2" ht="13.85" x14ac:dyDescent="0.3">
      <c r="B8270" s="55"/>
    </row>
    <row r="8271" spans="2:2" ht="13.85" x14ac:dyDescent="0.3">
      <c r="B8271" s="55"/>
    </row>
    <row r="8272" spans="2:2" ht="13.85" x14ac:dyDescent="0.3">
      <c r="B8272" s="55"/>
    </row>
    <row r="8273" spans="2:2" ht="13.85" x14ac:dyDescent="0.3">
      <c r="B8273" s="55"/>
    </row>
    <row r="8274" spans="2:2" ht="13.85" x14ac:dyDescent="0.3">
      <c r="B8274" s="55"/>
    </row>
    <row r="8275" spans="2:2" ht="13.85" x14ac:dyDescent="0.3">
      <c r="B8275" s="55"/>
    </row>
    <row r="8276" spans="2:2" ht="13.85" x14ac:dyDescent="0.3">
      <c r="B8276" s="55"/>
    </row>
    <row r="8277" spans="2:2" ht="13.85" x14ac:dyDescent="0.3">
      <c r="B8277" s="55"/>
    </row>
    <row r="8278" spans="2:2" ht="13.85" x14ac:dyDescent="0.3">
      <c r="B8278" s="55"/>
    </row>
    <row r="8279" spans="2:2" ht="13.85" x14ac:dyDescent="0.3">
      <c r="B8279" s="55"/>
    </row>
    <row r="8280" spans="2:2" ht="13.85" x14ac:dyDescent="0.3">
      <c r="B8280" s="55"/>
    </row>
    <row r="8281" spans="2:2" ht="13.85" x14ac:dyDescent="0.3">
      <c r="B8281" s="55"/>
    </row>
    <row r="8282" spans="2:2" ht="13.85" x14ac:dyDescent="0.3">
      <c r="B8282" s="55"/>
    </row>
    <row r="8283" spans="2:2" ht="13.85" x14ac:dyDescent="0.3">
      <c r="B8283" s="55"/>
    </row>
    <row r="8284" spans="2:2" ht="13.85" x14ac:dyDescent="0.3">
      <c r="B8284" s="55"/>
    </row>
    <row r="8285" spans="2:2" ht="13.85" x14ac:dyDescent="0.3">
      <c r="B8285" s="55"/>
    </row>
    <row r="8286" spans="2:2" ht="13.85" x14ac:dyDescent="0.3">
      <c r="B8286" s="55"/>
    </row>
    <row r="8287" spans="2:2" ht="13.85" x14ac:dyDescent="0.3">
      <c r="B8287" s="55"/>
    </row>
    <row r="8288" spans="2:2" ht="13.85" x14ac:dyDescent="0.3">
      <c r="B8288" s="55"/>
    </row>
    <row r="8289" spans="2:2" ht="13.85" x14ac:dyDescent="0.3">
      <c r="B8289" s="55"/>
    </row>
    <row r="8290" spans="2:2" ht="13.85" x14ac:dyDescent="0.3">
      <c r="B8290" s="55"/>
    </row>
    <row r="8291" spans="2:2" ht="13.85" x14ac:dyDescent="0.3">
      <c r="B8291" s="55"/>
    </row>
    <row r="8292" spans="2:2" ht="13.85" x14ac:dyDescent="0.3">
      <c r="B8292" s="55"/>
    </row>
    <row r="8293" spans="2:2" ht="13.85" x14ac:dyDescent="0.3">
      <c r="B8293" s="55"/>
    </row>
    <row r="8294" spans="2:2" ht="13.85" x14ac:dyDescent="0.3">
      <c r="B8294" s="55"/>
    </row>
    <row r="8295" spans="2:2" ht="13.85" x14ac:dyDescent="0.3">
      <c r="B8295" s="55"/>
    </row>
    <row r="8296" spans="2:2" ht="13.85" x14ac:dyDescent="0.3">
      <c r="B8296" s="55"/>
    </row>
    <row r="8297" spans="2:2" ht="13.85" x14ac:dyDescent="0.3">
      <c r="B8297" s="55"/>
    </row>
    <row r="8298" spans="2:2" ht="13.85" x14ac:dyDescent="0.3">
      <c r="B8298" s="55"/>
    </row>
    <row r="8299" spans="2:2" ht="13.85" x14ac:dyDescent="0.3">
      <c r="B8299" s="55"/>
    </row>
    <row r="8300" spans="2:2" ht="13.85" x14ac:dyDescent="0.3">
      <c r="B8300" s="55"/>
    </row>
    <row r="8301" spans="2:2" ht="13.85" x14ac:dyDescent="0.3">
      <c r="B8301" s="55"/>
    </row>
    <row r="8302" spans="2:2" ht="13.85" x14ac:dyDescent="0.3">
      <c r="B8302" s="55"/>
    </row>
    <row r="8303" spans="2:2" ht="13.85" x14ac:dyDescent="0.3">
      <c r="B8303" s="55"/>
    </row>
    <row r="8304" spans="2:2" ht="13.85" x14ac:dyDescent="0.3">
      <c r="B8304" s="55"/>
    </row>
    <row r="8305" spans="2:2" ht="13.85" x14ac:dyDescent="0.3">
      <c r="B8305" s="55"/>
    </row>
    <row r="8306" spans="2:2" ht="13.85" x14ac:dyDescent="0.3">
      <c r="B8306" s="55"/>
    </row>
    <row r="8307" spans="2:2" ht="13.85" x14ac:dyDescent="0.3">
      <c r="B8307" s="55"/>
    </row>
    <row r="8308" spans="2:2" ht="13.85" x14ac:dyDescent="0.3">
      <c r="B8308" s="55"/>
    </row>
    <row r="8309" spans="2:2" ht="13.85" x14ac:dyDescent="0.3">
      <c r="B8309" s="55"/>
    </row>
    <row r="8310" spans="2:2" ht="13.85" x14ac:dyDescent="0.3">
      <c r="B8310" s="55"/>
    </row>
    <row r="8311" spans="2:2" ht="13.85" x14ac:dyDescent="0.3">
      <c r="B8311" s="55"/>
    </row>
    <row r="8312" spans="2:2" ht="13.85" x14ac:dyDescent="0.3">
      <c r="B8312" s="55"/>
    </row>
    <row r="8313" spans="2:2" ht="13.85" x14ac:dyDescent="0.3">
      <c r="B8313" s="55"/>
    </row>
    <row r="8314" spans="2:2" ht="13.85" x14ac:dyDescent="0.3">
      <c r="B8314" s="55"/>
    </row>
    <row r="8315" spans="2:2" ht="13.85" x14ac:dyDescent="0.3">
      <c r="B8315" s="55"/>
    </row>
    <row r="8316" spans="2:2" ht="13.85" x14ac:dyDescent="0.3">
      <c r="B8316" s="55"/>
    </row>
    <row r="8317" spans="2:2" ht="13.85" x14ac:dyDescent="0.3">
      <c r="B8317" s="55"/>
    </row>
    <row r="8318" spans="2:2" ht="13.85" x14ac:dyDescent="0.3">
      <c r="B8318" s="55"/>
    </row>
    <row r="8319" spans="2:2" ht="13.85" x14ac:dyDescent="0.3">
      <c r="B8319" s="55"/>
    </row>
    <row r="8320" spans="2:2" ht="13.85" x14ac:dyDescent="0.3">
      <c r="B8320" s="55"/>
    </row>
    <row r="8321" spans="2:2" ht="13.85" x14ac:dyDescent="0.3">
      <c r="B8321" s="55"/>
    </row>
    <row r="8322" spans="2:2" ht="13.85" x14ac:dyDescent="0.3">
      <c r="B8322" s="55"/>
    </row>
    <row r="8323" spans="2:2" ht="13.85" x14ac:dyDescent="0.3">
      <c r="B8323" s="55"/>
    </row>
    <row r="8324" spans="2:2" ht="13.85" x14ac:dyDescent="0.3">
      <c r="B8324" s="55"/>
    </row>
    <row r="8325" spans="2:2" ht="13.85" x14ac:dyDescent="0.3">
      <c r="B8325" s="55"/>
    </row>
    <row r="8326" spans="2:2" ht="13.85" x14ac:dyDescent="0.3">
      <c r="B8326" s="55"/>
    </row>
    <row r="8327" spans="2:2" ht="13.85" x14ac:dyDescent="0.3">
      <c r="B8327" s="55"/>
    </row>
    <row r="8328" spans="2:2" ht="13.85" x14ac:dyDescent="0.3">
      <c r="B8328" s="55"/>
    </row>
    <row r="8329" spans="2:2" ht="13.85" x14ac:dyDescent="0.3">
      <c r="B8329" s="55"/>
    </row>
    <row r="8330" spans="2:2" ht="13.85" x14ac:dyDescent="0.3">
      <c r="B8330" s="55"/>
    </row>
    <row r="8331" spans="2:2" ht="13.85" x14ac:dyDescent="0.3">
      <c r="B8331" s="55"/>
    </row>
    <row r="8332" spans="2:2" ht="13.85" x14ac:dyDescent="0.3">
      <c r="B8332" s="55"/>
    </row>
    <row r="8333" spans="2:2" ht="13.85" x14ac:dyDescent="0.3">
      <c r="B8333" s="55"/>
    </row>
    <row r="8334" spans="2:2" ht="13.85" x14ac:dyDescent="0.3">
      <c r="B8334" s="55"/>
    </row>
    <row r="8335" spans="2:2" ht="13.85" x14ac:dyDescent="0.3">
      <c r="B8335" s="55"/>
    </row>
    <row r="8336" spans="2:2" ht="13.85" x14ac:dyDescent="0.3">
      <c r="B8336" s="55"/>
    </row>
    <row r="8337" spans="2:2" ht="13.85" x14ac:dyDescent="0.3">
      <c r="B8337" s="55"/>
    </row>
    <row r="8338" spans="2:2" ht="13.85" x14ac:dyDescent="0.3">
      <c r="B8338" s="55"/>
    </row>
    <row r="8339" spans="2:2" ht="13.85" x14ac:dyDescent="0.3">
      <c r="B8339" s="55"/>
    </row>
    <row r="8340" spans="2:2" ht="13.85" x14ac:dyDescent="0.3">
      <c r="B8340" s="55"/>
    </row>
    <row r="8341" spans="2:2" ht="13.85" x14ac:dyDescent="0.3">
      <c r="B8341" s="55"/>
    </row>
    <row r="8342" spans="2:2" ht="13.85" x14ac:dyDescent="0.3">
      <c r="B8342" s="55"/>
    </row>
    <row r="8343" spans="2:2" ht="13.85" x14ac:dyDescent="0.3">
      <c r="B8343" s="55"/>
    </row>
    <row r="8344" spans="2:2" ht="13.85" x14ac:dyDescent="0.3">
      <c r="B8344" s="55"/>
    </row>
    <row r="8345" spans="2:2" ht="13.85" x14ac:dyDescent="0.3">
      <c r="B8345" s="55"/>
    </row>
    <row r="8346" spans="2:2" ht="13.85" x14ac:dyDescent="0.3">
      <c r="B8346" s="55"/>
    </row>
    <row r="8347" spans="2:2" ht="13.85" x14ac:dyDescent="0.3">
      <c r="B8347" s="55"/>
    </row>
    <row r="8348" spans="2:2" ht="13.85" x14ac:dyDescent="0.3">
      <c r="B8348" s="55"/>
    </row>
    <row r="8349" spans="2:2" ht="13.85" x14ac:dyDescent="0.3">
      <c r="B8349" s="55"/>
    </row>
    <row r="8350" spans="2:2" ht="13.85" x14ac:dyDescent="0.3">
      <c r="B8350" s="55"/>
    </row>
    <row r="8351" spans="2:2" ht="13.85" x14ac:dyDescent="0.3">
      <c r="B8351" s="55"/>
    </row>
    <row r="8352" spans="2:2" ht="13.85" x14ac:dyDescent="0.3">
      <c r="B8352" s="55"/>
    </row>
    <row r="8353" spans="2:2" ht="13.85" x14ac:dyDescent="0.3">
      <c r="B8353" s="55"/>
    </row>
    <row r="8354" spans="2:2" ht="13.85" x14ac:dyDescent="0.3">
      <c r="B8354" s="55"/>
    </row>
    <row r="8355" spans="2:2" ht="13.85" x14ac:dyDescent="0.3">
      <c r="B8355" s="55"/>
    </row>
    <row r="8356" spans="2:2" ht="13.85" x14ac:dyDescent="0.3">
      <c r="B8356" s="55"/>
    </row>
    <row r="8357" spans="2:2" ht="13.85" x14ac:dyDescent="0.3">
      <c r="B8357" s="55"/>
    </row>
    <row r="8358" spans="2:2" ht="13.85" x14ac:dyDescent="0.3">
      <c r="B8358" s="55"/>
    </row>
    <row r="8359" spans="2:2" ht="13.85" x14ac:dyDescent="0.3">
      <c r="B8359" s="55"/>
    </row>
    <row r="8360" spans="2:2" ht="13.85" x14ac:dyDescent="0.3">
      <c r="B8360" s="55"/>
    </row>
    <row r="8361" spans="2:2" ht="13.85" x14ac:dyDescent="0.3">
      <c r="B8361" s="55"/>
    </row>
    <row r="8362" spans="2:2" ht="13.85" x14ac:dyDescent="0.3">
      <c r="B8362" s="55"/>
    </row>
    <row r="8363" spans="2:2" ht="13.85" x14ac:dyDescent="0.3">
      <c r="B8363" s="55"/>
    </row>
    <row r="8364" spans="2:2" ht="13.85" x14ac:dyDescent="0.3">
      <c r="B8364" s="55"/>
    </row>
    <row r="8365" spans="2:2" ht="13.85" x14ac:dyDescent="0.3">
      <c r="B8365" s="55"/>
    </row>
    <row r="8366" spans="2:2" ht="13.85" x14ac:dyDescent="0.3">
      <c r="B8366" s="55"/>
    </row>
    <row r="8367" spans="2:2" ht="13.85" x14ac:dyDescent="0.3">
      <c r="B8367" s="55"/>
    </row>
    <row r="8368" spans="2:2" ht="13.85" x14ac:dyDescent="0.3">
      <c r="B8368" s="55"/>
    </row>
    <row r="8369" spans="2:2" ht="13.85" x14ac:dyDescent="0.3">
      <c r="B8369" s="55"/>
    </row>
    <row r="8370" spans="2:2" ht="13.85" x14ac:dyDescent="0.3">
      <c r="B8370" s="55"/>
    </row>
    <row r="8371" spans="2:2" ht="13.85" x14ac:dyDescent="0.3">
      <c r="B8371" s="55"/>
    </row>
    <row r="8372" spans="2:2" ht="13.85" x14ac:dyDescent="0.3">
      <c r="B8372" s="55"/>
    </row>
    <row r="8373" spans="2:2" ht="13.85" x14ac:dyDescent="0.3">
      <c r="B8373" s="55"/>
    </row>
    <row r="8374" spans="2:2" ht="13.85" x14ac:dyDescent="0.3">
      <c r="B8374" s="55"/>
    </row>
    <row r="8375" spans="2:2" ht="13.85" x14ac:dyDescent="0.3">
      <c r="B8375" s="55"/>
    </row>
    <row r="8376" spans="2:2" ht="13.85" x14ac:dyDescent="0.3">
      <c r="B8376" s="55"/>
    </row>
    <row r="8377" spans="2:2" ht="13.85" x14ac:dyDescent="0.3">
      <c r="B8377" s="55"/>
    </row>
    <row r="8378" spans="2:2" ht="13.85" x14ac:dyDescent="0.3">
      <c r="B8378" s="55"/>
    </row>
    <row r="8379" spans="2:2" ht="13.85" x14ac:dyDescent="0.3">
      <c r="B8379" s="55"/>
    </row>
    <row r="8380" spans="2:2" ht="13.85" x14ac:dyDescent="0.3">
      <c r="B8380" s="55"/>
    </row>
    <row r="8381" spans="2:2" ht="13.85" x14ac:dyDescent="0.3">
      <c r="B8381" s="55"/>
    </row>
    <row r="8382" spans="2:2" ht="13.85" x14ac:dyDescent="0.3">
      <c r="B8382" s="55"/>
    </row>
    <row r="8383" spans="2:2" ht="13.85" x14ac:dyDescent="0.3">
      <c r="B8383" s="55"/>
    </row>
    <row r="8384" spans="2:2" ht="13.85" x14ac:dyDescent="0.3">
      <c r="B8384" s="55"/>
    </row>
    <row r="8385" spans="2:2" ht="13.85" x14ac:dyDescent="0.3">
      <c r="B8385" s="55"/>
    </row>
    <row r="8386" spans="2:2" ht="13.85" x14ac:dyDescent="0.3">
      <c r="B8386" s="55"/>
    </row>
    <row r="8387" spans="2:2" ht="13.85" x14ac:dyDescent="0.3">
      <c r="B8387" s="55"/>
    </row>
    <row r="8388" spans="2:2" ht="13.85" x14ac:dyDescent="0.3">
      <c r="B8388" s="55"/>
    </row>
    <row r="8389" spans="2:2" ht="13.85" x14ac:dyDescent="0.3">
      <c r="B8389" s="55"/>
    </row>
    <row r="8390" spans="2:2" ht="13.85" x14ac:dyDescent="0.3">
      <c r="B8390" s="55"/>
    </row>
    <row r="8391" spans="2:2" ht="13.85" x14ac:dyDescent="0.3">
      <c r="B8391" s="55"/>
    </row>
    <row r="8392" spans="2:2" ht="13.85" x14ac:dyDescent="0.3">
      <c r="B8392" s="55"/>
    </row>
    <row r="8393" spans="2:2" ht="13.85" x14ac:dyDescent="0.3">
      <c r="B8393" s="55"/>
    </row>
    <row r="8394" spans="2:2" ht="13.85" x14ac:dyDescent="0.3">
      <c r="B8394" s="55"/>
    </row>
    <row r="8395" spans="2:2" ht="13.85" x14ac:dyDescent="0.3">
      <c r="B8395" s="55"/>
    </row>
    <row r="8396" spans="2:2" ht="13.85" x14ac:dyDescent="0.3">
      <c r="B8396" s="55"/>
    </row>
    <row r="8397" spans="2:2" ht="13.85" x14ac:dyDescent="0.3">
      <c r="B8397" s="55"/>
    </row>
    <row r="8398" spans="2:2" ht="13.85" x14ac:dyDescent="0.3">
      <c r="B8398" s="55"/>
    </row>
    <row r="8399" spans="2:2" ht="13.85" x14ac:dyDescent="0.3">
      <c r="B8399" s="55"/>
    </row>
    <row r="8400" spans="2:2" ht="13.85" x14ac:dyDescent="0.3">
      <c r="B8400" s="55"/>
    </row>
    <row r="8401" spans="2:2" ht="13.85" x14ac:dyDescent="0.3">
      <c r="B8401" s="55"/>
    </row>
    <row r="8402" spans="2:2" ht="13.85" x14ac:dyDescent="0.3">
      <c r="B8402" s="55"/>
    </row>
    <row r="8403" spans="2:2" ht="13.85" x14ac:dyDescent="0.3">
      <c r="B8403" s="55"/>
    </row>
    <row r="8404" spans="2:2" ht="13.85" x14ac:dyDescent="0.3">
      <c r="B8404" s="55"/>
    </row>
    <row r="8405" spans="2:2" ht="13.85" x14ac:dyDescent="0.3">
      <c r="B8405" s="55"/>
    </row>
    <row r="8406" spans="2:2" ht="13.85" x14ac:dyDescent="0.3">
      <c r="B8406" s="55"/>
    </row>
    <row r="8407" spans="2:2" ht="13.85" x14ac:dyDescent="0.3">
      <c r="B8407" s="55"/>
    </row>
    <row r="8408" spans="2:2" ht="13.85" x14ac:dyDescent="0.3">
      <c r="B8408" s="55"/>
    </row>
    <row r="8409" spans="2:2" ht="13.85" x14ac:dyDescent="0.3">
      <c r="B8409" s="55"/>
    </row>
    <row r="8410" spans="2:2" ht="13.85" x14ac:dyDescent="0.3">
      <c r="B8410" s="55"/>
    </row>
    <row r="8411" spans="2:2" ht="13.85" x14ac:dyDescent="0.3">
      <c r="B8411" s="55"/>
    </row>
    <row r="8412" spans="2:2" ht="13.85" x14ac:dyDescent="0.3">
      <c r="B8412" s="55"/>
    </row>
    <row r="8413" spans="2:2" ht="13.85" x14ac:dyDescent="0.3">
      <c r="B8413" s="55"/>
    </row>
    <row r="8414" spans="2:2" ht="13.85" x14ac:dyDescent="0.3">
      <c r="B8414" s="55"/>
    </row>
    <row r="8415" spans="2:2" ht="13.85" x14ac:dyDescent="0.3">
      <c r="B8415" s="55"/>
    </row>
    <row r="8416" spans="2:2" ht="13.85" x14ac:dyDescent="0.3">
      <c r="B8416" s="55"/>
    </row>
    <row r="8417" spans="2:2" ht="13.85" x14ac:dyDescent="0.3">
      <c r="B8417" s="55"/>
    </row>
    <row r="8418" spans="2:2" ht="13.85" x14ac:dyDescent="0.3">
      <c r="B8418" s="55"/>
    </row>
    <row r="8419" spans="2:2" ht="13.85" x14ac:dyDescent="0.3">
      <c r="B8419" s="55"/>
    </row>
    <row r="8420" spans="2:2" ht="13.85" x14ac:dyDescent="0.3">
      <c r="B8420" s="55"/>
    </row>
    <row r="8421" spans="2:2" ht="13.85" x14ac:dyDescent="0.3">
      <c r="B8421" s="55"/>
    </row>
    <row r="8422" spans="2:2" ht="13.85" x14ac:dyDescent="0.3">
      <c r="B8422" s="55"/>
    </row>
    <row r="8423" spans="2:2" ht="13.85" x14ac:dyDescent="0.3">
      <c r="B8423" s="55"/>
    </row>
    <row r="8424" spans="2:2" ht="13.85" x14ac:dyDescent="0.3">
      <c r="B8424" s="55"/>
    </row>
    <row r="8425" spans="2:2" ht="13.85" x14ac:dyDescent="0.3">
      <c r="B8425" s="55"/>
    </row>
    <row r="8426" spans="2:2" ht="13.85" x14ac:dyDescent="0.3">
      <c r="B8426" s="55"/>
    </row>
    <row r="8427" spans="2:2" ht="13.85" x14ac:dyDescent="0.3">
      <c r="B8427" s="55"/>
    </row>
    <row r="8428" spans="2:2" ht="13.85" x14ac:dyDescent="0.3">
      <c r="B8428" s="55"/>
    </row>
    <row r="8429" spans="2:2" ht="13.85" x14ac:dyDescent="0.3">
      <c r="B8429" s="55"/>
    </row>
    <row r="8430" spans="2:2" ht="13.85" x14ac:dyDescent="0.3">
      <c r="B8430" s="55"/>
    </row>
    <row r="8431" spans="2:2" ht="13.85" x14ac:dyDescent="0.3">
      <c r="B8431" s="55"/>
    </row>
    <row r="8432" spans="2:2" ht="13.85" x14ac:dyDescent="0.3">
      <c r="B8432" s="55"/>
    </row>
    <row r="8433" spans="2:2" ht="13.85" x14ac:dyDescent="0.3">
      <c r="B8433" s="55"/>
    </row>
    <row r="8434" spans="2:2" ht="13.85" x14ac:dyDescent="0.3">
      <c r="B8434" s="55"/>
    </row>
    <row r="8435" spans="2:2" ht="13.85" x14ac:dyDescent="0.3">
      <c r="B8435" s="55"/>
    </row>
    <row r="8436" spans="2:2" ht="13.85" x14ac:dyDescent="0.3">
      <c r="B8436" s="55"/>
    </row>
    <row r="8437" spans="2:2" ht="13.85" x14ac:dyDescent="0.3">
      <c r="B8437" s="55"/>
    </row>
    <row r="8438" spans="2:2" ht="13.85" x14ac:dyDescent="0.3">
      <c r="B8438" s="55"/>
    </row>
    <row r="8439" spans="2:2" ht="13.85" x14ac:dyDescent="0.3">
      <c r="B8439" s="55"/>
    </row>
    <row r="8440" spans="2:2" ht="13.85" x14ac:dyDescent="0.3">
      <c r="B8440" s="55"/>
    </row>
    <row r="8441" spans="2:2" ht="13.85" x14ac:dyDescent="0.3">
      <c r="B8441" s="55"/>
    </row>
    <row r="8442" spans="2:2" ht="13.85" x14ac:dyDescent="0.3">
      <c r="B8442" s="55"/>
    </row>
    <row r="8443" spans="2:2" ht="13.85" x14ac:dyDescent="0.3">
      <c r="B8443" s="55"/>
    </row>
    <row r="8444" spans="2:2" ht="13.85" x14ac:dyDescent="0.3">
      <c r="B8444" s="55"/>
    </row>
    <row r="8445" spans="2:2" ht="13.85" x14ac:dyDescent="0.3">
      <c r="B8445" s="55"/>
    </row>
    <row r="8446" spans="2:2" ht="13.85" x14ac:dyDescent="0.3">
      <c r="B8446" s="55"/>
    </row>
    <row r="8447" spans="2:2" ht="13.85" x14ac:dyDescent="0.3">
      <c r="B8447" s="55"/>
    </row>
    <row r="8448" spans="2:2" ht="13.85" x14ac:dyDescent="0.3">
      <c r="B8448" s="55"/>
    </row>
    <row r="8449" spans="2:2" ht="13.85" x14ac:dyDescent="0.3">
      <c r="B8449" s="55"/>
    </row>
    <row r="8450" spans="2:2" ht="13.85" x14ac:dyDescent="0.3">
      <c r="B8450" s="55"/>
    </row>
    <row r="8451" spans="2:2" ht="13.85" x14ac:dyDescent="0.3">
      <c r="B8451" s="55"/>
    </row>
    <row r="8452" spans="2:2" ht="13.85" x14ac:dyDescent="0.3">
      <c r="B8452" s="55"/>
    </row>
    <row r="8453" spans="2:2" ht="13.85" x14ac:dyDescent="0.3">
      <c r="B8453" s="55"/>
    </row>
    <row r="8454" spans="2:2" ht="13.85" x14ac:dyDescent="0.3">
      <c r="B8454" s="55"/>
    </row>
    <row r="8455" spans="2:2" ht="13.85" x14ac:dyDescent="0.3">
      <c r="B8455" s="55"/>
    </row>
    <row r="8456" spans="2:2" ht="13.85" x14ac:dyDescent="0.3">
      <c r="B8456" s="55"/>
    </row>
    <row r="8457" spans="2:2" ht="13.85" x14ac:dyDescent="0.3">
      <c r="B8457" s="55"/>
    </row>
    <row r="8458" spans="2:2" ht="13.85" x14ac:dyDescent="0.3">
      <c r="B8458" s="55"/>
    </row>
    <row r="8459" spans="2:2" ht="13.85" x14ac:dyDescent="0.3">
      <c r="B8459" s="55"/>
    </row>
    <row r="8460" spans="2:2" ht="13.85" x14ac:dyDescent="0.3">
      <c r="B8460" s="55"/>
    </row>
    <row r="8461" spans="2:2" ht="13.85" x14ac:dyDescent="0.3">
      <c r="B8461" s="55"/>
    </row>
    <row r="8462" spans="2:2" ht="13.85" x14ac:dyDescent="0.3">
      <c r="B8462" s="55"/>
    </row>
    <row r="8463" spans="2:2" ht="13.85" x14ac:dyDescent="0.3">
      <c r="B8463" s="55"/>
    </row>
    <row r="8464" spans="2:2" ht="13.85" x14ac:dyDescent="0.3">
      <c r="B8464" s="55"/>
    </row>
    <row r="8465" spans="2:2" ht="13.85" x14ac:dyDescent="0.3">
      <c r="B8465" s="55"/>
    </row>
    <row r="8466" spans="2:2" ht="13.85" x14ac:dyDescent="0.3">
      <c r="B8466" s="55"/>
    </row>
    <row r="8467" spans="2:2" ht="13.85" x14ac:dyDescent="0.3">
      <c r="B8467" s="55"/>
    </row>
    <row r="8468" spans="2:2" ht="13.85" x14ac:dyDescent="0.3">
      <c r="B8468" s="55"/>
    </row>
    <row r="8469" spans="2:2" ht="13.85" x14ac:dyDescent="0.3">
      <c r="B8469" s="55"/>
    </row>
    <row r="8470" spans="2:2" ht="13.85" x14ac:dyDescent="0.3">
      <c r="B8470" s="55"/>
    </row>
    <row r="8471" spans="2:2" ht="13.85" x14ac:dyDescent="0.3">
      <c r="B8471" s="55"/>
    </row>
    <row r="8472" spans="2:2" ht="13.85" x14ac:dyDescent="0.3">
      <c r="B8472" s="55"/>
    </row>
    <row r="8473" spans="2:2" ht="13.85" x14ac:dyDescent="0.3">
      <c r="B8473" s="55"/>
    </row>
    <row r="8474" spans="2:2" ht="13.85" x14ac:dyDescent="0.3">
      <c r="B8474" s="55"/>
    </row>
    <row r="8475" spans="2:2" ht="13.85" x14ac:dyDescent="0.3">
      <c r="B8475" s="55"/>
    </row>
    <row r="8476" spans="2:2" ht="13.85" x14ac:dyDescent="0.3">
      <c r="B8476" s="55"/>
    </row>
    <row r="8477" spans="2:2" ht="13.85" x14ac:dyDescent="0.3">
      <c r="B8477" s="55"/>
    </row>
    <row r="8478" spans="2:2" ht="13.85" x14ac:dyDescent="0.3">
      <c r="B8478" s="55"/>
    </row>
    <row r="8479" spans="2:2" ht="13.85" x14ac:dyDescent="0.3">
      <c r="B8479" s="55"/>
    </row>
    <row r="8480" spans="2:2" ht="13.85" x14ac:dyDescent="0.3">
      <c r="B8480" s="55"/>
    </row>
    <row r="8481" spans="2:2" ht="13.85" x14ac:dyDescent="0.3">
      <c r="B8481" s="55"/>
    </row>
    <row r="8482" spans="2:2" ht="13.85" x14ac:dyDescent="0.3">
      <c r="B8482" s="55"/>
    </row>
    <row r="8483" spans="2:2" ht="13.85" x14ac:dyDescent="0.3">
      <c r="B8483" s="55"/>
    </row>
    <row r="8484" spans="2:2" ht="13.85" x14ac:dyDescent="0.3">
      <c r="B8484" s="55"/>
    </row>
    <row r="8485" spans="2:2" ht="13.85" x14ac:dyDescent="0.3">
      <c r="B8485" s="55"/>
    </row>
    <row r="8486" spans="2:2" ht="13.85" x14ac:dyDescent="0.3">
      <c r="B8486" s="55"/>
    </row>
    <row r="8487" spans="2:2" ht="13.85" x14ac:dyDescent="0.3">
      <c r="B8487" s="55"/>
    </row>
    <row r="8488" spans="2:2" ht="13.85" x14ac:dyDescent="0.3">
      <c r="B8488" s="55"/>
    </row>
    <row r="8489" spans="2:2" ht="13.85" x14ac:dyDescent="0.3">
      <c r="B8489" s="55"/>
    </row>
    <row r="8490" spans="2:2" ht="13.85" x14ac:dyDescent="0.3">
      <c r="B8490" s="55"/>
    </row>
    <row r="8491" spans="2:2" ht="13.85" x14ac:dyDescent="0.3">
      <c r="B8491" s="55"/>
    </row>
    <row r="8492" spans="2:2" ht="13.85" x14ac:dyDescent="0.3">
      <c r="B8492" s="55"/>
    </row>
    <row r="8493" spans="2:2" ht="13.85" x14ac:dyDescent="0.3">
      <c r="B8493" s="55"/>
    </row>
    <row r="8494" spans="2:2" ht="13.85" x14ac:dyDescent="0.3">
      <c r="B8494" s="55"/>
    </row>
    <row r="8495" spans="2:2" ht="13.85" x14ac:dyDescent="0.3">
      <c r="B8495" s="55"/>
    </row>
    <row r="8496" spans="2:2" ht="13.85" x14ac:dyDescent="0.3">
      <c r="B8496" s="55"/>
    </row>
    <row r="8497" spans="2:2" ht="13.85" x14ac:dyDescent="0.3">
      <c r="B8497" s="55"/>
    </row>
    <row r="8498" spans="2:2" ht="13.85" x14ac:dyDescent="0.3">
      <c r="B8498" s="55"/>
    </row>
    <row r="8499" spans="2:2" ht="13.85" x14ac:dyDescent="0.3">
      <c r="B8499" s="55"/>
    </row>
    <row r="8500" spans="2:2" ht="13.85" x14ac:dyDescent="0.3">
      <c r="B8500" s="55"/>
    </row>
    <row r="8501" spans="2:2" ht="13.85" x14ac:dyDescent="0.3">
      <c r="B8501" s="55"/>
    </row>
    <row r="8502" spans="2:2" ht="13.85" x14ac:dyDescent="0.3">
      <c r="B8502" s="55"/>
    </row>
    <row r="8503" spans="2:2" ht="13.85" x14ac:dyDescent="0.3">
      <c r="B8503" s="55"/>
    </row>
    <row r="8504" spans="2:2" ht="13.85" x14ac:dyDescent="0.3">
      <c r="B8504" s="55"/>
    </row>
    <row r="8505" spans="2:2" ht="13.85" x14ac:dyDescent="0.3">
      <c r="B8505" s="55"/>
    </row>
    <row r="8506" spans="2:2" ht="13.85" x14ac:dyDescent="0.3">
      <c r="B8506" s="55"/>
    </row>
    <row r="8507" spans="2:2" ht="13.85" x14ac:dyDescent="0.3">
      <c r="B8507" s="55"/>
    </row>
    <row r="8508" spans="2:2" ht="13.85" x14ac:dyDescent="0.3">
      <c r="B8508" s="55"/>
    </row>
    <row r="8509" spans="2:2" ht="13.85" x14ac:dyDescent="0.3">
      <c r="B8509" s="55"/>
    </row>
    <row r="8510" spans="2:2" ht="13.85" x14ac:dyDescent="0.3">
      <c r="B8510" s="55"/>
    </row>
    <row r="8511" spans="2:2" ht="13.85" x14ac:dyDescent="0.3">
      <c r="B8511" s="55"/>
    </row>
    <row r="8512" spans="2:2" ht="13.85" x14ac:dyDescent="0.3">
      <c r="B8512" s="55"/>
    </row>
    <row r="8513" spans="2:2" ht="13.85" x14ac:dyDescent="0.3">
      <c r="B8513" s="55"/>
    </row>
    <row r="8514" spans="2:2" ht="13.85" x14ac:dyDescent="0.3">
      <c r="B8514" s="55"/>
    </row>
    <row r="8515" spans="2:2" ht="13.85" x14ac:dyDescent="0.3">
      <c r="B8515" s="55"/>
    </row>
    <row r="8516" spans="2:2" ht="13.85" x14ac:dyDescent="0.3">
      <c r="B8516" s="55"/>
    </row>
    <row r="8517" spans="2:2" ht="13.85" x14ac:dyDescent="0.3">
      <c r="B8517" s="55"/>
    </row>
    <row r="8518" spans="2:2" ht="13.85" x14ac:dyDescent="0.3">
      <c r="B8518" s="55"/>
    </row>
    <row r="8519" spans="2:2" ht="13.85" x14ac:dyDescent="0.3">
      <c r="B8519" s="55"/>
    </row>
    <row r="8520" spans="2:2" ht="13.85" x14ac:dyDescent="0.3">
      <c r="B8520" s="55"/>
    </row>
    <row r="8521" spans="2:2" ht="13.85" x14ac:dyDescent="0.3">
      <c r="B8521" s="55"/>
    </row>
    <row r="8522" spans="2:2" ht="13.85" x14ac:dyDescent="0.3">
      <c r="B8522" s="55"/>
    </row>
    <row r="8523" spans="2:2" ht="13.85" x14ac:dyDescent="0.3">
      <c r="B8523" s="55"/>
    </row>
    <row r="8524" spans="2:2" ht="13.85" x14ac:dyDescent="0.3">
      <c r="B8524" s="55"/>
    </row>
    <row r="8525" spans="2:2" ht="13.85" x14ac:dyDescent="0.3">
      <c r="B8525" s="55"/>
    </row>
    <row r="8526" spans="2:2" ht="13.85" x14ac:dyDescent="0.3">
      <c r="B8526" s="55"/>
    </row>
    <row r="8527" spans="2:2" ht="13.85" x14ac:dyDescent="0.3">
      <c r="B8527" s="55"/>
    </row>
    <row r="8528" spans="2:2" ht="13.85" x14ac:dyDescent="0.3">
      <c r="B8528" s="55"/>
    </row>
    <row r="8529" spans="2:2" ht="13.85" x14ac:dyDescent="0.3">
      <c r="B8529" s="55"/>
    </row>
    <row r="8530" spans="2:2" ht="13.85" x14ac:dyDescent="0.3">
      <c r="B8530" s="55"/>
    </row>
    <row r="8531" spans="2:2" ht="13.85" x14ac:dyDescent="0.3">
      <c r="B8531" s="55"/>
    </row>
    <row r="8532" spans="2:2" ht="13.85" x14ac:dyDescent="0.3">
      <c r="B8532" s="55"/>
    </row>
    <row r="8533" spans="2:2" ht="13.85" x14ac:dyDescent="0.3">
      <c r="B8533" s="55"/>
    </row>
    <row r="8534" spans="2:2" ht="13.85" x14ac:dyDescent="0.3">
      <c r="B8534" s="55"/>
    </row>
    <row r="8535" spans="2:2" ht="13.85" x14ac:dyDescent="0.3">
      <c r="B8535" s="55"/>
    </row>
    <row r="8536" spans="2:2" ht="13.85" x14ac:dyDescent="0.3">
      <c r="B8536" s="55"/>
    </row>
    <row r="8537" spans="2:2" ht="13.85" x14ac:dyDescent="0.3">
      <c r="B8537" s="55"/>
    </row>
    <row r="8538" spans="2:2" ht="13.85" x14ac:dyDescent="0.3">
      <c r="B8538" s="55"/>
    </row>
    <row r="8539" spans="2:2" ht="13.85" x14ac:dyDescent="0.3">
      <c r="B8539" s="55"/>
    </row>
    <row r="8540" spans="2:2" ht="13.85" x14ac:dyDescent="0.3">
      <c r="B8540" s="55"/>
    </row>
    <row r="8541" spans="2:2" ht="13.85" x14ac:dyDescent="0.3">
      <c r="B8541" s="55"/>
    </row>
    <row r="8542" spans="2:2" ht="13.85" x14ac:dyDescent="0.3">
      <c r="B8542" s="55"/>
    </row>
    <row r="8543" spans="2:2" ht="13.85" x14ac:dyDescent="0.3">
      <c r="B8543" s="55"/>
    </row>
    <row r="8544" spans="2:2" ht="13.85" x14ac:dyDescent="0.3">
      <c r="B8544" s="55"/>
    </row>
    <row r="8545" spans="2:2" ht="13.85" x14ac:dyDescent="0.3">
      <c r="B8545" s="55"/>
    </row>
    <row r="8546" spans="2:2" ht="13.85" x14ac:dyDescent="0.3">
      <c r="B8546" s="55"/>
    </row>
    <row r="8547" spans="2:2" ht="13.85" x14ac:dyDescent="0.3">
      <c r="B8547" s="55"/>
    </row>
    <row r="8548" spans="2:2" ht="13.85" x14ac:dyDescent="0.3">
      <c r="B8548" s="55"/>
    </row>
    <row r="8549" spans="2:2" ht="13.85" x14ac:dyDescent="0.3">
      <c r="B8549" s="55"/>
    </row>
    <row r="8550" spans="2:2" ht="13.85" x14ac:dyDescent="0.3">
      <c r="B8550" s="55"/>
    </row>
    <row r="8551" spans="2:2" ht="13.85" x14ac:dyDescent="0.3">
      <c r="B8551" s="55"/>
    </row>
    <row r="8552" spans="2:2" ht="13.85" x14ac:dyDescent="0.3">
      <c r="B8552" s="55"/>
    </row>
    <row r="8553" spans="2:2" ht="13.85" x14ac:dyDescent="0.3">
      <c r="B8553" s="55"/>
    </row>
    <row r="8554" spans="2:2" ht="13.85" x14ac:dyDescent="0.3">
      <c r="B8554" s="55"/>
    </row>
    <row r="8555" spans="2:2" ht="13.85" x14ac:dyDescent="0.3">
      <c r="B8555" s="55"/>
    </row>
    <row r="8556" spans="2:2" ht="13.85" x14ac:dyDescent="0.3">
      <c r="B8556" s="55"/>
    </row>
    <row r="8557" spans="2:2" ht="13.85" x14ac:dyDescent="0.3">
      <c r="B8557" s="55"/>
    </row>
    <row r="8558" spans="2:2" ht="13.85" x14ac:dyDescent="0.3">
      <c r="B8558" s="55"/>
    </row>
    <row r="8559" spans="2:2" ht="13.85" x14ac:dyDescent="0.3">
      <c r="B8559" s="55"/>
    </row>
    <row r="8560" spans="2:2" ht="13.85" x14ac:dyDescent="0.3">
      <c r="B8560" s="55"/>
    </row>
    <row r="8561" spans="2:2" ht="13.85" x14ac:dyDescent="0.3">
      <c r="B8561" s="55"/>
    </row>
    <row r="8562" spans="2:2" ht="13.85" x14ac:dyDescent="0.3">
      <c r="B8562" s="55"/>
    </row>
    <row r="8563" spans="2:2" ht="13.85" x14ac:dyDescent="0.3">
      <c r="B8563" s="55"/>
    </row>
    <row r="8564" spans="2:2" ht="13.85" x14ac:dyDescent="0.3">
      <c r="B8564" s="55"/>
    </row>
    <row r="8565" spans="2:2" ht="13.85" x14ac:dyDescent="0.3">
      <c r="B8565" s="55"/>
    </row>
    <row r="8566" spans="2:2" ht="13.85" x14ac:dyDescent="0.3">
      <c r="B8566" s="55"/>
    </row>
    <row r="8567" spans="2:2" ht="13.85" x14ac:dyDescent="0.3">
      <c r="B8567" s="55"/>
    </row>
    <row r="8568" spans="2:2" ht="13.85" x14ac:dyDescent="0.3">
      <c r="B8568" s="55"/>
    </row>
    <row r="8569" spans="2:2" ht="13.85" x14ac:dyDescent="0.3">
      <c r="B8569" s="55"/>
    </row>
    <row r="8570" spans="2:2" ht="13.85" x14ac:dyDescent="0.3">
      <c r="B8570" s="55"/>
    </row>
    <row r="8571" spans="2:2" ht="13.85" x14ac:dyDescent="0.3">
      <c r="B8571" s="55"/>
    </row>
    <row r="8572" spans="2:2" ht="13.85" x14ac:dyDescent="0.3">
      <c r="B8572" s="55"/>
    </row>
    <row r="8573" spans="2:2" ht="13.85" x14ac:dyDescent="0.3">
      <c r="B8573" s="55"/>
    </row>
    <row r="8574" spans="2:2" ht="13.85" x14ac:dyDescent="0.3">
      <c r="B8574" s="55"/>
    </row>
    <row r="8575" spans="2:2" ht="13.85" x14ac:dyDescent="0.3">
      <c r="B8575" s="55"/>
    </row>
    <row r="8576" spans="2:2" ht="13.85" x14ac:dyDescent="0.3">
      <c r="B8576" s="55"/>
    </row>
    <row r="8577" spans="2:2" ht="13.85" x14ac:dyDescent="0.3">
      <c r="B8577" s="55"/>
    </row>
    <row r="8578" spans="2:2" ht="13.85" x14ac:dyDescent="0.3">
      <c r="B8578" s="55"/>
    </row>
    <row r="8579" spans="2:2" ht="13.85" x14ac:dyDescent="0.3">
      <c r="B8579" s="55"/>
    </row>
    <row r="8580" spans="2:2" ht="13.85" x14ac:dyDescent="0.3">
      <c r="B8580" s="55"/>
    </row>
    <row r="8581" spans="2:2" ht="13.85" x14ac:dyDescent="0.3">
      <c r="B8581" s="55"/>
    </row>
    <row r="8582" spans="2:2" ht="13.85" x14ac:dyDescent="0.3">
      <c r="B8582" s="55"/>
    </row>
    <row r="8583" spans="2:2" ht="13.85" x14ac:dyDescent="0.3">
      <c r="B8583" s="55"/>
    </row>
    <row r="8584" spans="2:2" ht="13.85" x14ac:dyDescent="0.3">
      <c r="B8584" s="55"/>
    </row>
    <row r="8585" spans="2:2" ht="13.85" x14ac:dyDescent="0.3">
      <c r="B8585" s="55"/>
    </row>
    <row r="8586" spans="2:2" ht="13.85" x14ac:dyDescent="0.3">
      <c r="B8586" s="55"/>
    </row>
    <row r="8587" spans="2:2" ht="13.85" x14ac:dyDescent="0.3">
      <c r="B8587" s="55"/>
    </row>
    <row r="8588" spans="2:2" ht="13.85" x14ac:dyDescent="0.3">
      <c r="B8588" s="55"/>
    </row>
    <row r="8589" spans="2:2" ht="13.85" x14ac:dyDescent="0.3">
      <c r="B8589" s="55"/>
    </row>
    <row r="8590" spans="2:2" ht="13.85" x14ac:dyDescent="0.3">
      <c r="B8590" s="55"/>
    </row>
    <row r="8591" spans="2:2" ht="13.85" x14ac:dyDescent="0.3">
      <c r="B8591" s="55"/>
    </row>
    <row r="8592" spans="2:2" ht="13.85" x14ac:dyDescent="0.3">
      <c r="B8592" s="55"/>
    </row>
    <row r="8593" spans="2:2" ht="13.85" x14ac:dyDescent="0.3">
      <c r="B8593" s="55"/>
    </row>
    <row r="8594" spans="2:2" ht="13.85" x14ac:dyDescent="0.3">
      <c r="B8594" s="55"/>
    </row>
    <row r="8595" spans="2:2" ht="13.85" x14ac:dyDescent="0.3">
      <c r="B8595" s="55"/>
    </row>
    <row r="8596" spans="2:2" ht="13.85" x14ac:dyDescent="0.3">
      <c r="B8596" s="55"/>
    </row>
    <row r="8597" spans="2:2" ht="13.85" x14ac:dyDescent="0.3">
      <c r="B8597" s="55"/>
    </row>
    <row r="8598" spans="2:2" ht="13.85" x14ac:dyDescent="0.3">
      <c r="B8598" s="55"/>
    </row>
    <row r="8599" spans="2:2" ht="13.85" x14ac:dyDescent="0.3">
      <c r="B8599" s="55"/>
    </row>
    <row r="8600" spans="2:2" ht="13.85" x14ac:dyDescent="0.3">
      <c r="B8600" s="55"/>
    </row>
    <row r="8601" spans="2:2" ht="13.85" x14ac:dyDescent="0.3">
      <c r="B8601" s="55"/>
    </row>
    <row r="8602" spans="2:2" ht="13.85" x14ac:dyDescent="0.3">
      <c r="B8602" s="55"/>
    </row>
    <row r="8603" spans="2:2" ht="13.85" x14ac:dyDescent="0.3">
      <c r="B8603" s="55"/>
    </row>
    <row r="8604" spans="2:2" ht="13.85" x14ac:dyDescent="0.3">
      <c r="B8604" s="55"/>
    </row>
    <row r="8605" spans="2:2" ht="13.85" x14ac:dyDescent="0.3">
      <c r="B8605" s="55"/>
    </row>
    <row r="8606" spans="2:2" ht="13.85" x14ac:dyDescent="0.3">
      <c r="B8606" s="55"/>
    </row>
    <row r="8607" spans="2:2" ht="13.85" x14ac:dyDescent="0.3">
      <c r="B8607" s="55"/>
    </row>
    <row r="8608" spans="2:2" ht="13.85" x14ac:dyDescent="0.3">
      <c r="B8608" s="55"/>
    </row>
    <row r="8609" spans="2:2" ht="13.85" x14ac:dyDescent="0.3">
      <c r="B8609" s="55"/>
    </row>
    <row r="8610" spans="2:2" ht="13.85" x14ac:dyDescent="0.3">
      <c r="B8610" s="55"/>
    </row>
    <row r="8611" spans="2:2" ht="13.85" x14ac:dyDescent="0.3">
      <c r="B8611" s="55"/>
    </row>
    <row r="8612" spans="2:2" ht="13.85" x14ac:dyDescent="0.3">
      <c r="B8612" s="55"/>
    </row>
    <row r="8613" spans="2:2" ht="13.85" x14ac:dyDescent="0.3">
      <c r="B8613" s="55"/>
    </row>
    <row r="8614" spans="2:2" ht="13.85" x14ac:dyDescent="0.3">
      <c r="B8614" s="55"/>
    </row>
    <row r="8615" spans="2:2" ht="13.85" x14ac:dyDescent="0.3">
      <c r="B8615" s="55"/>
    </row>
    <row r="8616" spans="2:2" ht="13.85" x14ac:dyDescent="0.3">
      <c r="B8616" s="55"/>
    </row>
    <row r="8617" spans="2:2" ht="13.85" x14ac:dyDescent="0.3">
      <c r="B8617" s="55"/>
    </row>
    <row r="8618" spans="2:2" ht="13.85" x14ac:dyDescent="0.3">
      <c r="B8618" s="55"/>
    </row>
    <row r="8619" spans="2:2" ht="13.85" x14ac:dyDescent="0.3">
      <c r="B8619" s="55"/>
    </row>
    <row r="8620" spans="2:2" ht="13.85" x14ac:dyDescent="0.3">
      <c r="B8620" s="55"/>
    </row>
    <row r="8621" spans="2:2" ht="13.85" x14ac:dyDescent="0.3">
      <c r="B8621" s="55"/>
    </row>
    <row r="8622" spans="2:2" ht="13.85" x14ac:dyDescent="0.3">
      <c r="B8622" s="55"/>
    </row>
    <row r="8623" spans="2:2" ht="13.85" x14ac:dyDescent="0.3">
      <c r="B8623" s="55"/>
    </row>
    <row r="8624" spans="2:2" ht="13.85" x14ac:dyDescent="0.3">
      <c r="B8624" s="55"/>
    </row>
    <row r="8625" spans="2:2" ht="13.85" x14ac:dyDescent="0.3">
      <c r="B8625" s="55"/>
    </row>
    <row r="8626" spans="2:2" ht="13.85" x14ac:dyDescent="0.3">
      <c r="B8626" s="55"/>
    </row>
    <row r="8627" spans="2:2" ht="13.85" x14ac:dyDescent="0.3">
      <c r="B8627" s="55"/>
    </row>
    <row r="8628" spans="2:2" ht="13.85" x14ac:dyDescent="0.3">
      <c r="B8628" s="55"/>
    </row>
    <row r="8629" spans="2:2" ht="13.85" x14ac:dyDescent="0.3">
      <c r="B8629" s="55"/>
    </row>
    <row r="8630" spans="2:2" ht="13.85" x14ac:dyDescent="0.3">
      <c r="B8630" s="55"/>
    </row>
    <row r="8631" spans="2:2" ht="13.85" x14ac:dyDescent="0.3">
      <c r="B8631" s="55"/>
    </row>
    <row r="8632" spans="2:2" ht="13.85" x14ac:dyDescent="0.3">
      <c r="B8632" s="55"/>
    </row>
    <row r="8633" spans="2:2" ht="13.85" x14ac:dyDescent="0.3">
      <c r="B8633" s="55"/>
    </row>
    <row r="8634" spans="2:2" ht="13.85" x14ac:dyDescent="0.3">
      <c r="B8634" s="55"/>
    </row>
    <row r="8635" spans="2:2" ht="13.85" x14ac:dyDescent="0.3">
      <c r="B8635" s="55"/>
    </row>
    <row r="8636" spans="2:2" ht="13.85" x14ac:dyDescent="0.3">
      <c r="B8636" s="55"/>
    </row>
    <row r="8637" spans="2:2" ht="13.85" x14ac:dyDescent="0.3">
      <c r="B8637" s="55"/>
    </row>
    <row r="8638" spans="2:2" ht="13.85" x14ac:dyDescent="0.3">
      <c r="B8638" s="55"/>
    </row>
    <row r="8639" spans="2:2" ht="13.85" x14ac:dyDescent="0.3">
      <c r="B8639" s="55"/>
    </row>
    <row r="8640" spans="2:2" ht="13.85" x14ac:dyDescent="0.3">
      <c r="B8640" s="55"/>
    </row>
    <row r="8641" spans="2:2" ht="13.85" x14ac:dyDescent="0.3">
      <c r="B8641" s="55"/>
    </row>
    <row r="8642" spans="2:2" ht="13.85" x14ac:dyDescent="0.3">
      <c r="B8642" s="55"/>
    </row>
    <row r="8643" spans="2:2" ht="13.85" x14ac:dyDescent="0.3">
      <c r="B8643" s="55"/>
    </row>
    <row r="8644" spans="2:2" ht="13.85" x14ac:dyDescent="0.3">
      <c r="B8644" s="55"/>
    </row>
    <row r="8645" spans="2:2" ht="13.85" x14ac:dyDescent="0.3">
      <c r="B8645" s="55"/>
    </row>
    <row r="8646" spans="2:2" ht="13.85" x14ac:dyDescent="0.3">
      <c r="B8646" s="55"/>
    </row>
    <row r="8647" spans="2:2" ht="13.85" x14ac:dyDescent="0.3">
      <c r="B8647" s="55"/>
    </row>
    <row r="8648" spans="2:2" ht="13.85" x14ac:dyDescent="0.3">
      <c r="B8648" s="55"/>
    </row>
    <row r="8649" spans="2:2" ht="13.85" x14ac:dyDescent="0.3">
      <c r="B8649" s="55"/>
    </row>
    <row r="8650" spans="2:2" ht="13.85" x14ac:dyDescent="0.3">
      <c r="B8650" s="55"/>
    </row>
    <row r="8651" spans="2:2" ht="13.85" x14ac:dyDescent="0.3">
      <c r="B8651" s="55"/>
    </row>
    <row r="8652" spans="2:2" ht="13.85" x14ac:dyDescent="0.3">
      <c r="B8652" s="55"/>
    </row>
    <row r="8653" spans="2:2" ht="13.85" x14ac:dyDescent="0.3">
      <c r="B8653" s="55"/>
    </row>
    <row r="8654" spans="2:2" ht="13.85" x14ac:dyDescent="0.3">
      <c r="B8654" s="55"/>
    </row>
    <row r="8655" spans="2:2" ht="13.85" x14ac:dyDescent="0.3">
      <c r="B8655" s="55"/>
    </row>
    <row r="8656" spans="2:2" ht="13.85" x14ac:dyDescent="0.3">
      <c r="B8656" s="55"/>
    </row>
    <row r="8657" spans="2:2" ht="13.85" x14ac:dyDescent="0.3">
      <c r="B8657" s="55"/>
    </row>
    <row r="8658" spans="2:2" ht="13.85" x14ac:dyDescent="0.3">
      <c r="B8658" s="55"/>
    </row>
    <row r="8659" spans="2:2" ht="13.85" x14ac:dyDescent="0.3">
      <c r="B8659" s="55"/>
    </row>
    <row r="8660" spans="2:2" ht="13.85" x14ac:dyDescent="0.3">
      <c r="B8660" s="55"/>
    </row>
    <row r="8661" spans="2:2" ht="13.85" x14ac:dyDescent="0.3">
      <c r="B8661" s="55"/>
    </row>
    <row r="8662" spans="2:2" ht="13.85" x14ac:dyDescent="0.3">
      <c r="B8662" s="55"/>
    </row>
    <row r="8663" spans="2:2" ht="13.85" x14ac:dyDescent="0.3">
      <c r="B8663" s="55"/>
    </row>
    <row r="8664" spans="2:2" ht="13.85" x14ac:dyDescent="0.3">
      <c r="B8664" s="55"/>
    </row>
    <row r="8665" spans="2:2" ht="13.85" x14ac:dyDescent="0.3">
      <c r="B8665" s="55"/>
    </row>
    <row r="8666" spans="2:2" ht="13.85" x14ac:dyDescent="0.3">
      <c r="B8666" s="55"/>
    </row>
    <row r="8667" spans="2:2" ht="13.85" x14ac:dyDescent="0.3">
      <c r="B8667" s="55"/>
    </row>
    <row r="8668" spans="2:2" ht="13.85" x14ac:dyDescent="0.3">
      <c r="B8668" s="55"/>
    </row>
    <row r="8669" spans="2:2" ht="13.85" x14ac:dyDescent="0.3">
      <c r="B8669" s="55"/>
    </row>
    <row r="8670" spans="2:2" ht="13.85" x14ac:dyDescent="0.3">
      <c r="B8670" s="55"/>
    </row>
    <row r="8671" spans="2:2" ht="13.85" x14ac:dyDescent="0.3">
      <c r="B8671" s="55"/>
    </row>
    <row r="8672" spans="2:2" ht="13.85" x14ac:dyDescent="0.3">
      <c r="B8672" s="55"/>
    </row>
    <row r="8673" spans="2:2" ht="13.85" x14ac:dyDescent="0.3">
      <c r="B8673" s="55"/>
    </row>
    <row r="8674" spans="2:2" ht="13.85" x14ac:dyDescent="0.3">
      <c r="B8674" s="55"/>
    </row>
    <row r="8675" spans="2:2" ht="13.85" x14ac:dyDescent="0.3">
      <c r="B8675" s="55"/>
    </row>
    <row r="8676" spans="2:2" ht="13.85" x14ac:dyDescent="0.3">
      <c r="B8676" s="55"/>
    </row>
    <row r="8677" spans="2:2" ht="13.85" x14ac:dyDescent="0.3">
      <c r="B8677" s="55"/>
    </row>
    <row r="8678" spans="2:2" ht="13.85" x14ac:dyDescent="0.3">
      <c r="B8678" s="55"/>
    </row>
    <row r="8679" spans="2:2" ht="13.85" x14ac:dyDescent="0.3">
      <c r="B8679" s="55"/>
    </row>
    <row r="8680" spans="2:2" ht="13.85" x14ac:dyDescent="0.3">
      <c r="B8680" s="55"/>
    </row>
    <row r="8681" spans="2:2" ht="13.85" x14ac:dyDescent="0.3">
      <c r="B8681" s="55"/>
    </row>
    <row r="8682" spans="2:2" ht="13.85" x14ac:dyDescent="0.3">
      <c r="B8682" s="55"/>
    </row>
    <row r="8683" spans="2:2" ht="13.85" x14ac:dyDescent="0.3">
      <c r="B8683" s="55"/>
    </row>
    <row r="8684" spans="2:2" ht="13.85" x14ac:dyDescent="0.3">
      <c r="B8684" s="55"/>
    </row>
    <row r="8685" spans="2:2" ht="13.85" x14ac:dyDescent="0.3">
      <c r="B8685" s="55"/>
    </row>
    <row r="8686" spans="2:2" ht="13.85" x14ac:dyDescent="0.3">
      <c r="B8686" s="55"/>
    </row>
    <row r="8687" spans="2:2" ht="13.85" x14ac:dyDescent="0.3">
      <c r="B8687" s="55"/>
    </row>
    <row r="8688" spans="2:2" ht="13.85" x14ac:dyDescent="0.3">
      <c r="B8688" s="55"/>
    </row>
    <row r="8689" spans="2:2" ht="13.85" x14ac:dyDescent="0.3">
      <c r="B8689" s="55"/>
    </row>
    <row r="8690" spans="2:2" ht="13.85" x14ac:dyDescent="0.3">
      <c r="B8690" s="55"/>
    </row>
    <row r="8691" spans="2:2" ht="13.85" x14ac:dyDescent="0.3">
      <c r="B8691" s="55"/>
    </row>
    <row r="8692" spans="2:2" ht="13.85" x14ac:dyDescent="0.3">
      <c r="B8692" s="55"/>
    </row>
    <row r="8693" spans="2:2" ht="13.85" x14ac:dyDescent="0.3">
      <c r="B8693" s="55"/>
    </row>
    <row r="8694" spans="2:2" ht="13.85" x14ac:dyDescent="0.3">
      <c r="B8694" s="55"/>
    </row>
    <row r="8695" spans="2:2" ht="13.85" x14ac:dyDescent="0.3">
      <c r="B8695" s="55"/>
    </row>
    <row r="8696" spans="2:2" ht="13.85" x14ac:dyDescent="0.3">
      <c r="B8696" s="55"/>
    </row>
    <row r="8697" spans="2:2" ht="13.85" x14ac:dyDescent="0.3">
      <c r="B8697" s="55"/>
    </row>
    <row r="8698" spans="2:2" ht="13.85" x14ac:dyDescent="0.3">
      <c r="B8698" s="55"/>
    </row>
    <row r="8699" spans="2:2" ht="13.85" x14ac:dyDescent="0.3">
      <c r="B8699" s="55"/>
    </row>
    <row r="8700" spans="2:2" ht="13.85" x14ac:dyDescent="0.3">
      <c r="B8700" s="55"/>
    </row>
    <row r="8701" spans="2:2" ht="13.85" x14ac:dyDescent="0.3">
      <c r="B8701" s="55"/>
    </row>
    <row r="8702" spans="2:2" ht="13.85" x14ac:dyDescent="0.3">
      <c r="B8702" s="55"/>
    </row>
    <row r="8703" spans="2:2" ht="13.85" x14ac:dyDescent="0.3">
      <c r="B8703" s="55"/>
    </row>
    <row r="8704" spans="2:2" ht="13.85" x14ac:dyDescent="0.3">
      <c r="B8704" s="55"/>
    </row>
    <row r="8705" spans="2:2" ht="13.85" x14ac:dyDescent="0.3">
      <c r="B8705" s="55"/>
    </row>
    <row r="8706" spans="2:2" ht="13.85" x14ac:dyDescent="0.3">
      <c r="B8706" s="55"/>
    </row>
    <row r="8707" spans="2:2" ht="13.85" x14ac:dyDescent="0.3">
      <c r="B8707" s="55"/>
    </row>
    <row r="8708" spans="2:2" ht="13.85" x14ac:dyDescent="0.3">
      <c r="B8708" s="55"/>
    </row>
    <row r="8709" spans="2:2" ht="13.85" x14ac:dyDescent="0.3">
      <c r="B8709" s="55"/>
    </row>
    <row r="8710" spans="2:2" ht="13.85" x14ac:dyDescent="0.3">
      <c r="B8710" s="55"/>
    </row>
    <row r="8711" spans="2:2" ht="13.85" x14ac:dyDescent="0.3">
      <c r="B8711" s="55"/>
    </row>
    <row r="8712" spans="2:2" ht="13.85" x14ac:dyDescent="0.3">
      <c r="B8712" s="55"/>
    </row>
    <row r="8713" spans="2:2" ht="13.85" x14ac:dyDescent="0.3">
      <c r="B8713" s="55"/>
    </row>
    <row r="8714" spans="2:2" ht="13.85" x14ac:dyDescent="0.3">
      <c r="B8714" s="55"/>
    </row>
    <row r="8715" spans="2:2" ht="13.85" x14ac:dyDescent="0.3">
      <c r="B8715" s="55"/>
    </row>
    <row r="8716" spans="2:2" ht="13.85" x14ac:dyDescent="0.3">
      <c r="B8716" s="55"/>
    </row>
    <row r="8717" spans="2:2" ht="13.85" x14ac:dyDescent="0.3">
      <c r="B8717" s="55"/>
    </row>
    <row r="8718" spans="2:2" ht="13.85" x14ac:dyDescent="0.3">
      <c r="B8718" s="55"/>
    </row>
    <row r="8719" spans="2:2" ht="13.85" x14ac:dyDescent="0.3">
      <c r="B8719" s="55"/>
    </row>
    <row r="8720" spans="2:2" ht="13.85" x14ac:dyDescent="0.3">
      <c r="B8720" s="55"/>
    </row>
    <row r="8721" spans="2:2" ht="13.85" x14ac:dyDescent="0.3">
      <c r="B8721" s="55"/>
    </row>
    <row r="8722" spans="2:2" ht="13.85" x14ac:dyDescent="0.3">
      <c r="B8722" s="55"/>
    </row>
    <row r="8723" spans="2:2" ht="13.85" x14ac:dyDescent="0.3">
      <c r="B8723" s="55"/>
    </row>
    <row r="8724" spans="2:2" ht="13.85" x14ac:dyDescent="0.3">
      <c r="B8724" s="55"/>
    </row>
    <row r="8725" spans="2:2" ht="13.85" x14ac:dyDescent="0.3">
      <c r="B8725" s="55"/>
    </row>
    <row r="8726" spans="2:2" ht="13.85" x14ac:dyDescent="0.3">
      <c r="B8726" s="55"/>
    </row>
    <row r="8727" spans="2:2" ht="13.85" x14ac:dyDescent="0.3">
      <c r="B8727" s="55"/>
    </row>
    <row r="8728" spans="2:2" ht="13.85" x14ac:dyDescent="0.3">
      <c r="B8728" s="55"/>
    </row>
    <row r="8729" spans="2:2" ht="13.85" x14ac:dyDescent="0.3">
      <c r="B8729" s="55"/>
    </row>
    <row r="8730" spans="2:2" ht="13.85" x14ac:dyDescent="0.3">
      <c r="B8730" s="55"/>
    </row>
    <row r="8731" spans="2:2" ht="13.85" x14ac:dyDescent="0.3">
      <c r="B8731" s="55"/>
    </row>
    <row r="8732" spans="2:2" ht="13.85" x14ac:dyDescent="0.3">
      <c r="B8732" s="55"/>
    </row>
    <row r="8733" spans="2:2" ht="13.85" x14ac:dyDescent="0.3">
      <c r="B8733" s="55"/>
    </row>
    <row r="8734" spans="2:2" ht="13.85" x14ac:dyDescent="0.3">
      <c r="B8734" s="55"/>
    </row>
    <row r="8735" spans="2:2" ht="13.85" x14ac:dyDescent="0.3">
      <c r="B8735" s="55"/>
    </row>
    <row r="8736" spans="2:2" ht="13.85" x14ac:dyDescent="0.3">
      <c r="B8736" s="55"/>
    </row>
    <row r="8737" spans="2:2" ht="13.85" x14ac:dyDescent="0.3">
      <c r="B8737" s="55"/>
    </row>
    <row r="8738" spans="2:2" ht="13.85" x14ac:dyDescent="0.3">
      <c r="B8738" s="55"/>
    </row>
    <row r="8739" spans="2:2" ht="13.85" x14ac:dyDescent="0.3">
      <c r="B8739" s="55"/>
    </row>
    <row r="8740" spans="2:2" ht="13.85" x14ac:dyDescent="0.3">
      <c r="B8740" s="55"/>
    </row>
    <row r="8741" spans="2:2" ht="13.85" x14ac:dyDescent="0.3">
      <c r="B8741" s="55"/>
    </row>
    <row r="8742" spans="2:2" ht="13.85" x14ac:dyDescent="0.3">
      <c r="B8742" s="55"/>
    </row>
    <row r="8743" spans="2:2" ht="13.85" x14ac:dyDescent="0.3">
      <c r="B8743" s="55"/>
    </row>
    <row r="8744" spans="2:2" ht="13.85" x14ac:dyDescent="0.3">
      <c r="B8744" s="55"/>
    </row>
    <row r="8745" spans="2:2" ht="13.85" x14ac:dyDescent="0.3">
      <c r="B8745" s="55"/>
    </row>
    <row r="8746" spans="2:2" ht="13.85" x14ac:dyDescent="0.3">
      <c r="B8746" s="55"/>
    </row>
    <row r="8747" spans="2:2" ht="13.85" x14ac:dyDescent="0.3">
      <c r="B8747" s="55"/>
    </row>
    <row r="8748" spans="2:2" ht="13.85" x14ac:dyDescent="0.3">
      <c r="B8748" s="55"/>
    </row>
    <row r="8749" spans="2:2" ht="13.85" x14ac:dyDescent="0.3">
      <c r="B8749" s="55"/>
    </row>
    <row r="8750" spans="2:2" ht="13.85" x14ac:dyDescent="0.3">
      <c r="B8750" s="55"/>
    </row>
    <row r="8751" spans="2:2" ht="13.85" x14ac:dyDescent="0.3">
      <c r="B8751" s="55"/>
    </row>
    <row r="8752" spans="2:2" ht="13.85" x14ac:dyDescent="0.3">
      <c r="B8752" s="55"/>
    </row>
    <row r="8753" spans="2:2" ht="13.85" x14ac:dyDescent="0.3">
      <c r="B8753" s="55"/>
    </row>
    <row r="8754" spans="2:2" ht="13.85" x14ac:dyDescent="0.3">
      <c r="B8754" s="55"/>
    </row>
    <row r="8755" spans="2:2" ht="13.85" x14ac:dyDescent="0.3">
      <c r="B8755" s="55"/>
    </row>
    <row r="8756" spans="2:2" ht="13.85" x14ac:dyDescent="0.3">
      <c r="B8756" s="55"/>
    </row>
    <row r="8757" spans="2:2" ht="13.85" x14ac:dyDescent="0.3">
      <c r="B8757" s="55"/>
    </row>
    <row r="8758" spans="2:2" ht="13.85" x14ac:dyDescent="0.3">
      <c r="B8758" s="55"/>
    </row>
    <row r="8759" spans="2:2" ht="13.85" x14ac:dyDescent="0.3">
      <c r="B8759" s="55"/>
    </row>
    <row r="8760" spans="2:2" ht="13.85" x14ac:dyDescent="0.3">
      <c r="B8760" s="55"/>
    </row>
    <row r="8761" spans="2:2" ht="13.85" x14ac:dyDescent="0.3">
      <c r="B8761" s="55"/>
    </row>
    <row r="8762" spans="2:2" ht="13.85" x14ac:dyDescent="0.3">
      <c r="B8762" s="55"/>
    </row>
    <row r="8763" spans="2:2" ht="13.85" x14ac:dyDescent="0.3">
      <c r="B8763" s="55"/>
    </row>
    <row r="8764" spans="2:2" ht="13.85" x14ac:dyDescent="0.3">
      <c r="B8764" s="55"/>
    </row>
    <row r="8765" spans="2:2" ht="13.85" x14ac:dyDescent="0.3">
      <c r="B8765" s="55"/>
    </row>
    <row r="8766" spans="2:2" ht="13.85" x14ac:dyDescent="0.3">
      <c r="B8766" s="55"/>
    </row>
    <row r="8767" spans="2:2" ht="13.85" x14ac:dyDescent="0.3">
      <c r="B8767" s="55"/>
    </row>
    <row r="8768" spans="2:2" ht="13.85" x14ac:dyDescent="0.3">
      <c r="B8768" s="55"/>
    </row>
    <row r="8769" spans="2:2" ht="13.85" x14ac:dyDescent="0.3">
      <c r="B8769" s="55"/>
    </row>
    <row r="8770" spans="2:2" ht="13.85" x14ac:dyDescent="0.3">
      <c r="B8770" s="55"/>
    </row>
    <row r="8771" spans="2:2" ht="13.85" x14ac:dyDescent="0.3">
      <c r="B8771" s="55"/>
    </row>
    <row r="8772" spans="2:2" ht="13.85" x14ac:dyDescent="0.3">
      <c r="B8772" s="55"/>
    </row>
    <row r="8773" spans="2:2" ht="13.85" x14ac:dyDescent="0.3">
      <c r="B8773" s="55"/>
    </row>
    <row r="8774" spans="2:2" ht="13.85" x14ac:dyDescent="0.3">
      <c r="B8774" s="55"/>
    </row>
    <row r="8775" spans="2:2" ht="13.85" x14ac:dyDescent="0.3">
      <c r="B8775" s="55"/>
    </row>
    <row r="8776" spans="2:2" ht="13.85" x14ac:dyDescent="0.3">
      <c r="B8776" s="55"/>
    </row>
    <row r="8777" spans="2:2" ht="13.85" x14ac:dyDescent="0.3">
      <c r="B8777" s="55"/>
    </row>
    <row r="8778" spans="2:2" ht="13.85" x14ac:dyDescent="0.3">
      <c r="B8778" s="55"/>
    </row>
    <row r="8779" spans="2:2" ht="13.85" x14ac:dyDescent="0.3">
      <c r="B8779" s="55"/>
    </row>
    <row r="8780" spans="2:2" ht="13.85" x14ac:dyDescent="0.3">
      <c r="B8780" s="55"/>
    </row>
    <row r="8781" spans="2:2" ht="13.85" x14ac:dyDescent="0.3">
      <c r="B8781" s="55"/>
    </row>
    <row r="8782" spans="2:2" ht="13.85" x14ac:dyDescent="0.3">
      <c r="B8782" s="55"/>
    </row>
    <row r="8783" spans="2:2" ht="13.85" x14ac:dyDescent="0.3">
      <c r="B8783" s="55"/>
    </row>
    <row r="8784" spans="2:2" ht="13.85" x14ac:dyDescent="0.3">
      <c r="B8784" s="55"/>
    </row>
    <row r="8785" spans="2:2" ht="13.85" x14ac:dyDescent="0.3">
      <c r="B8785" s="55"/>
    </row>
    <row r="8786" spans="2:2" ht="13.85" x14ac:dyDescent="0.3">
      <c r="B8786" s="55"/>
    </row>
    <row r="8787" spans="2:2" ht="13.85" x14ac:dyDescent="0.3">
      <c r="B8787" s="55"/>
    </row>
    <row r="8788" spans="2:2" ht="13.85" x14ac:dyDescent="0.3">
      <c r="B8788" s="55"/>
    </row>
    <row r="8789" spans="2:2" ht="13.85" x14ac:dyDescent="0.3">
      <c r="B8789" s="55"/>
    </row>
    <row r="8790" spans="2:2" ht="13.85" x14ac:dyDescent="0.3">
      <c r="B8790" s="55"/>
    </row>
    <row r="8791" spans="2:2" ht="13.85" x14ac:dyDescent="0.3">
      <c r="B8791" s="55"/>
    </row>
    <row r="8792" spans="2:2" ht="13.85" x14ac:dyDescent="0.3">
      <c r="B8792" s="55"/>
    </row>
    <row r="8793" spans="2:2" ht="13.85" x14ac:dyDescent="0.3">
      <c r="B8793" s="55"/>
    </row>
    <row r="8794" spans="2:2" ht="13.85" x14ac:dyDescent="0.3">
      <c r="B8794" s="55"/>
    </row>
    <row r="8795" spans="2:2" ht="13.85" x14ac:dyDescent="0.3">
      <c r="B8795" s="55"/>
    </row>
    <row r="8796" spans="2:2" ht="13.85" x14ac:dyDescent="0.3">
      <c r="B8796" s="55"/>
    </row>
    <row r="8797" spans="2:2" ht="13.85" x14ac:dyDescent="0.3">
      <c r="B8797" s="55"/>
    </row>
    <row r="8798" spans="2:2" ht="13.85" x14ac:dyDescent="0.3">
      <c r="B8798" s="55"/>
    </row>
    <row r="8799" spans="2:2" ht="13.85" x14ac:dyDescent="0.3">
      <c r="B8799" s="55"/>
    </row>
    <row r="8800" spans="2:2" ht="13.85" x14ac:dyDescent="0.3">
      <c r="B8800" s="55"/>
    </row>
    <row r="8801" spans="2:2" ht="13.85" x14ac:dyDescent="0.3">
      <c r="B8801" s="55"/>
    </row>
    <row r="8802" spans="2:2" ht="13.85" x14ac:dyDescent="0.3">
      <c r="B8802" s="55"/>
    </row>
    <row r="8803" spans="2:2" ht="13.85" x14ac:dyDescent="0.3">
      <c r="B8803" s="55"/>
    </row>
    <row r="8804" spans="2:2" ht="13.85" x14ac:dyDescent="0.3">
      <c r="B8804" s="55"/>
    </row>
    <row r="8805" spans="2:2" ht="13.85" x14ac:dyDescent="0.3">
      <c r="B8805" s="55"/>
    </row>
    <row r="8806" spans="2:2" ht="13.85" x14ac:dyDescent="0.3">
      <c r="B8806" s="55"/>
    </row>
    <row r="8807" spans="2:2" ht="13.85" x14ac:dyDescent="0.3">
      <c r="B8807" s="55"/>
    </row>
    <row r="8808" spans="2:2" ht="13.85" x14ac:dyDescent="0.3">
      <c r="B8808" s="55"/>
    </row>
    <row r="8809" spans="2:2" ht="13.85" x14ac:dyDescent="0.3">
      <c r="B8809" s="55"/>
    </row>
    <row r="8810" spans="2:2" ht="13.85" x14ac:dyDescent="0.3">
      <c r="B8810" s="55"/>
    </row>
    <row r="8811" spans="2:2" ht="13.85" x14ac:dyDescent="0.3">
      <c r="B8811" s="55"/>
    </row>
    <row r="8812" spans="2:2" ht="13.85" x14ac:dyDescent="0.3">
      <c r="B8812" s="55"/>
    </row>
    <row r="8813" spans="2:2" ht="13.85" x14ac:dyDescent="0.3">
      <c r="B8813" s="55"/>
    </row>
    <row r="8814" spans="2:2" ht="13.85" x14ac:dyDescent="0.3">
      <c r="B8814" s="55"/>
    </row>
    <row r="8815" spans="2:2" ht="13.85" x14ac:dyDescent="0.3">
      <c r="B8815" s="55"/>
    </row>
    <row r="8816" spans="2:2" ht="13.85" x14ac:dyDescent="0.3">
      <c r="B8816" s="55"/>
    </row>
    <row r="8817" spans="2:2" ht="13.85" x14ac:dyDescent="0.3">
      <c r="B8817" s="55"/>
    </row>
    <row r="8818" spans="2:2" ht="13.85" x14ac:dyDescent="0.3">
      <c r="B8818" s="55"/>
    </row>
    <row r="8819" spans="2:2" ht="13.85" x14ac:dyDescent="0.3">
      <c r="B8819" s="55"/>
    </row>
    <row r="8820" spans="2:2" ht="13.85" x14ac:dyDescent="0.3">
      <c r="B8820" s="55"/>
    </row>
    <row r="8821" spans="2:2" ht="13.85" x14ac:dyDescent="0.3">
      <c r="B8821" s="55"/>
    </row>
    <row r="8822" spans="2:2" ht="13.85" x14ac:dyDescent="0.3">
      <c r="B8822" s="55"/>
    </row>
    <row r="8823" spans="2:2" ht="13.85" x14ac:dyDescent="0.3">
      <c r="B8823" s="55"/>
    </row>
    <row r="8824" spans="2:2" ht="13.85" x14ac:dyDescent="0.3">
      <c r="B8824" s="55"/>
    </row>
    <row r="8825" spans="2:2" ht="13.85" x14ac:dyDescent="0.3">
      <c r="B8825" s="55"/>
    </row>
    <row r="8826" spans="2:2" ht="13.85" x14ac:dyDescent="0.3">
      <c r="B8826" s="55"/>
    </row>
    <row r="8827" spans="2:2" ht="13.85" x14ac:dyDescent="0.3">
      <c r="B8827" s="55"/>
    </row>
    <row r="8828" spans="2:2" ht="13.85" x14ac:dyDescent="0.3">
      <c r="B8828" s="55"/>
    </row>
    <row r="8829" spans="2:2" ht="13.85" x14ac:dyDescent="0.3">
      <c r="B8829" s="55"/>
    </row>
    <row r="8830" spans="2:2" ht="13.85" x14ac:dyDescent="0.3">
      <c r="B8830" s="55"/>
    </row>
    <row r="8831" spans="2:2" ht="13.85" x14ac:dyDescent="0.3">
      <c r="B8831" s="55"/>
    </row>
    <row r="8832" spans="2:2" ht="13.85" x14ac:dyDescent="0.3">
      <c r="B8832" s="55"/>
    </row>
    <row r="8833" spans="2:2" ht="13.85" x14ac:dyDescent="0.3">
      <c r="B8833" s="55"/>
    </row>
    <row r="8834" spans="2:2" ht="13.85" x14ac:dyDescent="0.3">
      <c r="B8834" s="55"/>
    </row>
    <row r="8835" spans="2:2" ht="13.85" x14ac:dyDescent="0.3">
      <c r="B8835" s="55"/>
    </row>
    <row r="8836" spans="2:2" ht="13.85" x14ac:dyDescent="0.3">
      <c r="B8836" s="55"/>
    </row>
    <row r="8837" spans="2:2" ht="13.85" x14ac:dyDescent="0.3">
      <c r="B8837" s="55"/>
    </row>
    <row r="8838" spans="2:2" ht="13.85" x14ac:dyDescent="0.3">
      <c r="B8838" s="55"/>
    </row>
    <row r="8839" spans="2:2" ht="13.85" x14ac:dyDescent="0.3">
      <c r="B8839" s="55"/>
    </row>
    <row r="8840" spans="2:2" ht="13.85" x14ac:dyDescent="0.3">
      <c r="B8840" s="55"/>
    </row>
    <row r="8841" spans="2:2" ht="13.85" x14ac:dyDescent="0.3">
      <c r="B8841" s="55"/>
    </row>
    <row r="8842" spans="2:2" ht="13.85" x14ac:dyDescent="0.3">
      <c r="B8842" s="55"/>
    </row>
    <row r="8843" spans="2:2" ht="13.85" x14ac:dyDescent="0.3">
      <c r="B8843" s="55"/>
    </row>
    <row r="8844" spans="2:2" ht="13.85" x14ac:dyDescent="0.3">
      <c r="B8844" s="55"/>
    </row>
    <row r="8845" spans="2:2" ht="13.85" x14ac:dyDescent="0.3">
      <c r="B8845" s="55"/>
    </row>
    <row r="8846" spans="2:2" ht="13.85" x14ac:dyDescent="0.3">
      <c r="B8846" s="55"/>
    </row>
    <row r="8847" spans="2:2" ht="13.85" x14ac:dyDescent="0.3">
      <c r="B8847" s="55"/>
    </row>
    <row r="8848" spans="2:2" ht="13.85" x14ac:dyDescent="0.3">
      <c r="B8848" s="55"/>
    </row>
    <row r="8849" spans="2:2" ht="13.85" x14ac:dyDescent="0.3">
      <c r="B8849" s="55"/>
    </row>
    <row r="8850" spans="2:2" ht="13.85" x14ac:dyDescent="0.3">
      <c r="B8850" s="55"/>
    </row>
    <row r="8851" spans="2:2" ht="13.85" x14ac:dyDescent="0.3">
      <c r="B8851" s="55"/>
    </row>
    <row r="8852" spans="2:2" ht="13.85" x14ac:dyDescent="0.3">
      <c r="B8852" s="55"/>
    </row>
    <row r="8853" spans="2:2" ht="13.85" x14ac:dyDescent="0.3">
      <c r="B8853" s="55"/>
    </row>
    <row r="8854" spans="2:2" ht="13.85" x14ac:dyDescent="0.3">
      <c r="B8854" s="55"/>
    </row>
    <row r="8855" spans="2:2" ht="13.85" x14ac:dyDescent="0.3">
      <c r="B8855" s="55"/>
    </row>
    <row r="8856" spans="2:2" ht="13.85" x14ac:dyDescent="0.3">
      <c r="B8856" s="55"/>
    </row>
    <row r="8857" spans="2:2" ht="13.85" x14ac:dyDescent="0.3">
      <c r="B8857" s="55"/>
    </row>
    <row r="8858" spans="2:2" ht="13.85" x14ac:dyDescent="0.3">
      <c r="B8858" s="55"/>
    </row>
    <row r="8859" spans="2:2" ht="13.85" x14ac:dyDescent="0.3">
      <c r="B8859" s="55"/>
    </row>
    <row r="8860" spans="2:2" ht="13.85" x14ac:dyDescent="0.3">
      <c r="B8860" s="55"/>
    </row>
    <row r="8861" spans="2:2" ht="13.85" x14ac:dyDescent="0.3">
      <c r="B8861" s="55"/>
    </row>
    <row r="8862" spans="2:2" ht="13.85" x14ac:dyDescent="0.3">
      <c r="B8862" s="55"/>
    </row>
    <row r="8863" spans="2:2" ht="13.85" x14ac:dyDescent="0.3">
      <c r="B8863" s="55"/>
    </row>
    <row r="8864" spans="2:2" ht="13.85" x14ac:dyDescent="0.3">
      <c r="B8864" s="55"/>
    </row>
    <row r="8865" spans="2:2" ht="13.85" x14ac:dyDescent="0.3">
      <c r="B8865" s="55"/>
    </row>
    <row r="8866" spans="2:2" ht="13.85" x14ac:dyDescent="0.3">
      <c r="B8866" s="55"/>
    </row>
    <row r="8867" spans="2:2" ht="13.85" x14ac:dyDescent="0.3">
      <c r="B8867" s="55"/>
    </row>
    <row r="8868" spans="2:2" ht="13.85" x14ac:dyDescent="0.3">
      <c r="B8868" s="55"/>
    </row>
    <row r="8869" spans="2:2" ht="13.85" x14ac:dyDescent="0.3">
      <c r="B8869" s="55"/>
    </row>
    <row r="8870" spans="2:2" ht="13.85" x14ac:dyDescent="0.3">
      <c r="B8870" s="55"/>
    </row>
    <row r="8871" spans="2:2" ht="13.85" x14ac:dyDescent="0.3">
      <c r="B8871" s="55"/>
    </row>
    <row r="8872" spans="2:2" ht="13.85" x14ac:dyDescent="0.3">
      <c r="B8872" s="55"/>
    </row>
    <row r="8873" spans="2:2" ht="13.85" x14ac:dyDescent="0.3">
      <c r="B8873" s="55"/>
    </row>
    <row r="8874" spans="2:2" ht="13.85" x14ac:dyDescent="0.3">
      <c r="B8874" s="55"/>
    </row>
    <row r="8875" spans="2:2" ht="13.85" x14ac:dyDescent="0.3">
      <c r="B8875" s="55"/>
    </row>
    <row r="8876" spans="2:2" ht="13.85" x14ac:dyDescent="0.3">
      <c r="B8876" s="55"/>
    </row>
    <row r="8877" spans="2:2" ht="13.85" x14ac:dyDescent="0.3">
      <c r="B8877" s="55"/>
    </row>
    <row r="8878" spans="2:2" ht="13.85" x14ac:dyDescent="0.3">
      <c r="B8878" s="55"/>
    </row>
    <row r="8879" spans="2:2" ht="13.85" x14ac:dyDescent="0.3">
      <c r="B8879" s="55"/>
    </row>
    <row r="8880" spans="2:2" ht="13.85" x14ac:dyDescent="0.3">
      <c r="B8880" s="55"/>
    </row>
    <row r="8881" spans="2:2" ht="13.85" x14ac:dyDescent="0.3">
      <c r="B8881" s="55"/>
    </row>
    <row r="8882" spans="2:2" ht="13.85" x14ac:dyDescent="0.3">
      <c r="B8882" s="55"/>
    </row>
    <row r="8883" spans="2:2" ht="13.85" x14ac:dyDescent="0.3">
      <c r="B8883" s="55"/>
    </row>
    <row r="8884" spans="2:2" ht="13.85" x14ac:dyDescent="0.3">
      <c r="B8884" s="55"/>
    </row>
    <row r="8885" spans="2:2" ht="13.85" x14ac:dyDescent="0.3">
      <c r="B8885" s="55"/>
    </row>
    <row r="8886" spans="2:2" ht="13.85" x14ac:dyDescent="0.3">
      <c r="B8886" s="55"/>
    </row>
    <row r="8887" spans="2:2" ht="13.85" x14ac:dyDescent="0.3">
      <c r="B8887" s="55"/>
    </row>
    <row r="8888" spans="2:2" ht="13.85" x14ac:dyDescent="0.3">
      <c r="B8888" s="55"/>
    </row>
    <row r="8889" spans="2:2" ht="13.85" x14ac:dyDescent="0.3">
      <c r="B8889" s="55"/>
    </row>
    <row r="8890" spans="2:2" ht="13.85" x14ac:dyDescent="0.3">
      <c r="B8890" s="55"/>
    </row>
    <row r="8891" spans="2:2" ht="13.85" x14ac:dyDescent="0.3">
      <c r="B8891" s="55"/>
    </row>
    <row r="8892" spans="2:2" ht="13.85" x14ac:dyDescent="0.3">
      <c r="B8892" s="55"/>
    </row>
    <row r="8893" spans="2:2" ht="13.85" x14ac:dyDescent="0.3">
      <c r="B8893" s="55"/>
    </row>
    <row r="8894" spans="2:2" ht="13.85" x14ac:dyDescent="0.3">
      <c r="B8894" s="55"/>
    </row>
    <row r="8895" spans="2:2" ht="13.85" x14ac:dyDescent="0.3">
      <c r="B8895" s="55"/>
    </row>
    <row r="8896" spans="2:2" ht="13.85" x14ac:dyDescent="0.3">
      <c r="B8896" s="55"/>
    </row>
    <row r="8897" spans="2:2" ht="13.85" x14ac:dyDescent="0.3">
      <c r="B8897" s="55"/>
    </row>
    <row r="8898" spans="2:2" ht="13.85" x14ac:dyDescent="0.3">
      <c r="B8898" s="55"/>
    </row>
    <row r="8899" spans="2:2" ht="13.85" x14ac:dyDescent="0.3">
      <c r="B8899" s="55"/>
    </row>
    <row r="8900" spans="2:2" ht="13.85" x14ac:dyDescent="0.3">
      <c r="B8900" s="55"/>
    </row>
    <row r="8901" spans="2:2" ht="13.85" x14ac:dyDescent="0.3">
      <c r="B8901" s="55"/>
    </row>
    <row r="8902" spans="2:2" ht="13.85" x14ac:dyDescent="0.3">
      <c r="B8902" s="55"/>
    </row>
    <row r="8903" spans="2:2" ht="13.85" x14ac:dyDescent="0.3">
      <c r="B8903" s="55"/>
    </row>
    <row r="8904" spans="2:2" ht="13.85" x14ac:dyDescent="0.3">
      <c r="B8904" s="55"/>
    </row>
    <row r="8905" spans="2:2" ht="13.85" x14ac:dyDescent="0.3">
      <c r="B8905" s="55"/>
    </row>
    <row r="8906" spans="2:2" ht="13.85" x14ac:dyDescent="0.3">
      <c r="B8906" s="55"/>
    </row>
    <row r="8907" spans="2:2" ht="13.85" x14ac:dyDescent="0.3">
      <c r="B8907" s="55"/>
    </row>
    <row r="8908" spans="2:2" ht="13.85" x14ac:dyDescent="0.3">
      <c r="B8908" s="55"/>
    </row>
    <row r="8909" spans="2:2" ht="13.85" x14ac:dyDescent="0.3">
      <c r="B8909" s="55"/>
    </row>
    <row r="8910" spans="2:2" ht="13.85" x14ac:dyDescent="0.3">
      <c r="B8910" s="55"/>
    </row>
    <row r="8911" spans="2:2" ht="13.85" x14ac:dyDescent="0.3">
      <c r="B8911" s="55"/>
    </row>
    <row r="8912" spans="2:2" ht="13.85" x14ac:dyDescent="0.3">
      <c r="B8912" s="55"/>
    </row>
    <row r="8913" spans="2:2" ht="13.85" x14ac:dyDescent="0.3">
      <c r="B8913" s="55"/>
    </row>
    <row r="8914" spans="2:2" ht="13.85" x14ac:dyDescent="0.3">
      <c r="B8914" s="55"/>
    </row>
    <row r="8915" spans="2:2" ht="13.85" x14ac:dyDescent="0.3">
      <c r="B8915" s="55"/>
    </row>
    <row r="8916" spans="2:2" ht="13.85" x14ac:dyDescent="0.3">
      <c r="B8916" s="55"/>
    </row>
    <row r="8917" spans="2:2" ht="13.85" x14ac:dyDescent="0.3">
      <c r="B8917" s="55"/>
    </row>
    <row r="8918" spans="2:2" ht="13.85" x14ac:dyDescent="0.3">
      <c r="B8918" s="55"/>
    </row>
    <row r="8919" spans="2:2" ht="13.85" x14ac:dyDescent="0.3">
      <c r="B8919" s="55"/>
    </row>
    <row r="8920" spans="2:2" ht="13.85" x14ac:dyDescent="0.3">
      <c r="B8920" s="55"/>
    </row>
    <row r="8921" spans="2:2" ht="13.85" x14ac:dyDescent="0.3">
      <c r="B8921" s="55"/>
    </row>
    <row r="8922" spans="2:2" ht="13.85" x14ac:dyDescent="0.3">
      <c r="B8922" s="55"/>
    </row>
    <row r="8923" spans="2:2" ht="13.85" x14ac:dyDescent="0.3">
      <c r="B8923" s="55"/>
    </row>
    <row r="8924" spans="2:2" ht="13.85" x14ac:dyDescent="0.3">
      <c r="B8924" s="55"/>
    </row>
    <row r="8925" spans="2:2" ht="13.85" x14ac:dyDescent="0.3">
      <c r="B8925" s="55"/>
    </row>
    <row r="8926" spans="2:2" ht="13.85" x14ac:dyDescent="0.3">
      <c r="B8926" s="55"/>
    </row>
    <row r="8927" spans="2:2" ht="13.85" x14ac:dyDescent="0.3">
      <c r="B8927" s="55"/>
    </row>
    <row r="8928" spans="2:2" ht="13.85" x14ac:dyDescent="0.3">
      <c r="B8928" s="55"/>
    </row>
    <row r="8929" spans="2:2" ht="13.85" x14ac:dyDescent="0.3">
      <c r="B8929" s="55"/>
    </row>
    <row r="8930" spans="2:2" ht="13.85" x14ac:dyDescent="0.3">
      <c r="B8930" s="55"/>
    </row>
    <row r="8931" spans="2:2" ht="13.85" x14ac:dyDescent="0.3">
      <c r="B8931" s="55"/>
    </row>
    <row r="8932" spans="2:2" ht="13.85" x14ac:dyDescent="0.3">
      <c r="B8932" s="55"/>
    </row>
    <row r="8933" spans="2:2" ht="13.85" x14ac:dyDescent="0.3">
      <c r="B8933" s="55"/>
    </row>
    <row r="8934" spans="2:2" ht="13.85" x14ac:dyDescent="0.3">
      <c r="B8934" s="55"/>
    </row>
    <row r="8935" spans="2:2" ht="13.85" x14ac:dyDescent="0.3">
      <c r="B8935" s="55"/>
    </row>
    <row r="8936" spans="2:2" ht="13.85" x14ac:dyDescent="0.3">
      <c r="B8936" s="55"/>
    </row>
    <row r="8937" spans="2:2" ht="13.85" x14ac:dyDescent="0.3">
      <c r="B8937" s="55"/>
    </row>
    <row r="8938" spans="2:2" ht="13.85" x14ac:dyDescent="0.3">
      <c r="B8938" s="55"/>
    </row>
    <row r="8939" spans="2:2" ht="13.85" x14ac:dyDescent="0.3">
      <c r="B8939" s="55"/>
    </row>
    <row r="8940" spans="2:2" ht="13.85" x14ac:dyDescent="0.3">
      <c r="B8940" s="55"/>
    </row>
    <row r="8941" spans="2:2" ht="13.85" x14ac:dyDescent="0.3">
      <c r="B8941" s="55"/>
    </row>
    <row r="8942" spans="2:2" ht="13.85" x14ac:dyDescent="0.3">
      <c r="B8942" s="55"/>
    </row>
    <row r="8943" spans="2:2" ht="13.85" x14ac:dyDescent="0.3">
      <c r="B8943" s="55"/>
    </row>
    <row r="8944" spans="2:2" ht="13.85" x14ac:dyDescent="0.3">
      <c r="B8944" s="55"/>
    </row>
    <row r="8945" spans="2:2" ht="13.85" x14ac:dyDescent="0.3">
      <c r="B8945" s="55"/>
    </row>
    <row r="8946" spans="2:2" ht="13.85" x14ac:dyDescent="0.3">
      <c r="B8946" s="55"/>
    </row>
    <row r="8947" spans="2:2" ht="13.85" x14ac:dyDescent="0.3">
      <c r="B8947" s="55"/>
    </row>
    <row r="8948" spans="2:2" ht="13.85" x14ac:dyDescent="0.3">
      <c r="B8948" s="55"/>
    </row>
    <row r="8949" spans="2:2" ht="13.85" x14ac:dyDescent="0.3">
      <c r="B8949" s="55"/>
    </row>
    <row r="8950" spans="2:2" ht="13.85" x14ac:dyDescent="0.3">
      <c r="B8950" s="55"/>
    </row>
    <row r="8951" spans="2:2" ht="13.85" x14ac:dyDescent="0.3">
      <c r="B8951" s="55"/>
    </row>
    <row r="8952" spans="2:2" ht="13.85" x14ac:dyDescent="0.3">
      <c r="B8952" s="55"/>
    </row>
    <row r="8953" spans="2:2" ht="13.85" x14ac:dyDescent="0.3">
      <c r="B8953" s="55"/>
    </row>
    <row r="8954" spans="2:2" ht="13.85" x14ac:dyDescent="0.3">
      <c r="B8954" s="55"/>
    </row>
    <row r="8955" spans="2:2" ht="13.85" x14ac:dyDescent="0.3">
      <c r="B8955" s="55"/>
    </row>
    <row r="8956" spans="2:2" ht="13.85" x14ac:dyDescent="0.3">
      <c r="B8956" s="55"/>
    </row>
    <row r="8957" spans="2:2" ht="13.85" x14ac:dyDescent="0.3">
      <c r="B8957" s="55"/>
    </row>
    <row r="8958" spans="2:2" ht="13.85" x14ac:dyDescent="0.3">
      <c r="B8958" s="55"/>
    </row>
    <row r="8959" spans="2:2" ht="13.85" x14ac:dyDescent="0.3">
      <c r="B8959" s="55"/>
    </row>
    <row r="8960" spans="2:2" ht="13.85" x14ac:dyDescent="0.3">
      <c r="B8960" s="55"/>
    </row>
    <row r="8961" spans="2:2" ht="13.85" x14ac:dyDescent="0.3">
      <c r="B8961" s="55"/>
    </row>
    <row r="8962" spans="2:2" ht="13.85" x14ac:dyDescent="0.3">
      <c r="B8962" s="55"/>
    </row>
    <row r="8963" spans="2:2" ht="13.85" x14ac:dyDescent="0.3">
      <c r="B8963" s="55"/>
    </row>
    <row r="8964" spans="2:2" ht="13.85" x14ac:dyDescent="0.3">
      <c r="B8964" s="55"/>
    </row>
    <row r="8965" spans="2:2" ht="13.85" x14ac:dyDescent="0.3">
      <c r="B8965" s="55"/>
    </row>
    <row r="8966" spans="2:2" ht="13.85" x14ac:dyDescent="0.3">
      <c r="B8966" s="55"/>
    </row>
    <row r="8967" spans="2:2" ht="13.85" x14ac:dyDescent="0.3">
      <c r="B8967" s="55"/>
    </row>
    <row r="8968" spans="2:2" ht="13.85" x14ac:dyDescent="0.3">
      <c r="B8968" s="55"/>
    </row>
    <row r="8969" spans="2:2" ht="13.85" x14ac:dyDescent="0.3">
      <c r="B8969" s="55"/>
    </row>
    <row r="8970" spans="2:2" ht="13.85" x14ac:dyDescent="0.3">
      <c r="B8970" s="55"/>
    </row>
    <row r="8971" spans="2:2" ht="13.85" x14ac:dyDescent="0.3">
      <c r="B8971" s="55"/>
    </row>
    <row r="8972" spans="2:2" ht="13.85" x14ac:dyDescent="0.3">
      <c r="B8972" s="55"/>
    </row>
    <row r="8973" spans="2:2" ht="13.85" x14ac:dyDescent="0.3">
      <c r="B8973" s="55"/>
    </row>
    <row r="8974" spans="2:2" ht="13.85" x14ac:dyDescent="0.3">
      <c r="B8974" s="55"/>
    </row>
    <row r="8975" spans="2:2" ht="13.85" x14ac:dyDescent="0.3">
      <c r="B8975" s="55"/>
    </row>
    <row r="8976" spans="2:2" ht="13.85" x14ac:dyDescent="0.3">
      <c r="B8976" s="55"/>
    </row>
    <row r="8977" spans="2:2" ht="13.85" x14ac:dyDescent="0.3">
      <c r="B8977" s="55"/>
    </row>
    <row r="8978" spans="2:2" ht="13.85" x14ac:dyDescent="0.3">
      <c r="B8978" s="55"/>
    </row>
    <row r="8979" spans="2:2" ht="13.85" x14ac:dyDescent="0.3">
      <c r="B8979" s="55"/>
    </row>
    <row r="8980" spans="2:2" ht="13.85" x14ac:dyDescent="0.3">
      <c r="B8980" s="55"/>
    </row>
    <row r="8981" spans="2:2" ht="13.85" x14ac:dyDescent="0.3">
      <c r="B8981" s="55"/>
    </row>
    <row r="8982" spans="2:2" ht="13.85" x14ac:dyDescent="0.3">
      <c r="B8982" s="55"/>
    </row>
    <row r="8983" spans="2:2" ht="13.85" x14ac:dyDescent="0.3">
      <c r="B8983" s="55"/>
    </row>
    <row r="8984" spans="2:2" ht="13.85" x14ac:dyDescent="0.3">
      <c r="B8984" s="55"/>
    </row>
    <row r="8985" spans="2:2" ht="13.85" x14ac:dyDescent="0.3">
      <c r="B8985" s="55"/>
    </row>
    <row r="8986" spans="2:2" ht="13.85" x14ac:dyDescent="0.3">
      <c r="B8986" s="55"/>
    </row>
    <row r="8987" spans="2:2" ht="13.85" x14ac:dyDescent="0.3">
      <c r="B8987" s="55"/>
    </row>
    <row r="8988" spans="2:2" ht="13.85" x14ac:dyDescent="0.3">
      <c r="B8988" s="55"/>
    </row>
    <row r="8989" spans="2:2" ht="13.85" x14ac:dyDescent="0.3">
      <c r="B8989" s="55"/>
    </row>
    <row r="8990" spans="2:2" ht="13.85" x14ac:dyDescent="0.3">
      <c r="B8990" s="55"/>
    </row>
    <row r="8991" spans="2:2" ht="13.85" x14ac:dyDescent="0.3">
      <c r="B8991" s="55"/>
    </row>
    <row r="8992" spans="2:2" ht="13.85" x14ac:dyDescent="0.3">
      <c r="B8992" s="55"/>
    </row>
    <row r="8993" spans="2:2" ht="13.85" x14ac:dyDescent="0.3">
      <c r="B8993" s="55"/>
    </row>
    <row r="8994" spans="2:2" ht="13.85" x14ac:dyDescent="0.3">
      <c r="B8994" s="55"/>
    </row>
    <row r="8995" spans="2:2" ht="13.85" x14ac:dyDescent="0.3">
      <c r="B8995" s="55"/>
    </row>
    <row r="8996" spans="2:2" ht="13.85" x14ac:dyDescent="0.3">
      <c r="B8996" s="55"/>
    </row>
    <row r="8997" spans="2:2" ht="13.85" x14ac:dyDescent="0.3">
      <c r="B8997" s="55"/>
    </row>
    <row r="8998" spans="2:2" ht="13.85" x14ac:dyDescent="0.3">
      <c r="B8998" s="55"/>
    </row>
    <row r="8999" spans="2:2" ht="13.85" x14ac:dyDescent="0.3">
      <c r="B8999" s="55"/>
    </row>
    <row r="9000" spans="2:2" ht="13.85" x14ac:dyDescent="0.3">
      <c r="B9000" s="55"/>
    </row>
    <row r="9001" spans="2:2" ht="13.85" x14ac:dyDescent="0.3">
      <c r="B9001" s="55"/>
    </row>
    <row r="9002" spans="2:2" ht="13.85" x14ac:dyDescent="0.3">
      <c r="B9002" s="55"/>
    </row>
    <row r="9003" spans="2:2" ht="13.85" x14ac:dyDescent="0.3">
      <c r="B9003" s="55"/>
    </row>
    <row r="9004" spans="2:2" ht="13.85" x14ac:dyDescent="0.3">
      <c r="B9004" s="55"/>
    </row>
    <row r="9005" spans="2:2" ht="13.85" x14ac:dyDescent="0.3">
      <c r="B9005" s="55"/>
    </row>
    <row r="9006" spans="2:2" ht="13.85" x14ac:dyDescent="0.3">
      <c r="B9006" s="55"/>
    </row>
    <row r="9007" spans="2:2" ht="13.85" x14ac:dyDescent="0.3">
      <c r="B9007" s="55"/>
    </row>
    <row r="9008" spans="2:2" ht="13.85" x14ac:dyDescent="0.3">
      <c r="B9008" s="55"/>
    </row>
    <row r="9009" spans="2:2" ht="13.85" x14ac:dyDescent="0.3">
      <c r="B9009" s="55"/>
    </row>
    <row r="9010" spans="2:2" ht="13.85" x14ac:dyDescent="0.3">
      <c r="B9010" s="55"/>
    </row>
    <row r="9011" spans="2:2" ht="13.85" x14ac:dyDescent="0.3">
      <c r="B9011" s="55"/>
    </row>
    <row r="9012" spans="2:2" ht="13.85" x14ac:dyDescent="0.3">
      <c r="B9012" s="55"/>
    </row>
    <row r="9013" spans="2:2" ht="13.85" x14ac:dyDescent="0.3">
      <c r="B9013" s="55"/>
    </row>
    <row r="9014" spans="2:2" ht="13.85" x14ac:dyDescent="0.3">
      <c r="B9014" s="55"/>
    </row>
    <row r="9015" spans="2:2" ht="13.85" x14ac:dyDescent="0.3">
      <c r="B9015" s="55"/>
    </row>
    <row r="9016" spans="2:2" ht="13.85" x14ac:dyDescent="0.3">
      <c r="B9016" s="55"/>
    </row>
    <row r="9017" spans="2:2" ht="13.85" x14ac:dyDescent="0.3">
      <c r="B9017" s="55"/>
    </row>
    <row r="9018" spans="2:2" ht="13.85" x14ac:dyDescent="0.3">
      <c r="B9018" s="55"/>
    </row>
    <row r="9019" spans="2:2" ht="13.85" x14ac:dyDescent="0.3">
      <c r="B9019" s="55"/>
    </row>
    <row r="9020" spans="2:2" ht="13.85" x14ac:dyDescent="0.3">
      <c r="B9020" s="55"/>
    </row>
    <row r="9021" spans="2:2" ht="13.85" x14ac:dyDescent="0.3">
      <c r="B9021" s="55"/>
    </row>
    <row r="9022" spans="2:2" ht="13.85" x14ac:dyDescent="0.3">
      <c r="B9022" s="55"/>
    </row>
    <row r="9023" spans="2:2" ht="13.85" x14ac:dyDescent="0.3">
      <c r="B9023" s="55"/>
    </row>
    <row r="9024" spans="2:2" ht="13.85" x14ac:dyDescent="0.3">
      <c r="B9024" s="55"/>
    </row>
    <row r="9025" spans="2:2" ht="13.85" x14ac:dyDescent="0.3">
      <c r="B9025" s="55"/>
    </row>
    <row r="9026" spans="2:2" ht="13.85" x14ac:dyDescent="0.3">
      <c r="B9026" s="55"/>
    </row>
    <row r="9027" spans="2:2" ht="13.85" x14ac:dyDescent="0.3">
      <c r="B9027" s="55"/>
    </row>
    <row r="9028" spans="2:2" ht="13.85" x14ac:dyDescent="0.3">
      <c r="B9028" s="55"/>
    </row>
    <row r="9029" spans="2:2" ht="13.85" x14ac:dyDescent="0.3">
      <c r="B9029" s="55"/>
    </row>
    <row r="9030" spans="2:2" ht="13.85" x14ac:dyDescent="0.3">
      <c r="B9030" s="55"/>
    </row>
    <row r="9031" spans="2:2" ht="13.85" x14ac:dyDescent="0.3">
      <c r="B9031" s="55"/>
    </row>
    <row r="9032" spans="2:2" ht="13.85" x14ac:dyDescent="0.3">
      <c r="B9032" s="55"/>
    </row>
    <row r="9033" spans="2:2" ht="13.85" x14ac:dyDescent="0.3">
      <c r="B9033" s="55"/>
    </row>
    <row r="9034" spans="2:2" ht="13.85" x14ac:dyDescent="0.3">
      <c r="B9034" s="55"/>
    </row>
    <row r="9035" spans="2:2" ht="13.85" x14ac:dyDescent="0.3">
      <c r="B9035" s="55"/>
    </row>
    <row r="9036" spans="2:2" ht="13.85" x14ac:dyDescent="0.3">
      <c r="B9036" s="55"/>
    </row>
    <row r="9037" spans="2:2" ht="13.85" x14ac:dyDescent="0.3">
      <c r="B9037" s="55"/>
    </row>
    <row r="9038" spans="2:2" ht="13.85" x14ac:dyDescent="0.3">
      <c r="B9038" s="55"/>
    </row>
    <row r="9039" spans="2:2" ht="13.85" x14ac:dyDescent="0.3">
      <c r="B9039" s="55"/>
    </row>
    <row r="9040" spans="2:2" ht="13.85" x14ac:dyDescent="0.3">
      <c r="B9040" s="55"/>
    </row>
    <row r="9041" spans="2:2" ht="13.85" x14ac:dyDescent="0.3">
      <c r="B9041" s="55"/>
    </row>
    <row r="9042" spans="2:2" ht="13.85" x14ac:dyDescent="0.3">
      <c r="B9042" s="55"/>
    </row>
    <row r="9043" spans="2:2" ht="13.85" x14ac:dyDescent="0.3">
      <c r="B9043" s="55"/>
    </row>
    <row r="9044" spans="2:2" ht="13.85" x14ac:dyDescent="0.3">
      <c r="B9044" s="55"/>
    </row>
    <row r="9045" spans="2:2" ht="13.85" x14ac:dyDescent="0.3">
      <c r="B9045" s="55"/>
    </row>
    <row r="9046" spans="2:2" ht="13.85" x14ac:dyDescent="0.3">
      <c r="B9046" s="55"/>
    </row>
    <row r="9047" spans="2:2" ht="13.85" x14ac:dyDescent="0.3">
      <c r="B9047" s="55"/>
    </row>
    <row r="9048" spans="2:2" ht="13.85" x14ac:dyDescent="0.3">
      <c r="B9048" s="55"/>
    </row>
    <row r="9049" spans="2:2" ht="13.85" x14ac:dyDescent="0.3">
      <c r="B9049" s="55"/>
    </row>
    <row r="9050" spans="2:2" ht="13.85" x14ac:dyDescent="0.3">
      <c r="B9050" s="55"/>
    </row>
    <row r="9051" spans="2:2" ht="13.85" x14ac:dyDescent="0.3">
      <c r="B9051" s="55"/>
    </row>
    <row r="9052" spans="2:2" ht="13.85" x14ac:dyDescent="0.3">
      <c r="B9052" s="55"/>
    </row>
    <row r="9053" spans="2:2" ht="13.85" x14ac:dyDescent="0.3">
      <c r="B9053" s="55"/>
    </row>
    <row r="9054" spans="2:2" ht="13.85" x14ac:dyDescent="0.3">
      <c r="B9054" s="55"/>
    </row>
    <row r="9055" spans="2:2" ht="13.85" x14ac:dyDescent="0.3">
      <c r="B9055" s="55"/>
    </row>
    <row r="9056" spans="2:2" ht="13.85" x14ac:dyDescent="0.3">
      <c r="B9056" s="55"/>
    </row>
    <row r="9057" spans="2:2" ht="13.85" x14ac:dyDescent="0.3">
      <c r="B9057" s="55"/>
    </row>
    <row r="9058" spans="2:2" ht="13.85" x14ac:dyDescent="0.3">
      <c r="B9058" s="55"/>
    </row>
    <row r="9059" spans="2:2" ht="13.85" x14ac:dyDescent="0.3">
      <c r="B9059" s="55"/>
    </row>
    <row r="9060" spans="2:2" ht="13.85" x14ac:dyDescent="0.3">
      <c r="B9060" s="55"/>
    </row>
    <row r="9061" spans="2:2" ht="13.85" x14ac:dyDescent="0.3">
      <c r="B9061" s="55"/>
    </row>
    <row r="9062" spans="2:2" ht="13.85" x14ac:dyDescent="0.3">
      <c r="B9062" s="55"/>
    </row>
    <row r="9063" spans="2:2" ht="13.85" x14ac:dyDescent="0.3">
      <c r="B9063" s="55"/>
    </row>
    <row r="9064" spans="2:2" ht="13.85" x14ac:dyDescent="0.3">
      <c r="B9064" s="55"/>
    </row>
    <row r="9065" spans="2:2" ht="13.85" x14ac:dyDescent="0.3">
      <c r="B9065" s="55"/>
    </row>
    <row r="9066" spans="2:2" ht="13.85" x14ac:dyDescent="0.3">
      <c r="B9066" s="55"/>
    </row>
    <row r="9067" spans="2:2" ht="13.85" x14ac:dyDescent="0.3">
      <c r="B9067" s="55"/>
    </row>
    <row r="9068" spans="2:2" ht="13.85" x14ac:dyDescent="0.3">
      <c r="B9068" s="55"/>
    </row>
    <row r="9069" spans="2:2" ht="13.85" x14ac:dyDescent="0.3">
      <c r="B9069" s="55"/>
    </row>
    <row r="9070" spans="2:2" ht="13.85" x14ac:dyDescent="0.3">
      <c r="B9070" s="55"/>
    </row>
    <row r="9071" spans="2:2" ht="13.85" x14ac:dyDescent="0.3">
      <c r="B9071" s="55"/>
    </row>
    <row r="9072" spans="2:2" ht="13.85" x14ac:dyDescent="0.3">
      <c r="B9072" s="55"/>
    </row>
    <row r="9073" spans="2:2" ht="13.85" x14ac:dyDescent="0.3">
      <c r="B9073" s="55"/>
    </row>
    <row r="9074" spans="2:2" ht="13.85" x14ac:dyDescent="0.3">
      <c r="B9074" s="55"/>
    </row>
    <row r="9075" spans="2:2" ht="13.85" x14ac:dyDescent="0.3">
      <c r="B9075" s="55"/>
    </row>
    <row r="9076" spans="2:2" ht="13.85" x14ac:dyDescent="0.3">
      <c r="B9076" s="55"/>
    </row>
    <row r="9077" spans="2:2" ht="13.85" x14ac:dyDescent="0.3">
      <c r="B9077" s="55"/>
    </row>
    <row r="9078" spans="2:2" ht="13.85" x14ac:dyDescent="0.3">
      <c r="B9078" s="55"/>
    </row>
    <row r="9079" spans="2:2" ht="13.85" x14ac:dyDescent="0.3">
      <c r="B9079" s="55"/>
    </row>
    <row r="9080" spans="2:2" ht="13.85" x14ac:dyDescent="0.3">
      <c r="B9080" s="55"/>
    </row>
    <row r="9081" spans="2:2" ht="13.85" x14ac:dyDescent="0.3">
      <c r="B9081" s="55"/>
    </row>
    <row r="9082" spans="2:2" ht="13.85" x14ac:dyDescent="0.3">
      <c r="B9082" s="55"/>
    </row>
    <row r="9083" spans="2:2" ht="13.85" x14ac:dyDescent="0.3">
      <c r="B9083" s="55"/>
    </row>
    <row r="9084" spans="2:2" ht="13.85" x14ac:dyDescent="0.3">
      <c r="B9084" s="55"/>
    </row>
    <row r="9085" spans="2:2" ht="13.85" x14ac:dyDescent="0.3">
      <c r="B9085" s="55"/>
    </row>
    <row r="9086" spans="2:2" ht="13.85" x14ac:dyDescent="0.3">
      <c r="B9086" s="55"/>
    </row>
    <row r="9087" spans="2:2" ht="13.85" x14ac:dyDescent="0.3">
      <c r="B9087" s="55"/>
    </row>
    <row r="9088" spans="2:2" ht="13.85" x14ac:dyDescent="0.3">
      <c r="B9088" s="55"/>
    </row>
    <row r="9089" spans="2:2" ht="13.85" x14ac:dyDescent="0.3">
      <c r="B9089" s="55"/>
    </row>
    <row r="9090" spans="2:2" ht="13.85" x14ac:dyDescent="0.3">
      <c r="B9090" s="55"/>
    </row>
    <row r="9091" spans="2:2" ht="13.85" x14ac:dyDescent="0.3">
      <c r="B9091" s="55"/>
    </row>
    <row r="9092" spans="2:2" ht="13.85" x14ac:dyDescent="0.3">
      <c r="B9092" s="55"/>
    </row>
    <row r="9093" spans="2:2" ht="13.85" x14ac:dyDescent="0.3">
      <c r="B9093" s="55"/>
    </row>
    <row r="9094" spans="2:2" ht="13.85" x14ac:dyDescent="0.3">
      <c r="B9094" s="55"/>
    </row>
    <row r="9095" spans="2:2" ht="13.85" x14ac:dyDescent="0.3">
      <c r="B9095" s="55"/>
    </row>
    <row r="9096" spans="2:2" ht="13.85" x14ac:dyDescent="0.3">
      <c r="B9096" s="55"/>
    </row>
    <row r="9097" spans="2:2" ht="13.85" x14ac:dyDescent="0.3">
      <c r="B9097" s="55"/>
    </row>
    <row r="9098" spans="2:2" ht="13.85" x14ac:dyDescent="0.3">
      <c r="B9098" s="55"/>
    </row>
    <row r="9099" spans="2:2" ht="13.85" x14ac:dyDescent="0.3">
      <c r="B9099" s="55"/>
    </row>
    <row r="9100" spans="2:2" ht="13.85" x14ac:dyDescent="0.3">
      <c r="B9100" s="55"/>
    </row>
    <row r="9101" spans="2:2" ht="13.85" x14ac:dyDescent="0.3">
      <c r="B9101" s="55"/>
    </row>
    <row r="9102" spans="2:2" ht="13.85" x14ac:dyDescent="0.3">
      <c r="B9102" s="55"/>
    </row>
    <row r="9103" spans="2:2" ht="13.85" x14ac:dyDescent="0.3">
      <c r="B9103" s="55"/>
    </row>
    <row r="9104" spans="2:2" ht="13.85" x14ac:dyDescent="0.3">
      <c r="B9104" s="55"/>
    </row>
    <row r="9105" spans="2:2" ht="13.85" x14ac:dyDescent="0.3">
      <c r="B9105" s="55"/>
    </row>
    <row r="9106" spans="2:2" ht="13.85" x14ac:dyDescent="0.3">
      <c r="B9106" s="55"/>
    </row>
    <row r="9107" spans="2:2" ht="13.85" x14ac:dyDescent="0.3">
      <c r="B9107" s="55"/>
    </row>
    <row r="9108" spans="2:2" ht="13.85" x14ac:dyDescent="0.3">
      <c r="B9108" s="55"/>
    </row>
    <row r="9109" spans="2:2" ht="13.85" x14ac:dyDescent="0.3">
      <c r="B9109" s="55"/>
    </row>
    <row r="9110" spans="2:2" ht="13.85" x14ac:dyDescent="0.3">
      <c r="B9110" s="55"/>
    </row>
    <row r="9111" spans="2:2" ht="13.85" x14ac:dyDescent="0.3">
      <c r="B9111" s="55"/>
    </row>
    <row r="9112" spans="2:2" ht="13.85" x14ac:dyDescent="0.3">
      <c r="B9112" s="55"/>
    </row>
    <row r="9113" spans="2:2" ht="13.85" x14ac:dyDescent="0.3">
      <c r="B9113" s="55"/>
    </row>
    <row r="9114" spans="2:2" ht="13.85" x14ac:dyDescent="0.3">
      <c r="B9114" s="55"/>
    </row>
    <row r="9115" spans="2:2" ht="13.85" x14ac:dyDescent="0.3">
      <c r="B9115" s="55"/>
    </row>
    <row r="9116" spans="2:2" ht="13.85" x14ac:dyDescent="0.3">
      <c r="B9116" s="55"/>
    </row>
    <row r="9117" spans="2:2" ht="13.85" x14ac:dyDescent="0.3">
      <c r="B9117" s="55"/>
    </row>
    <row r="9118" spans="2:2" ht="13.85" x14ac:dyDescent="0.3">
      <c r="B9118" s="55"/>
    </row>
    <row r="9119" spans="2:2" ht="13.85" x14ac:dyDescent="0.3">
      <c r="B9119" s="55"/>
    </row>
    <row r="9120" spans="2:2" ht="13.85" x14ac:dyDescent="0.3">
      <c r="B9120" s="55"/>
    </row>
    <row r="9121" spans="2:2" ht="13.85" x14ac:dyDescent="0.3">
      <c r="B9121" s="55"/>
    </row>
    <row r="9122" spans="2:2" ht="13.85" x14ac:dyDescent="0.3">
      <c r="B9122" s="55"/>
    </row>
    <row r="9123" spans="2:2" ht="13.85" x14ac:dyDescent="0.3">
      <c r="B9123" s="55"/>
    </row>
    <row r="9124" spans="2:2" ht="13.85" x14ac:dyDescent="0.3">
      <c r="B9124" s="55"/>
    </row>
    <row r="9125" spans="2:2" ht="13.85" x14ac:dyDescent="0.3">
      <c r="B9125" s="55"/>
    </row>
    <row r="9126" spans="2:2" ht="13.85" x14ac:dyDescent="0.3">
      <c r="B9126" s="55"/>
    </row>
    <row r="9127" spans="2:2" ht="13.85" x14ac:dyDescent="0.3">
      <c r="B9127" s="55"/>
    </row>
    <row r="9128" spans="2:2" ht="13.85" x14ac:dyDescent="0.3">
      <c r="B9128" s="55"/>
    </row>
    <row r="9129" spans="2:2" ht="13.85" x14ac:dyDescent="0.3">
      <c r="B9129" s="55"/>
    </row>
    <row r="9130" spans="2:2" ht="13.85" x14ac:dyDescent="0.3">
      <c r="B9130" s="55"/>
    </row>
    <row r="9131" spans="2:2" ht="13.85" x14ac:dyDescent="0.3">
      <c r="B9131" s="55"/>
    </row>
    <row r="9132" spans="2:2" ht="13.85" x14ac:dyDescent="0.3">
      <c r="B9132" s="55"/>
    </row>
    <row r="9133" spans="2:2" ht="13.85" x14ac:dyDescent="0.3">
      <c r="B9133" s="55"/>
    </row>
    <row r="9134" spans="2:2" ht="13.85" x14ac:dyDescent="0.3">
      <c r="B9134" s="55"/>
    </row>
    <row r="9135" spans="2:2" ht="13.85" x14ac:dyDescent="0.3">
      <c r="B9135" s="55"/>
    </row>
    <row r="9136" spans="2:2" ht="13.85" x14ac:dyDescent="0.3">
      <c r="B9136" s="55"/>
    </row>
    <row r="9137" spans="2:2" ht="13.85" x14ac:dyDescent="0.3">
      <c r="B9137" s="55"/>
    </row>
    <row r="9138" spans="2:2" ht="13.85" x14ac:dyDescent="0.3">
      <c r="B9138" s="55"/>
    </row>
    <row r="9139" spans="2:2" ht="13.85" x14ac:dyDescent="0.3">
      <c r="B9139" s="55"/>
    </row>
    <row r="9140" spans="2:2" ht="13.85" x14ac:dyDescent="0.3">
      <c r="B9140" s="55"/>
    </row>
    <row r="9141" spans="2:2" ht="13.85" x14ac:dyDescent="0.3">
      <c r="B9141" s="55"/>
    </row>
    <row r="9142" spans="2:2" ht="13.85" x14ac:dyDescent="0.3">
      <c r="B9142" s="55"/>
    </row>
    <row r="9143" spans="2:2" ht="13.85" x14ac:dyDescent="0.3">
      <c r="B9143" s="55"/>
    </row>
    <row r="9144" spans="2:2" ht="13.85" x14ac:dyDescent="0.3">
      <c r="B9144" s="55"/>
    </row>
    <row r="9145" spans="2:2" ht="13.85" x14ac:dyDescent="0.3">
      <c r="B9145" s="55"/>
    </row>
    <row r="9146" spans="2:2" ht="13.85" x14ac:dyDescent="0.3">
      <c r="B9146" s="55"/>
    </row>
    <row r="9147" spans="2:2" ht="13.85" x14ac:dyDescent="0.3">
      <c r="B9147" s="55"/>
    </row>
    <row r="9148" spans="2:2" ht="13.85" x14ac:dyDescent="0.3">
      <c r="B9148" s="55"/>
    </row>
    <row r="9149" spans="2:2" ht="13.85" x14ac:dyDescent="0.3">
      <c r="B9149" s="55"/>
    </row>
    <row r="9150" spans="2:2" ht="13.85" x14ac:dyDescent="0.3">
      <c r="B9150" s="55"/>
    </row>
    <row r="9151" spans="2:2" ht="13.85" x14ac:dyDescent="0.3">
      <c r="B9151" s="55"/>
    </row>
    <row r="9152" spans="2:2" ht="13.85" x14ac:dyDescent="0.3">
      <c r="B9152" s="55"/>
    </row>
    <row r="9153" spans="2:2" ht="13.85" x14ac:dyDescent="0.3">
      <c r="B9153" s="55"/>
    </row>
    <row r="9154" spans="2:2" ht="13.85" x14ac:dyDescent="0.3">
      <c r="B9154" s="55"/>
    </row>
    <row r="9155" spans="2:2" ht="13.85" x14ac:dyDescent="0.3">
      <c r="B9155" s="55"/>
    </row>
    <row r="9156" spans="2:2" ht="13.85" x14ac:dyDescent="0.3">
      <c r="B9156" s="55"/>
    </row>
    <row r="9157" spans="2:2" ht="13.85" x14ac:dyDescent="0.3">
      <c r="B9157" s="55"/>
    </row>
    <row r="9158" spans="2:2" ht="13.85" x14ac:dyDescent="0.3">
      <c r="B9158" s="55"/>
    </row>
    <row r="9159" spans="2:2" ht="13.85" x14ac:dyDescent="0.3">
      <c r="B9159" s="55"/>
    </row>
    <row r="9160" spans="2:2" ht="13.85" x14ac:dyDescent="0.3">
      <c r="B9160" s="55"/>
    </row>
    <row r="9161" spans="2:2" ht="13.85" x14ac:dyDescent="0.3">
      <c r="B9161" s="55"/>
    </row>
    <row r="9162" spans="2:2" ht="13.85" x14ac:dyDescent="0.3">
      <c r="B9162" s="55"/>
    </row>
    <row r="9163" spans="2:2" ht="13.85" x14ac:dyDescent="0.3">
      <c r="B9163" s="55"/>
    </row>
    <row r="9164" spans="2:2" ht="13.85" x14ac:dyDescent="0.3">
      <c r="B9164" s="55"/>
    </row>
    <row r="9165" spans="2:2" ht="13.85" x14ac:dyDescent="0.3">
      <c r="B9165" s="55"/>
    </row>
    <row r="9166" spans="2:2" ht="13.85" x14ac:dyDescent="0.3">
      <c r="B9166" s="55"/>
    </row>
    <row r="9167" spans="2:2" ht="13.85" x14ac:dyDescent="0.3">
      <c r="B9167" s="55"/>
    </row>
    <row r="9168" spans="2:2" ht="13.85" x14ac:dyDescent="0.3">
      <c r="B9168" s="55"/>
    </row>
    <row r="9169" spans="2:2" ht="13.85" x14ac:dyDescent="0.3">
      <c r="B9169" s="55"/>
    </row>
    <row r="9170" spans="2:2" ht="13.85" x14ac:dyDescent="0.3">
      <c r="B9170" s="55"/>
    </row>
    <row r="9171" spans="2:2" ht="13.85" x14ac:dyDescent="0.3">
      <c r="B9171" s="55"/>
    </row>
    <row r="9172" spans="2:2" ht="13.85" x14ac:dyDescent="0.3">
      <c r="B9172" s="55"/>
    </row>
    <row r="9173" spans="2:2" ht="13.85" x14ac:dyDescent="0.3">
      <c r="B9173" s="55"/>
    </row>
    <row r="9174" spans="2:2" ht="13.85" x14ac:dyDescent="0.3">
      <c r="B9174" s="55"/>
    </row>
    <row r="9175" spans="2:2" ht="13.85" x14ac:dyDescent="0.3">
      <c r="B9175" s="55"/>
    </row>
    <row r="9176" spans="2:2" ht="13.85" x14ac:dyDescent="0.3">
      <c r="B9176" s="55"/>
    </row>
    <row r="9177" spans="2:2" ht="13.85" x14ac:dyDescent="0.3">
      <c r="B9177" s="55"/>
    </row>
    <row r="9178" spans="2:2" ht="13.85" x14ac:dyDescent="0.3">
      <c r="B9178" s="55"/>
    </row>
    <row r="9179" spans="2:2" ht="13.85" x14ac:dyDescent="0.3">
      <c r="B9179" s="55"/>
    </row>
    <row r="9180" spans="2:2" ht="13.85" x14ac:dyDescent="0.3">
      <c r="B9180" s="55"/>
    </row>
    <row r="9181" spans="2:2" ht="13.85" x14ac:dyDescent="0.3">
      <c r="B9181" s="55"/>
    </row>
    <row r="9182" spans="2:2" ht="13.85" x14ac:dyDescent="0.3">
      <c r="B9182" s="55"/>
    </row>
    <row r="9183" spans="2:2" ht="13.85" x14ac:dyDescent="0.3">
      <c r="B9183" s="55"/>
    </row>
    <row r="9184" spans="2:2" ht="13.85" x14ac:dyDescent="0.3">
      <c r="B9184" s="55"/>
    </row>
    <row r="9185" spans="2:2" ht="13.85" x14ac:dyDescent="0.3">
      <c r="B9185" s="55"/>
    </row>
    <row r="9186" spans="2:2" ht="13.85" x14ac:dyDescent="0.3">
      <c r="B9186" s="55"/>
    </row>
    <row r="9187" spans="2:2" ht="13.85" x14ac:dyDescent="0.3">
      <c r="B9187" s="55"/>
    </row>
    <row r="9188" spans="2:2" ht="13.85" x14ac:dyDescent="0.3">
      <c r="B9188" s="55"/>
    </row>
    <row r="9189" spans="2:2" ht="13.85" x14ac:dyDescent="0.3">
      <c r="B9189" s="55"/>
    </row>
    <row r="9190" spans="2:2" ht="13.85" x14ac:dyDescent="0.3">
      <c r="B9190" s="55"/>
    </row>
    <row r="9191" spans="2:2" ht="13.85" x14ac:dyDescent="0.3">
      <c r="B9191" s="55"/>
    </row>
    <row r="9192" spans="2:2" ht="13.85" x14ac:dyDescent="0.3">
      <c r="B9192" s="55"/>
    </row>
    <row r="9193" spans="2:2" ht="13.85" x14ac:dyDescent="0.3">
      <c r="B9193" s="55"/>
    </row>
    <row r="9194" spans="2:2" ht="13.85" x14ac:dyDescent="0.3">
      <c r="B9194" s="55"/>
    </row>
    <row r="9195" spans="2:2" ht="13.85" x14ac:dyDescent="0.3">
      <c r="B9195" s="55"/>
    </row>
    <row r="9196" spans="2:2" ht="13.85" x14ac:dyDescent="0.3">
      <c r="B9196" s="55"/>
    </row>
    <row r="9197" spans="2:2" ht="13.85" x14ac:dyDescent="0.3">
      <c r="B9197" s="55"/>
    </row>
    <row r="9198" spans="2:2" ht="13.85" x14ac:dyDescent="0.3">
      <c r="B9198" s="55"/>
    </row>
    <row r="9199" spans="2:2" ht="13.85" x14ac:dyDescent="0.3">
      <c r="B9199" s="55"/>
    </row>
    <row r="9200" spans="2:2" ht="13.85" x14ac:dyDescent="0.3">
      <c r="B9200" s="55"/>
    </row>
    <row r="9201" spans="2:2" ht="13.85" x14ac:dyDescent="0.3">
      <c r="B9201" s="55"/>
    </row>
    <row r="9202" spans="2:2" ht="13.85" x14ac:dyDescent="0.3">
      <c r="B9202" s="55"/>
    </row>
    <row r="9203" spans="2:2" ht="13.85" x14ac:dyDescent="0.3">
      <c r="B9203" s="55"/>
    </row>
    <row r="9204" spans="2:2" ht="13.85" x14ac:dyDescent="0.3">
      <c r="B9204" s="55"/>
    </row>
    <row r="9205" spans="2:2" ht="13.85" x14ac:dyDescent="0.3">
      <c r="B9205" s="55"/>
    </row>
    <row r="9206" spans="2:2" ht="13.85" x14ac:dyDescent="0.3">
      <c r="B9206" s="55"/>
    </row>
    <row r="9207" spans="2:2" ht="13.85" x14ac:dyDescent="0.3">
      <c r="B9207" s="55"/>
    </row>
    <row r="9208" spans="2:2" ht="13.85" x14ac:dyDescent="0.3">
      <c r="B9208" s="55"/>
    </row>
    <row r="9209" spans="2:2" ht="13.85" x14ac:dyDescent="0.3">
      <c r="B9209" s="55"/>
    </row>
    <row r="9210" spans="2:2" ht="13.85" x14ac:dyDescent="0.3">
      <c r="B9210" s="55"/>
    </row>
    <row r="9211" spans="2:2" ht="13.85" x14ac:dyDescent="0.3">
      <c r="B9211" s="55"/>
    </row>
    <row r="9212" spans="2:2" ht="13.85" x14ac:dyDescent="0.3">
      <c r="B9212" s="55"/>
    </row>
    <row r="9213" spans="2:2" ht="13.85" x14ac:dyDescent="0.3">
      <c r="B9213" s="55"/>
    </row>
    <row r="9214" spans="2:2" ht="13.85" x14ac:dyDescent="0.3">
      <c r="B9214" s="55"/>
    </row>
    <row r="9215" spans="2:2" ht="13.85" x14ac:dyDescent="0.3">
      <c r="B9215" s="55"/>
    </row>
    <row r="9216" spans="2:2" ht="13.85" x14ac:dyDescent="0.3">
      <c r="B9216" s="55"/>
    </row>
    <row r="9217" spans="2:2" ht="13.85" x14ac:dyDescent="0.3">
      <c r="B9217" s="55"/>
    </row>
    <row r="9218" spans="2:2" ht="13.85" x14ac:dyDescent="0.3">
      <c r="B9218" s="55"/>
    </row>
    <row r="9219" spans="2:2" ht="13.85" x14ac:dyDescent="0.3">
      <c r="B9219" s="55"/>
    </row>
    <row r="9220" spans="2:2" ht="13.85" x14ac:dyDescent="0.3">
      <c r="B9220" s="55"/>
    </row>
    <row r="9221" spans="2:2" ht="13.85" x14ac:dyDescent="0.3">
      <c r="B9221" s="55"/>
    </row>
    <row r="9222" spans="2:2" ht="13.85" x14ac:dyDescent="0.3">
      <c r="B9222" s="55"/>
    </row>
    <row r="9223" spans="2:2" ht="13.85" x14ac:dyDescent="0.3">
      <c r="B9223" s="55"/>
    </row>
    <row r="9224" spans="2:2" ht="13.85" x14ac:dyDescent="0.3">
      <c r="B9224" s="55"/>
    </row>
    <row r="9225" spans="2:2" ht="13.85" x14ac:dyDescent="0.3">
      <c r="B9225" s="55"/>
    </row>
    <row r="9226" spans="2:2" ht="13.85" x14ac:dyDescent="0.3">
      <c r="B9226" s="55"/>
    </row>
    <row r="9227" spans="2:2" ht="13.85" x14ac:dyDescent="0.3">
      <c r="B9227" s="55"/>
    </row>
    <row r="9228" spans="2:2" ht="13.85" x14ac:dyDescent="0.3">
      <c r="B9228" s="55"/>
    </row>
    <row r="9229" spans="2:2" ht="13.85" x14ac:dyDescent="0.3">
      <c r="B9229" s="55"/>
    </row>
    <row r="9230" spans="2:2" ht="13.85" x14ac:dyDescent="0.3">
      <c r="B9230" s="55"/>
    </row>
    <row r="9231" spans="2:2" ht="13.85" x14ac:dyDescent="0.3">
      <c r="B9231" s="55"/>
    </row>
    <row r="9232" spans="2:2" ht="13.85" x14ac:dyDescent="0.3">
      <c r="B9232" s="55"/>
    </row>
    <row r="9233" spans="2:2" ht="13.85" x14ac:dyDescent="0.3">
      <c r="B9233" s="55"/>
    </row>
    <row r="9234" spans="2:2" ht="13.85" x14ac:dyDescent="0.3">
      <c r="B9234" s="55"/>
    </row>
    <row r="9235" spans="2:2" ht="13.85" x14ac:dyDescent="0.3">
      <c r="B9235" s="55"/>
    </row>
    <row r="9236" spans="2:2" ht="13.85" x14ac:dyDescent="0.3">
      <c r="B9236" s="55"/>
    </row>
    <row r="9237" spans="2:2" ht="13.85" x14ac:dyDescent="0.3">
      <c r="B9237" s="55"/>
    </row>
    <row r="9238" spans="2:2" ht="13.85" x14ac:dyDescent="0.3">
      <c r="B9238" s="55"/>
    </row>
    <row r="9239" spans="2:2" ht="13.85" x14ac:dyDescent="0.3">
      <c r="B9239" s="55"/>
    </row>
    <row r="9240" spans="2:2" ht="13.85" x14ac:dyDescent="0.3">
      <c r="B9240" s="55"/>
    </row>
    <row r="9241" spans="2:2" ht="13.85" x14ac:dyDescent="0.3">
      <c r="B9241" s="55"/>
    </row>
    <row r="9242" spans="2:2" ht="13.85" x14ac:dyDescent="0.3">
      <c r="B9242" s="55"/>
    </row>
    <row r="9243" spans="2:2" ht="13.85" x14ac:dyDescent="0.3">
      <c r="B9243" s="55"/>
    </row>
    <row r="9244" spans="2:2" ht="13.85" x14ac:dyDescent="0.3">
      <c r="B9244" s="55"/>
    </row>
    <row r="9245" spans="2:2" ht="13.85" x14ac:dyDescent="0.3">
      <c r="B9245" s="55"/>
    </row>
    <row r="9246" spans="2:2" ht="13.85" x14ac:dyDescent="0.3">
      <c r="B9246" s="55"/>
    </row>
    <row r="9247" spans="2:2" ht="13.85" x14ac:dyDescent="0.3">
      <c r="B9247" s="55"/>
    </row>
    <row r="9248" spans="2:2" ht="13.85" x14ac:dyDescent="0.3">
      <c r="B9248" s="55"/>
    </row>
    <row r="9249" spans="2:2" ht="13.85" x14ac:dyDescent="0.3">
      <c r="B9249" s="55"/>
    </row>
    <row r="9250" spans="2:2" ht="13.85" x14ac:dyDescent="0.3">
      <c r="B9250" s="55"/>
    </row>
    <row r="9251" spans="2:2" ht="13.85" x14ac:dyDescent="0.3">
      <c r="B9251" s="55"/>
    </row>
    <row r="9252" spans="2:2" ht="13.85" x14ac:dyDescent="0.3">
      <c r="B9252" s="55"/>
    </row>
    <row r="9253" spans="2:2" ht="13.85" x14ac:dyDescent="0.3">
      <c r="B9253" s="55"/>
    </row>
    <row r="9254" spans="2:2" ht="13.85" x14ac:dyDescent="0.3">
      <c r="B9254" s="55"/>
    </row>
    <row r="9255" spans="2:2" ht="13.85" x14ac:dyDescent="0.3">
      <c r="B9255" s="55"/>
    </row>
    <row r="9256" spans="2:2" ht="13.85" x14ac:dyDescent="0.3">
      <c r="B9256" s="55"/>
    </row>
    <row r="9257" spans="2:2" ht="13.85" x14ac:dyDescent="0.3">
      <c r="B9257" s="55"/>
    </row>
    <row r="9258" spans="2:2" ht="13.85" x14ac:dyDescent="0.3">
      <c r="B9258" s="55"/>
    </row>
    <row r="9259" spans="2:2" ht="13.85" x14ac:dyDescent="0.3">
      <c r="B9259" s="55"/>
    </row>
    <row r="9260" spans="2:2" ht="13.85" x14ac:dyDescent="0.3">
      <c r="B9260" s="55"/>
    </row>
    <row r="9261" spans="2:2" ht="13.85" x14ac:dyDescent="0.3">
      <c r="B9261" s="55"/>
    </row>
    <row r="9262" spans="2:2" ht="13.85" x14ac:dyDescent="0.3">
      <c r="B9262" s="55"/>
    </row>
    <row r="9263" spans="2:2" ht="13.85" x14ac:dyDescent="0.3">
      <c r="B9263" s="55"/>
    </row>
    <row r="9264" spans="2:2" ht="13.85" x14ac:dyDescent="0.3">
      <c r="B9264" s="55"/>
    </row>
    <row r="9265" spans="2:2" ht="13.85" x14ac:dyDescent="0.3">
      <c r="B9265" s="55"/>
    </row>
    <row r="9266" spans="2:2" ht="13.85" x14ac:dyDescent="0.3">
      <c r="B9266" s="55"/>
    </row>
    <row r="9267" spans="2:2" ht="13.85" x14ac:dyDescent="0.3">
      <c r="B9267" s="55"/>
    </row>
    <row r="9268" spans="2:2" ht="13.85" x14ac:dyDescent="0.3">
      <c r="B9268" s="55"/>
    </row>
    <row r="9269" spans="2:2" ht="13.85" x14ac:dyDescent="0.3">
      <c r="B9269" s="55"/>
    </row>
    <row r="9270" spans="2:2" ht="13.85" x14ac:dyDescent="0.3">
      <c r="B9270" s="55"/>
    </row>
    <row r="9271" spans="2:2" ht="13.85" x14ac:dyDescent="0.3">
      <c r="B9271" s="55"/>
    </row>
    <row r="9272" spans="2:2" ht="13.85" x14ac:dyDescent="0.3">
      <c r="B9272" s="55"/>
    </row>
    <row r="9273" spans="2:2" ht="13.85" x14ac:dyDescent="0.3">
      <c r="B9273" s="55"/>
    </row>
    <row r="9274" spans="2:2" ht="13.85" x14ac:dyDescent="0.3">
      <c r="B9274" s="55"/>
    </row>
    <row r="9275" spans="2:2" ht="13.85" x14ac:dyDescent="0.3">
      <c r="B9275" s="55"/>
    </row>
    <row r="9276" spans="2:2" ht="13.85" x14ac:dyDescent="0.3">
      <c r="B9276" s="55"/>
    </row>
    <row r="9277" spans="2:2" ht="13.85" x14ac:dyDescent="0.3">
      <c r="B9277" s="55"/>
    </row>
    <row r="9278" spans="2:2" ht="13.85" x14ac:dyDescent="0.3">
      <c r="B9278" s="55"/>
    </row>
    <row r="9279" spans="2:2" ht="13.85" x14ac:dyDescent="0.3">
      <c r="B9279" s="55"/>
    </row>
    <row r="9280" spans="2:2" ht="13.85" x14ac:dyDescent="0.3">
      <c r="B9280" s="55"/>
    </row>
    <row r="9281" spans="2:2" ht="13.85" x14ac:dyDescent="0.3">
      <c r="B9281" s="55"/>
    </row>
    <row r="9282" spans="2:2" ht="13.85" x14ac:dyDescent="0.3">
      <c r="B9282" s="55"/>
    </row>
    <row r="9283" spans="2:2" ht="13.85" x14ac:dyDescent="0.3">
      <c r="B9283" s="55"/>
    </row>
    <row r="9284" spans="2:2" ht="13.85" x14ac:dyDescent="0.3">
      <c r="B9284" s="55"/>
    </row>
    <row r="9285" spans="2:2" ht="13.85" x14ac:dyDescent="0.3">
      <c r="B9285" s="55"/>
    </row>
    <row r="9286" spans="2:2" ht="13.85" x14ac:dyDescent="0.3">
      <c r="B9286" s="55"/>
    </row>
    <row r="9287" spans="2:2" ht="13.85" x14ac:dyDescent="0.3">
      <c r="B9287" s="55"/>
    </row>
    <row r="9288" spans="2:2" ht="13.85" x14ac:dyDescent="0.3">
      <c r="B9288" s="55"/>
    </row>
    <row r="9289" spans="2:2" ht="13.85" x14ac:dyDescent="0.3">
      <c r="B9289" s="55"/>
    </row>
    <row r="9290" spans="2:2" ht="13.85" x14ac:dyDescent="0.3">
      <c r="B9290" s="55"/>
    </row>
    <row r="9291" spans="2:2" ht="13.85" x14ac:dyDescent="0.3">
      <c r="B9291" s="55"/>
    </row>
    <row r="9292" spans="2:2" ht="13.85" x14ac:dyDescent="0.3">
      <c r="B9292" s="55"/>
    </row>
    <row r="9293" spans="2:2" ht="13.85" x14ac:dyDescent="0.3">
      <c r="B9293" s="55"/>
    </row>
    <row r="9294" spans="2:2" ht="13.85" x14ac:dyDescent="0.3">
      <c r="B9294" s="55"/>
    </row>
    <row r="9295" spans="2:2" ht="13.85" x14ac:dyDescent="0.3">
      <c r="B9295" s="55"/>
    </row>
    <row r="9296" spans="2:2" ht="13.85" x14ac:dyDescent="0.3">
      <c r="B9296" s="55"/>
    </row>
    <row r="9297" spans="2:2" ht="13.85" x14ac:dyDescent="0.3">
      <c r="B9297" s="55"/>
    </row>
    <row r="9298" spans="2:2" ht="13.85" x14ac:dyDescent="0.3">
      <c r="B9298" s="55"/>
    </row>
    <row r="9299" spans="2:2" ht="13.85" x14ac:dyDescent="0.3">
      <c r="B9299" s="55"/>
    </row>
    <row r="9300" spans="2:2" ht="13.85" x14ac:dyDescent="0.3">
      <c r="B9300" s="55"/>
    </row>
    <row r="9301" spans="2:2" ht="13.85" x14ac:dyDescent="0.3">
      <c r="B9301" s="55"/>
    </row>
    <row r="9302" spans="2:2" ht="13.85" x14ac:dyDescent="0.3">
      <c r="B9302" s="55"/>
    </row>
    <row r="9303" spans="2:2" ht="13.85" x14ac:dyDescent="0.3">
      <c r="B9303" s="55"/>
    </row>
    <row r="9304" spans="2:2" ht="13.85" x14ac:dyDescent="0.3">
      <c r="B9304" s="55"/>
    </row>
    <row r="9305" spans="2:2" ht="13.85" x14ac:dyDescent="0.3">
      <c r="B9305" s="55"/>
    </row>
    <row r="9306" spans="2:2" ht="13.85" x14ac:dyDescent="0.3">
      <c r="B9306" s="55"/>
    </row>
    <row r="9307" spans="2:2" ht="13.85" x14ac:dyDescent="0.3">
      <c r="B9307" s="55"/>
    </row>
    <row r="9308" spans="2:2" ht="13.85" x14ac:dyDescent="0.3">
      <c r="B9308" s="55"/>
    </row>
    <row r="9309" spans="2:2" ht="13.85" x14ac:dyDescent="0.3">
      <c r="B9309" s="55"/>
    </row>
    <row r="9310" spans="2:2" ht="13.85" x14ac:dyDescent="0.3">
      <c r="B9310" s="55"/>
    </row>
    <row r="9311" spans="2:2" ht="13.85" x14ac:dyDescent="0.3">
      <c r="B9311" s="55"/>
    </row>
    <row r="9312" spans="2:2" ht="13.85" x14ac:dyDescent="0.3">
      <c r="B9312" s="55"/>
    </row>
    <row r="9313" spans="2:2" ht="13.85" x14ac:dyDescent="0.3">
      <c r="B9313" s="55"/>
    </row>
    <row r="9314" spans="2:2" ht="13.85" x14ac:dyDescent="0.3">
      <c r="B9314" s="55"/>
    </row>
    <row r="9315" spans="2:2" ht="13.85" x14ac:dyDescent="0.3">
      <c r="B9315" s="55"/>
    </row>
    <row r="9316" spans="2:2" ht="13.85" x14ac:dyDescent="0.3">
      <c r="B9316" s="55"/>
    </row>
    <row r="9317" spans="2:2" ht="13.85" x14ac:dyDescent="0.3">
      <c r="B9317" s="55"/>
    </row>
    <row r="9318" spans="2:2" ht="13.85" x14ac:dyDescent="0.3">
      <c r="B9318" s="55"/>
    </row>
    <row r="9319" spans="2:2" ht="13.85" x14ac:dyDescent="0.3">
      <c r="B9319" s="55"/>
    </row>
    <row r="9320" spans="2:2" ht="13.85" x14ac:dyDescent="0.3">
      <c r="B9320" s="55"/>
    </row>
    <row r="9321" spans="2:2" ht="13.85" x14ac:dyDescent="0.3">
      <c r="B9321" s="55"/>
    </row>
    <row r="9322" spans="2:2" ht="13.85" x14ac:dyDescent="0.3">
      <c r="B9322" s="55"/>
    </row>
    <row r="9323" spans="2:2" ht="13.85" x14ac:dyDescent="0.3">
      <c r="B9323" s="55"/>
    </row>
    <row r="9324" spans="2:2" ht="13.85" x14ac:dyDescent="0.3">
      <c r="B9324" s="55"/>
    </row>
    <row r="9325" spans="2:2" ht="13.85" x14ac:dyDescent="0.3">
      <c r="B9325" s="55"/>
    </row>
    <row r="9326" spans="2:2" ht="13.85" x14ac:dyDescent="0.3">
      <c r="B9326" s="55"/>
    </row>
    <row r="9327" spans="2:2" ht="13.85" x14ac:dyDescent="0.3">
      <c r="B9327" s="55"/>
    </row>
    <row r="9328" spans="2:2" ht="13.85" x14ac:dyDescent="0.3">
      <c r="B9328" s="55"/>
    </row>
    <row r="9329" spans="2:2" ht="13.85" x14ac:dyDescent="0.3">
      <c r="B9329" s="55"/>
    </row>
    <row r="9330" spans="2:2" ht="13.85" x14ac:dyDescent="0.3">
      <c r="B9330" s="55"/>
    </row>
    <row r="9331" spans="2:2" ht="13.85" x14ac:dyDescent="0.3">
      <c r="B9331" s="55"/>
    </row>
    <row r="9332" spans="2:2" ht="13.85" x14ac:dyDescent="0.3">
      <c r="B9332" s="55"/>
    </row>
    <row r="9333" spans="2:2" ht="13.85" x14ac:dyDescent="0.3">
      <c r="B9333" s="55"/>
    </row>
    <row r="9334" spans="2:2" ht="13.85" x14ac:dyDescent="0.3">
      <c r="B9334" s="55"/>
    </row>
    <row r="9335" spans="2:2" ht="13.85" x14ac:dyDescent="0.3">
      <c r="B9335" s="55"/>
    </row>
    <row r="9336" spans="2:2" ht="13.85" x14ac:dyDescent="0.3">
      <c r="B9336" s="55"/>
    </row>
    <row r="9337" spans="2:2" ht="13.85" x14ac:dyDescent="0.3">
      <c r="B9337" s="55"/>
    </row>
    <row r="9338" spans="2:2" ht="13.85" x14ac:dyDescent="0.3">
      <c r="B9338" s="55"/>
    </row>
    <row r="9339" spans="2:2" ht="13.85" x14ac:dyDescent="0.3">
      <c r="B9339" s="55"/>
    </row>
    <row r="9340" spans="2:2" ht="13.85" x14ac:dyDescent="0.3">
      <c r="B9340" s="55"/>
    </row>
    <row r="9341" spans="2:2" ht="13.85" x14ac:dyDescent="0.3">
      <c r="B9341" s="55"/>
    </row>
    <row r="9342" spans="2:2" ht="13.85" x14ac:dyDescent="0.3">
      <c r="B9342" s="55"/>
    </row>
    <row r="9343" spans="2:2" ht="13.85" x14ac:dyDescent="0.3">
      <c r="B9343" s="55"/>
    </row>
    <row r="9344" spans="2:2" ht="13.85" x14ac:dyDescent="0.3">
      <c r="B9344" s="55"/>
    </row>
    <row r="9345" spans="2:2" ht="13.85" x14ac:dyDescent="0.3">
      <c r="B9345" s="55"/>
    </row>
    <row r="9346" spans="2:2" ht="13.85" x14ac:dyDescent="0.3">
      <c r="B9346" s="55"/>
    </row>
    <row r="9347" spans="2:2" ht="13.85" x14ac:dyDescent="0.3">
      <c r="B9347" s="55"/>
    </row>
    <row r="9348" spans="2:2" ht="13.85" x14ac:dyDescent="0.3">
      <c r="B9348" s="55"/>
    </row>
    <row r="9349" spans="2:2" ht="13.85" x14ac:dyDescent="0.3">
      <c r="B9349" s="55"/>
    </row>
    <row r="9350" spans="2:2" ht="13.85" x14ac:dyDescent="0.3">
      <c r="B9350" s="55"/>
    </row>
    <row r="9351" spans="2:2" ht="13.85" x14ac:dyDescent="0.3">
      <c r="B9351" s="55"/>
    </row>
    <row r="9352" spans="2:2" ht="13.85" x14ac:dyDescent="0.3">
      <c r="B9352" s="55"/>
    </row>
    <row r="9353" spans="2:2" ht="13.85" x14ac:dyDescent="0.3">
      <c r="B9353" s="55"/>
    </row>
    <row r="9354" spans="2:2" ht="13.85" x14ac:dyDescent="0.3">
      <c r="B9354" s="55"/>
    </row>
    <row r="9355" spans="2:2" ht="13.85" x14ac:dyDescent="0.3">
      <c r="B9355" s="55"/>
    </row>
    <row r="9356" spans="2:2" ht="13.85" x14ac:dyDescent="0.3">
      <c r="B9356" s="55"/>
    </row>
    <row r="9357" spans="2:2" ht="13.85" x14ac:dyDescent="0.3">
      <c r="B9357" s="55"/>
    </row>
    <row r="9358" spans="2:2" ht="13.85" x14ac:dyDescent="0.3">
      <c r="B9358" s="55"/>
    </row>
    <row r="9359" spans="2:2" ht="13.85" x14ac:dyDescent="0.3">
      <c r="B9359" s="55"/>
    </row>
    <row r="9360" spans="2:2" ht="13.85" x14ac:dyDescent="0.3">
      <c r="B9360" s="55"/>
    </row>
    <row r="9361" spans="2:2" ht="13.85" x14ac:dyDescent="0.3">
      <c r="B9361" s="55"/>
    </row>
    <row r="9362" spans="2:2" ht="13.85" x14ac:dyDescent="0.3">
      <c r="B9362" s="55"/>
    </row>
    <row r="9363" spans="2:2" ht="13.85" x14ac:dyDescent="0.3">
      <c r="B9363" s="55"/>
    </row>
    <row r="9364" spans="2:2" ht="13.85" x14ac:dyDescent="0.3">
      <c r="B9364" s="55"/>
    </row>
    <row r="9365" spans="2:2" ht="13.85" x14ac:dyDescent="0.3">
      <c r="B9365" s="55"/>
    </row>
    <row r="9366" spans="2:2" ht="13.85" x14ac:dyDescent="0.3">
      <c r="B9366" s="55"/>
    </row>
    <row r="9367" spans="2:2" ht="13.85" x14ac:dyDescent="0.3">
      <c r="B9367" s="55"/>
    </row>
    <row r="9368" spans="2:2" ht="13.85" x14ac:dyDescent="0.3">
      <c r="B9368" s="55"/>
    </row>
    <row r="9369" spans="2:2" ht="13.85" x14ac:dyDescent="0.3">
      <c r="B9369" s="55"/>
    </row>
    <row r="9370" spans="2:2" ht="13.85" x14ac:dyDescent="0.3">
      <c r="B9370" s="55"/>
    </row>
    <row r="9371" spans="2:2" ht="13.85" x14ac:dyDescent="0.3">
      <c r="B9371" s="55"/>
    </row>
    <row r="9372" spans="2:2" ht="13.85" x14ac:dyDescent="0.3">
      <c r="B9372" s="55"/>
    </row>
    <row r="9373" spans="2:2" ht="13.85" x14ac:dyDescent="0.3">
      <c r="B9373" s="55"/>
    </row>
    <row r="9374" spans="2:2" ht="13.85" x14ac:dyDescent="0.3">
      <c r="B9374" s="55"/>
    </row>
    <row r="9375" spans="2:2" ht="13.85" x14ac:dyDescent="0.3">
      <c r="B9375" s="55"/>
    </row>
    <row r="9376" spans="2:2" ht="13.85" x14ac:dyDescent="0.3">
      <c r="B9376" s="55"/>
    </row>
    <row r="9377" spans="2:2" ht="13.85" x14ac:dyDescent="0.3">
      <c r="B9377" s="55"/>
    </row>
    <row r="9378" spans="2:2" ht="13.85" x14ac:dyDescent="0.3">
      <c r="B9378" s="55"/>
    </row>
    <row r="9379" spans="2:2" ht="13.85" x14ac:dyDescent="0.3">
      <c r="B9379" s="55"/>
    </row>
    <row r="9380" spans="2:2" ht="13.85" x14ac:dyDescent="0.3">
      <c r="B9380" s="55"/>
    </row>
    <row r="9381" spans="2:2" ht="13.85" x14ac:dyDescent="0.3">
      <c r="B9381" s="55"/>
    </row>
    <row r="9382" spans="2:2" ht="13.85" x14ac:dyDescent="0.3">
      <c r="B9382" s="55"/>
    </row>
    <row r="9383" spans="2:2" ht="13.85" x14ac:dyDescent="0.3">
      <c r="B9383" s="55"/>
    </row>
    <row r="9384" spans="2:2" ht="13.85" x14ac:dyDescent="0.3">
      <c r="B9384" s="55"/>
    </row>
    <row r="9385" spans="2:2" ht="13.85" x14ac:dyDescent="0.3">
      <c r="B9385" s="55"/>
    </row>
    <row r="9386" spans="2:2" ht="13.85" x14ac:dyDescent="0.3">
      <c r="B9386" s="55"/>
    </row>
    <row r="9387" spans="2:2" ht="13.85" x14ac:dyDescent="0.3">
      <c r="B9387" s="55"/>
    </row>
    <row r="9388" spans="2:2" ht="13.85" x14ac:dyDescent="0.3">
      <c r="B9388" s="55"/>
    </row>
    <row r="9389" spans="2:2" ht="13.85" x14ac:dyDescent="0.3">
      <c r="B9389" s="55"/>
    </row>
    <row r="9390" spans="2:2" ht="13.85" x14ac:dyDescent="0.3">
      <c r="B9390" s="55"/>
    </row>
    <row r="9391" spans="2:2" ht="13.85" x14ac:dyDescent="0.3">
      <c r="B9391" s="55"/>
    </row>
    <row r="9392" spans="2:2" ht="13.85" x14ac:dyDescent="0.3">
      <c r="B9392" s="55"/>
    </row>
    <row r="9393" spans="2:2" ht="13.85" x14ac:dyDescent="0.3">
      <c r="B9393" s="55"/>
    </row>
    <row r="9394" spans="2:2" ht="13.85" x14ac:dyDescent="0.3">
      <c r="B9394" s="55"/>
    </row>
    <row r="9395" spans="2:2" ht="13.85" x14ac:dyDescent="0.3">
      <c r="B9395" s="55"/>
    </row>
    <row r="9396" spans="2:2" ht="13.85" x14ac:dyDescent="0.3">
      <c r="B9396" s="55"/>
    </row>
    <row r="9397" spans="2:2" ht="13.85" x14ac:dyDescent="0.3">
      <c r="B9397" s="55"/>
    </row>
    <row r="9398" spans="2:2" ht="13.85" x14ac:dyDescent="0.3">
      <c r="B9398" s="55"/>
    </row>
    <row r="9399" spans="2:2" ht="13.85" x14ac:dyDescent="0.3">
      <c r="B9399" s="55"/>
    </row>
    <row r="9400" spans="2:2" ht="13.85" x14ac:dyDescent="0.3">
      <c r="B9400" s="55"/>
    </row>
    <row r="9401" spans="2:2" ht="13.85" x14ac:dyDescent="0.3">
      <c r="B9401" s="55"/>
    </row>
    <row r="9402" spans="2:2" ht="13.85" x14ac:dyDescent="0.3">
      <c r="B9402" s="55"/>
    </row>
    <row r="9403" spans="2:2" ht="13.85" x14ac:dyDescent="0.3">
      <c r="B9403" s="55"/>
    </row>
    <row r="9404" spans="2:2" ht="13.85" x14ac:dyDescent="0.3">
      <c r="B9404" s="55"/>
    </row>
    <row r="9405" spans="2:2" ht="13.85" x14ac:dyDescent="0.3">
      <c r="B9405" s="55"/>
    </row>
    <row r="9406" spans="2:2" ht="13.85" x14ac:dyDescent="0.3">
      <c r="B9406" s="55"/>
    </row>
    <row r="9407" spans="2:2" ht="13.85" x14ac:dyDescent="0.3">
      <c r="B9407" s="55"/>
    </row>
    <row r="9408" spans="2:2" ht="13.85" x14ac:dyDescent="0.3">
      <c r="B9408" s="55"/>
    </row>
    <row r="9409" spans="2:2" ht="13.85" x14ac:dyDescent="0.3">
      <c r="B9409" s="55"/>
    </row>
    <row r="9410" spans="2:2" ht="13.85" x14ac:dyDescent="0.3">
      <c r="B9410" s="55"/>
    </row>
    <row r="9411" spans="2:2" ht="13.85" x14ac:dyDescent="0.3">
      <c r="B9411" s="55"/>
    </row>
    <row r="9412" spans="2:2" ht="13.85" x14ac:dyDescent="0.3">
      <c r="B9412" s="55"/>
    </row>
    <row r="9413" spans="2:2" ht="13.85" x14ac:dyDescent="0.3">
      <c r="B9413" s="55"/>
    </row>
    <row r="9414" spans="2:2" ht="13.85" x14ac:dyDescent="0.3">
      <c r="B9414" s="55"/>
    </row>
    <row r="9415" spans="2:2" ht="13.85" x14ac:dyDescent="0.3">
      <c r="B9415" s="55"/>
    </row>
    <row r="9416" spans="2:2" ht="13.85" x14ac:dyDescent="0.3">
      <c r="B9416" s="55"/>
    </row>
    <row r="9417" spans="2:2" ht="13.85" x14ac:dyDescent="0.3">
      <c r="B9417" s="55"/>
    </row>
    <row r="9418" spans="2:2" ht="13.85" x14ac:dyDescent="0.3">
      <c r="B9418" s="55"/>
    </row>
    <row r="9419" spans="2:2" ht="13.85" x14ac:dyDescent="0.3">
      <c r="B9419" s="55"/>
    </row>
    <row r="9420" spans="2:2" ht="13.85" x14ac:dyDescent="0.3">
      <c r="B9420" s="55"/>
    </row>
    <row r="9421" spans="2:2" ht="13.85" x14ac:dyDescent="0.3">
      <c r="B9421" s="55"/>
    </row>
    <row r="9422" spans="2:2" ht="13.85" x14ac:dyDescent="0.3">
      <c r="B9422" s="55"/>
    </row>
    <row r="9423" spans="2:2" ht="13.85" x14ac:dyDescent="0.3">
      <c r="B9423" s="55"/>
    </row>
    <row r="9424" spans="2:2" ht="13.85" x14ac:dyDescent="0.3">
      <c r="B9424" s="55"/>
    </row>
    <row r="9425" spans="2:2" ht="13.85" x14ac:dyDescent="0.3">
      <c r="B9425" s="55"/>
    </row>
    <row r="9426" spans="2:2" ht="13.85" x14ac:dyDescent="0.3">
      <c r="B9426" s="55"/>
    </row>
    <row r="9427" spans="2:2" ht="13.85" x14ac:dyDescent="0.3">
      <c r="B9427" s="55"/>
    </row>
    <row r="9428" spans="2:2" ht="13.85" x14ac:dyDescent="0.3">
      <c r="B9428" s="55"/>
    </row>
    <row r="9429" spans="2:2" ht="13.85" x14ac:dyDescent="0.3">
      <c r="B9429" s="55"/>
    </row>
    <row r="9430" spans="2:2" ht="13.85" x14ac:dyDescent="0.3">
      <c r="B9430" s="55"/>
    </row>
    <row r="9431" spans="2:2" ht="13.85" x14ac:dyDescent="0.3">
      <c r="B9431" s="55"/>
    </row>
    <row r="9432" spans="2:2" ht="13.85" x14ac:dyDescent="0.3">
      <c r="B9432" s="55"/>
    </row>
    <row r="9433" spans="2:2" ht="13.85" x14ac:dyDescent="0.3">
      <c r="B9433" s="55"/>
    </row>
    <row r="9434" spans="2:2" ht="13.85" x14ac:dyDescent="0.3">
      <c r="B9434" s="55"/>
    </row>
    <row r="9435" spans="2:2" ht="13.85" x14ac:dyDescent="0.3">
      <c r="B9435" s="55"/>
    </row>
    <row r="9436" spans="2:2" ht="13.85" x14ac:dyDescent="0.3">
      <c r="B9436" s="55"/>
    </row>
    <row r="9437" spans="2:2" ht="13.85" x14ac:dyDescent="0.3">
      <c r="B9437" s="55"/>
    </row>
    <row r="9438" spans="2:2" ht="13.85" x14ac:dyDescent="0.3">
      <c r="B9438" s="55"/>
    </row>
    <row r="9439" spans="2:2" ht="13.85" x14ac:dyDescent="0.3">
      <c r="B9439" s="55"/>
    </row>
    <row r="9440" spans="2:2" ht="13.85" x14ac:dyDescent="0.3">
      <c r="B9440" s="55"/>
    </row>
    <row r="9441" spans="2:2" ht="13.85" x14ac:dyDescent="0.3">
      <c r="B9441" s="55"/>
    </row>
    <row r="9442" spans="2:2" ht="13.85" x14ac:dyDescent="0.3">
      <c r="B9442" s="55"/>
    </row>
    <row r="9443" spans="2:2" ht="13.85" x14ac:dyDescent="0.3">
      <c r="B9443" s="55"/>
    </row>
    <row r="9444" spans="2:2" ht="13.85" x14ac:dyDescent="0.3">
      <c r="B9444" s="55"/>
    </row>
    <row r="9445" spans="2:2" ht="13.85" x14ac:dyDescent="0.3">
      <c r="B9445" s="55"/>
    </row>
    <row r="9446" spans="2:2" ht="13.85" x14ac:dyDescent="0.3">
      <c r="B9446" s="55"/>
    </row>
    <row r="9447" spans="2:2" ht="13.85" x14ac:dyDescent="0.3">
      <c r="B9447" s="55"/>
    </row>
    <row r="9448" spans="2:2" ht="13.85" x14ac:dyDescent="0.3">
      <c r="B9448" s="55"/>
    </row>
    <row r="9449" spans="2:2" ht="13.85" x14ac:dyDescent="0.3">
      <c r="B9449" s="55"/>
    </row>
    <row r="9450" spans="2:2" ht="13.85" x14ac:dyDescent="0.3">
      <c r="B9450" s="55"/>
    </row>
    <row r="9451" spans="2:2" ht="13.85" x14ac:dyDescent="0.3">
      <c r="B9451" s="55"/>
    </row>
    <row r="9452" spans="2:2" ht="13.85" x14ac:dyDescent="0.3">
      <c r="B9452" s="55"/>
    </row>
    <row r="9453" spans="2:2" ht="13.85" x14ac:dyDescent="0.3">
      <c r="B9453" s="55"/>
    </row>
    <row r="9454" spans="2:2" ht="13.85" x14ac:dyDescent="0.3">
      <c r="B9454" s="55"/>
    </row>
    <row r="9455" spans="2:2" ht="13.85" x14ac:dyDescent="0.3">
      <c r="B9455" s="55"/>
    </row>
    <row r="9456" spans="2:2" ht="13.85" x14ac:dyDescent="0.3">
      <c r="B9456" s="55"/>
    </row>
    <row r="9457" spans="2:2" ht="13.85" x14ac:dyDescent="0.3">
      <c r="B9457" s="55"/>
    </row>
    <row r="9458" spans="2:2" ht="13.85" x14ac:dyDescent="0.3">
      <c r="B9458" s="55"/>
    </row>
    <row r="9459" spans="2:2" ht="13.85" x14ac:dyDescent="0.3">
      <c r="B9459" s="55"/>
    </row>
    <row r="9460" spans="2:2" ht="13.85" x14ac:dyDescent="0.3">
      <c r="B9460" s="55"/>
    </row>
    <row r="9461" spans="2:2" ht="13.85" x14ac:dyDescent="0.3">
      <c r="B9461" s="55"/>
    </row>
    <row r="9462" spans="2:2" ht="13.85" x14ac:dyDescent="0.3">
      <c r="B9462" s="55"/>
    </row>
    <row r="9463" spans="2:2" ht="13.85" x14ac:dyDescent="0.3">
      <c r="B9463" s="55"/>
    </row>
    <row r="9464" spans="2:2" ht="13.85" x14ac:dyDescent="0.3">
      <c r="B9464" s="55"/>
    </row>
    <row r="9465" spans="2:2" ht="13.85" x14ac:dyDescent="0.3">
      <c r="B9465" s="55"/>
    </row>
    <row r="9466" spans="2:2" ht="13.85" x14ac:dyDescent="0.3">
      <c r="B9466" s="55"/>
    </row>
    <row r="9467" spans="2:2" ht="13.85" x14ac:dyDescent="0.3">
      <c r="B9467" s="55"/>
    </row>
    <row r="9468" spans="2:2" ht="13.85" x14ac:dyDescent="0.3">
      <c r="B9468" s="55"/>
    </row>
    <row r="9469" spans="2:2" ht="13.85" x14ac:dyDescent="0.3">
      <c r="B9469" s="55"/>
    </row>
    <row r="9470" spans="2:2" ht="13.85" x14ac:dyDescent="0.3">
      <c r="B9470" s="55"/>
    </row>
    <row r="9471" spans="2:2" ht="13.85" x14ac:dyDescent="0.3">
      <c r="B9471" s="55"/>
    </row>
    <row r="9472" spans="2:2" ht="13.85" x14ac:dyDescent="0.3">
      <c r="B9472" s="55"/>
    </row>
    <row r="9473" spans="2:2" ht="13.85" x14ac:dyDescent="0.3">
      <c r="B9473" s="55"/>
    </row>
    <row r="9474" spans="2:2" ht="13.85" x14ac:dyDescent="0.3">
      <c r="B9474" s="55"/>
    </row>
    <row r="9475" spans="2:2" ht="13.85" x14ac:dyDescent="0.3">
      <c r="B9475" s="55"/>
    </row>
    <row r="9476" spans="2:2" ht="13.85" x14ac:dyDescent="0.3">
      <c r="B9476" s="55"/>
    </row>
    <row r="9477" spans="2:2" ht="13.85" x14ac:dyDescent="0.3">
      <c r="B9477" s="55"/>
    </row>
    <row r="9478" spans="2:2" ht="13.85" x14ac:dyDescent="0.3">
      <c r="B9478" s="55"/>
    </row>
    <row r="9479" spans="2:2" ht="13.85" x14ac:dyDescent="0.3">
      <c r="B9479" s="55"/>
    </row>
    <row r="9480" spans="2:2" ht="13.85" x14ac:dyDescent="0.3">
      <c r="B9480" s="55"/>
    </row>
    <row r="9481" spans="2:2" ht="13.85" x14ac:dyDescent="0.3">
      <c r="B9481" s="55"/>
    </row>
    <row r="9482" spans="2:2" ht="13.85" x14ac:dyDescent="0.3">
      <c r="B9482" s="55"/>
    </row>
    <row r="9483" spans="2:2" ht="13.85" x14ac:dyDescent="0.3">
      <c r="B9483" s="55"/>
    </row>
    <row r="9484" spans="2:2" ht="13.85" x14ac:dyDescent="0.3">
      <c r="B9484" s="55"/>
    </row>
    <row r="9485" spans="2:2" ht="13.85" x14ac:dyDescent="0.3">
      <c r="B9485" s="55"/>
    </row>
    <row r="9486" spans="2:2" ht="13.85" x14ac:dyDescent="0.3">
      <c r="B9486" s="55"/>
    </row>
    <row r="9487" spans="2:2" ht="13.85" x14ac:dyDescent="0.3">
      <c r="B9487" s="55"/>
    </row>
    <row r="9488" spans="2:2" ht="13.85" x14ac:dyDescent="0.3">
      <c r="B9488" s="55"/>
    </row>
    <row r="9489" spans="2:2" ht="13.85" x14ac:dyDescent="0.3">
      <c r="B9489" s="55"/>
    </row>
    <row r="9490" spans="2:2" ht="13.85" x14ac:dyDescent="0.3">
      <c r="B9490" s="55"/>
    </row>
    <row r="9491" spans="2:2" ht="13.85" x14ac:dyDescent="0.3">
      <c r="B9491" s="55"/>
    </row>
    <row r="9492" spans="2:2" ht="13.85" x14ac:dyDescent="0.3">
      <c r="B9492" s="55"/>
    </row>
    <row r="9493" spans="2:2" ht="13.85" x14ac:dyDescent="0.3">
      <c r="B9493" s="55"/>
    </row>
    <row r="9494" spans="2:2" ht="13.85" x14ac:dyDescent="0.3">
      <c r="B9494" s="55"/>
    </row>
    <row r="9495" spans="2:2" ht="13.85" x14ac:dyDescent="0.3">
      <c r="B9495" s="55"/>
    </row>
    <row r="9496" spans="2:2" ht="13.85" x14ac:dyDescent="0.3">
      <c r="B9496" s="55"/>
    </row>
    <row r="9497" spans="2:2" ht="13.85" x14ac:dyDescent="0.3">
      <c r="B9497" s="55"/>
    </row>
    <row r="9498" spans="2:2" ht="13.85" x14ac:dyDescent="0.3">
      <c r="B9498" s="55"/>
    </row>
    <row r="9499" spans="2:2" ht="13.85" x14ac:dyDescent="0.3">
      <c r="B9499" s="55"/>
    </row>
    <row r="9500" spans="2:2" ht="13.85" x14ac:dyDescent="0.3">
      <c r="B9500" s="55"/>
    </row>
    <row r="9501" spans="2:2" ht="13.85" x14ac:dyDescent="0.3">
      <c r="B9501" s="55"/>
    </row>
    <row r="9502" spans="2:2" ht="13.85" x14ac:dyDescent="0.3">
      <c r="B9502" s="55"/>
    </row>
    <row r="9503" spans="2:2" ht="13.85" x14ac:dyDescent="0.3">
      <c r="B9503" s="55"/>
    </row>
    <row r="9504" spans="2:2" ht="13.85" x14ac:dyDescent="0.3">
      <c r="B9504" s="55"/>
    </row>
    <row r="9505" spans="2:2" ht="13.85" x14ac:dyDescent="0.3">
      <c r="B9505" s="55"/>
    </row>
    <row r="9506" spans="2:2" ht="13.85" x14ac:dyDescent="0.3">
      <c r="B9506" s="55"/>
    </row>
    <row r="9507" spans="2:2" ht="13.85" x14ac:dyDescent="0.3">
      <c r="B9507" s="55"/>
    </row>
    <row r="9508" spans="2:2" ht="13.85" x14ac:dyDescent="0.3">
      <c r="B9508" s="55"/>
    </row>
    <row r="9509" spans="2:2" ht="13.85" x14ac:dyDescent="0.3">
      <c r="B9509" s="55"/>
    </row>
    <row r="9510" spans="2:2" ht="13.85" x14ac:dyDescent="0.3">
      <c r="B9510" s="55"/>
    </row>
    <row r="9511" spans="2:2" ht="13.85" x14ac:dyDescent="0.3">
      <c r="B9511" s="55"/>
    </row>
    <row r="9512" spans="2:2" ht="13.85" x14ac:dyDescent="0.3">
      <c r="B9512" s="55"/>
    </row>
    <row r="9513" spans="2:2" ht="13.85" x14ac:dyDescent="0.3">
      <c r="B9513" s="55"/>
    </row>
    <row r="9514" spans="2:2" ht="13.85" x14ac:dyDescent="0.3">
      <c r="B9514" s="55"/>
    </row>
    <row r="9515" spans="2:2" ht="13.85" x14ac:dyDescent="0.3">
      <c r="B9515" s="55"/>
    </row>
    <row r="9516" spans="2:2" ht="13.85" x14ac:dyDescent="0.3">
      <c r="B9516" s="55"/>
    </row>
    <row r="9517" spans="2:2" ht="13.85" x14ac:dyDescent="0.3">
      <c r="B9517" s="55"/>
    </row>
    <row r="9518" spans="2:2" ht="13.85" x14ac:dyDescent="0.3">
      <c r="B9518" s="55"/>
    </row>
    <row r="9519" spans="2:2" ht="13.85" x14ac:dyDescent="0.3">
      <c r="B9519" s="55"/>
    </row>
    <row r="9520" spans="2:2" ht="13.85" x14ac:dyDescent="0.3">
      <c r="B9520" s="55"/>
    </row>
    <row r="9521" spans="2:2" ht="13.85" x14ac:dyDescent="0.3">
      <c r="B9521" s="55"/>
    </row>
    <row r="9522" spans="2:2" ht="13.85" x14ac:dyDescent="0.3">
      <c r="B9522" s="55"/>
    </row>
    <row r="9523" spans="2:2" ht="13.85" x14ac:dyDescent="0.3">
      <c r="B9523" s="55"/>
    </row>
    <row r="9524" spans="2:2" ht="13.85" x14ac:dyDescent="0.3">
      <c r="B9524" s="55"/>
    </row>
    <row r="9525" spans="2:2" ht="13.85" x14ac:dyDescent="0.3">
      <c r="B9525" s="55"/>
    </row>
    <row r="9526" spans="2:2" ht="13.85" x14ac:dyDescent="0.3">
      <c r="B9526" s="55"/>
    </row>
    <row r="9527" spans="2:2" ht="13.85" x14ac:dyDescent="0.3">
      <c r="B9527" s="55"/>
    </row>
    <row r="9528" spans="2:2" ht="13.85" x14ac:dyDescent="0.3">
      <c r="B9528" s="55"/>
    </row>
    <row r="9529" spans="2:2" ht="13.85" x14ac:dyDescent="0.3">
      <c r="B9529" s="55"/>
    </row>
    <row r="9530" spans="2:2" ht="13.85" x14ac:dyDescent="0.3">
      <c r="B9530" s="55"/>
    </row>
    <row r="9531" spans="2:2" ht="13.85" x14ac:dyDescent="0.3">
      <c r="B9531" s="55"/>
    </row>
    <row r="9532" spans="2:2" ht="13.85" x14ac:dyDescent="0.3">
      <c r="B9532" s="55"/>
    </row>
    <row r="9533" spans="2:2" ht="13.85" x14ac:dyDescent="0.3">
      <c r="B9533" s="55"/>
    </row>
    <row r="9534" spans="2:2" ht="13.85" x14ac:dyDescent="0.3">
      <c r="B9534" s="55"/>
    </row>
    <row r="9535" spans="2:2" ht="13.85" x14ac:dyDescent="0.3">
      <c r="B9535" s="55"/>
    </row>
    <row r="9536" spans="2:2" ht="13.85" x14ac:dyDescent="0.3">
      <c r="B9536" s="55"/>
    </row>
    <row r="9537" spans="2:2" ht="13.85" x14ac:dyDescent="0.3">
      <c r="B9537" s="55"/>
    </row>
    <row r="9538" spans="2:2" ht="13.85" x14ac:dyDescent="0.3">
      <c r="B9538" s="55"/>
    </row>
    <row r="9539" spans="2:2" ht="13.85" x14ac:dyDescent="0.3">
      <c r="B9539" s="55"/>
    </row>
    <row r="9540" spans="2:2" ht="13.85" x14ac:dyDescent="0.3">
      <c r="B9540" s="55"/>
    </row>
    <row r="9541" spans="2:2" ht="13.85" x14ac:dyDescent="0.3">
      <c r="B9541" s="55"/>
    </row>
    <row r="9542" spans="2:2" ht="13.85" x14ac:dyDescent="0.3">
      <c r="B9542" s="55"/>
    </row>
    <row r="9543" spans="2:2" ht="13.85" x14ac:dyDescent="0.3">
      <c r="B9543" s="55"/>
    </row>
    <row r="9544" spans="2:2" ht="13.85" x14ac:dyDescent="0.3">
      <c r="B9544" s="55"/>
    </row>
    <row r="9545" spans="2:2" ht="13.85" x14ac:dyDescent="0.3">
      <c r="B9545" s="55"/>
    </row>
    <row r="9546" spans="2:2" ht="13.85" x14ac:dyDescent="0.3">
      <c r="B9546" s="55"/>
    </row>
    <row r="9547" spans="2:2" ht="13.85" x14ac:dyDescent="0.3">
      <c r="B9547" s="55"/>
    </row>
    <row r="9548" spans="2:2" ht="13.85" x14ac:dyDescent="0.3">
      <c r="B9548" s="55"/>
    </row>
    <row r="9549" spans="2:2" ht="13.85" x14ac:dyDescent="0.3">
      <c r="B9549" s="55"/>
    </row>
    <row r="9550" spans="2:2" ht="13.85" x14ac:dyDescent="0.3">
      <c r="B9550" s="55"/>
    </row>
    <row r="9551" spans="2:2" ht="13.85" x14ac:dyDescent="0.3">
      <c r="B9551" s="55"/>
    </row>
    <row r="9552" spans="2:2" ht="13.85" x14ac:dyDescent="0.3">
      <c r="B9552" s="55"/>
    </row>
    <row r="9553" spans="2:2" ht="13.85" x14ac:dyDescent="0.3">
      <c r="B9553" s="55"/>
    </row>
    <row r="9554" spans="2:2" ht="13.85" x14ac:dyDescent="0.3">
      <c r="B9554" s="55"/>
    </row>
    <row r="9555" spans="2:2" ht="13.85" x14ac:dyDescent="0.3">
      <c r="B9555" s="55"/>
    </row>
    <row r="9556" spans="2:2" ht="13.85" x14ac:dyDescent="0.3">
      <c r="B9556" s="55"/>
    </row>
    <row r="9557" spans="2:2" ht="13.85" x14ac:dyDescent="0.3">
      <c r="B9557" s="55"/>
    </row>
    <row r="9558" spans="2:2" ht="13.85" x14ac:dyDescent="0.3">
      <c r="B9558" s="55"/>
    </row>
    <row r="9559" spans="2:2" ht="13.85" x14ac:dyDescent="0.3">
      <c r="B9559" s="55"/>
    </row>
    <row r="9560" spans="2:2" ht="13.85" x14ac:dyDescent="0.3">
      <c r="B9560" s="55"/>
    </row>
    <row r="9561" spans="2:2" ht="13.85" x14ac:dyDescent="0.3">
      <c r="B9561" s="55"/>
    </row>
    <row r="9562" spans="2:2" ht="13.85" x14ac:dyDescent="0.3">
      <c r="B9562" s="55"/>
    </row>
    <row r="9563" spans="2:2" ht="13.85" x14ac:dyDescent="0.3">
      <c r="B9563" s="55"/>
    </row>
    <row r="9564" spans="2:2" ht="13.85" x14ac:dyDescent="0.3">
      <c r="B9564" s="55"/>
    </row>
    <row r="9565" spans="2:2" ht="13.85" x14ac:dyDescent="0.3">
      <c r="B9565" s="55"/>
    </row>
    <row r="9566" spans="2:2" ht="13.85" x14ac:dyDescent="0.3">
      <c r="B9566" s="55"/>
    </row>
    <row r="9567" spans="2:2" ht="13.85" x14ac:dyDescent="0.3">
      <c r="B9567" s="55"/>
    </row>
    <row r="9568" spans="2:2" ht="13.85" x14ac:dyDescent="0.3">
      <c r="B9568" s="55"/>
    </row>
    <row r="9569" spans="2:2" ht="13.85" x14ac:dyDescent="0.3">
      <c r="B9569" s="55"/>
    </row>
    <row r="9570" spans="2:2" ht="13.85" x14ac:dyDescent="0.3">
      <c r="B9570" s="55"/>
    </row>
    <row r="9571" spans="2:2" ht="13.85" x14ac:dyDescent="0.3">
      <c r="B9571" s="55"/>
    </row>
    <row r="9572" spans="2:2" ht="13.85" x14ac:dyDescent="0.3">
      <c r="B9572" s="55"/>
    </row>
    <row r="9573" spans="2:2" ht="13.85" x14ac:dyDescent="0.3">
      <c r="B9573" s="55"/>
    </row>
    <row r="9574" spans="2:2" ht="13.85" x14ac:dyDescent="0.3">
      <c r="B9574" s="55"/>
    </row>
    <row r="9575" spans="2:2" ht="13.85" x14ac:dyDescent="0.3">
      <c r="B9575" s="55"/>
    </row>
    <row r="9576" spans="2:2" ht="13.85" x14ac:dyDescent="0.3">
      <c r="B9576" s="55"/>
    </row>
    <row r="9577" spans="2:2" ht="13.85" x14ac:dyDescent="0.3">
      <c r="B9577" s="55"/>
    </row>
    <row r="9578" spans="2:2" ht="13.85" x14ac:dyDescent="0.3">
      <c r="B9578" s="55"/>
    </row>
    <row r="9579" spans="2:2" ht="13.85" x14ac:dyDescent="0.3">
      <c r="B9579" s="55"/>
    </row>
    <row r="9580" spans="2:2" ht="13.85" x14ac:dyDescent="0.3">
      <c r="B9580" s="55"/>
    </row>
    <row r="9581" spans="2:2" ht="13.85" x14ac:dyDescent="0.3">
      <c r="B9581" s="55"/>
    </row>
    <row r="9582" spans="2:2" ht="13.85" x14ac:dyDescent="0.3">
      <c r="B9582" s="55"/>
    </row>
    <row r="9583" spans="2:2" ht="13.85" x14ac:dyDescent="0.3">
      <c r="B9583" s="55"/>
    </row>
    <row r="9584" spans="2:2" ht="13.85" x14ac:dyDescent="0.3">
      <c r="B9584" s="55"/>
    </row>
    <row r="9585" spans="2:2" ht="13.85" x14ac:dyDescent="0.3">
      <c r="B9585" s="55"/>
    </row>
    <row r="9586" spans="2:2" ht="13.85" x14ac:dyDescent="0.3">
      <c r="B9586" s="55"/>
    </row>
    <row r="9587" spans="2:2" ht="13.85" x14ac:dyDescent="0.3">
      <c r="B9587" s="55"/>
    </row>
    <row r="9588" spans="2:2" ht="13.85" x14ac:dyDescent="0.3">
      <c r="B9588" s="55"/>
    </row>
    <row r="9589" spans="2:2" ht="13.85" x14ac:dyDescent="0.3">
      <c r="B9589" s="55"/>
    </row>
    <row r="9590" spans="2:2" ht="13.85" x14ac:dyDescent="0.3">
      <c r="B9590" s="55"/>
    </row>
    <row r="9591" spans="2:2" ht="13.85" x14ac:dyDescent="0.3">
      <c r="B9591" s="55"/>
    </row>
    <row r="9592" spans="2:2" ht="13.85" x14ac:dyDescent="0.3">
      <c r="B9592" s="55"/>
    </row>
    <row r="9593" spans="2:2" ht="13.85" x14ac:dyDescent="0.3">
      <c r="B9593" s="55"/>
    </row>
    <row r="9594" spans="2:2" ht="13.85" x14ac:dyDescent="0.3">
      <c r="B9594" s="55"/>
    </row>
    <row r="9595" spans="2:2" ht="13.85" x14ac:dyDescent="0.3">
      <c r="B9595" s="55"/>
    </row>
    <row r="9596" spans="2:2" ht="13.85" x14ac:dyDescent="0.3">
      <c r="B9596" s="55"/>
    </row>
    <row r="9597" spans="2:2" ht="13.85" x14ac:dyDescent="0.3">
      <c r="B9597" s="55"/>
    </row>
    <row r="9598" spans="2:2" ht="13.85" x14ac:dyDescent="0.3">
      <c r="B9598" s="55"/>
    </row>
    <row r="9599" spans="2:2" ht="13.85" x14ac:dyDescent="0.3">
      <c r="B9599" s="55"/>
    </row>
    <row r="9600" spans="2:2" ht="13.85" x14ac:dyDescent="0.3">
      <c r="B9600" s="55"/>
    </row>
    <row r="9601" spans="2:2" ht="13.85" x14ac:dyDescent="0.3">
      <c r="B9601" s="55"/>
    </row>
    <row r="9602" spans="2:2" ht="13.85" x14ac:dyDescent="0.3">
      <c r="B9602" s="55"/>
    </row>
    <row r="9603" spans="2:2" ht="13.85" x14ac:dyDescent="0.3">
      <c r="B9603" s="55"/>
    </row>
    <row r="9604" spans="2:2" ht="13.85" x14ac:dyDescent="0.3">
      <c r="B9604" s="55"/>
    </row>
    <row r="9605" spans="2:2" ht="13.85" x14ac:dyDescent="0.3">
      <c r="B9605" s="55"/>
    </row>
    <row r="9606" spans="2:2" ht="13.85" x14ac:dyDescent="0.3">
      <c r="B9606" s="55"/>
    </row>
    <row r="9607" spans="2:2" ht="13.85" x14ac:dyDescent="0.3">
      <c r="B9607" s="55"/>
    </row>
    <row r="9608" spans="2:2" ht="13.85" x14ac:dyDescent="0.3">
      <c r="B9608" s="55"/>
    </row>
    <row r="9609" spans="2:2" ht="13.85" x14ac:dyDescent="0.3">
      <c r="B9609" s="55"/>
    </row>
    <row r="9610" spans="2:2" ht="13.85" x14ac:dyDescent="0.3">
      <c r="B9610" s="55"/>
    </row>
    <row r="9611" spans="2:2" ht="13.85" x14ac:dyDescent="0.3">
      <c r="B9611" s="55"/>
    </row>
    <row r="9612" spans="2:2" ht="13.85" x14ac:dyDescent="0.3">
      <c r="B9612" s="55"/>
    </row>
    <row r="9613" spans="2:2" ht="13.85" x14ac:dyDescent="0.3">
      <c r="B9613" s="55"/>
    </row>
    <row r="9614" spans="2:2" ht="13.85" x14ac:dyDescent="0.3">
      <c r="B9614" s="55"/>
    </row>
    <row r="9615" spans="2:2" ht="13.85" x14ac:dyDescent="0.3">
      <c r="B9615" s="55"/>
    </row>
    <row r="9616" spans="2:2" ht="13.85" x14ac:dyDescent="0.3">
      <c r="B9616" s="55"/>
    </row>
    <row r="9617" spans="2:2" ht="13.85" x14ac:dyDescent="0.3">
      <c r="B9617" s="55"/>
    </row>
    <row r="9618" spans="2:2" ht="13.85" x14ac:dyDescent="0.3">
      <c r="B9618" s="55"/>
    </row>
    <row r="9619" spans="2:2" ht="13.85" x14ac:dyDescent="0.3">
      <c r="B9619" s="55"/>
    </row>
    <row r="9620" spans="2:2" ht="13.85" x14ac:dyDescent="0.3">
      <c r="B9620" s="55"/>
    </row>
    <row r="9621" spans="2:2" ht="13.85" x14ac:dyDescent="0.3">
      <c r="B9621" s="55"/>
    </row>
    <row r="9622" spans="2:2" ht="13.85" x14ac:dyDescent="0.3">
      <c r="B9622" s="55"/>
    </row>
    <row r="9623" spans="2:2" ht="13.85" x14ac:dyDescent="0.3">
      <c r="B9623" s="55"/>
    </row>
    <row r="9624" spans="2:2" ht="13.85" x14ac:dyDescent="0.3">
      <c r="B9624" s="55"/>
    </row>
    <row r="9625" spans="2:2" ht="13.85" x14ac:dyDescent="0.3">
      <c r="B9625" s="55"/>
    </row>
    <row r="9626" spans="2:2" ht="13.85" x14ac:dyDescent="0.3">
      <c r="B9626" s="55"/>
    </row>
    <row r="9627" spans="2:2" ht="13.85" x14ac:dyDescent="0.3">
      <c r="B9627" s="55"/>
    </row>
    <row r="9628" spans="2:2" ht="13.85" x14ac:dyDescent="0.3">
      <c r="B9628" s="55"/>
    </row>
    <row r="9629" spans="2:2" ht="13.85" x14ac:dyDescent="0.3">
      <c r="B9629" s="55"/>
    </row>
    <row r="9630" spans="2:2" ht="13.85" x14ac:dyDescent="0.3">
      <c r="B9630" s="55"/>
    </row>
    <row r="9631" spans="2:2" ht="13.85" x14ac:dyDescent="0.3">
      <c r="B9631" s="55"/>
    </row>
    <row r="9632" spans="2:2" ht="13.85" x14ac:dyDescent="0.3">
      <c r="B9632" s="55"/>
    </row>
    <row r="9633" spans="2:2" ht="13.85" x14ac:dyDescent="0.3">
      <c r="B9633" s="55"/>
    </row>
    <row r="9634" spans="2:2" ht="13.85" x14ac:dyDescent="0.3">
      <c r="B9634" s="55"/>
    </row>
    <row r="9635" spans="2:2" ht="13.85" x14ac:dyDescent="0.3">
      <c r="B9635" s="55"/>
    </row>
    <row r="9636" spans="2:2" ht="13.85" x14ac:dyDescent="0.3">
      <c r="B9636" s="55"/>
    </row>
    <row r="9637" spans="2:2" ht="13.85" x14ac:dyDescent="0.3">
      <c r="B9637" s="55"/>
    </row>
    <row r="9638" spans="2:2" ht="13.85" x14ac:dyDescent="0.3">
      <c r="B9638" s="55"/>
    </row>
    <row r="9639" spans="2:2" ht="13.85" x14ac:dyDescent="0.3">
      <c r="B9639" s="55"/>
    </row>
    <row r="9640" spans="2:2" ht="13.85" x14ac:dyDescent="0.3">
      <c r="B9640" s="55"/>
    </row>
    <row r="9641" spans="2:2" ht="13.85" x14ac:dyDescent="0.3">
      <c r="B9641" s="55"/>
    </row>
    <row r="9642" spans="2:2" ht="13.85" x14ac:dyDescent="0.3">
      <c r="B9642" s="55"/>
    </row>
    <row r="9643" spans="2:2" ht="13.85" x14ac:dyDescent="0.3">
      <c r="B9643" s="55"/>
    </row>
    <row r="9644" spans="2:2" ht="13.85" x14ac:dyDescent="0.3">
      <c r="B9644" s="55"/>
    </row>
    <row r="9645" spans="2:2" ht="13.85" x14ac:dyDescent="0.3">
      <c r="B9645" s="55"/>
    </row>
    <row r="9646" spans="2:2" ht="13.85" x14ac:dyDescent="0.3">
      <c r="B9646" s="55"/>
    </row>
    <row r="9647" spans="2:2" ht="13.85" x14ac:dyDescent="0.3">
      <c r="B9647" s="55"/>
    </row>
    <row r="9648" spans="2:2" ht="13.85" x14ac:dyDescent="0.3">
      <c r="B9648" s="55"/>
    </row>
    <row r="9649" spans="2:2" ht="13.85" x14ac:dyDescent="0.3">
      <c r="B9649" s="55"/>
    </row>
    <row r="9650" spans="2:2" ht="13.85" x14ac:dyDescent="0.3">
      <c r="B9650" s="55"/>
    </row>
    <row r="9651" spans="2:2" ht="13.85" x14ac:dyDescent="0.3">
      <c r="B9651" s="55"/>
    </row>
    <row r="9652" spans="2:2" ht="13.85" x14ac:dyDescent="0.3">
      <c r="B9652" s="55"/>
    </row>
    <row r="9653" spans="2:2" ht="13.85" x14ac:dyDescent="0.3">
      <c r="B9653" s="55"/>
    </row>
    <row r="9654" spans="2:2" ht="13.85" x14ac:dyDescent="0.3">
      <c r="B9654" s="55"/>
    </row>
    <row r="9655" spans="2:2" ht="13.85" x14ac:dyDescent="0.3">
      <c r="B9655" s="55"/>
    </row>
    <row r="9656" spans="2:2" ht="13.85" x14ac:dyDescent="0.3">
      <c r="B9656" s="55"/>
    </row>
    <row r="9657" spans="2:2" ht="13.85" x14ac:dyDescent="0.3">
      <c r="B9657" s="55"/>
    </row>
    <row r="9658" spans="2:2" ht="13.85" x14ac:dyDescent="0.3">
      <c r="B9658" s="55"/>
    </row>
    <row r="9659" spans="2:2" ht="13.85" x14ac:dyDescent="0.3">
      <c r="B9659" s="55"/>
    </row>
    <row r="9660" spans="2:2" ht="13.85" x14ac:dyDescent="0.3">
      <c r="B9660" s="55"/>
    </row>
    <row r="9661" spans="2:2" ht="13.85" x14ac:dyDescent="0.3">
      <c r="B9661" s="55"/>
    </row>
    <row r="9662" spans="2:2" ht="13.85" x14ac:dyDescent="0.3">
      <c r="B9662" s="55"/>
    </row>
    <row r="9663" spans="2:2" ht="13.85" x14ac:dyDescent="0.3">
      <c r="B9663" s="55"/>
    </row>
    <row r="9664" spans="2:2" ht="13.85" x14ac:dyDescent="0.3">
      <c r="B9664" s="55"/>
    </row>
    <row r="9665" spans="2:2" ht="13.85" x14ac:dyDescent="0.3">
      <c r="B9665" s="55"/>
    </row>
    <row r="9666" spans="2:2" ht="13.85" x14ac:dyDescent="0.3">
      <c r="B9666" s="55"/>
    </row>
    <row r="9667" spans="2:2" ht="13.85" x14ac:dyDescent="0.3">
      <c r="B9667" s="55"/>
    </row>
    <row r="9668" spans="2:2" ht="13.85" x14ac:dyDescent="0.3">
      <c r="B9668" s="55"/>
    </row>
    <row r="9669" spans="2:2" ht="13.85" x14ac:dyDescent="0.3">
      <c r="B9669" s="55"/>
    </row>
    <row r="9670" spans="2:2" ht="13.85" x14ac:dyDescent="0.3">
      <c r="B9670" s="55"/>
    </row>
    <row r="9671" spans="2:2" ht="13.85" x14ac:dyDescent="0.3">
      <c r="B9671" s="55"/>
    </row>
    <row r="9672" spans="2:2" ht="13.85" x14ac:dyDescent="0.3">
      <c r="B9672" s="55"/>
    </row>
    <row r="9673" spans="2:2" ht="13.85" x14ac:dyDescent="0.3">
      <c r="B9673" s="55"/>
    </row>
    <row r="9674" spans="2:2" ht="13.85" x14ac:dyDescent="0.3">
      <c r="B9674" s="55"/>
    </row>
    <row r="9675" spans="2:2" ht="13.85" x14ac:dyDescent="0.3">
      <c r="B9675" s="55"/>
    </row>
    <row r="9676" spans="2:2" ht="13.85" x14ac:dyDescent="0.3">
      <c r="B9676" s="55"/>
    </row>
    <row r="9677" spans="2:2" ht="13.85" x14ac:dyDescent="0.3">
      <c r="B9677" s="55"/>
    </row>
    <row r="9678" spans="2:2" ht="13.85" x14ac:dyDescent="0.3">
      <c r="B9678" s="55"/>
    </row>
    <row r="9679" spans="2:2" ht="13.85" x14ac:dyDescent="0.3">
      <c r="B9679" s="55"/>
    </row>
    <row r="9680" spans="2:2" ht="13.85" x14ac:dyDescent="0.3">
      <c r="B9680" s="55"/>
    </row>
    <row r="9681" spans="2:2" ht="13.85" x14ac:dyDescent="0.3">
      <c r="B9681" s="55"/>
    </row>
    <row r="9682" spans="2:2" ht="13.85" x14ac:dyDescent="0.3">
      <c r="B9682" s="55"/>
    </row>
    <row r="9683" spans="2:2" ht="13.85" x14ac:dyDescent="0.3">
      <c r="B9683" s="55"/>
    </row>
    <row r="9684" spans="2:2" ht="13.85" x14ac:dyDescent="0.3">
      <c r="B9684" s="55"/>
    </row>
    <row r="9685" spans="2:2" ht="13.85" x14ac:dyDescent="0.3">
      <c r="B9685" s="55"/>
    </row>
    <row r="9686" spans="2:2" ht="13.85" x14ac:dyDescent="0.3">
      <c r="B9686" s="55"/>
    </row>
    <row r="9687" spans="2:2" ht="13.85" x14ac:dyDescent="0.3">
      <c r="B9687" s="55"/>
    </row>
    <row r="9688" spans="2:2" ht="13.85" x14ac:dyDescent="0.3">
      <c r="B9688" s="55"/>
    </row>
    <row r="9689" spans="2:2" ht="13.85" x14ac:dyDescent="0.3">
      <c r="B9689" s="55"/>
    </row>
    <row r="9690" spans="2:2" ht="13.85" x14ac:dyDescent="0.3">
      <c r="B9690" s="55"/>
    </row>
    <row r="9691" spans="2:2" ht="13.85" x14ac:dyDescent="0.3">
      <c r="B9691" s="55"/>
    </row>
    <row r="9692" spans="2:2" ht="13.85" x14ac:dyDescent="0.3">
      <c r="B9692" s="55"/>
    </row>
    <row r="9693" spans="2:2" ht="13.85" x14ac:dyDescent="0.3">
      <c r="B9693" s="55"/>
    </row>
    <row r="9694" spans="2:2" ht="13.85" x14ac:dyDescent="0.3">
      <c r="B9694" s="55"/>
    </row>
    <row r="9695" spans="2:2" ht="13.85" x14ac:dyDescent="0.3">
      <c r="B9695" s="55"/>
    </row>
    <row r="9696" spans="2:2" ht="13.85" x14ac:dyDescent="0.3">
      <c r="B9696" s="55"/>
    </row>
    <row r="9697" spans="2:2" ht="13.85" x14ac:dyDescent="0.3">
      <c r="B9697" s="55"/>
    </row>
    <row r="9698" spans="2:2" ht="13.85" x14ac:dyDescent="0.3">
      <c r="B9698" s="55"/>
    </row>
    <row r="9699" spans="2:2" ht="13.85" x14ac:dyDescent="0.3">
      <c r="B9699" s="55"/>
    </row>
    <row r="9700" spans="2:2" ht="13.85" x14ac:dyDescent="0.3">
      <c r="B9700" s="55"/>
    </row>
    <row r="9701" spans="2:2" ht="13.85" x14ac:dyDescent="0.3">
      <c r="B9701" s="55"/>
    </row>
    <row r="9702" spans="2:2" ht="13.85" x14ac:dyDescent="0.3">
      <c r="B9702" s="55"/>
    </row>
    <row r="9703" spans="2:2" ht="13.85" x14ac:dyDescent="0.3">
      <c r="B9703" s="55"/>
    </row>
    <row r="9704" spans="2:2" ht="13.85" x14ac:dyDescent="0.3">
      <c r="B9704" s="55"/>
    </row>
    <row r="9705" spans="2:2" ht="13.85" x14ac:dyDescent="0.3">
      <c r="B9705" s="55"/>
    </row>
    <row r="9706" spans="2:2" ht="13.85" x14ac:dyDescent="0.3">
      <c r="B9706" s="55"/>
    </row>
    <row r="9707" spans="2:2" ht="13.85" x14ac:dyDescent="0.3">
      <c r="B9707" s="55"/>
    </row>
    <row r="9708" spans="2:2" ht="13.85" x14ac:dyDescent="0.3">
      <c r="B9708" s="55"/>
    </row>
    <row r="9709" spans="2:2" ht="13.85" x14ac:dyDescent="0.3">
      <c r="B9709" s="55"/>
    </row>
    <row r="9710" spans="2:2" ht="13.85" x14ac:dyDescent="0.3">
      <c r="B9710" s="55"/>
    </row>
    <row r="9711" spans="2:2" ht="13.85" x14ac:dyDescent="0.3">
      <c r="B9711" s="55"/>
    </row>
    <row r="9712" spans="2:2" ht="13.85" x14ac:dyDescent="0.3">
      <c r="B9712" s="55"/>
    </row>
    <row r="9713" spans="2:2" ht="13.85" x14ac:dyDescent="0.3">
      <c r="B9713" s="55"/>
    </row>
    <row r="9714" spans="2:2" ht="13.85" x14ac:dyDescent="0.3">
      <c r="B9714" s="55"/>
    </row>
    <row r="9715" spans="2:2" ht="13.85" x14ac:dyDescent="0.3">
      <c r="B9715" s="55"/>
    </row>
    <row r="9716" spans="2:2" ht="13.85" x14ac:dyDescent="0.3">
      <c r="B9716" s="55"/>
    </row>
    <row r="9717" spans="2:2" ht="13.85" x14ac:dyDescent="0.3">
      <c r="B9717" s="55"/>
    </row>
    <row r="9718" spans="2:2" ht="13.85" x14ac:dyDescent="0.3">
      <c r="B9718" s="55"/>
    </row>
    <row r="9719" spans="2:2" ht="13.85" x14ac:dyDescent="0.3">
      <c r="B9719" s="55"/>
    </row>
    <row r="9720" spans="2:2" ht="13.85" x14ac:dyDescent="0.3">
      <c r="B9720" s="55"/>
    </row>
    <row r="9721" spans="2:2" ht="13.85" x14ac:dyDescent="0.3">
      <c r="B9721" s="55"/>
    </row>
    <row r="9722" spans="2:2" ht="13.85" x14ac:dyDescent="0.3">
      <c r="B9722" s="55"/>
    </row>
    <row r="9723" spans="2:2" ht="13.85" x14ac:dyDescent="0.3">
      <c r="B9723" s="55"/>
    </row>
    <row r="9724" spans="2:2" ht="13.85" x14ac:dyDescent="0.3">
      <c r="B9724" s="55"/>
    </row>
    <row r="9725" spans="2:2" ht="13.85" x14ac:dyDescent="0.3">
      <c r="B9725" s="55"/>
    </row>
    <row r="9726" spans="2:2" ht="13.85" x14ac:dyDescent="0.3">
      <c r="B9726" s="55"/>
    </row>
    <row r="9727" spans="2:2" ht="13.85" x14ac:dyDescent="0.3">
      <c r="B9727" s="55"/>
    </row>
    <row r="9728" spans="2:2" ht="13.85" x14ac:dyDescent="0.3">
      <c r="B9728" s="55"/>
    </row>
    <row r="9729" spans="2:2" ht="13.85" x14ac:dyDescent="0.3">
      <c r="B9729" s="55"/>
    </row>
    <row r="9730" spans="2:2" ht="13.85" x14ac:dyDescent="0.3">
      <c r="B9730" s="55"/>
    </row>
    <row r="9731" spans="2:2" ht="13.85" x14ac:dyDescent="0.3">
      <c r="B9731" s="55"/>
    </row>
    <row r="9732" spans="2:2" ht="13.85" x14ac:dyDescent="0.3">
      <c r="B9732" s="55"/>
    </row>
    <row r="9733" spans="2:2" ht="13.85" x14ac:dyDescent="0.3">
      <c r="B9733" s="55"/>
    </row>
    <row r="9734" spans="2:2" ht="13.85" x14ac:dyDescent="0.3">
      <c r="B9734" s="55"/>
    </row>
    <row r="9735" spans="2:2" ht="13.85" x14ac:dyDescent="0.3">
      <c r="B9735" s="55"/>
    </row>
    <row r="9736" spans="2:2" ht="13.85" x14ac:dyDescent="0.3">
      <c r="B9736" s="55"/>
    </row>
    <row r="9737" spans="2:2" ht="13.85" x14ac:dyDescent="0.3">
      <c r="B9737" s="55"/>
    </row>
    <row r="9738" spans="2:2" ht="13.85" x14ac:dyDescent="0.3">
      <c r="B9738" s="55"/>
    </row>
    <row r="9739" spans="2:2" ht="13.85" x14ac:dyDescent="0.3">
      <c r="B9739" s="55"/>
    </row>
    <row r="9740" spans="2:2" ht="13.85" x14ac:dyDescent="0.3">
      <c r="B9740" s="55"/>
    </row>
    <row r="9741" spans="2:2" ht="13.85" x14ac:dyDescent="0.3">
      <c r="B9741" s="55"/>
    </row>
    <row r="9742" spans="2:2" ht="13.85" x14ac:dyDescent="0.3">
      <c r="B9742" s="55"/>
    </row>
    <row r="9743" spans="2:2" ht="13.85" x14ac:dyDescent="0.3">
      <c r="B9743" s="55"/>
    </row>
    <row r="9744" spans="2:2" ht="13.85" x14ac:dyDescent="0.3">
      <c r="B9744" s="55"/>
    </row>
    <row r="9745" spans="2:2" ht="13.85" x14ac:dyDescent="0.3">
      <c r="B9745" s="55"/>
    </row>
    <row r="9746" spans="2:2" ht="13.85" x14ac:dyDescent="0.3">
      <c r="B9746" s="55"/>
    </row>
    <row r="9747" spans="2:2" ht="13.85" x14ac:dyDescent="0.3">
      <c r="B9747" s="55"/>
    </row>
    <row r="9748" spans="2:2" ht="13.85" x14ac:dyDescent="0.3">
      <c r="B9748" s="55"/>
    </row>
    <row r="9749" spans="2:2" ht="13.85" x14ac:dyDescent="0.3">
      <c r="B9749" s="55"/>
    </row>
    <row r="9750" spans="2:2" ht="13.85" x14ac:dyDescent="0.3">
      <c r="B9750" s="55"/>
    </row>
    <row r="9751" spans="2:2" ht="13.85" x14ac:dyDescent="0.3">
      <c r="B9751" s="55"/>
    </row>
    <row r="9752" spans="2:2" ht="13.85" x14ac:dyDescent="0.3">
      <c r="B9752" s="55"/>
    </row>
    <row r="9753" spans="2:2" ht="13.85" x14ac:dyDescent="0.3">
      <c r="B9753" s="55"/>
    </row>
    <row r="9754" spans="2:2" ht="13.85" x14ac:dyDescent="0.3">
      <c r="B9754" s="55"/>
    </row>
    <row r="9755" spans="2:2" ht="13.85" x14ac:dyDescent="0.3">
      <c r="B9755" s="55"/>
    </row>
    <row r="9756" spans="2:2" ht="13.85" x14ac:dyDescent="0.3">
      <c r="B9756" s="55"/>
    </row>
    <row r="9757" spans="2:2" ht="13.85" x14ac:dyDescent="0.3">
      <c r="B9757" s="55"/>
    </row>
    <row r="9758" spans="2:2" ht="13.85" x14ac:dyDescent="0.3">
      <c r="B9758" s="55"/>
    </row>
    <row r="9759" spans="2:2" ht="13.85" x14ac:dyDescent="0.3">
      <c r="B9759" s="55"/>
    </row>
    <row r="9760" spans="2:2" ht="13.85" x14ac:dyDescent="0.3">
      <c r="B9760" s="55"/>
    </row>
    <row r="9761" spans="2:2" ht="13.85" x14ac:dyDescent="0.3">
      <c r="B9761" s="55"/>
    </row>
    <row r="9762" spans="2:2" ht="13.85" x14ac:dyDescent="0.3">
      <c r="B9762" s="55"/>
    </row>
    <row r="9763" spans="2:2" ht="13.85" x14ac:dyDescent="0.3">
      <c r="B9763" s="55"/>
    </row>
    <row r="9764" spans="2:2" ht="13.85" x14ac:dyDescent="0.3">
      <c r="B9764" s="55"/>
    </row>
    <row r="9765" spans="2:2" ht="13.85" x14ac:dyDescent="0.3">
      <c r="B9765" s="55"/>
    </row>
    <row r="9766" spans="2:2" ht="13.85" x14ac:dyDescent="0.3">
      <c r="B9766" s="55"/>
    </row>
    <row r="9767" spans="2:2" ht="13.85" x14ac:dyDescent="0.3">
      <c r="B9767" s="55"/>
    </row>
    <row r="9768" spans="2:2" ht="13.85" x14ac:dyDescent="0.3">
      <c r="B9768" s="55"/>
    </row>
    <row r="9769" spans="2:2" ht="13.85" x14ac:dyDescent="0.3">
      <c r="B9769" s="55"/>
    </row>
    <row r="9770" spans="2:2" ht="13.85" x14ac:dyDescent="0.3">
      <c r="B9770" s="55"/>
    </row>
    <row r="9771" spans="2:2" ht="13.85" x14ac:dyDescent="0.3">
      <c r="B9771" s="55"/>
    </row>
    <row r="9772" spans="2:2" ht="13.85" x14ac:dyDescent="0.3">
      <c r="B9772" s="55"/>
    </row>
    <row r="9773" spans="2:2" ht="13.85" x14ac:dyDescent="0.3">
      <c r="B9773" s="55"/>
    </row>
    <row r="9774" spans="2:2" ht="13.85" x14ac:dyDescent="0.3">
      <c r="B9774" s="55"/>
    </row>
    <row r="9775" spans="2:2" ht="13.85" x14ac:dyDescent="0.3">
      <c r="B9775" s="55"/>
    </row>
    <row r="9776" spans="2:2" ht="13.85" x14ac:dyDescent="0.3">
      <c r="B9776" s="55"/>
    </row>
    <row r="9777" spans="2:2" ht="13.85" x14ac:dyDescent="0.3">
      <c r="B9777" s="55"/>
    </row>
    <row r="9778" spans="2:2" ht="13.85" x14ac:dyDescent="0.3">
      <c r="B9778" s="55"/>
    </row>
    <row r="9779" spans="2:2" ht="13.85" x14ac:dyDescent="0.3">
      <c r="B9779" s="55"/>
    </row>
    <row r="9780" spans="2:2" ht="13.85" x14ac:dyDescent="0.3">
      <c r="B9780" s="55"/>
    </row>
    <row r="9781" spans="2:2" ht="13.85" x14ac:dyDescent="0.3">
      <c r="B9781" s="55"/>
    </row>
    <row r="9782" spans="2:2" ht="13.85" x14ac:dyDescent="0.3">
      <c r="B9782" s="55"/>
    </row>
    <row r="9783" spans="2:2" ht="13.85" x14ac:dyDescent="0.3">
      <c r="B9783" s="55"/>
    </row>
    <row r="9784" spans="2:2" ht="13.85" x14ac:dyDescent="0.3">
      <c r="B9784" s="55"/>
    </row>
    <row r="9785" spans="2:2" ht="13.85" x14ac:dyDescent="0.3">
      <c r="B9785" s="55"/>
    </row>
    <row r="9786" spans="2:2" ht="13.85" x14ac:dyDescent="0.3">
      <c r="B9786" s="55"/>
    </row>
    <row r="9787" spans="2:2" ht="13.85" x14ac:dyDescent="0.3">
      <c r="B9787" s="55"/>
    </row>
    <row r="9788" spans="2:2" ht="13.85" x14ac:dyDescent="0.3">
      <c r="B9788" s="55"/>
    </row>
    <row r="9789" spans="2:2" ht="13.85" x14ac:dyDescent="0.3">
      <c r="B9789" s="55"/>
    </row>
    <row r="9790" spans="2:2" ht="13.85" x14ac:dyDescent="0.3">
      <c r="B9790" s="55"/>
    </row>
    <row r="9791" spans="2:2" ht="13.85" x14ac:dyDescent="0.3">
      <c r="B9791" s="55"/>
    </row>
    <row r="9792" spans="2:2" ht="13.85" x14ac:dyDescent="0.3">
      <c r="B9792" s="55"/>
    </row>
    <row r="9793" spans="2:2" ht="13.85" x14ac:dyDescent="0.3">
      <c r="B9793" s="55"/>
    </row>
    <row r="9794" spans="2:2" ht="13.85" x14ac:dyDescent="0.3">
      <c r="B9794" s="55"/>
    </row>
    <row r="9795" spans="2:2" ht="13.85" x14ac:dyDescent="0.3">
      <c r="B9795" s="55"/>
    </row>
    <row r="9796" spans="2:2" ht="13.85" x14ac:dyDescent="0.3">
      <c r="B9796" s="55"/>
    </row>
    <row r="9797" spans="2:2" ht="13.85" x14ac:dyDescent="0.3">
      <c r="B9797" s="55"/>
    </row>
    <row r="9798" spans="2:2" ht="13.85" x14ac:dyDescent="0.3">
      <c r="B9798" s="55"/>
    </row>
    <row r="9799" spans="2:2" ht="13.85" x14ac:dyDescent="0.3">
      <c r="B9799" s="55"/>
    </row>
    <row r="9800" spans="2:2" ht="13.85" x14ac:dyDescent="0.3">
      <c r="B9800" s="55"/>
    </row>
    <row r="9801" spans="2:2" ht="13.85" x14ac:dyDescent="0.3">
      <c r="B9801" s="55"/>
    </row>
    <row r="9802" spans="2:2" ht="13.85" x14ac:dyDescent="0.3">
      <c r="B9802" s="55"/>
    </row>
    <row r="9803" spans="2:2" ht="13.85" x14ac:dyDescent="0.3">
      <c r="B9803" s="55"/>
    </row>
    <row r="9804" spans="2:2" ht="13.85" x14ac:dyDescent="0.3">
      <c r="B9804" s="55"/>
    </row>
    <row r="9805" spans="2:2" ht="13.85" x14ac:dyDescent="0.3">
      <c r="B9805" s="55"/>
    </row>
    <row r="9806" spans="2:2" ht="13.85" x14ac:dyDescent="0.3">
      <c r="B9806" s="55"/>
    </row>
    <row r="9807" spans="2:2" ht="13.85" x14ac:dyDescent="0.3">
      <c r="B9807" s="55"/>
    </row>
    <row r="9808" spans="2:2" ht="13.85" x14ac:dyDescent="0.3">
      <c r="B9808" s="55"/>
    </row>
    <row r="9809" spans="2:2" ht="13.85" x14ac:dyDescent="0.3">
      <c r="B9809" s="55"/>
    </row>
    <row r="9810" spans="2:2" ht="13.85" x14ac:dyDescent="0.3">
      <c r="B9810" s="55"/>
    </row>
    <row r="9811" spans="2:2" ht="13.85" x14ac:dyDescent="0.3">
      <c r="B9811" s="55"/>
    </row>
    <row r="9812" spans="2:2" ht="13.85" x14ac:dyDescent="0.3">
      <c r="B9812" s="55"/>
    </row>
    <row r="9813" spans="2:2" ht="13.85" x14ac:dyDescent="0.3">
      <c r="B9813" s="55"/>
    </row>
    <row r="9814" spans="2:2" ht="13.85" x14ac:dyDescent="0.3">
      <c r="B9814" s="55"/>
    </row>
    <row r="9815" spans="2:2" ht="13.85" x14ac:dyDescent="0.3">
      <c r="B9815" s="55"/>
    </row>
    <row r="9816" spans="2:2" ht="13.85" x14ac:dyDescent="0.3">
      <c r="B9816" s="55"/>
    </row>
    <row r="9817" spans="2:2" ht="13.85" x14ac:dyDescent="0.3">
      <c r="B9817" s="55"/>
    </row>
    <row r="9818" spans="2:2" ht="13.85" x14ac:dyDescent="0.3">
      <c r="B9818" s="55"/>
    </row>
    <row r="9819" spans="2:2" ht="13.85" x14ac:dyDescent="0.3">
      <c r="B9819" s="55"/>
    </row>
    <row r="9820" spans="2:2" ht="13.85" x14ac:dyDescent="0.3">
      <c r="B9820" s="55"/>
    </row>
    <row r="9821" spans="2:2" ht="13.85" x14ac:dyDescent="0.3">
      <c r="B9821" s="55"/>
    </row>
    <row r="9822" spans="2:2" ht="13.85" x14ac:dyDescent="0.3">
      <c r="B9822" s="55"/>
    </row>
    <row r="9823" spans="2:2" ht="13.85" x14ac:dyDescent="0.3">
      <c r="B9823" s="55"/>
    </row>
    <row r="9824" spans="2:2" ht="13.85" x14ac:dyDescent="0.3">
      <c r="B9824" s="55"/>
    </row>
    <row r="9825" spans="2:2" ht="13.85" x14ac:dyDescent="0.3">
      <c r="B9825" s="55"/>
    </row>
    <row r="9826" spans="2:2" ht="13.85" x14ac:dyDescent="0.3">
      <c r="B9826" s="55"/>
    </row>
    <row r="9827" spans="2:2" ht="13.85" x14ac:dyDescent="0.3">
      <c r="B9827" s="55"/>
    </row>
    <row r="9828" spans="2:2" ht="13.85" x14ac:dyDescent="0.3">
      <c r="B9828" s="55"/>
    </row>
    <row r="9829" spans="2:2" ht="13.85" x14ac:dyDescent="0.3">
      <c r="B9829" s="55"/>
    </row>
    <row r="9830" spans="2:2" ht="13.85" x14ac:dyDescent="0.3">
      <c r="B9830" s="55"/>
    </row>
    <row r="9831" spans="2:2" ht="13.85" x14ac:dyDescent="0.3">
      <c r="B9831" s="55"/>
    </row>
    <row r="9832" spans="2:2" ht="13.85" x14ac:dyDescent="0.3">
      <c r="B9832" s="55"/>
    </row>
    <row r="9833" spans="2:2" ht="13.85" x14ac:dyDescent="0.3">
      <c r="B9833" s="55"/>
    </row>
    <row r="9834" spans="2:2" ht="13.85" x14ac:dyDescent="0.3">
      <c r="B9834" s="55"/>
    </row>
    <row r="9835" spans="2:2" ht="13.85" x14ac:dyDescent="0.3">
      <c r="B9835" s="55"/>
    </row>
    <row r="9836" spans="2:2" ht="13.85" x14ac:dyDescent="0.3">
      <c r="B9836" s="55"/>
    </row>
    <row r="9837" spans="2:2" ht="13.85" x14ac:dyDescent="0.3">
      <c r="B9837" s="55"/>
    </row>
    <row r="9838" spans="2:2" ht="13.85" x14ac:dyDescent="0.3">
      <c r="B9838" s="55"/>
    </row>
    <row r="9839" spans="2:2" ht="13.85" x14ac:dyDescent="0.3">
      <c r="B9839" s="55"/>
    </row>
    <row r="9840" spans="2:2" ht="13.85" x14ac:dyDescent="0.3">
      <c r="B9840" s="55"/>
    </row>
    <row r="9841" spans="2:2" ht="13.85" x14ac:dyDescent="0.3">
      <c r="B9841" s="55"/>
    </row>
    <row r="9842" spans="2:2" ht="13.85" x14ac:dyDescent="0.3">
      <c r="B9842" s="55"/>
    </row>
    <row r="9843" spans="2:2" ht="13.85" x14ac:dyDescent="0.3">
      <c r="B9843" s="55"/>
    </row>
    <row r="9844" spans="2:2" ht="13.85" x14ac:dyDescent="0.3">
      <c r="B9844" s="55"/>
    </row>
    <row r="9845" spans="2:2" ht="13.85" x14ac:dyDescent="0.3">
      <c r="B9845" s="55"/>
    </row>
    <row r="9846" spans="2:2" ht="13.85" x14ac:dyDescent="0.3">
      <c r="B9846" s="55"/>
    </row>
    <row r="9847" spans="2:2" ht="13.85" x14ac:dyDescent="0.3">
      <c r="B9847" s="55"/>
    </row>
    <row r="9848" spans="2:2" ht="13.85" x14ac:dyDescent="0.3">
      <c r="B9848" s="55"/>
    </row>
    <row r="9849" spans="2:2" ht="13.85" x14ac:dyDescent="0.3">
      <c r="B9849" s="55"/>
    </row>
    <row r="9850" spans="2:2" ht="13.85" x14ac:dyDescent="0.3">
      <c r="B9850" s="55"/>
    </row>
    <row r="9851" spans="2:2" ht="13.85" x14ac:dyDescent="0.3">
      <c r="B9851" s="55"/>
    </row>
    <row r="9852" spans="2:2" ht="13.85" x14ac:dyDescent="0.3">
      <c r="B9852" s="55"/>
    </row>
    <row r="9853" spans="2:2" ht="13.85" x14ac:dyDescent="0.3">
      <c r="B9853" s="55"/>
    </row>
    <row r="9854" spans="2:2" ht="13.85" x14ac:dyDescent="0.3">
      <c r="B9854" s="55"/>
    </row>
    <row r="9855" spans="2:2" ht="13.85" x14ac:dyDescent="0.3">
      <c r="B9855" s="55"/>
    </row>
    <row r="9856" spans="2:2" ht="13.85" x14ac:dyDescent="0.3">
      <c r="B9856" s="55"/>
    </row>
    <row r="9857" spans="2:2" ht="13.85" x14ac:dyDescent="0.3">
      <c r="B9857" s="55"/>
    </row>
    <row r="9858" spans="2:2" ht="13.85" x14ac:dyDescent="0.3">
      <c r="B9858" s="55"/>
    </row>
    <row r="9859" spans="2:2" ht="13.85" x14ac:dyDescent="0.3">
      <c r="B9859" s="55"/>
    </row>
    <row r="9860" spans="2:2" ht="13.85" x14ac:dyDescent="0.3">
      <c r="B9860" s="55"/>
    </row>
    <row r="9861" spans="2:2" ht="13.85" x14ac:dyDescent="0.3">
      <c r="B9861" s="55"/>
    </row>
    <row r="9862" spans="2:2" ht="13.85" x14ac:dyDescent="0.3">
      <c r="B9862" s="55"/>
    </row>
    <row r="9863" spans="2:2" ht="13.85" x14ac:dyDescent="0.3">
      <c r="B9863" s="55"/>
    </row>
    <row r="9864" spans="2:2" ht="13.85" x14ac:dyDescent="0.3">
      <c r="B9864" s="55"/>
    </row>
    <row r="9865" spans="2:2" ht="13.85" x14ac:dyDescent="0.3">
      <c r="B9865" s="55"/>
    </row>
    <row r="9866" spans="2:2" ht="13.85" x14ac:dyDescent="0.3">
      <c r="B9866" s="55"/>
    </row>
    <row r="9867" spans="2:2" ht="13.85" x14ac:dyDescent="0.3">
      <c r="B9867" s="55"/>
    </row>
    <row r="9868" spans="2:2" ht="13.85" x14ac:dyDescent="0.3">
      <c r="B9868" s="55"/>
    </row>
    <row r="9869" spans="2:2" ht="13.85" x14ac:dyDescent="0.3">
      <c r="B9869" s="55"/>
    </row>
    <row r="9870" spans="2:2" ht="13.85" x14ac:dyDescent="0.3">
      <c r="B9870" s="55"/>
    </row>
    <row r="9871" spans="2:2" ht="13.85" x14ac:dyDescent="0.3">
      <c r="B9871" s="55"/>
    </row>
    <row r="9872" spans="2:2" ht="13.85" x14ac:dyDescent="0.3">
      <c r="B9872" s="55"/>
    </row>
    <row r="9873" spans="2:2" ht="13.85" x14ac:dyDescent="0.3">
      <c r="B9873" s="55"/>
    </row>
    <row r="9874" spans="2:2" ht="13.85" x14ac:dyDescent="0.3">
      <c r="B9874" s="55"/>
    </row>
    <row r="9875" spans="2:2" ht="13.85" x14ac:dyDescent="0.3">
      <c r="B9875" s="55"/>
    </row>
    <row r="9876" spans="2:2" ht="13.85" x14ac:dyDescent="0.3">
      <c r="B9876" s="55"/>
    </row>
    <row r="9877" spans="2:2" ht="13.85" x14ac:dyDescent="0.3">
      <c r="B9877" s="55"/>
    </row>
    <row r="9878" spans="2:2" ht="13.85" x14ac:dyDescent="0.3">
      <c r="B9878" s="55"/>
    </row>
    <row r="9879" spans="2:2" ht="13.85" x14ac:dyDescent="0.3">
      <c r="B9879" s="55"/>
    </row>
    <row r="9880" spans="2:2" ht="13.85" x14ac:dyDescent="0.3">
      <c r="B9880" s="55"/>
    </row>
    <row r="9881" spans="2:2" ht="13.85" x14ac:dyDescent="0.3">
      <c r="B9881" s="55"/>
    </row>
    <row r="9882" spans="2:2" ht="13.85" x14ac:dyDescent="0.3">
      <c r="B9882" s="55"/>
    </row>
    <row r="9883" spans="2:2" ht="13.85" x14ac:dyDescent="0.3">
      <c r="B9883" s="55"/>
    </row>
    <row r="9884" spans="2:2" ht="13.85" x14ac:dyDescent="0.3">
      <c r="B9884" s="55"/>
    </row>
    <row r="9885" spans="2:2" ht="13.85" x14ac:dyDescent="0.3">
      <c r="B9885" s="55"/>
    </row>
    <row r="9886" spans="2:2" ht="13.85" x14ac:dyDescent="0.3">
      <c r="B9886" s="55"/>
    </row>
    <row r="9887" spans="2:2" ht="13.85" x14ac:dyDescent="0.3">
      <c r="B9887" s="55"/>
    </row>
    <row r="9888" spans="2:2" ht="13.85" x14ac:dyDescent="0.3">
      <c r="B9888" s="55"/>
    </row>
    <row r="9889" spans="2:2" ht="13.85" x14ac:dyDescent="0.3">
      <c r="B9889" s="55"/>
    </row>
    <row r="9890" spans="2:2" ht="13.85" x14ac:dyDescent="0.3">
      <c r="B9890" s="55"/>
    </row>
    <row r="9891" spans="2:2" ht="13.85" x14ac:dyDescent="0.3">
      <c r="B9891" s="55"/>
    </row>
    <row r="9892" spans="2:2" ht="13.85" x14ac:dyDescent="0.3">
      <c r="B9892" s="55"/>
    </row>
    <row r="9893" spans="2:2" ht="13.85" x14ac:dyDescent="0.3">
      <c r="B9893" s="55"/>
    </row>
    <row r="9894" spans="2:2" ht="13.85" x14ac:dyDescent="0.3">
      <c r="B9894" s="55"/>
    </row>
    <row r="9895" spans="2:2" ht="13.85" x14ac:dyDescent="0.3">
      <c r="B9895" s="55"/>
    </row>
    <row r="9896" spans="2:2" ht="13.85" x14ac:dyDescent="0.3">
      <c r="B9896" s="55"/>
    </row>
    <row r="9897" spans="2:2" ht="13.85" x14ac:dyDescent="0.3">
      <c r="B9897" s="55"/>
    </row>
    <row r="9898" spans="2:2" ht="13.85" x14ac:dyDescent="0.3">
      <c r="B9898" s="55"/>
    </row>
    <row r="9899" spans="2:2" ht="13.85" x14ac:dyDescent="0.3">
      <c r="B9899" s="55"/>
    </row>
    <row r="9900" spans="2:2" ht="13.85" x14ac:dyDescent="0.3">
      <c r="B9900" s="55"/>
    </row>
    <row r="9901" spans="2:2" ht="13.85" x14ac:dyDescent="0.3">
      <c r="B9901" s="55"/>
    </row>
    <row r="9902" spans="2:2" ht="13.85" x14ac:dyDescent="0.3">
      <c r="B9902" s="55"/>
    </row>
    <row r="9903" spans="2:2" ht="13.85" x14ac:dyDescent="0.3">
      <c r="B9903" s="55"/>
    </row>
    <row r="9904" spans="2:2" ht="13.85" x14ac:dyDescent="0.3">
      <c r="B9904" s="55"/>
    </row>
    <row r="9905" spans="2:2" ht="13.85" x14ac:dyDescent="0.3">
      <c r="B9905" s="55"/>
    </row>
    <row r="9906" spans="2:2" ht="13.85" x14ac:dyDescent="0.3">
      <c r="B9906" s="55"/>
    </row>
    <row r="9907" spans="2:2" ht="13.85" x14ac:dyDescent="0.3">
      <c r="B9907" s="55"/>
    </row>
    <row r="9908" spans="2:2" ht="13.85" x14ac:dyDescent="0.3">
      <c r="B9908" s="55"/>
    </row>
    <row r="9909" spans="2:2" ht="13.85" x14ac:dyDescent="0.3">
      <c r="B9909" s="55"/>
    </row>
    <row r="9910" spans="2:2" ht="13.85" x14ac:dyDescent="0.3">
      <c r="B9910" s="55"/>
    </row>
    <row r="9911" spans="2:2" ht="13.85" x14ac:dyDescent="0.3">
      <c r="B9911" s="55"/>
    </row>
    <row r="9912" spans="2:2" ht="13.85" x14ac:dyDescent="0.3">
      <c r="B9912" s="55"/>
    </row>
    <row r="9913" spans="2:2" ht="13.85" x14ac:dyDescent="0.3">
      <c r="B9913" s="55"/>
    </row>
    <row r="9914" spans="2:2" ht="13.85" x14ac:dyDescent="0.3">
      <c r="B9914" s="55"/>
    </row>
    <row r="9915" spans="2:2" ht="13.85" x14ac:dyDescent="0.3">
      <c r="B9915" s="55"/>
    </row>
    <row r="9916" spans="2:2" ht="13.85" x14ac:dyDescent="0.3">
      <c r="B9916" s="55"/>
    </row>
    <row r="9917" spans="2:2" ht="13.85" x14ac:dyDescent="0.3">
      <c r="B9917" s="55"/>
    </row>
    <row r="9918" spans="2:2" ht="13.85" x14ac:dyDescent="0.3">
      <c r="B9918" s="55"/>
    </row>
    <row r="9919" spans="2:2" ht="13.85" x14ac:dyDescent="0.3">
      <c r="B9919" s="55"/>
    </row>
    <row r="9920" spans="2:2" ht="13.85" x14ac:dyDescent="0.3">
      <c r="B9920" s="55"/>
    </row>
    <row r="9921" spans="2:2" ht="13.85" x14ac:dyDescent="0.3">
      <c r="B9921" s="55"/>
    </row>
    <row r="9922" spans="2:2" ht="13.85" x14ac:dyDescent="0.3">
      <c r="B9922" s="55"/>
    </row>
    <row r="9923" spans="2:2" ht="13.85" x14ac:dyDescent="0.3">
      <c r="B9923" s="55"/>
    </row>
    <row r="9924" spans="2:2" ht="13.85" x14ac:dyDescent="0.3">
      <c r="B9924" s="55"/>
    </row>
    <row r="9925" spans="2:2" ht="13.85" x14ac:dyDescent="0.3">
      <c r="B9925" s="55"/>
    </row>
    <row r="9926" spans="2:2" ht="13.85" x14ac:dyDescent="0.3">
      <c r="B9926" s="55"/>
    </row>
    <row r="9927" spans="2:2" ht="13.85" x14ac:dyDescent="0.3">
      <c r="B9927" s="55"/>
    </row>
    <row r="9928" spans="2:2" ht="13.85" x14ac:dyDescent="0.3">
      <c r="B9928" s="55"/>
    </row>
    <row r="9929" spans="2:2" ht="13.85" x14ac:dyDescent="0.3">
      <c r="B9929" s="55"/>
    </row>
    <row r="9930" spans="2:2" ht="13.85" x14ac:dyDescent="0.3">
      <c r="B9930" s="55"/>
    </row>
    <row r="9931" spans="2:2" ht="13.85" x14ac:dyDescent="0.3">
      <c r="B9931" s="55"/>
    </row>
    <row r="9932" spans="2:2" ht="13.85" x14ac:dyDescent="0.3">
      <c r="B9932" s="55"/>
    </row>
    <row r="9933" spans="2:2" ht="13.85" x14ac:dyDescent="0.3">
      <c r="B9933" s="55"/>
    </row>
    <row r="9934" spans="2:2" ht="13.85" x14ac:dyDescent="0.3">
      <c r="B9934" s="55"/>
    </row>
    <row r="9935" spans="2:2" ht="13.85" x14ac:dyDescent="0.3">
      <c r="B9935" s="55"/>
    </row>
    <row r="9936" spans="2:2" ht="13.85" x14ac:dyDescent="0.3">
      <c r="B9936" s="55"/>
    </row>
    <row r="9937" spans="2:2" ht="13.85" x14ac:dyDescent="0.3">
      <c r="B9937" s="55"/>
    </row>
    <row r="9938" spans="2:2" ht="13.85" x14ac:dyDescent="0.3">
      <c r="B9938" s="55"/>
    </row>
    <row r="9939" spans="2:2" ht="13.85" x14ac:dyDescent="0.3">
      <c r="B9939" s="55"/>
    </row>
    <row r="9940" spans="2:2" ht="13.85" x14ac:dyDescent="0.3">
      <c r="B9940" s="55"/>
    </row>
    <row r="9941" spans="2:2" ht="13.85" x14ac:dyDescent="0.3">
      <c r="B9941" s="55"/>
    </row>
    <row r="9942" spans="2:2" ht="13.85" x14ac:dyDescent="0.3">
      <c r="B9942" s="55"/>
    </row>
    <row r="9943" spans="2:2" ht="13.85" x14ac:dyDescent="0.3">
      <c r="B9943" s="55"/>
    </row>
    <row r="9944" spans="2:2" ht="13.85" x14ac:dyDescent="0.3">
      <c r="B9944" s="55"/>
    </row>
    <row r="9945" spans="2:2" ht="13.85" x14ac:dyDescent="0.3">
      <c r="B9945" s="55"/>
    </row>
    <row r="9946" spans="2:2" ht="13.85" x14ac:dyDescent="0.3">
      <c r="B9946" s="55"/>
    </row>
    <row r="9947" spans="2:2" ht="13.85" x14ac:dyDescent="0.3">
      <c r="B9947" s="55"/>
    </row>
    <row r="9948" spans="2:2" ht="13.85" x14ac:dyDescent="0.3">
      <c r="B9948" s="55"/>
    </row>
    <row r="9949" spans="2:2" ht="13.85" x14ac:dyDescent="0.3">
      <c r="B9949" s="55"/>
    </row>
    <row r="9950" spans="2:2" ht="13.85" x14ac:dyDescent="0.3">
      <c r="B9950" s="55"/>
    </row>
    <row r="9951" spans="2:2" ht="13.85" x14ac:dyDescent="0.3">
      <c r="B9951" s="55"/>
    </row>
    <row r="9952" spans="2:2" ht="13.85" x14ac:dyDescent="0.3">
      <c r="B9952" s="55"/>
    </row>
    <row r="9953" spans="2:2" ht="13.85" x14ac:dyDescent="0.3">
      <c r="B9953" s="55"/>
    </row>
    <row r="9954" spans="2:2" ht="13.85" x14ac:dyDescent="0.3">
      <c r="B9954" s="55"/>
    </row>
    <row r="9955" spans="2:2" ht="13.85" x14ac:dyDescent="0.3">
      <c r="B9955" s="55"/>
    </row>
    <row r="9956" spans="2:2" ht="13.85" x14ac:dyDescent="0.3">
      <c r="B9956" s="55"/>
    </row>
    <row r="9957" spans="2:2" ht="13.85" x14ac:dyDescent="0.3">
      <c r="B9957" s="55"/>
    </row>
    <row r="9958" spans="2:2" ht="13.85" x14ac:dyDescent="0.3">
      <c r="B9958" s="55"/>
    </row>
    <row r="9959" spans="2:2" ht="13.85" x14ac:dyDescent="0.3">
      <c r="B9959" s="55"/>
    </row>
    <row r="9960" spans="2:2" ht="13.85" x14ac:dyDescent="0.3">
      <c r="B9960" s="55"/>
    </row>
    <row r="9961" spans="2:2" ht="13.85" x14ac:dyDescent="0.3">
      <c r="B9961" s="55"/>
    </row>
    <row r="9962" spans="2:2" ht="13.85" x14ac:dyDescent="0.3">
      <c r="B9962" s="55"/>
    </row>
    <row r="9963" spans="2:2" ht="13.85" x14ac:dyDescent="0.3">
      <c r="B9963" s="55"/>
    </row>
    <row r="9964" spans="2:2" ht="13.85" x14ac:dyDescent="0.3">
      <c r="B9964" s="55"/>
    </row>
    <row r="9965" spans="2:2" ht="13.85" x14ac:dyDescent="0.3">
      <c r="B9965" s="55"/>
    </row>
    <row r="9966" spans="2:2" ht="13.85" x14ac:dyDescent="0.3">
      <c r="B9966" s="55"/>
    </row>
    <row r="9967" spans="2:2" ht="13.85" x14ac:dyDescent="0.3">
      <c r="B9967" s="55"/>
    </row>
    <row r="9968" spans="2:2" ht="13.85" x14ac:dyDescent="0.3">
      <c r="B9968" s="55"/>
    </row>
    <row r="9969" spans="2:2" ht="13.85" x14ac:dyDescent="0.3">
      <c r="B9969" s="55"/>
    </row>
    <row r="9970" spans="2:2" ht="13.85" x14ac:dyDescent="0.3">
      <c r="B9970" s="55"/>
    </row>
    <row r="9971" spans="2:2" ht="13.85" x14ac:dyDescent="0.3">
      <c r="B9971" s="55"/>
    </row>
    <row r="9972" spans="2:2" ht="13.85" x14ac:dyDescent="0.3">
      <c r="B9972" s="55"/>
    </row>
    <row r="9973" spans="2:2" ht="13.85" x14ac:dyDescent="0.3">
      <c r="B9973" s="55"/>
    </row>
    <row r="9974" spans="2:2" ht="13.85" x14ac:dyDescent="0.3">
      <c r="B9974" s="55"/>
    </row>
    <row r="9975" spans="2:2" ht="13.85" x14ac:dyDescent="0.3">
      <c r="B9975" s="55"/>
    </row>
    <row r="9976" spans="2:2" ht="13.85" x14ac:dyDescent="0.3">
      <c r="B9976" s="55"/>
    </row>
    <row r="9977" spans="2:2" ht="13.85" x14ac:dyDescent="0.3">
      <c r="B9977" s="55"/>
    </row>
    <row r="9978" spans="2:2" ht="13.85" x14ac:dyDescent="0.3">
      <c r="B9978" s="55"/>
    </row>
    <row r="9979" spans="2:2" ht="13.85" x14ac:dyDescent="0.3">
      <c r="B9979" s="55"/>
    </row>
    <row r="9980" spans="2:2" ht="13.85" x14ac:dyDescent="0.3">
      <c r="B9980" s="55"/>
    </row>
    <row r="9981" spans="2:2" ht="13.85" x14ac:dyDescent="0.3">
      <c r="B9981" s="55"/>
    </row>
    <row r="9982" spans="2:2" ht="13.85" x14ac:dyDescent="0.3">
      <c r="B9982" s="55"/>
    </row>
    <row r="9983" spans="2:2" ht="13.85" x14ac:dyDescent="0.3">
      <c r="B9983" s="55"/>
    </row>
    <row r="9984" spans="2:2" ht="13.85" x14ac:dyDescent="0.3">
      <c r="B9984" s="55"/>
    </row>
    <row r="9985" spans="2:2" ht="13.85" x14ac:dyDescent="0.3">
      <c r="B9985" s="55"/>
    </row>
    <row r="9986" spans="2:2" ht="13.85" x14ac:dyDescent="0.3">
      <c r="B9986" s="55"/>
    </row>
    <row r="9987" spans="2:2" ht="13.85" x14ac:dyDescent="0.3">
      <c r="B9987" s="55"/>
    </row>
    <row r="9988" spans="2:2" ht="13.85" x14ac:dyDescent="0.3">
      <c r="B9988" s="55"/>
    </row>
    <row r="9989" spans="2:2" ht="13.85" x14ac:dyDescent="0.3">
      <c r="B9989" s="55"/>
    </row>
    <row r="9990" spans="2:2" ht="13.85" x14ac:dyDescent="0.3">
      <c r="B9990" s="55"/>
    </row>
    <row r="9991" spans="2:2" ht="13.85" x14ac:dyDescent="0.3">
      <c r="B9991" s="55"/>
    </row>
    <row r="9992" spans="2:2" ht="13.85" x14ac:dyDescent="0.3">
      <c r="B9992" s="55"/>
    </row>
    <row r="9993" spans="2:2" ht="13.85" x14ac:dyDescent="0.3">
      <c r="B9993" s="55"/>
    </row>
    <row r="9994" spans="2:2" ht="13.85" x14ac:dyDescent="0.3">
      <c r="B9994" s="55"/>
    </row>
    <row r="9995" spans="2:2" ht="13.85" x14ac:dyDescent="0.3">
      <c r="B9995" s="55"/>
    </row>
    <row r="9996" spans="2:2" ht="13.85" x14ac:dyDescent="0.3">
      <c r="B9996" s="55"/>
    </row>
    <row r="9997" spans="2:2" ht="13.85" x14ac:dyDescent="0.3">
      <c r="B9997" s="55"/>
    </row>
    <row r="9998" spans="2:2" ht="13.85" x14ac:dyDescent="0.3">
      <c r="B9998" s="55"/>
    </row>
    <row r="9999" spans="2:2" ht="13.85" x14ac:dyDescent="0.3">
      <c r="B9999" s="55"/>
    </row>
    <row r="10000" spans="2:2" ht="13.85" x14ac:dyDescent="0.3">
      <c r="B10000" s="55"/>
    </row>
    <row r="10001" spans="2:2" ht="13.85" x14ac:dyDescent="0.3">
      <c r="B10001" s="55"/>
    </row>
    <row r="10002" spans="2:2" ht="13.85" x14ac:dyDescent="0.3">
      <c r="B10002" s="55"/>
    </row>
    <row r="10003" spans="2:2" ht="13.85" x14ac:dyDescent="0.3">
      <c r="B10003" s="55"/>
    </row>
    <row r="10004" spans="2:2" ht="13.85" x14ac:dyDescent="0.3">
      <c r="B10004" s="55"/>
    </row>
    <row r="10005" spans="2:2" ht="13.85" x14ac:dyDescent="0.3">
      <c r="B10005" s="55"/>
    </row>
    <row r="10006" spans="2:2" ht="13.85" x14ac:dyDescent="0.3">
      <c r="B10006" s="55"/>
    </row>
    <row r="10007" spans="2:2" ht="13.85" x14ac:dyDescent="0.3">
      <c r="B10007" s="55"/>
    </row>
    <row r="10008" spans="2:2" ht="13.85" x14ac:dyDescent="0.3">
      <c r="B10008" s="55"/>
    </row>
    <row r="10009" spans="2:2" ht="13.85" x14ac:dyDescent="0.3">
      <c r="B10009" s="55"/>
    </row>
    <row r="10010" spans="2:2" ht="13.85" x14ac:dyDescent="0.3">
      <c r="B10010" s="55"/>
    </row>
    <row r="10011" spans="2:2" ht="13.85" x14ac:dyDescent="0.3">
      <c r="B10011" s="55"/>
    </row>
    <row r="10012" spans="2:2" ht="13.85" x14ac:dyDescent="0.3">
      <c r="B10012" s="55"/>
    </row>
    <row r="10013" spans="2:2" ht="13.85" x14ac:dyDescent="0.3">
      <c r="B10013" s="55"/>
    </row>
    <row r="10014" spans="2:2" ht="13.85" x14ac:dyDescent="0.3">
      <c r="B10014" s="55"/>
    </row>
    <row r="10015" spans="2:2" ht="13.85" x14ac:dyDescent="0.3">
      <c r="B10015" s="55"/>
    </row>
    <row r="10016" spans="2:2" ht="13.85" x14ac:dyDescent="0.3">
      <c r="B10016" s="55"/>
    </row>
    <row r="10017" spans="2:2" ht="13.85" x14ac:dyDescent="0.3">
      <c r="B10017" s="55"/>
    </row>
    <row r="10018" spans="2:2" ht="13.85" x14ac:dyDescent="0.3">
      <c r="B10018" s="55"/>
    </row>
    <row r="10019" spans="2:2" ht="13.85" x14ac:dyDescent="0.3">
      <c r="B10019" s="55"/>
    </row>
    <row r="10020" spans="2:2" ht="13.85" x14ac:dyDescent="0.3">
      <c r="B10020" s="55"/>
    </row>
    <row r="10021" spans="2:2" ht="13.85" x14ac:dyDescent="0.3">
      <c r="B10021" s="55"/>
    </row>
    <row r="10022" spans="2:2" ht="13.85" x14ac:dyDescent="0.3">
      <c r="B10022" s="55"/>
    </row>
    <row r="10023" spans="2:2" ht="13.85" x14ac:dyDescent="0.3">
      <c r="B10023" s="55"/>
    </row>
    <row r="10024" spans="2:2" ht="13.85" x14ac:dyDescent="0.3">
      <c r="B10024" s="55"/>
    </row>
    <row r="10025" spans="2:2" ht="13.85" x14ac:dyDescent="0.3">
      <c r="B10025" s="55"/>
    </row>
    <row r="10026" spans="2:2" ht="13.85" x14ac:dyDescent="0.3">
      <c r="B10026" s="55"/>
    </row>
    <row r="10027" spans="2:2" ht="13.85" x14ac:dyDescent="0.3">
      <c r="B10027" s="55"/>
    </row>
    <row r="10028" spans="2:2" ht="13.85" x14ac:dyDescent="0.3">
      <c r="B10028" s="55"/>
    </row>
    <row r="10029" spans="2:2" ht="13.85" x14ac:dyDescent="0.3">
      <c r="B10029" s="55"/>
    </row>
    <row r="10030" spans="2:2" ht="13.85" x14ac:dyDescent="0.3">
      <c r="B10030" s="55"/>
    </row>
    <row r="10031" spans="2:2" ht="13.85" x14ac:dyDescent="0.3">
      <c r="B10031" s="55"/>
    </row>
    <row r="10032" spans="2:2" ht="13.85" x14ac:dyDescent="0.3">
      <c r="B10032" s="55"/>
    </row>
    <row r="10033" spans="2:2" ht="13.85" x14ac:dyDescent="0.3">
      <c r="B10033" s="55"/>
    </row>
    <row r="10034" spans="2:2" ht="13.85" x14ac:dyDescent="0.3">
      <c r="B10034" s="55"/>
    </row>
    <row r="10035" spans="2:2" ht="13.85" x14ac:dyDescent="0.3">
      <c r="B10035" s="55"/>
    </row>
    <row r="10036" spans="2:2" ht="13.85" x14ac:dyDescent="0.3">
      <c r="B10036" s="55"/>
    </row>
    <row r="10037" spans="2:2" ht="13.85" x14ac:dyDescent="0.3">
      <c r="B10037" s="55"/>
    </row>
    <row r="10038" spans="2:2" ht="13.85" x14ac:dyDescent="0.3">
      <c r="B10038" s="55"/>
    </row>
    <row r="10039" spans="2:2" ht="13.85" x14ac:dyDescent="0.3">
      <c r="B10039" s="55"/>
    </row>
    <row r="10040" spans="2:2" ht="13.85" x14ac:dyDescent="0.3">
      <c r="B10040" s="55"/>
    </row>
    <row r="10041" spans="2:2" ht="13.85" x14ac:dyDescent="0.3">
      <c r="B10041" s="55"/>
    </row>
    <row r="10042" spans="2:2" ht="13.85" x14ac:dyDescent="0.3">
      <c r="B10042" s="55"/>
    </row>
    <row r="10043" spans="2:2" ht="13.85" x14ac:dyDescent="0.3">
      <c r="B10043" s="55"/>
    </row>
    <row r="10044" spans="2:2" ht="13.85" x14ac:dyDescent="0.3">
      <c r="B10044" s="55"/>
    </row>
    <row r="10045" spans="2:2" ht="13.85" x14ac:dyDescent="0.3">
      <c r="B10045" s="55"/>
    </row>
    <row r="10046" spans="2:2" ht="13.85" x14ac:dyDescent="0.3">
      <c r="B10046" s="55"/>
    </row>
    <row r="10047" spans="2:2" ht="13.85" x14ac:dyDescent="0.3">
      <c r="B10047" s="55"/>
    </row>
    <row r="10048" spans="2:2" ht="13.85" x14ac:dyDescent="0.3">
      <c r="B10048" s="55"/>
    </row>
    <row r="10049" spans="2:2" ht="13.85" x14ac:dyDescent="0.3">
      <c r="B10049" s="55"/>
    </row>
    <row r="10050" spans="2:2" ht="13.85" x14ac:dyDescent="0.3">
      <c r="B10050" s="55"/>
    </row>
    <row r="10051" spans="2:2" ht="13.85" x14ac:dyDescent="0.3">
      <c r="B10051" s="55"/>
    </row>
    <row r="10052" spans="2:2" ht="13.85" x14ac:dyDescent="0.3">
      <c r="B10052" s="55"/>
    </row>
    <row r="10053" spans="2:2" ht="13.85" x14ac:dyDescent="0.3">
      <c r="B10053" s="55"/>
    </row>
    <row r="10054" spans="2:2" ht="13.85" x14ac:dyDescent="0.3">
      <c r="B10054" s="55"/>
    </row>
    <row r="10055" spans="2:2" ht="13.85" x14ac:dyDescent="0.3">
      <c r="B10055" s="55"/>
    </row>
    <row r="10056" spans="2:2" ht="13.85" x14ac:dyDescent="0.3">
      <c r="B10056" s="55"/>
    </row>
    <row r="10057" spans="2:2" ht="13.85" x14ac:dyDescent="0.3">
      <c r="B10057" s="55"/>
    </row>
    <row r="10058" spans="2:2" ht="13.85" x14ac:dyDescent="0.3">
      <c r="B10058" s="55"/>
    </row>
    <row r="10059" spans="2:2" ht="13.85" x14ac:dyDescent="0.3">
      <c r="B10059" s="55"/>
    </row>
    <row r="10060" spans="2:2" ht="13.85" x14ac:dyDescent="0.3">
      <c r="B10060" s="55"/>
    </row>
    <row r="10061" spans="2:2" ht="13.85" x14ac:dyDescent="0.3">
      <c r="B10061" s="55"/>
    </row>
    <row r="10062" spans="2:2" ht="13.85" x14ac:dyDescent="0.3">
      <c r="B10062" s="55"/>
    </row>
    <row r="10063" spans="2:2" ht="13.85" x14ac:dyDescent="0.3">
      <c r="B10063" s="55"/>
    </row>
    <row r="10064" spans="2:2" ht="13.85" x14ac:dyDescent="0.3">
      <c r="B10064" s="55"/>
    </row>
    <row r="10065" spans="2:2" ht="13.85" x14ac:dyDescent="0.3">
      <c r="B10065" s="55"/>
    </row>
    <row r="10066" spans="2:2" ht="13.85" x14ac:dyDescent="0.3">
      <c r="B10066" s="55"/>
    </row>
    <row r="10067" spans="2:2" ht="13.85" x14ac:dyDescent="0.3">
      <c r="B10067" s="55"/>
    </row>
    <row r="10068" spans="2:2" ht="13.85" x14ac:dyDescent="0.3">
      <c r="B10068" s="55"/>
    </row>
    <row r="10069" spans="2:2" ht="13.85" x14ac:dyDescent="0.3">
      <c r="B10069" s="55"/>
    </row>
    <row r="10070" spans="2:2" ht="13.85" x14ac:dyDescent="0.3">
      <c r="B10070" s="55"/>
    </row>
    <row r="10071" spans="2:2" ht="13.85" x14ac:dyDescent="0.3">
      <c r="B10071" s="55"/>
    </row>
    <row r="10072" spans="2:2" ht="13.85" x14ac:dyDescent="0.3">
      <c r="B10072" s="55"/>
    </row>
    <row r="10073" spans="2:2" ht="13.85" x14ac:dyDescent="0.3">
      <c r="B10073" s="55"/>
    </row>
    <row r="10074" spans="2:2" ht="13.85" x14ac:dyDescent="0.3">
      <c r="B10074" s="55"/>
    </row>
    <row r="10075" spans="2:2" ht="13.85" x14ac:dyDescent="0.3">
      <c r="B10075" s="55"/>
    </row>
    <row r="10076" spans="2:2" ht="13.85" x14ac:dyDescent="0.3">
      <c r="B10076" s="55"/>
    </row>
    <row r="10077" spans="2:2" ht="13.85" x14ac:dyDescent="0.3">
      <c r="B10077" s="55"/>
    </row>
    <row r="10078" spans="2:2" ht="13.85" x14ac:dyDescent="0.3">
      <c r="B10078" s="55"/>
    </row>
    <row r="10079" spans="2:2" ht="13.85" x14ac:dyDescent="0.3">
      <c r="B10079" s="55"/>
    </row>
    <row r="10080" spans="2:2" ht="13.85" x14ac:dyDescent="0.3">
      <c r="B10080" s="55"/>
    </row>
    <row r="10081" spans="2:2" ht="13.85" x14ac:dyDescent="0.3">
      <c r="B10081" s="55"/>
    </row>
    <row r="10082" spans="2:2" ht="13.85" x14ac:dyDescent="0.3">
      <c r="B10082" s="55"/>
    </row>
    <row r="10083" spans="2:2" ht="13.85" x14ac:dyDescent="0.3">
      <c r="B10083" s="55"/>
    </row>
    <row r="10084" spans="2:2" ht="13.85" x14ac:dyDescent="0.3">
      <c r="B10084" s="55"/>
    </row>
    <row r="10085" spans="2:2" ht="13.85" x14ac:dyDescent="0.3">
      <c r="B10085" s="55"/>
    </row>
    <row r="10086" spans="2:2" ht="13.85" x14ac:dyDescent="0.3">
      <c r="B10086" s="55"/>
    </row>
    <row r="10087" spans="2:2" ht="13.85" x14ac:dyDescent="0.3">
      <c r="B10087" s="55"/>
    </row>
    <row r="10088" spans="2:2" ht="13.85" x14ac:dyDescent="0.3">
      <c r="B10088" s="55"/>
    </row>
    <row r="10089" spans="2:2" ht="13.85" x14ac:dyDescent="0.3">
      <c r="B10089" s="55"/>
    </row>
    <row r="10090" spans="2:2" ht="13.85" x14ac:dyDescent="0.3">
      <c r="B10090" s="55"/>
    </row>
    <row r="10091" spans="2:2" ht="13.85" x14ac:dyDescent="0.3">
      <c r="B10091" s="55"/>
    </row>
    <row r="10092" spans="2:2" ht="13.85" x14ac:dyDescent="0.3">
      <c r="B10092" s="55"/>
    </row>
    <row r="10093" spans="2:2" ht="13.85" x14ac:dyDescent="0.3">
      <c r="B10093" s="55"/>
    </row>
    <row r="10094" spans="2:2" ht="13.85" x14ac:dyDescent="0.3">
      <c r="B10094" s="55"/>
    </row>
    <row r="10095" spans="2:2" ht="13.85" x14ac:dyDescent="0.3">
      <c r="B10095" s="55"/>
    </row>
    <row r="10096" spans="2:2" ht="13.85" x14ac:dyDescent="0.3">
      <c r="B10096" s="55"/>
    </row>
    <row r="10097" spans="2:2" ht="13.85" x14ac:dyDescent="0.3">
      <c r="B10097" s="55"/>
    </row>
    <row r="10098" spans="2:2" ht="13.85" x14ac:dyDescent="0.3">
      <c r="B10098" s="55"/>
    </row>
    <row r="10099" spans="2:2" ht="13.85" x14ac:dyDescent="0.3">
      <c r="B10099" s="55"/>
    </row>
    <row r="10100" spans="2:2" ht="13.85" x14ac:dyDescent="0.3">
      <c r="B10100" s="55"/>
    </row>
    <row r="10101" spans="2:2" ht="13.85" x14ac:dyDescent="0.3">
      <c r="B10101" s="55"/>
    </row>
    <row r="10102" spans="2:2" ht="13.85" x14ac:dyDescent="0.3">
      <c r="B10102" s="55"/>
    </row>
    <row r="10103" spans="2:2" ht="13.85" x14ac:dyDescent="0.3">
      <c r="B10103" s="55"/>
    </row>
    <row r="10104" spans="2:2" ht="13.85" x14ac:dyDescent="0.3">
      <c r="B10104" s="55"/>
    </row>
    <row r="10105" spans="2:2" ht="13.85" x14ac:dyDescent="0.3">
      <c r="B10105" s="55"/>
    </row>
    <row r="10106" spans="2:2" ht="13.85" x14ac:dyDescent="0.3">
      <c r="B10106" s="55"/>
    </row>
    <row r="10107" spans="2:2" ht="13.85" x14ac:dyDescent="0.3">
      <c r="B10107" s="55"/>
    </row>
    <row r="10108" spans="2:2" ht="13.85" x14ac:dyDescent="0.3">
      <c r="B10108" s="55"/>
    </row>
    <row r="10109" spans="2:2" ht="13.85" x14ac:dyDescent="0.3">
      <c r="B10109" s="55"/>
    </row>
    <row r="10110" spans="2:2" ht="13.85" x14ac:dyDescent="0.3">
      <c r="B10110" s="55"/>
    </row>
    <row r="10111" spans="2:2" ht="13.85" x14ac:dyDescent="0.3">
      <c r="B10111" s="55"/>
    </row>
    <row r="10112" spans="2:2" ht="13.85" x14ac:dyDescent="0.3">
      <c r="B10112" s="55"/>
    </row>
    <row r="10113" spans="2:2" ht="13.85" x14ac:dyDescent="0.3">
      <c r="B10113" s="55"/>
    </row>
    <row r="10114" spans="2:2" ht="13.85" x14ac:dyDescent="0.3">
      <c r="B10114" s="55"/>
    </row>
    <row r="10115" spans="2:2" ht="13.85" x14ac:dyDescent="0.3">
      <c r="B10115" s="55"/>
    </row>
    <row r="10116" spans="2:2" ht="13.85" x14ac:dyDescent="0.3">
      <c r="B10116" s="55"/>
    </row>
    <row r="10117" spans="2:2" ht="13.85" x14ac:dyDescent="0.3">
      <c r="B10117" s="55"/>
    </row>
    <row r="10118" spans="2:2" ht="13.85" x14ac:dyDescent="0.3">
      <c r="B10118" s="55"/>
    </row>
    <row r="10119" spans="2:2" ht="13.85" x14ac:dyDescent="0.3">
      <c r="B10119" s="55"/>
    </row>
    <row r="10120" spans="2:2" ht="13.85" x14ac:dyDescent="0.3">
      <c r="B10120" s="55"/>
    </row>
    <row r="10121" spans="2:2" ht="13.85" x14ac:dyDescent="0.3">
      <c r="B10121" s="55"/>
    </row>
    <row r="10122" spans="2:2" ht="13.85" x14ac:dyDescent="0.3">
      <c r="B10122" s="55"/>
    </row>
    <row r="10123" spans="2:2" ht="13.85" x14ac:dyDescent="0.3">
      <c r="B10123" s="55"/>
    </row>
    <row r="10124" spans="2:2" ht="13.85" x14ac:dyDescent="0.3">
      <c r="B10124" s="55"/>
    </row>
    <row r="10125" spans="2:2" ht="13.85" x14ac:dyDescent="0.3">
      <c r="B10125" s="55"/>
    </row>
    <row r="10126" spans="2:2" ht="13.85" x14ac:dyDescent="0.3">
      <c r="B10126" s="55"/>
    </row>
    <row r="10127" spans="2:2" ht="13.85" x14ac:dyDescent="0.3">
      <c r="B10127" s="55"/>
    </row>
    <row r="10128" spans="2:2" ht="13.85" x14ac:dyDescent="0.3">
      <c r="B10128" s="55"/>
    </row>
    <row r="10129" spans="2:2" ht="13.85" x14ac:dyDescent="0.3">
      <c r="B10129" s="55"/>
    </row>
    <row r="10130" spans="2:2" ht="13.85" x14ac:dyDescent="0.3">
      <c r="B10130" s="55"/>
    </row>
    <row r="10131" spans="2:2" ht="13.85" x14ac:dyDescent="0.3">
      <c r="B10131" s="55"/>
    </row>
    <row r="10132" spans="2:2" ht="13.85" x14ac:dyDescent="0.3">
      <c r="B10132" s="55"/>
    </row>
    <row r="10133" spans="2:2" ht="13.85" x14ac:dyDescent="0.3">
      <c r="B10133" s="55"/>
    </row>
    <row r="10134" spans="2:2" ht="13.85" x14ac:dyDescent="0.3">
      <c r="B10134" s="55"/>
    </row>
    <row r="10135" spans="2:2" ht="13.85" x14ac:dyDescent="0.3">
      <c r="B10135" s="55"/>
    </row>
    <row r="10136" spans="2:2" ht="13.85" x14ac:dyDescent="0.3">
      <c r="B10136" s="55"/>
    </row>
    <row r="10137" spans="2:2" ht="13.85" x14ac:dyDescent="0.3">
      <c r="B10137" s="55"/>
    </row>
    <row r="10138" spans="2:2" ht="13.85" x14ac:dyDescent="0.3">
      <c r="B10138" s="55"/>
    </row>
    <row r="10139" spans="2:2" ht="13.85" x14ac:dyDescent="0.3">
      <c r="B10139" s="55"/>
    </row>
    <row r="10140" spans="2:2" ht="13.85" x14ac:dyDescent="0.3">
      <c r="B10140" s="55"/>
    </row>
    <row r="10141" spans="2:2" ht="13.85" x14ac:dyDescent="0.3">
      <c r="B10141" s="55"/>
    </row>
    <row r="10142" spans="2:2" ht="13.85" x14ac:dyDescent="0.3">
      <c r="B10142" s="55"/>
    </row>
    <row r="10143" spans="2:2" ht="13.85" x14ac:dyDescent="0.3">
      <c r="B10143" s="55"/>
    </row>
    <row r="10144" spans="2:2" ht="13.85" x14ac:dyDescent="0.3">
      <c r="B10144" s="55"/>
    </row>
    <row r="10145" spans="2:2" ht="13.85" x14ac:dyDescent="0.3">
      <c r="B10145" s="55"/>
    </row>
    <row r="10146" spans="2:2" ht="13.85" x14ac:dyDescent="0.3">
      <c r="B10146" s="55"/>
    </row>
    <row r="10147" spans="2:2" ht="13.85" x14ac:dyDescent="0.3">
      <c r="B10147" s="55"/>
    </row>
    <row r="10148" spans="2:2" ht="13.85" x14ac:dyDescent="0.3">
      <c r="B10148" s="55"/>
    </row>
    <row r="10149" spans="2:2" ht="13.85" x14ac:dyDescent="0.3">
      <c r="B10149" s="55"/>
    </row>
    <row r="10150" spans="2:2" ht="13.85" x14ac:dyDescent="0.3">
      <c r="B10150" s="55"/>
    </row>
    <row r="10151" spans="2:2" ht="13.85" x14ac:dyDescent="0.3">
      <c r="B10151" s="55"/>
    </row>
    <row r="10152" spans="2:2" ht="13.85" x14ac:dyDescent="0.3">
      <c r="B10152" s="55"/>
    </row>
    <row r="10153" spans="2:2" ht="13.85" x14ac:dyDescent="0.3">
      <c r="B10153" s="55"/>
    </row>
    <row r="10154" spans="2:2" ht="13.85" x14ac:dyDescent="0.3">
      <c r="B10154" s="55"/>
    </row>
    <row r="10155" spans="2:2" ht="13.85" x14ac:dyDescent="0.3">
      <c r="B10155" s="55"/>
    </row>
    <row r="10156" spans="2:2" ht="13.85" x14ac:dyDescent="0.3">
      <c r="B10156" s="55"/>
    </row>
    <row r="10157" spans="2:2" ht="13.85" x14ac:dyDescent="0.3">
      <c r="B10157" s="55"/>
    </row>
    <row r="10158" spans="2:2" ht="13.85" x14ac:dyDescent="0.3">
      <c r="B10158" s="55"/>
    </row>
    <row r="10159" spans="2:2" ht="13.85" x14ac:dyDescent="0.3">
      <c r="B10159" s="55"/>
    </row>
    <row r="10160" spans="2:2" ht="13.85" x14ac:dyDescent="0.3">
      <c r="B10160" s="55"/>
    </row>
    <row r="10161" spans="2:2" ht="13.85" x14ac:dyDescent="0.3">
      <c r="B10161" s="55"/>
    </row>
    <row r="10162" spans="2:2" ht="13.85" x14ac:dyDescent="0.3">
      <c r="B10162" s="55"/>
    </row>
    <row r="10163" spans="2:2" ht="13.85" x14ac:dyDescent="0.3">
      <c r="B10163" s="55"/>
    </row>
    <row r="10164" spans="2:2" ht="13.85" x14ac:dyDescent="0.3">
      <c r="B10164" s="55"/>
    </row>
    <row r="10165" spans="2:2" ht="13.85" x14ac:dyDescent="0.3">
      <c r="B10165" s="55"/>
    </row>
    <row r="10166" spans="2:2" ht="13.85" x14ac:dyDescent="0.3">
      <c r="B10166" s="55"/>
    </row>
    <row r="10167" spans="2:2" ht="13.85" x14ac:dyDescent="0.3">
      <c r="B10167" s="55"/>
    </row>
    <row r="10168" spans="2:2" ht="13.85" x14ac:dyDescent="0.3">
      <c r="B10168" s="55"/>
    </row>
    <row r="10169" spans="2:2" ht="13.85" x14ac:dyDescent="0.3">
      <c r="B10169" s="55"/>
    </row>
    <row r="10170" spans="2:2" ht="13.85" x14ac:dyDescent="0.3">
      <c r="B10170" s="55"/>
    </row>
    <row r="10171" spans="2:2" ht="13.85" x14ac:dyDescent="0.3">
      <c r="B10171" s="55"/>
    </row>
    <row r="10172" spans="2:2" ht="13.85" x14ac:dyDescent="0.3">
      <c r="B10172" s="55"/>
    </row>
    <row r="10173" spans="2:2" ht="13.85" x14ac:dyDescent="0.3">
      <c r="B10173" s="55"/>
    </row>
    <row r="10174" spans="2:2" ht="13.85" x14ac:dyDescent="0.3">
      <c r="B10174" s="55"/>
    </row>
    <row r="10175" spans="2:2" ht="13.85" x14ac:dyDescent="0.3">
      <c r="B10175" s="55"/>
    </row>
    <row r="10176" spans="2:2" ht="13.85" x14ac:dyDescent="0.3">
      <c r="B10176" s="55"/>
    </row>
    <row r="10177" spans="2:2" ht="13.85" x14ac:dyDescent="0.3">
      <c r="B10177" s="55"/>
    </row>
    <row r="10178" spans="2:2" ht="13.85" x14ac:dyDescent="0.3">
      <c r="B10178" s="55"/>
    </row>
    <row r="10179" spans="2:2" ht="13.85" x14ac:dyDescent="0.3">
      <c r="B10179" s="55"/>
    </row>
    <row r="10180" spans="2:2" ht="13.85" x14ac:dyDescent="0.3">
      <c r="B10180" s="55"/>
    </row>
    <row r="10181" spans="2:2" ht="13.85" x14ac:dyDescent="0.3">
      <c r="B10181" s="55"/>
    </row>
    <row r="10182" spans="2:2" ht="13.85" x14ac:dyDescent="0.3">
      <c r="B10182" s="55"/>
    </row>
    <row r="10183" spans="2:2" ht="13.85" x14ac:dyDescent="0.3">
      <c r="B10183" s="55"/>
    </row>
    <row r="10184" spans="2:2" ht="13.85" x14ac:dyDescent="0.3">
      <c r="B10184" s="55"/>
    </row>
    <row r="10185" spans="2:2" ht="13.85" x14ac:dyDescent="0.3">
      <c r="B10185" s="55"/>
    </row>
    <row r="10186" spans="2:2" ht="13.85" x14ac:dyDescent="0.3">
      <c r="B10186" s="55"/>
    </row>
    <row r="10187" spans="2:2" ht="13.85" x14ac:dyDescent="0.3">
      <c r="B10187" s="55"/>
    </row>
    <row r="10188" spans="2:2" ht="13.85" x14ac:dyDescent="0.3">
      <c r="B10188" s="55"/>
    </row>
    <row r="10189" spans="2:2" ht="13.85" x14ac:dyDescent="0.3">
      <c r="B10189" s="55"/>
    </row>
    <row r="10190" spans="2:2" ht="13.85" x14ac:dyDescent="0.3">
      <c r="B10190" s="55"/>
    </row>
    <row r="10191" spans="2:2" ht="13.85" x14ac:dyDescent="0.3">
      <c r="B10191" s="55"/>
    </row>
    <row r="10192" spans="2:2" ht="13.85" x14ac:dyDescent="0.3">
      <c r="B10192" s="55"/>
    </row>
    <row r="10193" spans="2:2" ht="13.85" x14ac:dyDescent="0.3">
      <c r="B10193" s="55"/>
    </row>
    <row r="10194" spans="2:2" ht="13.85" x14ac:dyDescent="0.3">
      <c r="B10194" s="55"/>
    </row>
    <row r="10195" spans="2:2" ht="13.85" x14ac:dyDescent="0.3">
      <c r="B10195" s="55"/>
    </row>
    <row r="10196" spans="2:2" ht="13.85" x14ac:dyDescent="0.3">
      <c r="B10196" s="55"/>
    </row>
    <row r="10197" spans="2:2" ht="13.85" x14ac:dyDescent="0.3">
      <c r="B10197" s="55"/>
    </row>
    <row r="10198" spans="2:2" ht="13.85" x14ac:dyDescent="0.3">
      <c r="B10198" s="55"/>
    </row>
    <row r="10199" spans="2:2" ht="13.85" x14ac:dyDescent="0.3">
      <c r="B10199" s="55"/>
    </row>
    <row r="10200" spans="2:2" ht="13.85" x14ac:dyDescent="0.3">
      <c r="B10200" s="55"/>
    </row>
    <row r="10201" spans="2:2" ht="13.85" x14ac:dyDescent="0.3">
      <c r="B10201" s="55"/>
    </row>
    <row r="10202" spans="2:2" ht="13.85" x14ac:dyDescent="0.3">
      <c r="B10202" s="55"/>
    </row>
    <row r="10203" spans="2:2" ht="13.85" x14ac:dyDescent="0.3">
      <c r="B10203" s="55"/>
    </row>
    <row r="10204" spans="2:2" ht="13.85" x14ac:dyDescent="0.3">
      <c r="B10204" s="55"/>
    </row>
    <row r="10205" spans="2:2" ht="13.85" x14ac:dyDescent="0.3">
      <c r="B10205" s="55"/>
    </row>
    <row r="10206" spans="2:2" ht="13.85" x14ac:dyDescent="0.3">
      <c r="B10206" s="55"/>
    </row>
    <row r="10207" spans="2:2" ht="13.85" x14ac:dyDescent="0.3">
      <c r="B10207" s="55"/>
    </row>
    <row r="10208" spans="2:2" ht="13.85" x14ac:dyDescent="0.3">
      <c r="B10208" s="55"/>
    </row>
    <row r="10209" spans="2:2" ht="13.85" x14ac:dyDescent="0.3">
      <c r="B10209" s="55"/>
    </row>
    <row r="10210" spans="2:2" ht="13.85" x14ac:dyDescent="0.3">
      <c r="B10210" s="55"/>
    </row>
    <row r="10211" spans="2:2" ht="13.85" x14ac:dyDescent="0.3">
      <c r="B10211" s="55"/>
    </row>
    <row r="10212" spans="2:2" ht="13.85" x14ac:dyDescent="0.3">
      <c r="B10212" s="55"/>
    </row>
    <row r="10213" spans="2:2" ht="13.85" x14ac:dyDescent="0.3">
      <c r="B10213" s="55"/>
    </row>
    <row r="10214" spans="2:2" ht="13.85" x14ac:dyDescent="0.3">
      <c r="B10214" s="55"/>
    </row>
    <row r="10215" spans="2:2" ht="13.85" x14ac:dyDescent="0.3">
      <c r="B10215" s="55"/>
    </row>
    <row r="10216" spans="2:2" ht="13.85" x14ac:dyDescent="0.3">
      <c r="B10216" s="55"/>
    </row>
    <row r="10217" spans="2:2" ht="13.85" x14ac:dyDescent="0.3">
      <c r="B10217" s="55"/>
    </row>
    <row r="10218" spans="2:2" ht="13.85" x14ac:dyDescent="0.3">
      <c r="B10218" s="55"/>
    </row>
    <row r="10219" spans="2:2" ht="13.85" x14ac:dyDescent="0.3">
      <c r="B10219" s="55"/>
    </row>
    <row r="10220" spans="2:2" ht="13.85" x14ac:dyDescent="0.3">
      <c r="B10220" s="55"/>
    </row>
    <row r="10221" spans="2:2" ht="13.85" x14ac:dyDescent="0.3">
      <c r="B10221" s="55"/>
    </row>
    <row r="10222" spans="2:2" ht="13.85" x14ac:dyDescent="0.3">
      <c r="B10222" s="55"/>
    </row>
    <row r="10223" spans="2:2" ht="13.85" x14ac:dyDescent="0.3">
      <c r="B10223" s="55"/>
    </row>
    <row r="10224" spans="2:2" ht="13.85" x14ac:dyDescent="0.3">
      <c r="B10224" s="55"/>
    </row>
    <row r="10225" spans="2:2" ht="13.85" x14ac:dyDescent="0.3">
      <c r="B10225" s="55"/>
    </row>
    <row r="10226" spans="2:2" ht="13.85" x14ac:dyDescent="0.3">
      <c r="B10226" s="55"/>
    </row>
    <row r="10227" spans="2:2" ht="13.85" x14ac:dyDescent="0.3">
      <c r="B10227" s="55"/>
    </row>
    <row r="10228" spans="2:2" ht="13.85" x14ac:dyDescent="0.3">
      <c r="B10228" s="55"/>
    </row>
    <row r="10229" spans="2:2" ht="13.85" x14ac:dyDescent="0.3">
      <c r="B10229" s="55"/>
    </row>
    <row r="10230" spans="2:2" ht="13.85" x14ac:dyDescent="0.3">
      <c r="B10230" s="55"/>
    </row>
    <row r="10231" spans="2:2" ht="13.85" x14ac:dyDescent="0.3">
      <c r="B10231" s="55"/>
    </row>
    <row r="10232" spans="2:2" ht="13.85" x14ac:dyDescent="0.3">
      <c r="B10232" s="55"/>
    </row>
    <row r="10233" spans="2:2" ht="13.85" x14ac:dyDescent="0.3">
      <c r="B10233" s="55"/>
    </row>
    <row r="10234" spans="2:2" ht="13.85" x14ac:dyDescent="0.3">
      <c r="B10234" s="55"/>
    </row>
    <row r="10235" spans="2:2" ht="13.85" x14ac:dyDescent="0.3">
      <c r="B10235" s="55"/>
    </row>
    <row r="10236" spans="2:2" ht="13.85" x14ac:dyDescent="0.3">
      <c r="B10236" s="55"/>
    </row>
    <row r="10237" spans="2:2" ht="13.85" x14ac:dyDescent="0.3">
      <c r="B10237" s="55"/>
    </row>
    <row r="10238" spans="2:2" ht="13.85" x14ac:dyDescent="0.3">
      <c r="B10238" s="55"/>
    </row>
    <row r="10239" spans="2:2" ht="13.85" x14ac:dyDescent="0.3">
      <c r="B10239" s="55"/>
    </row>
    <row r="10240" spans="2:2" ht="13.85" x14ac:dyDescent="0.3">
      <c r="B10240" s="55"/>
    </row>
    <row r="10241" spans="2:2" ht="13.85" x14ac:dyDescent="0.3">
      <c r="B10241" s="55"/>
    </row>
    <row r="10242" spans="2:2" ht="13.85" x14ac:dyDescent="0.3">
      <c r="B10242" s="55"/>
    </row>
    <row r="10243" spans="2:2" ht="13.85" x14ac:dyDescent="0.3">
      <c r="B10243" s="55"/>
    </row>
    <row r="10244" spans="2:2" ht="13.85" x14ac:dyDescent="0.3">
      <c r="B10244" s="55"/>
    </row>
    <row r="10245" spans="2:2" ht="13.85" x14ac:dyDescent="0.3">
      <c r="B10245" s="55"/>
    </row>
    <row r="10246" spans="2:2" ht="13.85" x14ac:dyDescent="0.3">
      <c r="B10246" s="55"/>
    </row>
    <row r="10247" spans="2:2" ht="13.85" x14ac:dyDescent="0.3">
      <c r="B10247" s="55"/>
    </row>
    <row r="10248" spans="2:2" ht="13.85" x14ac:dyDescent="0.3">
      <c r="B10248" s="55"/>
    </row>
    <row r="10249" spans="2:2" ht="13.85" x14ac:dyDescent="0.3">
      <c r="B10249" s="55"/>
    </row>
    <row r="10250" spans="2:2" ht="13.85" x14ac:dyDescent="0.3">
      <c r="B10250" s="55"/>
    </row>
    <row r="10251" spans="2:2" ht="13.85" x14ac:dyDescent="0.3">
      <c r="B10251" s="55"/>
    </row>
    <row r="10252" spans="2:2" ht="13.85" x14ac:dyDescent="0.3">
      <c r="B10252" s="55"/>
    </row>
    <row r="10253" spans="2:2" ht="13.85" x14ac:dyDescent="0.3">
      <c r="B10253" s="55"/>
    </row>
    <row r="10254" spans="2:2" ht="13.85" x14ac:dyDescent="0.3">
      <c r="B10254" s="55"/>
    </row>
    <row r="10255" spans="2:2" ht="13.85" x14ac:dyDescent="0.3">
      <c r="B10255" s="55"/>
    </row>
    <row r="10256" spans="2:2" ht="13.85" x14ac:dyDescent="0.3">
      <c r="B10256" s="55"/>
    </row>
    <row r="10257" spans="2:2" ht="13.85" x14ac:dyDescent="0.3">
      <c r="B10257" s="55"/>
    </row>
    <row r="10258" spans="2:2" ht="13.85" x14ac:dyDescent="0.3">
      <c r="B10258" s="55"/>
    </row>
    <row r="10259" spans="2:2" ht="13.85" x14ac:dyDescent="0.3">
      <c r="B10259" s="55"/>
    </row>
    <row r="10260" spans="2:2" ht="13.85" x14ac:dyDescent="0.3">
      <c r="B10260" s="55"/>
    </row>
    <row r="10261" spans="2:2" ht="13.85" x14ac:dyDescent="0.3">
      <c r="B10261" s="55"/>
    </row>
    <row r="10262" spans="2:2" ht="13.85" x14ac:dyDescent="0.3">
      <c r="B10262" s="55"/>
    </row>
    <row r="10263" spans="2:2" ht="13.85" x14ac:dyDescent="0.3">
      <c r="B10263" s="55"/>
    </row>
    <row r="10264" spans="2:2" ht="13.85" x14ac:dyDescent="0.3">
      <c r="B10264" s="55"/>
    </row>
    <row r="10265" spans="2:2" ht="13.85" x14ac:dyDescent="0.3">
      <c r="B10265" s="55"/>
    </row>
    <row r="10266" spans="2:2" ht="13.85" x14ac:dyDescent="0.3">
      <c r="B10266" s="55"/>
    </row>
    <row r="10267" spans="2:2" ht="13.85" x14ac:dyDescent="0.3">
      <c r="B10267" s="55"/>
    </row>
    <row r="10268" spans="2:2" ht="13.85" x14ac:dyDescent="0.3">
      <c r="B10268" s="55"/>
    </row>
    <row r="10269" spans="2:2" ht="13.85" x14ac:dyDescent="0.3">
      <c r="B10269" s="55"/>
    </row>
    <row r="10270" spans="2:2" ht="13.85" x14ac:dyDescent="0.3">
      <c r="B10270" s="55"/>
    </row>
    <row r="10271" spans="2:2" ht="13.85" x14ac:dyDescent="0.3">
      <c r="B10271" s="55"/>
    </row>
    <row r="10272" spans="2:2" ht="13.85" x14ac:dyDescent="0.3">
      <c r="B10272" s="55"/>
    </row>
    <row r="10273" spans="2:2" ht="13.85" x14ac:dyDescent="0.3">
      <c r="B10273" s="55"/>
    </row>
    <row r="10274" spans="2:2" ht="13.85" x14ac:dyDescent="0.3">
      <c r="B10274" s="55"/>
    </row>
    <row r="10275" spans="2:2" ht="13.85" x14ac:dyDescent="0.3">
      <c r="B10275" s="55"/>
    </row>
    <row r="10276" spans="2:2" ht="13.85" x14ac:dyDescent="0.3">
      <c r="B10276" s="55"/>
    </row>
    <row r="10277" spans="2:2" ht="13.85" x14ac:dyDescent="0.3">
      <c r="B10277" s="55"/>
    </row>
    <row r="10278" spans="2:2" ht="13.85" x14ac:dyDescent="0.3">
      <c r="B10278" s="55"/>
    </row>
    <row r="10279" spans="2:2" ht="13.85" x14ac:dyDescent="0.3">
      <c r="B10279" s="55"/>
    </row>
    <row r="10280" spans="2:2" ht="13.85" x14ac:dyDescent="0.3">
      <c r="B10280" s="55"/>
    </row>
    <row r="10281" spans="2:2" ht="13.85" x14ac:dyDescent="0.3">
      <c r="B10281" s="55"/>
    </row>
    <row r="10282" spans="2:2" ht="13.85" x14ac:dyDescent="0.3">
      <c r="B10282" s="55"/>
    </row>
    <row r="10283" spans="2:2" ht="13.85" x14ac:dyDescent="0.3">
      <c r="B10283" s="55"/>
    </row>
    <row r="10284" spans="2:2" ht="13.85" x14ac:dyDescent="0.3">
      <c r="B10284" s="55"/>
    </row>
    <row r="10285" spans="2:2" ht="13.85" x14ac:dyDescent="0.3">
      <c r="B10285" s="55"/>
    </row>
    <row r="10286" spans="2:2" ht="13.85" x14ac:dyDescent="0.3">
      <c r="B10286" s="55"/>
    </row>
    <row r="10287" spans="2:2" ht="13.85" x14ac:dyDescent="0.3">
      <c r="B10287" s="55"/>
    </row>
    <row r="10288" spans="2:2" ht="13.85" x14ac:dyDescent="0.3">
      <c r="B10288" s="55"/>
    </row>
    <row r="10289" spans="2:2" ht="13.85" x14ac:dyDescent="0.3">
      <c r="B10289" s="55"/>
    </row>
    <row r="10290" spans="2:2" ht="13.85" x14ac:dyDescent="0.3">
      <c r="B10290" s="55"/>
    </row>
    <row r="10291" spans="2:2" ht="13.85" x14ac:dyDescent="0.3">
      <c r="B10291" s="55"/>
    </row>
    <row r="10292" spans="2:2" ht="13.85" x14ac:dyDescent="0.3">
      <c r="B10292" s="55"/>
    </row>
    <row r="10293" spans="2:2" ht="13.85" x14ac:dyDescent="0.3">
      <c r="B10293" s="55"/>
    </row>
    <row r="10294" spans="2:2" ht="13.85" x14ac:dyDescent="0.3">
      <c r="B10294" s="55"/>
    </row>
    <row r="10295" spans="2:2" ht="13.85" x14ac:dyDescent="0.3">
      <c r="B10295" s="55"/>
    </row>
    <row r="10296" spans="2:2" ht="13.85" x14ac:dyDescent="0.3">
      <c r="B10296" s="55"/>
    </row>
    <row r="10297" spans="2:2" ht="13.85" x14ac:dyDescent="0.3">
      <c r="B10297" s="55"/>
    </row>
    <row r="10298" spans="2:2" ht="13.85" x14ac:dyDescent="0.3">
      <c r="B10298" s="55"/>
    </row>
    <row r="10299" spans="2:2" ht="13.85" x14ac:dyDescent="0.3">
      <c r="B10299" s="55"/>
    </row>
    <row r="10300" spans="2:2" ht="13.85" x14ac:dyDescent="0.3">
      <c r="B10300" s="55"/>
    </row>
    <row r="10301" spans="2:2" ht="13.85" x14ac:dyDescent="0.3">
      <c r="B10301" s="55"/>
    </row>
    <row r="10302" spans="2:2" ht="13.85" x14ac:dyDescent="0.3">
      <c r="B10302" s="55"/>
    </row>
    <row r="10303" spans="2:2" ht="13.85" x14ac:dyDescent="0.3">
      <c r="B10303" s="55"/>
    </row>
    <row r="10304" spans="2:2" ht="13.85" x14ac:dyDescent="0.3">
      <c r="B10304" s="55"/>
    </row>
    <row r="10305" spans="2:2" ht="13.85" x14ac:dyDescent="0.3">
      <c r="B10305" s="55"/>
    </row>
    <row r="10306" spans="2:2" ht="13.85" x14ac:dyDescent="0.3">
      <c r="B10306" s="55"/>
    </row>
    <row r="10307" spans="2:2" ht="13.85" x14ac:dyDescent="0.3">
      <c r="B10307" s="55"/>
    </row>
    <row r="10308" spans="2:2" ht="13.85" x14ac:dyDescent="0.3">
      <c r="B10308" s="55"/>
    </row>
    <row r="10309" spans="2:2" ht="13.85" x14ac:dyDescent="0.3">
      <c r="B10309" s="55"/>
    </row>
    <row r="10310" spans="2:2" ht="13.85" x14ac:dyDescent="0.3">
      <c r="B10310" s="55"/>
    </row>
    <row r="10311" spans="2:2" ht="13.85" x14ac:dyDescent="0.3">
      <c r="B10311" s="55"/>
    </row>
    <row r="10312" spans="2:2" ht="13.85" x14ac:dyDescent="0.3">
      <c r="B10312" s="55"/>
    </row>
    <row r="10313" spans="2:2" ht="13.85" x14ac:dyDescent="0.3">
      <c r="B10313" s="55"/>
    </row>
    <row r="10314" spans="2:2" ht="13.85" x14ac:dyDescent="0.3">
      <c r="B10314" s="55"/>
    </row>
    <row r="10315" spans="2:2" ht="13.85" x14ac:dyDescent="0.3">
      <c r="B10315" s="55"/>
    </row>
    <row r="10316" spans="2:2" ht="13.85" x14ac:dyDescent="0.3">
      <c r="B10316" s="55"/>
    </row>
    <row r="10317" spans="2:2" ht="13.85" x14ac:dyDescent="0.3">
      <c r="B10317" s="55"/>
    </row>
    <row r="10318" spans="2:2" ht="13.85" x14ac:dyDescent="0.3">
      <c r="B10318" s="55"/>
    </row>
    <row r="10319" spans="2:2" ht="13.85" x14ac:dyDescent="0.3">
      <c r="B10319" s="55"/>
    </row>
    <row r="10320" spans="2:2" ht="13.85" x14ac:dyDescent="0.3">
      <c r="B10320" s="55"/>
    </row>
    <row r="10321" spans="2:2" ht="13.85" x14ac:dyDescent="0.3">
      <c r="B10321" s="55"/>
    </row>
    <row r="10322" spans="2:2" ht="13.85" x14ac:dyDescent="0.3">
      <c r="B10322" s="55"/>
    </row>
    <row r="10323" spans="2:2" ht="13.85" x14ac:dyDescent="0.3">
      <c r="B10323" s="55"/>
    </row>
    <row r="10324" spans="2:2" ht="13.85" x14ac:dyDescent="0.3">
      <c r="B10324" s="55"/>
    </row>
    <row r="10325" spans="2:2" ht="13.85" x14ac:dyDescent="0.3">
      <c r="B10325" s="55"/>
    </row>
    <row r="10326" spans="2:2" ht="13.85" x14ac:dyDescent="0.3">
      <c r="B10326" s="55"/>
    </row>
    <row r="10327" spans="2:2" ht="13.85" x14ac:dyDescent="0.3">
      <c r="B10327" s="55"/>
    </row>
    <row r="10328" spans="2:2" ht="13.85" x14ac:dyDescent="0.3">
      <c r="B10328" s="55"/>
    </row>
    <row r="10329" spans="2:2" ht="13.85" x14ac:dyDescent="0.3">
      <c r="B10329" s="55"/>
    </row>
    <row r="10330" spans="2:2" ht="13.85" x14ac:dyDescent="0.3">
      <c r="B10330" s="55"/>
    </row>
    <row r="10331" spans="2:2" ht="13.85" x14ac:dyDescent="0.3">
      <c r="B10331" s="55"/>
    </row>
    <row r="10332" spans="2:2" ht="13.85" x14ac:dyDescent="0.3">
      <c r="B10332" s="55"/>
    </row>
    <row r="10333" spans="2:2" ht="13.85" x14ac:dyDescent="0.3">
      <c r="B10333" s="55"/>
    </row>
    <row r="10334" spans="2:2" ht="13.85" x14ac:dyDescent="0.3">
      <c r="B10334" s="55"/>
    </row>
    <row r="10335" spans="2:2" ht="13.85" x14ac:dyDescent="0.3">
      <c r="B10335" s="55"/>
    </row>
    <row r="10336" spans="2:2" ht="13.85" x14ac:dyDescent="0.3">
      <c r="B10336" s="55"/>
    </row>
    <row r="10337" spans="2:2" ht="13.85" x14ac:dyDescent="0.3">
      <c r="B10337" s="55"/>
    </row>
    <row r="10338" spans="2:2" ht="13.85" x14ac:dyDescent="0.3">
      <c r="B10338" s="55"/>
    </row>
    <row r="10339" spans="2:2" ht="13.85" x14ac:dyDescent="0.3">
      <c r="B10339" s="55"/>
    </row>
    <row r="10340" spans="2:2" ht="13.85" x14ac:dyDescent="0.3">
      <c r="B10340" s="55"/>
    </row>
    <row r="10341" spans="2:2" ht="13.85" x14ac:dyDescent="0.3">
      <c r="B10341" s="55"/>
    </row>
    <row r="10342" spans="2:2" ht="13.85" x14ac:dyDescent="0.3">
      <c r="B10342" s="55"/>
    </row>
    <row r="10343" spans="2:2" ht="13.85" x14ac:dyDescent="0.3">
      <c r="B10343" s="55"/>
    </row>
    <row r="10344" spans="2:2" ht="13.85" x14ac:dyDescent="0.3">
      <c r="B10344" s="55"/>
    </row>
    <row r="10345" spans="2:2" ht="13.85" x14ac:dyDescent="0.3">
      <c r="B10345" s="55"/>
    </row>
    <row r="10346" spans="2:2" ht="13.85" x14ac:dyDescent="0.3">
      <c r="B10346" s="55"/>
    </row>
    <row r="10347" spans="2:2" ht="13.85" x14ac:dyDescent="0.3">
      <c r="B10347" s="55"/>
    </row>
    <row r="10348" spans="2:2" ht="13.85" x14ac:dyDescent="0.3">
      <c r="B10348" s="55"/>
    </row>
    <row r="10349" spans="2:2" ht="13.85" x14ac:dyDescent="0.3">
      <c r="B10349" s="55"/>
    </row>
    <row r="10350" spans="2:2" ht="13.85" x14ac:dyDescent="0.3">
      <c r="B10350" s="55"/>
    </row>
    <row r="10351" spans="2:2" ht="13.85" x14ac:dyDescent="0.3">
      <c r="B10351" s="55"/>
    </row>
    <row r="10352" spans="2:2" ht="13.85" x14ac:dyDescent="0.3">
      <c r="B10352" s="55"/>
    </row>
    <row r="10353" spans="2:2" ht="13.85" x14ac:dyDescent="0.3">
      <c r="B10353" s="55"/>
    </row>
    <row r="10354" spans="2:2" ht="13.85" x14ac:dyDescent="0.3">
      <c r="B10354" s="55"/>
    </row>
    <row r="10355" spans="2:2" ht="13.85" x14ac:dyDescent="0.3">
      <c r="B10355" s="55"/>
    </row>
    <row r="10356" spans="2:2" ht="13.85" x14ac:dyDescent="0.3">
      <c r="B10356" s="55"/>
    </row>
    <row r="10357" spans="2:2" ht="13.85" x14ac:dyDescent="0.3">
      <c r="B10357" s="55"/>
    </row>
    <row r="10358" spans="2:2" ht="13.85" x14ac:dyDescent="0.3">
      <c r="B10358" s="55"/>
    </row>
    <row r="10359" spans="2:2" ht="13.85" x14ac:dyDescent="0.3">
      <c r="B10359" s="55"/>
    </row>
    <row r="10360" spans="2:2" ht="13.85" x14ac:dyDescent="0.3">
      <c r="B10360" s="55"/>
    </row>
    <row r="10361" spans="2:2" ht="13.85" x14ac:dyDescent="0.3">
      <c r="B10361" s="55"/>
    </row>
    <row r="10362" spans="2:2" ht="13.85" x14ac:dyDescent="0.3">
      <c r="B10362" s="55"/>
    </row>
    <row r="10363" spans="2:2" ht="13.85" x14ac:dyDescent="0.3">
      <c r="B10363" s="55"/>
    </row>
    <row r="10364" spans="2:2" ht="13.85" x14ac:dyDescent="0.3">
      <c r="B10364" s="55"/>
    </row>
    <row r="10365" spans="2:2" ht="13.85" x14ac:dyDescent="0.3">
      <c r="B10365" s="55"/>
    </row>
    <row r="10366" spans="2:2" ht="13.85" x14ac:dyDescent="0.3">
      <c r="B10366" s="55"/>
    </row>
    <row r="10367" spans="2:2" ht="13.85" x14ac:dyDescent="0.3">
      <c r="B10367" s="55"/>
    </row>
    <row r="10368" spans="2:2" ht="13.85" x14ac:dyDescent="0.3">
      <c r="B10368" s="55"/>
    </row>
    <row r="10369" spans="2:2" ht="13.85" x14ac:dyDescent="0.3">
      <c r="B10369" s="55"/>
    </row>
    <row r="10370" spans="2:2" ht="13.85" x14ac:dyDescent="0.3">
      <c r="B10370" s="55"/>
    </row>
    <row r="10371" spans="2:2" ht="13.85" x14ac:dyDescent="0.3">
      <c r="B10371" s="55"/>
    </row>
    <row r="10372" spans="2:2" ht="13.85" x14ac:dyDescent="0.3">
      <c r="B10372" s="55"/>
    </row>
    <row r="10373" spans="2:2" ht="13.85" x14ac:dyDescent="0.3">
      <c r="B10373" s="55"/>
    </row>
    <row r="10374" spans="2:2" ht="13.85" x14ac:dyDescent="0.3">
      <c r="B10374" s="55"/>
    </row>
    <row r="10375" spans="2:2" ht="13.85" x14ac:dyDescent="0.3">
      <c r="B10375" s="55"/>
    </row>
    <row r="10376" spans="2:2" ht="13.85" x14ac:dyDescent="0.3">
      <c r="B10376" s="55"/>
    </row>
    <row r="10377" spans="2:2" ht="13.85" x14ac:dyDescent="0.3">
      <c r="B10377" s="55"/>
    </row>
    <row r="10378" spans="2:2" ht="13.85" x14ac:dyDescent="0.3">
      <c r="B10378" s="55"/>
    </row>
    <row r="10379" spans="2:2" ht="13.85" x14ac:dyDescent="0.3">
      <c r="B10379" s="55"/>
    </row>
    <row r="10380" spans="2:2" ht="13.85" x14ac:dyDescent="0.3">
      <c r="B10380" s="55"/>
    </row>
    <row r="10381" spans="2:2" ht="13.85" x14ac:dyDescent="0.3">
      <c r="B10381" s="55"/>
    </row>
    <row r="10382" spans="2:2" ht="13.85" x14ac:dyDescent="0.3">
      <c r="B10382" s="55"/>
    </row>
    <row r="10383" spans="2:2" ht="13.85" x14ac:dyDescent="0.3">
      <c r="B10383" s="55"/>
    </row>
    <row r="10384" spans="2:2" ht="13.85" x14ac:dyDescent="0.3">
      <c r="B10384" s="55"/>
    </row>
    <row r="10385" spans="2:2" ht="13.85" x14ac:dyDescent="0.3">
      <c r="B10385" s="55"/>
    </row>
    <row r="10386" spans="2:2" ht="13.85" x14ac:dyDescent="0.3">
      <c r="B10386" s="55"/>
    </row>
    <row r="10387" spans="2:2" ht="13.85" x14ac:dyDescent="0.3">
      <c r="B10387" s="55"/>
    </row>
    <row r="10388" spans="2:2" ht="13.85" x14ac:dyDescent="0.3">
      <c r="B10388" s="55"/>
    </row>
    <row r="10389" spans="2:2" ht="13.85" x14ac:dyDescent="0.3">
      <c r="B10389" s="55"/>
    </row>
    <row r="10390" spans="2:2" ht="13.85" x14ac:dyDescent="0.3">
      <c r="B10390" s="55"/>
    </row>
    <row r="10391" spans="2:2" ht="13.85" x14ac:dyDescent="0.3">
      <c r="B10391" s="55"/>
    </row>
    <row r="10392" spans="2:2" ht="13.85" x14ac:dyDescent="0.3">
      <c r="B10392" s="55"/>
    </row>
    <row r="10393" spans="2:2" ht="13.85" x14ac:dyDescent="0.3">
      <c r="B10393" s="55"/>
    </row>
    <row r="10394" spans="2:2" ht="13.85" x14ac:dyDescent="0.3">
      <c r="B10394" s="55"/>
    </row>
    <row r="10395" spans="2:2" ht="13.85" x14ac:dyDescent="0.3">
      <c r="B10395" s="55"/>
    </row>
    <row r="10396" spans="2:2" ht="13.85" x14ac:dyDescent="0.3">
      <c r="B10396" s="55"/>
    </row>
    <row r="10397" spans="2:2" ht="13.85" x14ac:dyDescent="0.3">
      <c r="B10397" s="55"/>
    </row>
    <row r="10398" spans="2:2" ht="13.85" x14ac:dyDescent="0.3">
      <c r="B10398" s="55"/>
    </row>
    <row r="10399" spans="2:2" ht="13.85" x14ac:dyDescent="0.3">
      <c r="B10399" s="55"/>
    </row>
    <row r="10400" spans="2:2" ht="13.85" x14ac:dyDescent="0.3">
      <c r="B10400" s="55"/>
    </row>
    <row r="10401" spans="2:2" ht="13.85" x14ac:dyDescent="0.3">
      <c r="B10401" s="55"/>
    </row>
    <row r="10402" spans="2:2" ht="13.85" x14ac:dyDescent="0.3">
      <c r="B10402" s="55"/>
    </row>
    <row r="10403" spans="2:2" ht="13.85" x14ac:dyDescent="0.3">
      <c r="B10403" s="55"/>
    </row>
    <row r="10404" spans="2:2" ht="13.85" x14ac:dyDescent="0.3">
      <c r="B10404" s="55"/>
    </row>
    <row r="10405" spans="2:2" ht="13.85" x14ac:dyDescent="0.3">
      <c r="B10405" s="55"/>
    </row>
    <row r="10406" spans="2:2" ht="13.85" x14ac:dyDescent="0.3">
      <c r="B10406" s="55"/>
    </row>
    <row r="10407" spans="2:2" ht="13.85" x14ac:dyDescent="0.3">
      <c r="B10407" s="55"/>
    </row>
    <row r="10408" spans="2:2" ht="13.85" x14ac:dyDescent="0.3">
      <c r="B10408" s="55"/>
    </row>
    <row r="10409" spans="2:2" ht="13.85" x14ac:dyDescent="0.3">
      <c r="B10409" s="55"/>
    </row>
    <row r="10410" spans="2:2" ht="13.85" x14ac:dyDescent="0.3">
      <c r="B10410" s="55"/>
    </row>
    <row r="10411" spans="2:2" ht="13.85" x14ac:dyDescent="0.3">
      <c r="B10411" s="55"/>
    </row>
    <row r="10412" spans="2:2" ht="13.85" x14ac:dyDescent="0.3">
      <c r="B10412" s="55"/>
    </row>
    <row r="10413" spans="2:2" ht="13.85" x14ac:dyDescent="0.3">
      <c r="B10413" s="55"/>
    </row>
    <row r="10414" spans="2:2" ht="13.85" x14ac:dyDescent="0.3">
      <c r="B10414" s="55"/>
    </row>
    <row r="10415" spans="2:2" ht="13.85" x14ac:dyDescent="0.3">
      <c r="B10415" s="55"/>
    </row>
    <row r="10416" spans="2:2" ht="13.85" x14ac:dyDescent="0.3">
      <c r="B10416" s="55"/>
    </row>
    <row r="10417" spans="2:2" ht="13.85" x14ac:dyDescent="0.3">
      <c r="B10417" s="55"/>
    </row>
    <row r="10418" spans="2:2" ht="13.85" x14ac:dyDescent="0.3">
      <c r="B10418" s="55"/>
    </row>
    <row r="10419" spans="2:2" ht="13.85" x14ac:dyDescent="0.3">
      <c r="B10419" s="55"/>
    </row>
    <row r="10420" spans="2:2" ht="13.85" x14ac:dyDescent="0.3">
      <c r="B10420" s="55"/>
    </row>
    <row r="10421" spans="2:2" ht="13.85" x14ac:dyDescent="0.3">
      <c r="B10421" s="55"/>
    </row>
    <row r="10422" spans="2:2" ht="13.85" x14ac:dyDescent="0.3">
      <c r="B10422" s="55"/>
    </row>
    <row r="10423" spans="2:2" ht="13.85" x14ac:dyDescent="0.3">
      <c r="B10423" s="55"/>
    </row>
    <row r="10424" spans="2:2" ht="13.85" x14ac:dyDescent="0.3">
      <c r="B10424" s="55"/>
    </row>
    <row r="10425" spans="2:2" ht="13.85" x14ac:dyDescent="0.3">
      <c r="B10425" s="55"/>
    </row>
    <row r="10426" spans="2:2" ht="13.85" x14ac:dyDescent="0.3">
      <c r="B10426" s="55"/>
    </row>
    <row r="10427" spans="2:2" ht="13.85" x14ac:dyDescent="0.3">
      <c r="B10427" s="55"/>
    </row>
    <row r="10428" spans="2:2" ht="13.85" x14ac:dyDescent="0.3">
      <c r="B10428" s="55"/>
    </row>
    <row r="10429" spans="2:2" ht="13.85" x14ac:dyDescent="0.3">
      <c r="B10429" s="55"/>
    </row>
    <row r="10430" spans="2:2" ht="13.85" x14ac:dyDescent="0.3">
      <c r="B10430" s="55"/>
    </row>
    <row r="10431" spans="2:2" ht="13.85" x14ac:dyDescent="0.3">
      <c r="B10431" s="55"/>
    </row>
    <row r="10432" spans="2:2" ht="13.85" x14ac:dyDescent="0.3">
      <c r="B10432" s="55"/>
    </row>
    <row r="10433" spans="2:2" ht="13.85" x14ac:dyDescent="0.3">
      <c r="B10433" s="55"/>
    </row>
    <row r="10434" spans="2:2" ht="13.85" x14ac:dyDescent="0.3">
      <c r="B10434" s="55"/>
    </row>
    <row r="10435" spans="2:2" ht="13.85" x14ac:dyDescent="0.3">
      <c r="B10435" s="55"/>
    </row>
    <row r="10436" spans="2:2" ht="13.85" x14ac:dyDescent="0.3">
      <c r="B10436" s="55"/>
    </row>
    <row r="10437" spans="2:2" ht="13.85" x14ac:dyDescent="0.3">
      <c r="B10437" s="55"/>
    </row>
    <row r="10438" spans="2:2" ht="13.85" x14ac:dyDescent="0.3">
      <c r="B10438" s="55"/>
    </row>
    <row r="10439" spans="2:2" ht="13.85" x14ac:dyDescent="0.3">
      <c r="B10439" s="55"/>
    </row>
    <row r="10440" spans="2:2" ht="13.85" x14ac:dyDescent="0.3">
      <c r="B10440" s="55"/>
    </row>
    <row r="10441" spans="2:2" ht="13.85" x14ac:dyDescent="0.3">
      <c r="B10441" s="55"/>
    </row>
    <row r="10442" spans="2:2" ht="13.85" x14ac:dyDescent="0.3">
      <c r="B10442" s="55"/>
    </row>
    <row r="10443" spans="2:2" ht="13.85" x14ac:dyDescent="0.3">
      <c r="B10443" s="55"/>
    </row>
    <row r="10444" spans="2:2" ht="13.85" x14ac:dyDescent="0.3">
      <c r="B10444" s="55"/>
    </row>
    <row r="10445" spans="2:2" ht="13.85" x14ac:dyDescent="0.3">
      <c r="B10445" s="55"/>
    </row>
    <row r="10446" spans="2:2" ht="13.85" x14ac:dyDescent="0.3">
      <c r="B10446" s="55"/>
    </row>
    <row r="10447" spans="2:2" ht="13.85" x14ac:dyDescent="0.3">
      <c r="B10447" s="55"/>
    </row>
    <row r="10448" spans="2:2" ht="13.85" x14ac:dyDescent="0.3">
      <c r="B10448" s="55"/>
    </row>
    <row r="10449" spans="2:2" ht="13.85" x14ac:dyDescent="0.3">
      <c r="B10449" s="55"/>
    </row>
    <row r="10450" spans="2:2" ht="13.85" x14ac:dyDescent="0.3">
      <c r="B10450" s="55"/>
    </row>
    <row r="10451" spans="2:2" ht="13.85" x14ac:dyDescent="0.3">
      <c r="B10451" s="55"/>
    </row>
    <row r="10452" spans="2:2" ht="13.85" x14ac:dyDescent="0.3">
      <c r="B10452" s="55"/>
    </row>
    <row r="10453" spans="2:2" ht="13.85" x14ac:dyDescent="0.3">
      <c r="B10453" s="55"/>
    </row>
    <row r="10454" spans="2:2" ht="13.85" x14ac:dyDescent="0.3">
      <c r="B10454" s="55"/>
    </row>
    <row r="10455" spans="2:2" ht="13.85" x14ac:dyDescent="0.3">
      <c r="B10455" s="55"/>
    </row>
    <row r="10456" spans="2:2" ht="13.85" x14ac:dyDescent="0.3">
      <c r="B10456" s="55"/>
    </row>
    <row r="10457" spans="2:2" ht="13.85" x14ac:dyDescent="0.3">
      <c r="B10457" s="55"/>
    </row>
    <row r="10458" spans="2:2" ht="13.85" x14ac:dyDescent="0.3">
      <c r="B10458" s="55"/>
    </row>
    <row r="10459" spans="2:2" ht="13.85" x14ac:dyDescent="0.3">
      <c r="B10459" s="55"/>
    </row>
    <row r="10460" spans="2:2" ht="13.85" x14ac:dyDescent="0.3">
      <c r="B10460" s="55"/>
    </row>
    <row r="10461" spans="2:2" ht="13.85" x14ac:dyDescent="0.3">
      <c r="B10461" s="55"/>
    </row>
    <row r="10462" spans="2:2" ht="13.85" x14ac:dyDescent="0.3">
      <c r="B10462" s="55"/>
    </row>
    <row r="10463" spans="2:2" ht="13.85" x14ac:dyDescent="0.3">
      <c r="B10463" s="55"/>
    </row>
    <row r="10464" spans="2:2" ht="13.85" x14ac:dyDescent="0.3">
      <c r="B10464" s="55"/>
    </row>
    <row r="10465" spans="2:2" ht="13.85" x14ac:dyDescent="0.3">
      <c r="B10465" s="55"/>
    </row>
    <row r="10466" spans="2:2" ht="13.85" x14ac:dyDescent="0.3">
      <c r="B10466" s="55"/>
    </row>
    <row r="10467" spans="2:2" ht="13.85" x14ac:dyDescent="0.3">
      <c r="B10467" s="55"/>
    </row>
    <row r="10468" spans="2:2" ht="13.85" x14ac:dyDescent="0.3">
      <c r="B10468" s="55"/>
    </row>
    <row r="10469" spans="2:2" ht="13.85" x14ac:dyDescent="0.3">
      <c r="B10469" s="55"/>
    </row>
    <row r="10470" spans="2:2" ht="13.85" x14ac:dyDescent="0.3">
      <c r="B10470" s="55"/>
    </row>
    <row r="10471" spans="2:2" ht="13.85" x14ac:dyDescent="0.3">
      <c r="B10471" s="55"/>
    </row>
    <row r="10472" spans="2:2" ht="13.85" x14ac:dyDescent="0.3">
      <c r="B10472" s="55"/>
    </row>
    <row r="10473" spans="2:2" ht="13.85" x14ac:dyDescent="0.3">
      <c r="B10473" s="55"/>
    </row>
    <row r="10474" spans="2:2" ht="13.85" x14ac:dyDescent="0.3">
      <c r="B10474" s="55"/>
    </row>
    <row r="10475" spans="2:2" ht="13.85" x14ac:dyDescent="0.3">
      <c r="B10475" s="55"/>
    </row>
    <row r="10476" spans="2:2" ht="13.85" x14ac:dyDescent="0.3">
      <c r="B10476" s="55"/>
    </row>
    <row r="10477" spans="2:2" ht="13.85" x14ac:dyDescent="0.3">
      <c r="B10477" s="55"/>
    </row>
    <row r="10478" spans="2:2" ht="13.85" x14ac:dyDescent="0.3">
      <c r="B10478" s="55"/>
    </row>
    <row r="10479" spans="2:2" ht="13.85" x14ac:dyDescent="0.3">
      <c r="B10479" s="55"/>
    </row>
    <row r="10480" spans="2:2" ht="13.85" x14ac:dyDescent="0.3">
      <c r="B10480" s="55"/>
    </row>
    <row r="10481" spans="2:2" ht="13.85" x14ac:dyDescent="0.3">
      <c r="B10481" s="55"/>
    </row>
    <row r="10482" spans="2:2" ht="13.85" x14ac:dyDescent="0.3">
      <c r="B10482" s="55"/>
    </row>
    <row r="10483" spans="2:2" ht="13.85" x14ac:dyDescent="0.3">
      <c r="B10483" s="55"/>
    </row>
    <row r="10484" spans="2:2" ht="13.85" x14ac:dyDescent="0.3">
      <c r="B10484" s="55"/>
    </row>
    <row r="10485" spans="2:2" ht="13.85" x14ac:dyDescent="0.3">
      <c r="B10485" s="55"/>
    </row>
    <row r="10486" spans="2:2" ht="13.85" x14ac:dyDescent="0.3">
      <c r="B10486" s="55"/>
    </row>
    <row r="10487" spans="2:2" ht="13.85" x14ac:dyDescent="0.3">
      <c r="B10487" s="55"/>
    </row>
    <row r="10488" spans="2:2" ht="13.85" x14ac:dyDescent="0.3">
      <c r="B10488" s="55"/>
    </row>
    <row r="10489" spans="2:2" ht="13.85" x14ac:dyDescent="0.3">
      <c r="B10489" s="55"/>
    </row>
    <row r="10490" spans="2:2" ht="13.85" x14ac:dyDescent="0.3">
      <c r="B10490" s="55"/>
    </row>
    <row r="10491" spans="2:2" ht="13.85" x14ac:dyDescent="0.3">
      <c r="B10491" s="55"/>
    </row>
    <row r="10492" spans="2:2" ht="13.85" x14ac:dyDescent="0.3">
      <c r="B10492" s="55"/>
    </row>
    <row r="10493" spans="2:2" ht="13.85" x14ac:dyDescent="0.3">
      <c r="B10493" s="55"/>
    </row>
    <row r="10494" spans="2:2" ht="13.85" x14ac:dyDescent="0.3">
      <c r="B10494" s="55"/>
    </row>
    <row r="10495" spans="2:2" ht="13.85" x14ac:dyDescent="0.3">
      <c r="B10495" s="55"/>
    </row>
    <row r="10496" spans="2:2" ht="13.85" x14ac:dyDescent="0.3">
      <c r="B10496" s="55"/>
    </row>
    <row r="10497" spans="2:2" ht="13.85" x14ac:dyDescent="0.3">
      <c r="B10497" s="55"/>
    </row>
    <row r="10498" spans="2:2" ht="13.85" x14ac:dyDescent="0.3">
      <c r="B10498" s="55"/>
    </row>
    <row r="10499" spans="2:2" ht="13.85" x14ac:dyDescent="0.3">
      <c r="B10499" s="55"/>
    </row>
    <row r="10500" spans="2:2" ht="13.85" x14ac:dyDescent="0.3">
      <c r="B10500" s="55"/>
    </row>
    <row r="10501" spans="2:2" ht="13.85" x14ac:dyDescent="0.3">
      <c r="B10501" s="55"/>
    </row>
    <row r="10502" spans="2:2" ht="13.85" x14ac:dyDescent="0.3">
      <c r="B10502" s="55"/>
    </row>
    <row r="10503" spans="2:2" ht="13.85" x14ac:dyDescent="0.3">
      <c r="B10503" s="55"/>
    </row>
    <row r="10504" spans="2:2" ht="13.85" x14ac:dyDescent="0.3">
      <c r="B10504" s="55"/>
    </row>
    <row r="10505" spans="2:2" ht="13.85" x14ac:dyDescent="0.3">
      <c r="B10505" s="55"/>
    </row>
    <row r="10506" spans="2:2" ht="13.85" x14ac:dyDescent="0.3">
      <c r="B10506" s="55"/>
    </row>
    <row r="10507" spans="2:2" ht="13.85" x14ac:dyDescent="0.3">
      <c r="B10507" s="55"/>
    </row>
    <row r="10508" spans="2:2" ht="13.85" x14ac:dyDescent="0.3">
      <c r="B10508" s="55"/>
    </row>
    <row r="10509" spans="2:2" ht="13.85" x14ac:dyDescent="0.3">
      <c r="B10509" s="55"/>
    </row>
    <row r="10510" spans="2:2" ht="13.85" x14ac:dyDescent="0.3">
      <c r="B10510" s="55"/>
    </row>
    <row r="10511" spans="2:2" ht="13.85" x14ac:dyDescent="0.3">
      <c r="B10511" s="55"/>
    </row>
    <row r="10512" spans="2:2" ht="13.85" x14ac:dyDescent="0.3">
      <c r="B10512" s="55"/>
    </row>
    <row r="10513" spans="2:2" ht="13.85" x14ac:dyDescent="0.3">
      <c r="B10513" s="55"/>
    </row>
    <row r="10514" spans="2:2" ht="13.85" x14ac:dyDescent="0.3">
      <c r="B10514" s="55"/>
    </row>
    <row r="10515" spans="2:2" ht="13.85" x14ac:dyDescent="0.3">
      <c r="B10515" s="55"/>
    </row>
    <row r="10516" spans="2:2" ht="13.85" x14ac:dyDescent="0.3">
      <c r="B10516" s="55"/>
    </row>
    <row r="10517" spans="2:2" ht="13.85" x14ac:dyDescent="0.3">
      <c r="B10517" s="55"/>
    </row>
    <row r="10518" spans="2:2" ht="13.85" x14ac:dyDescent="0.3">
      <c r="B10518" s="55"/>
    </row>
    <row r="10519" spans="2:2" ht="13.85" x14ac:dyDescent="0.3">
      <c r="B10519" s="55"/>
    </row>
    <row r="10520" spans="2:2" ht="13.85" x14ac:dyDescent="0.3">
      <c r="B10520" s="55"/>
    </row>
    <row r="10521" spans="2:2" ht="13.85" x14ac:dyDescent="0.3">
      <c r="B10521" s="55"/>
    </row>
    <row r="10522" spans="2:2" ht="13.85" x14ac:dyDescent="0.3">
      <c r="B10522" s="55"/>
    </row>
    <row r="10523" spans="2:2" ht="13.85" x14ac:dyDescent="0.3">
      <c r="B10523" s="55"/>
    </row>
    <row r="10524" spans="2:2" ht="13.85" x14ac:dyDescent="0.3">
      <c r="B10524" s="55"/>
    </row>
    <row r="10525" spans="2:2" ht="13.85" x14ac:dyDescent="0.3">
      <c r="B10525" s="55"/>
    </row>
    <row r="10526" spans="2:2" ht="13.85" x14ac:dyDescent="0.3">
      <c r="B10526" s="55"/>
    </row>
    <row r="10527" spans="2:2" ht="13.85" x14ac:dyDescent="0.3">
      <c r="B10527" s="55"/>
    </row>
    <row r="10528" spans="2:2" ht="13.85" x14ac:dyDescent="0.3">
      <c r="B10528" s="55"/>
    </row>
    <row r="10529" spans="2:2" ht="13.85" x14ac:dyDescent="0.3">
      <c r="B10529" s="55"/>
    </row>
    <row r="10530" spans="2:2" ht="13.85" x14ac:dyDescent="0.3">
      <c r="B10530" s="55"/>
    </row>
    <row r="10531" spans="2:2" ht="13.85" x14ac:dyDescent="0.3">
      <c r="B10531" s="55"/>
    </row>
    <row r="10532" spans="2:2" ht="13.85" x14ac:dyDescent="0.3">
      <c r="B10532" s="55"/>
    </row>
    <row r="10533" spans="2:2" ht="13.85" x14ac:dyDescent="0.3">
      <c r="B10533" s="55"/>
    </row>
    <row r="10534" spans="2:2" ht="13.85" x14ac:dyDescent="0.3">
      <c r="B10534" s="55"/>
    </row>
    <row r="10535" spans="2:2" ht="13.85" x14ac:dyDescent="0.3">
      <c r="B10535" s="55"/>
    </row>
    <row r="10536" spans="2:2" ht="13.85" x14ac:dyDescent="0.3">
      <c r="B10536" s="55"/>
    </row>
    <row r="10537" spans="2:2" ht="13.85" x14ac:dyDescent="0.3">
      <c r="B10537" s="55"/>
    </row>
    <row r="10538" spans="2:2" ht="13.85" x14ac:dyDescent="0.3">
      <c r="B10538" s="55"/>
    </row>
    <row r="10539" spans="2:2" ht="13.85" x14ac:dyDescent="0.3">
      <c r="B10539" s="55"/>
    </row>
    <row r="10540" spans="2:2" ht="13.85" x14ac:dyDescent="0.3">
      <c r="B10540" s="55"/>
    </row>
    <row r="10541" spans="2:2" ht="13.85" x14ac:dyDescent="0.3">
      <c r="B10541" s="55"/>
    </row>
    <row r="10542" spans="2:2" ht="13.85" x14ac:dyDescent="0.3">
      <c r="B10542" s="55"/>
    </row>
    <row r="10543" spans="2:2" ht="13.85" x14ac:dyDescent="0.3">
      <c r="B10543" s="55"/>
    </row>
    <row r="10544" spans="2:2" ht="13.85" x14ac:dyDescent="0.3">
      <c r="B10544" s="55"/>
    </row>
    <row r="10545" spans="2:2" ht="13.85" x14ac:dyDescent="0.3">
      <c r="B10545" s="55"/>
    </row>
    <row r="10546" spans="2:2" ht="13.85" x14ac:dyDescent="0.3">
      <c r="B10546" s="55"/>
    </row>
    <row r="10547" spans="2:2" ht="13.85" x14ac:dyDescent="0.3">
      <c r="B10547" s="55"/>
    </row>
    <row r="10548" spans="2:2" ht="13.85" x14ac:dyDescent="0.3">
      <c r="B10548" s="55"/>
    </row>
    <row r="10549" spans="2:2" ht="13.85" x14ac:dyDescent="0.3">
      <c r="B10549" s="55"/>
    </row>
    <row r="10550" spans="2:2" ht="13.85" x14ac:dyDescent="0.3">
      <c r="B10550" s="55"/>
    </row>
    <row r="10551" spans="2:2" ht="13.85" x14ac:dyDescent="0.3">
      <c r="B10551" s="55"/>
    </row>
    <row r="10552" spans="2:2" ht="13.85" x14ac:dyDescent="0.3">
      <c r="B10552" s="55"/>
    </row>
    <row r="10553" spans="2:2" ht="13.85" x14ac:dyDescent="0.3">
      <c r="B10553" s="55"/>
    </row>
    <row r="10554" spans="2:2" ht="13.85" x14ac:dyDescent="0.3">
      <c r="B10554" s="55"/>
    </row>
    <row r="10555" spans="2:2" ht="13.85" x14ac:dyDescent="0.3">
      <c r="B10555" s="55"/>
    </row>
    <row r="10556" spans="2:2" ht="13.85" x14ac:dyDescent="0.3">
      <c r="B10556" s="55"/>
    </row>
    <row r="10557" spans="2:2" ht="13.85" x14ac:dyDescent="0.3">
      <c r="B10557" s="55"/>
    </row>
    <row r="10558" spans="2:2" ht="13.85" x14ac:dyDescent="0.3">
      <c r="B10558" s="55"/>
    </row>
    <row r="10559" spans="2:2" ht="13.85" x14ac:dyDescent="0.3">
      <c r="B10559" s="55"/>
    </row>
    <row r="10560" spans="2:2" ht="13.85" x14ac:dyDescent="0.3">
      <c r="B10560" s="55"/>
    </row>
    <row r="10561" spans="2:2" ht="13.85" x14ac:dyDescent="0.3">
      <c r="B10561" s="55"/>
    </row>
    <row r="10562" spans="2:2" ht="13.85" x14ac:dyDescent="0.3">
      <c r="B10562" s="55"/>
    </row>
    <row r="10563" spans="2:2" ht="13.85" x14ac:dyDescent="0.3">
      <c r="B10563" s="55"/>
    </row>
    <row r="10564" spans="2:2" ht="13.85" x14ac:dyDescent="0.3">
      <c r="B10564" s="55"/>
    </row>
    <row r="10565" spans="2:2" ht="13.85" x14ac:dyDescent="0.3">
      <c r="B10565" s="55"/>
    </row>
    <row r="10566" spans="2:2" ht="13.85" x14ac:dyDescent="0.3">
      <c r="B10566" s="55"/>
    </row>
    <row r="10567" spans="2:2" ht="13.85" x14ac:dyDescent="0.3">
      <c r="B10567" s="55"/>
    </row>
    <row r="10568" spans="2:2" ht="13.85" x14ac:dyDescent="0.3">
      <c r="B10568" s="55"/>
    </row>
    <row r="10569" spans="2:2" ht="13.85" x14ac:dyDescent="0.3">
      <c r="B10569" s="55"/>
    </row>
    <row r="10570" spans="2:2" ht="13.85" x14ac:dyDescent="0.3">
      <c r="B10570" s="55"/>
    </row>
    <row r="10571" spans="2:2" ht="13.85" x14ac:dyDescent="0.3">
      <c r="B10571" s="55"/>
    </row>
    <row r="10572" spans="2:2" ht="13.85" x14ac:dyDescent="0.3">
      <c r="B10572" s="55"/>
    </row>
    <row r="10573" spans="2:2" ht="13.85" x14ac:dyDescent="0.3">
      <c r="B10573" s="55"/>
    </row>
    <row r="10574" spans="2:2" ht="13.85" x14ac:dyDescent="0.3">
      <c r="B10574" s="55"/>
    </row>
    <row r="10575" spans="2:2" ht="13.85" x14ac:dyDescent="0.3">
      <c r="B10575" s="55"/>
    </row>
    <row r="10576" spans="2:2" ht="13.85" x14ac:dyDescent="0.3">
      <c r="B10576" s="55"/>
    </row>
    <row r="10577" spans="2:2" ht="13.85" x14ac:dyDescent="0.3">
      <c r="B10577" s="55"/>
    </row>
    <row r="10578" spans="2:2" ht="13.85" x14ac:dyDescent="0.3">
      <c r="B10578" s="55"/>
    </row>
    <row r="10579" spans="2:2" ht="13.85" x14ac:dyDescent="0.3">
      <c r="B10579" s="55"/>
    </row>
    <row r="10580" spans="2:2" ht="13.85" x14ac:dyDescent="0.3">
      <c r="B10580" s="55"/>
    </row>
    <row r="10581" spans="2:2" ht="13.85" x14ac:dyDescent="0.3">
      <c r="B10581" s="55"/>
    </row>
    <row r="10582" spans="2:2" ht="13.85" x14ac:dyDescent="0.3">
      <c r="B10582" s="55"/>
    </row>
    <row r="10583" spans="2:2" ht="13.85" x14ac:dyDescent="0.3">
      <c r="B10583" s="55"/>
    </row>
    <row r="10584" spans="2:2" ht="13.85" x14ac:dyDescent="0.3">
      <c r="B10584" s="55"/>
    </row>
    <row r="10585" spans="2:2" ht="13.85" x14ac:dyDescent="0.3">
      <c r="B10585" s="55"/>
    </row>
    <row r="10586" spans="2:2" ht="13.85" x14ac:dyDescent="0.3">
      <c r="B10586" s="55"/>
    </row>
    <row r="10587" spans="2:2" ht="13.85" x14ac:dyDescent="0.3">
      <c r="B10587" s="55"/>
    </row>
    <row r="10588" spans="2:2" ht="13.85" x14ac:dyDescent="0.3">
      <c r="B10588" s="55"/>
    </row>
    <row r="10589" spans="2:2" ht="13.85" x14ac:dyDescent="0.3">
      <c r="B10589" s="55"/>
    </row>
    <row r="10590" spans="2:2" ht="13.85" x14ac:dyDescent="0.3">
      <c r="B10590" s="55"/>
    </row>
    <row r="10591" spans="2:2" ht="13.85" x14ac:dyDescent="0.3">
      <c r="B10591" s="55"/>
    </row>
    <row r="10592" spans="2:2" ht="13.85" x14ac:dyDescent="0.3">
      <c r="B10592" s="55"/>
    </row>
    <row r="10593" spans="2:2" ht="13.85" x14ac:dyDescent="0.3">
      <c r="B10593" s="55"/>
    </row>
    <row r="10594" spans="2:2" ht="13.85" x14ac:dyDescent="0.3">
      <c r="B10594" s="55"/>
    </row>
    <row r="10595" spans="2:2" ht="13.85" x14ac:dyDescent="0.3">
      <c r="B10595" s="55"/>
    </row>
    <row r="10596" spans="2:2" ht="13.85" x14ac:dyDescent="0.3">
      <c r="B10596" s="55"/>
    </row>
    <row r="10597" spans="2:2" ht="13.85" x14ac:dyDescent="0.3">
      <c r="B10597" s="55"/>
    </row>
    <row r="10598" spans="2:2" ht="13.85" x14ac:dyDescent="0.3">
      <c r="B10598" s="55"/>
    </row>
    <row r="10599" spans="2:2" ht="13.85" x14ac:dyDescent="0.3">
      <c r="B10599" s="55"/>
    </row>
    <row r="10600" spans="2:2" ht="13.85" x14ac:dyDescent="0.3">
      <c r="B10600" s="55"/>
    </row>
    <row r="10601" spans="2:2" ht="13.85" x14ac:dyDescent="0.3">
      <c r="B10601" s="55"/>
    </row>
    <row r="10602" spans="2:2" ht="13.85" x14ac:dyDescent="0.3">
      <c r="B10602" s="55"/>
    </row>
    <row r="10603" spans="2:2" ht="13.85" x14ac:dyDescent="0.3">
      <c r="B10603" s="55"/>
    </row>
    <row r="10604" spans="2:2" ht="13.85" x14ac:dyDescent="0.3">
      <c r="B10604" s="55"/>
    </row>
    <row r="10605" spans="2:2" ht="13.85" x14ac:dyDescent="0.3">
      <c r="B10605" s="55"/>
    </row>
    <row r="10606" spans="2:2" ht="13.85" x14ac:dyDescent="0.3">
      <c r="B10606" s="55"/>
    </row>
    <row r="10607" spans="2:2" ht="13.85" x14ac:dyDescent="0.3">
      <c r="B10607" s="55"/>
    </row>
    <row r="10608" spans="2:2" ht="13.85" x14ac:dyDescent="0.3">
      <c r="B10608" s="55"/>
    </row>
    <row r="10609" spans="2:2" ht="13.85" x14ac:dyDescent="0.3">
      <c r="B10609" s="55"/>
    </row>
    <row r="10610" spans="2:2" ht="13.85" x14ac:dyDescent="0.3">
      <c r="B10610" s="55"/>
    </row>
    <row r="10611" spans="2:2" ht="13.85" x14ac:dyDescent="0.3">
      <c r="B10611" s="55"/>
    </row>
    <row r="10612" spans="2:2" ht="13.85" x14ac:dyDescent="0.3">
      <c r="B10612" s="55"/>
    </row>
    <row r="10613" spans="2:2" ht="13.85" x14ac:dyDescent="0.3">
      <c r="B10613" s="55"/>
    </row>
    <row r="10614" spans="2:2" ht="13.85" x14ac:dyDescent="0.3">
      <c r="B10614" s="55"/>
    </row>
    <row r="10615" spans="2:2" ht="13.85" x14ac:dyDescent="0.3">
      <c r="B10615" s="55"/>
    </row>
    <row r="10616" spans="2:2" ht="13.85" x14ac:dyDescent="0.3">
      <c r="B10616" s="55"/>
    </row>
    <row r="10617" spans="2:2" ht="13.85" x14ac:dyDescent="0.3">
      <c r="B10617" s="55"/>
    </row>
    <row r="10618" spans="2:2" ht="13.85" x14ac:dyDescent="0.3">
      <c r="B10618" s="55"/>
    </row>
    <row r="10619" spans="2:2" ht="13.85" x14ac:dyDescent="0.3">
      <c r="B10619" s="55"/>
    </row>
    <row r="10620" spans="2:2" ht="13.85" x14ac:dyDescent="0.3">
      <c r="B10620" s="55"/>
    </row>
    <row r="10621" spans="2:2" ht="13.85" x14ac:dyDescent="0.3">
      <c r="B10621" s="55"/>
    </row>
    <row r="10622" spans="2:2" ht="13.85" x14ac:dyDescent="0.3">
      <c r="B10622" s="55"/>
    </row>
    <row r="10623" spans="2:2" ht="13.85" x14ac:dyDescent="0.3">
      <c r="B10623" s="55"/>
    </row>
    <row r="10624" spans="2:2" ht="13.85" x14ac:dyDescent="0.3">
      <c r="B10624" s="55"/>
    </row>
    <row r="10625" spans="2:2" ht="13.85" x14ac:dyDescent="0.3">
      <c r="B10625" s="55"/>
    </row>
    <row r="10626" spans="2:2" ht="13.85" x14ac:dyDescent="0.3">
      <c r="B10626" s="55"/>
    </row>
    <row r="10627" spans="2:2" ht="13.85" x14ac:dyDescent="0.3">
      <c r="B10627" s="55"/>
    </row>
    <row r="10628" spans="2:2" ht="13.85" x14ac:dyDescent="0.3">
      <c r="B10628" s="55"/>
    </row>
    <row r="10629" spans="2:2" ht="13.85" x14ac:dyDescent="0.3">
      <c r="B10629" s="55"/>
    </row>
    <row r="10630" spans="2:2" ht="13.85" x14ac:dyDescent="0.3">
      <c r="B10630" s="55"/>
    </row>
    <row r="10631" spans="2:2" ht="13.85" x14ac:dyDescent="0.3">
      <c r="B10631" s="55"/>
    </row>
    <row r="10632" spans="2:2" ht="13.85" x14ac:dyDescent="0.3">
      <c r="B10632" s="55"/>
    </row>
    <row r="10633" spans="2:2" ht="13.85" x14ac:dyDescent="0.3">
      <c r="B10633" s="55"/>
    </row>
    <row r="10634" spans="2:2" ht="13.85" x14ac:dyDescent="0.3">
      <c r="B10634" s="55"/>
    </row>
    <row r="10635" spans="2:2" ht="13.85" x14ac:dyDescent="0.3">
      <c r="B10635" s="55"/>
    </row>
    <row r="10636" spans="2:2" ht="13.85" x14ac:dyDescent="0.3">
      <c r="B10636" s="55"/>
    </row>
    <row r="10637" spans="2:2" ht="13.85" x14ac:dyDescent="0.3">
      <c r="B10637" s="55"/>
    </row>
    <row r="10638" spans="2:2" ht="13.85" x14ac:dyDescent="0.3">
      <c r="B10638" s="55"/>
    </row>
    <row r="10639" spans="2:2" ht="13.85" x14ac:dyDescent="0.3">
      <c r="B10639" s="55"/>
    </row>
    <row r="10640" spans="2:2" ht="13.85" x14ac:dyDescent="0.3">
      <c r="B10640" s="55"/>
    </row>
    <row r="10641" spans="2:2" ht="13.85" x14ac:dyDescent="0.3">
      <c r="B10641" s="55"/>
    </row>
    <row r="10642" spans="2:2" ht="13.85" x14ac:dyDescent="0.3">
      <c r="B10642" s="55"/>
    </row>
    <row r="10643" spans="2:2" ht="13.85" x14ac:dyDescent="0.3">
      <c r="B10643" s="55"/>
    </row>
    <row r="10644" spans="2:2" ht="13.85" x14ac:dyDescent="0.3">
      <c r="B10644" s="55"/>
    </row>
    <row r="10645" spans="2:2" ht="13.85" x14ac:dyDescent="0.3">
      <c r="B10645" s="55"/>
    </row>
    <row r="10646" spans="2:2" ht="13.85" x14ac:dyDescent="0.3">
      <c r="B10646" s="55"/>
    </row>
    <row r="10647" spans="2:2" ht="13.85" x14ac:dyDescent="0.3">
      <c r="B10647" s="55"/>
    </row>
    <row r="10648" spans="2:2" ht="13.85" x14ac:dyDescent="0.3">
      <c r="B10648" s="55"/>
    </row>
    <row r="10649" spans="2:2" ht="13.85" x14ac:dyDescent="0.3">
      <c r="B10649" s="55"/>
    </row>
    <row r="10650" spans="2:2" ht="13.85" x14ac:dyDescent="0.3">
      <c r="B10650" s="55"/>
    </row>
    <row r="10651" spans="2:2" ht="13.85" x14ac:dyDescent="0.3">
      <c r="B10651" s="55"/>
    </row>
    <row r="10652" spans="2:2" ht="13.85" x14ac:dyDescent="0.3">
      <c r="B10652" s="55"/>
    </row>
    <row r="10653" spans="2:2" ht="13.85" x14ac:dyDescent="0.3">
      <c r="B10653" s="55"/>
    </row>
    <row r="10654" spans="2:2" ht="13.85" x14ac:dyDescent="0.3">
      <c r="B10654" s="55"/>
    </row>
    <row r="10655" spans="2:2" ht="13.85" x14ac:dyDescent="0.3">
      <c r="B10655" s="55"/>
    </row>
    <row r="10656" spans="2:2" ht="13.85" x14ac:dyDescent="0.3">
      <c r="B10656" s="55"/>
    </row>
    <row r="10657" spans="2:2" ht="13.85" x14ac:dyDescent="0.3">
      <c r="B10657" s="55"/>
    </row>
    <row r="10658" spans="2:2" ht="13.85" x14ac:dyDescent="0.3">
      <c r="B10658" s="55"/>
    </row>
    <row r="10659" spans="2:2" ht="13.85" x14ac:dyDescent="0.3">
      <c r="B10659" s="55"/>
    </row>
    <row r="10660" spans="2:2" ht="13.85" x14ac:dyDescent="0.3">
      <c r="B10660" s="55"/>
    </row>
    <row r="10661" spans="2:2" ht="13.85" x14ac:dyDescent="0.3">
      <c r="B10661" s="55"/>
    </row>
    <row r="10662" spans="2:2" ht="13.85" x14ac:dyDescent="0.3">
      <c r="B10662" s="55"/>
    </row>
    <row r="10663" spans="2:2" ht="13.85" x14ac:dyDescent="0.3">
      <c r="B10663" s="55"/>
    </row>
    <row r="10664" spans="2:2" ht="13.85" x14ac:dyDescent="0.3">
      <c r="B10664" s="55"/>
    </row>
    <row r="10665" spans="2:2" ht="13.85" x14ac:dyDescent="0.3">
      <c r="B10665" s="55"/>
    </row>
    <row r="10666" spans="2:2" ht="13.85" x14ac:dyDescent="0.3">
      <c r="B10666" s="55"/>
    </row>
    <row r="10667" spans="2:2" ht="13.85" x14ac:dyDescent="0.3">
      <c r="B10667" s="55"/>
    </row>
    <row r="10668" spans="2:2" ht="13.85" x14ac:dyDescent="0.3">
      <c r="B10668" s="55"/>
    </row>
    <row r="10669" spans="2:2" ht="13.85" x14ac:dyDescent="0.3">
      <c r="B10669" s="55"/>
    </row>
    <row r="10670" spans="2:2" ht="13.85" x14ac:dyDescent="0.3">
      <c r="B10670" s="55"/>
    </row>
    <row r="10671" spans="2:2" ht="13.85" x14ac:dyDescent="0.3">
      <c r="B10671" s="55"/>
    </row>
    <row r="10672" spans="2:2" ht="13.85" x14ac:dyDescent="0.3">
      <c r="B10672" s="55"/>
    </row>
    <row r="10673" spans="2:2" ht="13.85" x14ac:dyDescent="0.3">
      <c r="B10673" s="55"/>
    </row>
    <row r="10674" spans="2:2" ht="13.85" x14ac:dyDescent="0.3">
      <c r="B10674" s="55"/>
    </row>
    <row r="10675" spans="2:2" ht="13.85" x14ac:dyDescent="0.3">
      <c r="B10675" s="55"/>
    </row>
    <row r="10676" spans="2:2" ht="13.85" x14ac:dyDescent="0.3">
      <c r="B10676" s="55"/>
    </row>
    <row r="10677" spans="2:2" ht="13.85" x14ac:dyDescent="0.3">
      <c r="B10677" s="55"/>
    </row>
    <row r="10678" spans="2:2" ht="13.85" x14ac:dyDescent="0.3">
      <c r="B10678" s="55"/>
    </row>
    <row r="10679" spans="2:2" ht="13.85" x14ac:dyDescent="0.3">
      <c r="B10679" s="55"/>
    </row>
    <row r="10680" spans="2:2" ht="13.85" x14ac:dyDescent="0.3">
      <c r="B10680" s="55"/>
    </row>
    <row r="10681" spans="2:2" ht="13.85" x14ac:dyDescent="0.3">
      <c r="B10681" s="55"/>
    </row>
    <row r="10682" spans="2:2" ht="13.85" x14ac:dyDescent="0.3">
      <c r="B10682" s="55"/>
    </row>
    <row r="10683" spans="2:2" ht="13.85" x14ac:dyDescent="0.3">
      <c r="B10683" s="55"/>
    </row>
    <row r="10684" spans="2:2" ht="13.85" x14ac:dyDescent="0.3">
      <c r="B10684" s="55"/>
    </row>
    <row r="10685" spans="2:2" ht="13.85" x14ac:dyDescent="0.3">
      <c r="B10685" s="55"/>
    </row>
    <row r="10686" spans="2:2" ht="13.85" x14ac:dyDescent="0.3">
      <c r="B10686" s="55"/>
    </row>
    <row r="10687" spans="2:2" ht="13.85" x14ac:dyDescent="0.3">
      <c r="B10687" s="55"/>
    </row>
    <row r="10688" spans="2:2" ht="13.85" x14ac:dyDescent="0.3">
      <c r="B10688" s="55"/>
    </row>
    <row r="10689" spans="2:2" ht="13.85" x14ac:dyDescent="0.3">
      <c r="B10689" s="55"/>
    </row>
    <row r="10690" spans="2:2" ht="13.85" x14ac:dyDescent="0.3">
      <c r="B10690" s="55"/>
    </row>
    <row r="10691" spans="2:2" ht="13.85" x14ac:dyDescent="0.3">
      <c r="B10691" s="55"/>
    </row>
    <row r="10692" spans="2:2" ht="13.85" x14ac:dyDescent="0.3">
      <c r="B10692" s="55"/>
    </row>
    <row r="10693" spans="2:2" ht="13.85" x14ac:dyDescent="0.3">
      <c r="B10693" s="55"/>
    </row>
    <row r="10694" spans="2:2" ht="13.85" x14ac:dyDescent="0.3">
      <c r="B10694" s="55"/>
    </row>
    <row r="10695" spans="2:2" ht="13.85" x14ac:dyDescent="0.3">
      <c r="B10695" s="55"/>
    </row>
    <row r="10696" spans="2:2" ht="13.85" x14ac:dyDescent="0.3">
      <c r="B10696" s="55"/>
    </row>
    <row r="10697" spans="2:2" ht="13.85" x14ac:dyDescent="0.3">
      <c r="B10697" s="55"/>
    </row>
    <row r="10698" spans="2:2" ht="13.85" x14ac:dyDescent="0.3">
      <c r="B10698" s="55"/>
    </row>
    <row r="10699" spans="2:2" ht="13.85" x14ac:dyDescent="0.3">
      <c r="B10699" s="55"/>
    </row>
    <row r="10700" spans="2:2" ht="13.85" x14ac:dyDescent="0.3">
      <c r="B10700" s="55"/>
    </row>
    <row r="10701" spans="2:2" ht="13.85" x14ac:dyDescent="0.3">
      <c r="B10701" s="55"/>
    </row>
    <row r="10702" spans="2:2" ht="13.85" x14ac:dyDescent="0.3">
      <c r="B10702" s="55"/>
    </row>
    <row r="10703" spans="2:2" ht="13.85" x14ac:dyDescent="0.3">
      <c r="B10703" s="55"/>
    </row>
    <row r="10704" spans="2:2" ht="13.85" x14ac:dyDescent="0.3">
      <c r="B10704" s="55"/>
    </row>
    <row r="10705" spans="2:2" ht="13.85" x14ac:dyDescent="0.3">
      <c r="B10705" s="55"/>
    </row>
    <row r="10706" spans="2:2" ht="13.85" x14ac:dyDescent="0.3">
      <c r="B10706" s="55"/>
    </row>
    <row r="10707" spans="2:2" ht="13.85" x14ac:dyDescent="0.3">
      <c r="B10707" s="55"/>
    </row>
    <row r="10708" spans="2:2" ht="13.85" x14ac:dyDescent="0.3">
      <c r="B10708" s="55"/>
    </row>
    <row r="10709" spans="2:2" ht="13.85" x14ac:dyDescent="0.3">
      <c r="B10709" s="55"/>
    </row>
    <row r="10710" spans="2:2" ht="13.85" x14ac:dyDescent="0.3">
      <c r="B10710" s="55"/>
    </row>
    <row r="10711" spans="2:2" ht="13.85" x14ac:dyDescent="0.3">
      <c r="B10711" s="55"/>
    </row>
    <row r="10712" spans="2:2" ht="13.85" x14ac:dyDescent="0.3">
      <c r="B10712" s="55"/>
    </row>
    <row r="10713" spans="2:2" ht="13.85" x14ac:dyDescent="0.3">
      <c r="B10713" s="55"/>
    </row>
    <row r="10714" spans="2:2" ht="13.85" x14ac:dyDescent="0.3">
      <c r="B10714" s="55"/>
    </row>
    <row r="10715" spans="2:2" ht="13.85" x14ac:dyDescent="0.3">
      <c r="B10715" s="55"/>
    </row>
    <row r="10716" spans="2:2" ht="13.85" x14ac:dyDescent="0.3">
      <c r="B10716" s="55"/>
    </row>
    <row r="10717" spans="2:2" ht="13.85" x14ac:dyDescent="0.3">
      <c r="B10717" s="55"/>
    </row>
    <row r="10718" spans="2:2" ht="13.85" x14ac:dyDescent="0.3">
      <c r="B10718" s="55"/>
    </row>
    <row r="10719" spans="2:2" ht="13.85" x14ac:dyDescent="0.3">
      <c r="B10719" s="55"/>
    </row>
    <row r="10720" spans="2:2" ht="13.85" x14ac:dyDescent="0.3">
      <c r="B10720" s="55"/>
    </row>
    <row r="10721" spans="2:2" ht="13.85" x14ac:dyDescent="0.3">
      <c r="B10721" s="55"/>
    </row>
    <row r="10722" spans="2:2" ht="13.85" x14ac:dyDescent="0.3">
      <c r="B10722" s="55"/>
    </row>
    <row r="10723" spans="2:2" ht="13.85" x14ac:dyDescent="0.3">
      <c r="B10723" s="55"/>
    </row>
    <row r="10724" spans="2:2" ht="13.85" x14ac:dyDescent="0.3">
      <c r="B10724" s="55"/>
    </row>
    <row r="10725" spans="2:2" ht="13.85" x14ac:dyDescent="0.3">
      <c r="B10725" s="55"/>
    </row>
    <row r="10726" spans="2:2" ht="13.85" x14ac:dyDescent="0.3">
      <c r="B10726" s="55"/>
    </row>
    <row r="10727" spans="2:2" ht="13.85" x14ac:dyDescent="0.3">
      <c r="B10727" s="55"/>
    </row>
    <row r="10728" spans="2:2" ht="13.85" x14ac:dyDescent="0.3">
      <c r="B10728" s="55"/>
    </row>
    <row r="10729" spans="2:2" ht="13.85" x14ac:dyDescent="0.3">
      <c r="B10729" s="55"/>
    </row>
    <row r="10730" spans="2:2" ht="13.85" x14ac:dyDescent="0.3">
      <c r="B10730" s="55"/>
    </row>
    <row r="10731" spans="2:2" ht="13.85" x14ac:dyDescent="0.3">
      <c r="B10731" s="55"/>
    </row>
    <row r="10732" spans="2:2" ht="13.85" x14ac:dyDescent="0.3">
      <c r="B10732" s="55"/>
    </row>
    <row r="10733" spans="2:2" ht="13.85" x14ac:dyDescent="0.3">
      <c r="B10733" s="55"/>
    </row>
    <row r="10734" spans="2:2" ht="13.85" x14ac:dyDescent="0.3">
      <c r="B10734" s="55"/>
    </row>
    <row r="10735" spans="2:2" ht="13.85" x14ac:dyDescent="0.3">
      <c r="B10735" s="55"/>
    </row>
    <row r="10736" spans="2:2" ht="13.85" x14ac:dyDescent="0.3">
      <c r="B10736" s="55"/>
    </row>
    <row r="10737" spans="2:2" ht="13.85" x14ac:dyDescent="0.3">
      <c r="B10737" s="55"/>
    </row>
    <row r="10738" spans="2:2" ht="13.85" x14ac:dyDescent="0.3">
      <c r="B10738" s="55"/>
    </row>
    <row r="10739" spans="2:2" ht="13.85" x14ac:dyDescent="0.3">
      <c r="B10739" s="55"/>
    </row>
    <row r="10740" spans="2:2" ht="13.85" x14ac:dyDescent="0.3">
      <c r="B10740" s="55"/>
    </row>
    <row r="10741" spans="2:2" ht="13.85" x14ac:dyDescent="0.3">
      <c r="B10741" s="55"/>
    </row>
    <row r="10742" spans="2:2" ht="13.85" x14ac:dyDescent="0.3">
      <c r="B10742" s="55"/>
    </row>
    <row r="10743" spans="2:2" ht="13.85" x14ac:dyDescent="0.3">
      <c r="B10743" s="55"/>
    </row>
    <row r="10744" spans="2:2" ht="13.85" x14ac:dyDescent="0.3">
      <c r="B10744" s="55"/>
    </row>
    <row r="10745" spans="2:2" ht="13.85" x14ac:dyDescent="0.3">
      <c r="B10745" s="55"/>
    </row>
    <row r="10746" spans="2:2" ht="13.85" x14ac:dyDescent="0.3">
      <c r="B10746" s="55"/>
    </row>
    <row r="10747" spans="2:2" ht="13.85" x14ac:dyDescent="0.3">
      <c r="B10747" s="55"/>
    </row>
    <row r="10748" spans="2:2" ht="13.85" x14ac:dyDescent="0.3">
      <c r="B10748" s="55"/>
    </row>
    <row r="10749" spans="2:2" ht="13.85" x14ac:dyDescent="0.3">
      <c r="B10749" s="55"/>
    </row>
    <row r="10750" spans="2:2" ht="13.85" x14ac:dyDescent="0.3">
      <c r="B10750" s="55"/>
    </row>
    <row r="10751" spans="2:2" ht="13.85" x14ac:dyDescent="0.3">
      <c r="B10751" s="55"/>
    </row>
    <row r="10752" spans="2:2" ht="13.85" x14ac:dyDescent="0.3">
      <c r="B10752" s="55"/>
    </row>
    <row r="10753" spans="2:2" ht="13.85" x14ac:dyDescent="0.3">
      <c r="B10753" s="55"/>
    </row>
    <row r="10754" spans="2:2" ht="13.85" x14ac:dyDescent="0.3">
      <c r="B10754" s="55"/>
    </row>
    <row r="10755" spans="2:2" ht="13.85" x14ac:dyDescent="0.3">
      <c r="B10755" s="55"/>
    </row>
    <row r="10756" spans="2:2" ht="13.85" x14ac:dyDescent="0.3">
      <c r="B10756" s="55"/>
    </row>
    <row r="10757" spans="2:2" ht="13.85" x14ac:dyDescent="0.3">
      <c r="B10757" s="55"/>
    </row>
    <row r="10758" spans="2:2" ht="13.85" x14ac:dyDescent="0.3">
      <c r="B10758" s="55"/>
    </row>
    <row r="10759" spans="2:2" ht="13.85" x14ac:dyDescent="0.3">
      <c r="B10759" s="55"/>
    </row>
    <row r="10760" spans="2:2" ht="13.85" x14ac:dyDescent="0.3">
      <c r="B10760" s="55"/>
    </row>
    <row r="10761" spans="2:2" ht="13.85" x14ac:dyDescent="0.3">
      <c r="B10761" s="55"/>
    </row>
    <row r="10762" spans="2:2" ht="13.85" x14ac:dyDescent="0.3">
      <c r="B10762" s="55"/>
    </row>
    <row r="10763" spans="2:2" ht="13.85" x14ac:dyDescent="0.3">
      <c r="B10763" s="55"/>
    </row>
    <row r="10764" spans="2:2" ht="13.85" x14ac:dyDescent="0.3">
      <c r="B10764" s="55"/>
    </row>
    <row r="10765" spans="2:2" ht="13.85" x14ac:dyDescent="0.3">
      <c r="B10765" s="55"/>
    </row>
    <row r="10766" spans="2:2" ht="13.85" x14ac:dyDescent="0.3">
      <c r="B10766" s="55"/>
    </row>
    <row r="10767" spans="2:2" ht="13.85" x14ac:dyDescent="0.3">
      <c r="B10767" s="55"/>
    </row>
    <row r="10768" spans="2:2" ht="13.85" x14ac:dyDescent="0.3">
      <c r="B10768" s="55"/>
    </row>
    <row r="10769" spans="2:2" ht="13.85" x14ac:dyDescent="0.3">
      <c r="B10769" s="55"/>
    </row>
    <row r="10770" spans="2:2" ht="13.85" x14ac:dyDescent="0.3">
      <c r="B10770" s="55"/>
    </row>
    <row r="10771" spans="2:2" ht="13.85" x14ac:dyDescent="0.3">
      <c r="B10771" s="55"/>
    </row>
    <row r="10772" spans="2:2" ht="13.85" x14ac:dyDescent="0.3">
      <c r="B10772" s="55"/>
    </row>
    <row r="10773" spans="2:2" ht="13.85" x14ac:dyDescent="0.3">
      <c r="B10773" s="55"/>
    </row>
    <row r="10774" spans="2:2" ht="13.85" x14ac:dyDescent="0.3">
      <c r="B10774" s="55"/>
    </row>
    <row r="10775" spans="2:2" ht="13.85" x14ac:dyDescent="0.3">
      <c r="B10775" s="55"/>
    </row>
    <row r="10776" spans="2:2" ht="13.85" x14ac:dyDescent="0.3">
      <c r="B10776" s="55"/>
    </row>
    <row r="10777" spans="2:2" ht="13.85" x14ac:dyDescent="0.3">
      <c r="B10777" s="55"/>
    </row>
    <row r="10778" spans="2:2" ht="13.85" x14ac:dyDescent="0.3">
      <c r="B10778" s="55"/>
    </row>
    <row r="10779" spans="2:2" ht="13.85" x14ac:dyDescent="0.3">
      <c r="B10779" s="55"/>
    </row>
    <row r="10780" spans="2:2" ht="13.85" x14ac:dyDescent="0.3">
      <c r="B10780" s="55"/>
    </row>
    <row r="10781" spans="2:2" ht="13.85" x14ac:dyDescent="0.3">
      <c r="B10781" s="55"/>
    </row>
    <row r="10782" spans="2:2" ht="13.85" x14ac:dyDescent="0.3">
      <c r="B10782" s="55"/>
    </row>
    <row r="10783" spans="2:2" ht="13.85" x14ac:dyDescent="0.3">
      <c r="B10783" s="55"/>
    </row>
    <row r="10784" spans="2:2" ht="13.85" x14ac:dyDescent="0.3">
      <c r="B10784" s="55"/>
    </row>
    <row r="10785" spans="2:2" ht="13.85" x14ac:dyDescent="0.3">
      <c r="B10785" s="55"/>
    </row>
    <row r="10786" spans="2:2" ht="13.85" x14ac:dyDescent="0.3">
      <c r="B10786" s="55"/>
    </row>
    <row r="10787" spans="2:2" ht="13.85" x14ac:dyDescent="0.3">
      <c r="B10787" s="55"/>
    </row>
    <row r="10788" spans="2:2" ht="13.85" x14ac:dyDescent="0.3">
      <c r="B10788" s="55"/>
    </row>
    <row r="10789" spans="2:2" ht="13.85" x14ac:dyDescent="0.3">
      <c r="B10789" s="55"/>
    </row>
    <row r="10790" spans="2:2" ht="13.85" x14ac:dyDescent="0.3">
      <c r="B10790" s="55"/>
    </row>
    <row r="10791" spans="2:2" ht="13.85" x14ac:dyDescent="0.3">
      <c r="B10791" s="55"/>
    </row>
    <row r="10792" spans="2:2" ht="13.85" x14ac:dyDescent="0.3">
      <c r="B10792" s="55"/>
    </row>
    <row r="10793" spans="2:2" ht="13.85" x14ac:dyDescent="0.3">
      <c r="B10793" s="55"/>
    </row>
    <row r="10794" spans="2:2" ht="13.85" x14ac:dyDescent="0.3">
      <c r="B10794" s="55"/>
    </row>
    <row r="10795" spans="2:2" ht="13.85" x14ac:dyDescent="0.3">
      <c r="B10795" s="55"/>
    </row>
    <row r="10796" spans="2:2" ht="13.85" x14ac:dyDescent="0.3">
      <c r="B10796" s="55"/>
    </row>
    <row r="10797" spans="2:2" ht="13.85" x14ac:dyDescent="0.3">
      <c r="B10797" s="55"/>
    </row>
    <row r="10798" spans="2:2" ht="13.85" x14ac:dyDescent="0.3">
      <c r="B10798" s="55"/>
    </row>
    <row r="10799" spans="2:2" ht="13.85" x14ac:dyDescent="0.3">
      <c r="B10799" s="55"/>
    </row>
    <row r="10800" spans="2:2" ht="13.85" x14ac:dyDescent="0.3">
      <c r="B10800" s="55"/>
    </row>
    <row r="10801" spans="2:2" ht="13.85" x14ac:dyDescent="0.3">
      <c r="B10801" s="55"/>
    </row>
    <row r="10802" spans="2:2" ht="13.85" x14ac:dyDescent="0.3">
      <c r="B10802" s="55"/>
    </row>
    <row r="10803" spans="2:2" ht="13.85" x14ac:dyDescent="0.3">
      <c r="B10803" s="55"/>
    </row>
    <row r="10804" spans="2:2" ht="13.85" x14ac:dyDescent="0.3">
      <c r="B10804" s="55"/>
    </row>
    <row r="10805" spans="2:2" ht="13.85" x14ac:dyDescent="0.3">
      <c r="B10805" s="55"/>
    </row>
    <row r="10806" spans="2:2" ht="13.85" x14ac:dyDescent="0.3">
      <c r="B10806" s="55"/>
    </row>
    <row r="10807" spans="2:2" ht="13.85" x14ac:dyDescent="0.3">
      <c r="B10807" s="55"/>
    </row>
    <row r="10808" spans="2:2" ht="13.85" x14ac:dyDescent="0.3">
      <c r="B10808" s="55"/>
    </row>
    <row r="10809" spans="2:2" ht="13.85" x14ac:dyDescent="0.3">
      <c r="B10809" s="55"/>
    </row>
    <row r="10810" spans="2:2" ht="13.85" x14ac:dyDescent="0.3">
      <c r="B10810" s="55"/>
    </row>
    <row r="10811" spans="2:2" ht="13.85" x14ac:dyDescent="0.3">
      <c r="B10811" s="55"/>
    </row>
    <row r="10812" spans="2:2" ht="13.85" x14ac:dyDescent="0.3">
      <c r="B10812" s="55"/>
    </row>
    <row r="10813" spans="2:2" ht="13.85" x14ac:dyDescent="0.3">
      <c r="B10813" s="55"/>
    </row>
    <row r="10814" spans="2:2" ht="13.85" x14ac:dyDescent="0.3">
      <c r="B10814" s="55"/>
    </row>
    <row r="10815" spans="2:2" ht="13.85" x14ac:dyDescent="0.3">
      <c r="B10815" s="55"/>
    </row>
    <row r="10816" spans="2:2" ht="13.85" x14ac:dyDescent="0.3">
      <c r="B10816" s="55"/>
    </row>
    <row r="10817" spans="2:2" ht="13.85" x14ac:dyDescent="0.3">
      <c r="B10817" s="55"/>
    </row>
    <row r="10818" spans="2:2" ht="13.85" x14ac:dyDescent="0.3">
      <c r="B10818" s="55"/>
    </row>
    <row r="10819" spans="2:2" ht="13.85" x14ac:dyDescent="0.3">
      <c r="B10819" s="55"/>
    </row>
    <row r="10820" spans="2:2" ht="13.85" x14ac:dyDescent="0.3">
      <c r="B10820" s="55"/>
    </row>
    <row r="10821" spans="2:2" ht="13.85" x14ac:dyDescent="0.3">
      <c r="B10821" s="55"/>
    </row>
    <row r="10822" spans="2:2" ht="13.85" x14ac:dyDescent="0.3">
      <c r="B10822" s="55"/>
    </row>
    <row r="10823" spans="2:2" ht="13.85" x14ac:dyDescent="0.3">
      <c r="B10823" s="55"/>
    </row>
    <row r="10824" spans="2:2" ht="13.85" x14ac:dyDescent="0.3">
      <c r="B10824" s="55"/>
    </row>
    <row r="10825" spans="2:2" ht="13.85" x14ac:dyDescent="0.3">
      <c r="B10825" s="55"/>
    </row>
    <row r="10826" spans="2:2" ht="13.85" x14ac:dyDescent="0.3">
      <c r="B10826" s="55"/>
    </row>
    <row r="10827" spans="2:2" ht="13.85" x14ac:dyDescent="0.3">
      <c r="B10827" s="55"/>
    </row>
    <row r="10828" spans="2:2" ht="13.85" x14ac:dyDescent="0.3">
      <c r="B10828" s="55"/>
    </row>
    <row r="10829" spans="2:2" ht="13.85" x14ac:dyDescent="0.3">
      <c r="B10829" s="55"/>
    </row>
    <row r="10830" spans="2:2" ht="13.85" x14ac:dyDescent="0.3">
      <c r="B10830" s="55"/>
    </row>
    <row r="10831" spans="2:2" ht="13.85" x14ac:dyDescent="0.3">
      <c r="B10831" s="55"/>
    </row>
    <row r="10832" spans="2:2" ht="13.85" x14ac:dyDescent="0.3">
      <c r="B10832" s="55"/>
    </row>
    <row r="10833" spans="2:2" ht="13.85" x14ac:dyDescent="0.3">
      <c r="B10833" s="55"/>
    </row>
    <row r="10834" spans="2:2" ht="13.85" x14ac:dyDescent="0.3">
      <c r="B10834" s="55"/>
    </row>
    <row r="10835" spans="2:2" ht="13.85" x14ac:dyDescent="0.3">
      <c r="B10835" s="55"/>
    </row>
    <row r="10836" spans="2:2" ht="13.85" x14ac:dyDescent="0.3">
      <c r="B10836" s="55"/>
    </row>
    <row r="10837" spans="2:2" ht="13.85" x14ac:dyDescent="0.3">
      <c r="B10837" s="55"/>
    </row>
    <row r="10838" spans="2:2" ht="13.85" x14ac:dyDescent="0.3">
      <c r="B10838" s="55"/>
    </row>
    <row r="10839" spans="2:2" ht="13.85" x14ac:dyDescent="0.3">
      <c r="B10839" s="55"/>
    </row>
    <row r="10840" spans="2:2" ht="13.85" x14ac:dyDescent="0.3">
      <c r="B10840" s="55"/>
    </row>
    <row r="10841" spans="2:2" ht="13.85" x14ac:dyDescent="0.3">
      <c r="B10841" s="55"/>
    </row>
    <row r="10842" spans="2:2" ht="13.85" x14ac:dyDescent="0.3">
      <c r="B10842" s="55"/>
    </row>
    <row r="10843" spans="2:2" ht="13.85" x14ac:dyDescent="0.3">
      <c r="B10843" s="55"/>
    </row>
    <row r="10844" spans="2:2" ht="13.85" x14ac:dyDescent="0.3">
      <c r="B10844" s="55"/>
    </row>
    <row r="10845" spans="2:2" ht="13.85" x14ac:dyDescent="0.3">
      <c r="B10845" s="55"/>
    </row>
    <row r="10846" spans="2:2" ht="13.85" x14ac:dyDescent="0.3">
      <c r="B10846" s="55"/>
    </row>
    <row r="10847" spans="2:2" ht="13.85" x14ac:dyDescent="0.3">
      <c r="B10847" s="55"/>
    </row>
    <row r="10848" spans="2:2" ht="13.85" x14ac:dyDescent="0.3">
      <c r="B10848" s="55"/>
    </row>
    <row r="10849" spans="2:2" ht="13.85" x14ac:dyDescent="0.3">
      <c r="B10849" s="55"/>
    </row>
    <row r="10850" spans="2:2" ht="13.85" x14ac:dyDescent="0.3">
      <c r="B10850" s="55"/>
    </row>
    <row r="10851" spans="2:2" ht="13.85" x14ac:dyDescent="0.3">
      <c r="B10851" s="55"/>
    </row>
    <row r="10852" spans="2:2" ht="13.85" x14ac:dyDescent="0.3">
      <c r="B10852" s="55"/>
    </row>
    <row r="10853" spans="2:2" ht="13.85" x14ac:dyDescent="0.3">
      <c r="B10853" s="55"/>
    </row>
    <row r="10854" spans="2:2" ht="13.85" x14ac:dyDescent="0.3">
      <c r="B10854" s="55"/>
    </row>
    <row r="10855" spans="2:2" ht="13.85" x14ac:dyDescent="0.3">
      <c r="B10855" s="55"/>
    </row>
    <row r="10856" spans="2:2" ht="13.85" x14ac:dyDescent="0.3">
      <c r="B10856" s="55"/>
    </row>
    <row r="10857" spans="2:2" ht="13.85" x14ac:dyDescent="0.3">
      <c r="B10857" s="55"/>
    </row>
    <row r="10858" spans="2:2" ht="13.85" x14ac:dyDescent="0.3">
      <c r="B10858" s="55"/>
    </row>
    <row r="10859" spans="2:2" ht="13.85" x14ac:dyDescent="0.3">
      <c r="B10859" s="55"/>
    </row>
    <row r="10860" spans="2:2" ht="13.85" x14ac:dyDescent="0.3">
      <c r="B10860" s="55"/>
    </row>
    <row r="10861" spans="2:2" ht="13.85" x14ac:dyDescent="0.3">
      <c r="B10861" s="55"/>
    </row>
    <row r="10862" spans="2:2" ht="13.85" x14ac:dyDescent="0.3">
      <c r="B10862" s="55"/>
    </row>
    <row r="10863" spans="2:2" ht="13.85" x14ac:dyDescent="0.3">
      <c r="B10863" s="55"/>
    </row>
    <row r="10864" spans="2:2" ht="13.85" x14ac:dyDescent="0.3">
      <c r="B10864" s="55"/>
    </row>
    <row r="10865" spans="2:2" ht="13.85" x14ac:dyDescent="0.3">
      <c r="B10865" s="55"/>
    </row>
    <row r="10866" spans="2:2" ht="13.85" x14ac:dyDescent="0.3">
      <c r="B10866" s="55"/>
    </row>
    <row r="10867" spans="2:2" ht="13.85" x14ac:dyDescent="0.3">
      <c r="B10867" s="55"/>
    </row>
    <row r="10868" spans="2:2" ht="13.85" x14ac:dyDescent="0.3">
      <c r="B10868" s="55"/>
    </row>
    <row r="10869" spans="2:2" ht="13.85" x14ac:dyDescent="0.3">
      <c r="B10869" s="55"/>
    </row>
    <row r="10870" spans="2:2" ht="13.85" x14ac:dyDescent="0.3">
      <c r="B10870" s="55"/>
    </row>
    <row r="10871" spans="2:2" ht="13.85" x14ac:dyDescent="0.3">
      <c r="B10871" s="55"/>
    </row>
    <row r="10872" spans="2:2" ht="13.85" x14ac:dyDescent="0.3">
      <c r="B10872" s="55"/>
    </row>
    <row r="10873" spans="2:2" ht="13.85" x14ac:dyDescent="0.3">
      <c r="B10873" s="55"/>
    </row>
    <row r="10874" spans="2:2" ht="13.85" x14ac:dyDescent="0.3">
      <c r="B10874" s="55"/>
    </row>
    <row r="10875" spans="2:2" ht="13.85" x14ac:dyDescent="0.3">
      <c r="B10875" s="55"/>
    </row>
    <row r="10876" spans="2:2" ht="13.85" x14ac:dyDescent="0.3">
      <c r="B10876" s="55"/>
    </row>
    <row r="10877" spans="2:2" ht="13.85" x14ac:dyDescent="0.3">
      <c r="B10877" s="55"/>
    </row>
    <row r="10878" spans="2:2" ht="13.85" x14ac:dyDescent="0.3">
      <c r="B10878" s="55"/>
    </row>
    <row r="10879" spans="2:2" ht="13.85" x14ac:dyDescent="0.3">
      <c r="B10879" s="55"/>
    </row>
    <row r="10880" spans="2:2" ht="13.85" x14ac:dyDescent="0.3">
      <c r="B10880" s="55"/>
    </row>
    <row r="10881" spans="2:2" ht="13.85" x14ac:dyDescent="0.3">
      <c r="B10881" s="55"/>
    </row>
    <row r="10882" spans="2:2" ht="13.85" x14ac:dyDescent="0.3">
      <c r="B10882" s="55"/>
    </row>
    <row r="10883" spans="2:2" ht="13.85" x14ac:dyDescent="0.3">
      <c r="B10883" s="55"/>
    </row>
    <row r="10884" spans="2:2" ht="13.85" x14ac:dyDescent="0.3">
      <c r="B10884" s="55"/>
    </row>
    <row r="10885" spans="2:2" ht="13.85" x14ac:dyDescent="0.3">
      <c r="B10885" s="55"/>
    </row>
    <row r="10886" spans="2:2" ht="13.85" x14ac:dyDescent="0.3">
      <c r="B10886" s="55"/>
    </row>
    <row r="10887" spans="2:2" ht="13.85" x14ac:dyDescent="0.3">
      <c r="B10887" s="55"/>
    </row>
    <row r="10888" spans="2:2" ht="13.85" x14ac:dyDescent="0.3">
      <c r="B10888" s="55"/>
    </row>
    <row r="10889" spans="2:2" ht="13.85" x14ac:dyDescent="0.3">
      <c r="B10889" s="55"/>
    </row>
    <row r="10890" spans="2:2" ht="13.85" x14ac:dyDescent="0.3">
      <c r="B10890" s="55"/>
    </row>
    <row r="10891" spans="2:2" ht="13.85" x14ac:dyDescent="0.3">
      <c r="B10891" s="55"/>
    </row>
    <row r="10892" spans="2:2" ht="13.85" x14ac:dyDescent="0.3">
      <c r="B10892" s="55"/>
    </row>
    <row r="10893" spans="2:2" ht="13.85" x14ac:dyDescent="0.3">
      <c r="B10893" s="55"/>
    </row>
    <row r="10894" spans="2:2" ht="13.85" x14ac:dyDescent="0.3">
      <c r="B10894" s="55"/>
    </row>
    <row r="10895" spans="2:2" ht="13.85" x14ac:dyDescent="0.3">
      <c r="B10895" s="55"/>
    </row>
    <row r="10896" spans="2:2" ht="13.85" x14ac:dyDescent="0.3">
      <c r="B10896" s="55"/>
    </row>
    <row r="10897" spans="2:2" ht="13.85" x14ac:dyDescent="0.3">
      <c r="B10897" s="55"/>
    </row>
    <row r="10898" spans="2:2" ht="13.85" x14ac:dyDescent="0.3">
      <c r="B10898" s="55"/>
    </row>
    <row r="10899" spans="2:2" ht="13.85" x14ac:dyDescent="0.3">
      <c r="B10899" s="55"/>
    </row>
    <row r="10900" spans="2:2" ht="13.85" x14ac:dyDescent="0.3">
      <c r="B10900" s="55"/>
    </row>
    <row r="10901" spans="2:2" ht="13.85" x14ac:dyDescent="0.3">
      <c r="B10901" s="55"/>
    </row>
    <row r="10902" spans="2:2" ht="13.85" x14ac:dyDescent="0.3">
      <c r="B10902" s="55"/>
    </row>
    <row r="10903" spans="2:2" ht="13.85" x14ac:dyDescent="0.3">
      <c r="B10903" s="55"/>
    </row>
    <row r="10904" spans="2:2" ht="13.85" x14ac:dyDescent="0.3">
      <c r="B10904" s="55"/>
    </row>
    <row r="10905" spans="2:2" ht="13.85" x14ac:dyDescent="0.3">
      <c r="B10905" s="55"/>
    </row>
    <row r="10906" spans="2:2" ht="13.85" x14ac:dyDescent="0.3">
      <c r="B10906" s="55"/>
    </row>
    <row r="10907" spans="2:2" ht="13.85" x14ac:dyDescent="0.3">
      <c r="B10907" s="55"/>
    </row>
    <row r="10908" spans="2:2" ht="13.85" x14ac:dyDescent="0.3">
      <c r="B10908" s="55"/>
    </row>
    <row r="10909" spans="2:2" ht="13.85" x14ac:dyDescent="0.3">
      <c r="B10909" s="55"/>
    </row>
    <row r="10910" spans="2:2" ht="13.85" x14ac:dyDescent="0.3">
      <c r="B10910" s="55"/>
    </row>
    <row r="10911" spans="2:2" ht="13.85" x14ac:dyDescent="0.3">
      <c r="B10911" s="55"/>
    </row>
    <row r="10912" spans="2:2" ht="13.85" x14ac:dyDescent="0.3">
      <c r="B10912" s="55"/>
    </row>
    <row r="10913" spans="2:2" ht="13.85" x14ac:dyDescent="0.3">
      <c r="B10913" s="55"/>
    </row>
    <row r="10914" spans="2:2" ht="13.85" x14ac:dyDescent="0.3">
      <c r="B10914" s="55"/>
    </row>
    <row r="10915" spans="2:2" ht="13.85" x14ac:dyDescent="0.3">
      <c r="B10915" s="55"/>
    </row>
    <row r="10916" spans="2:2" ht="13.85" x14ac:dyDescent="0.3">
      <c r="B10916" s="55"/>
    </row>
    <row r="10917" spans="2:2" ht="13.85" x14ac:dyDescent="0.3">
      <c r="B10917" s="55"/>
    </row>
    <row r="10918" spans="2:2" ht="13.85" x14ac:dyDescent="0.3">
      <c r="B10918" s="55"/>
    </row>
    <row r="10919" spans="2:2" ht="13.85" x14ac:dyDescent="0.3">
      <c r="B10919" s="55"/>
    </row>
    <row r="10920" spans="2:2" ht="13.85" x14ac:dyDescent="0.3">
      <c r="B10920" s="55"/>
    </row>
    <row r="10921" spans="2:2" ht="13.85" x14ac:dyDescent="0.3">
      <c r="B10921" s="55"/>
    </row>
    <row r="10922" spans="2:2" ht="13.85" x14ac:dyDescent="0.3">
      <c r="B10922" s="55"/>
    </row>
    <row r="10923" spans="2:2" ht="13.85" x14ac:dyDescent="0.3">
      <c r="B10923" s="55"/>
    </row>
    <row r="10924" spans="2:2" ht="13.85" x14ac:dyDescent="0.3">
      <c r="B10924" s="55"/>
    </row>
    <row r="10925" spans="2:2" ht="13.85" x14ac:dyDescent="0.3">
      <c r="B10925" s="55"/>
    </row>
    <row r="10926" spans="2:2" ht="13.85" x14ac:dyDescent="0.3">
      <c r="B10926" s="55"/>
    </row>
    <row r="10927" spans="2:2" ht="13.85" x14ac:dyDescent="0.3">
      <c r="B10927" s="55"/>
    </row>
    <row r="10928" spans="2:2" ht="13.85" x14ac:dyDescent="0.3">
      <c r="B10928" s="55"/>
    </row>
    <row r="10929" spans="2:2" ht="13.85" x14ac:dyDescent="0.3">
      <c r="B10929" s="55"/>
    </row>
    <row r="10930" spans="2:2" ht="13.85" x14ac:dyDescent="0.3">
      <c r="B10930" s="55"/>
    </row>
    <row r="10931" spans="2:2" ht="13.85" x14ac:dyDescent="0.3">
      <c r="B10931" s="55"/>
    </row>
    <row r="10932" spans="2:2" ht="13.85" x14ac:dyDescent="0.3">
      <c r="B10932" s="55"/>
    </row>
    <row r="10933" spans="2:2" ht="13.85" x14ac:dyDescent="0.3">
      <c r="B10933" s="55"/>
    </row>
    <row r="10934" spans="2:2" ht="13.85" x14ac:dyDescent="0.3">
      <c r="B10934" s="55"/>
    </row>
    <row r="10935" spans="2:2" ht="13.85" x14ac:dyDescent="0.3">
      <c r="B10935" s="55"/>
    </row>
    <row r="10936" spans="2:2" ht="13.85" x14ac:dyDescent="0.3">
      <c r="B10936" s="55"/>
    </row>
    <row r="10937" spans="2:2" ht="13.85" x14ac:dyDescent="0.3">
      <c r="B10937" s="55"/>
    </row>
    <row r="10938" spans="2:2" ht="13.85" x14ac:dyDescent="0.3">
      <c r="B10938" s="55"/>
    </row>
    <row r="10939" spans="2:2" ht="13.85" x14ac:dyDescent="0.3">
      <c r="B10939" s="55"/>
    </row>
    <row r="10940" spans="2:2" ht="13.85" x14ac:dyDescent="0.3">
      <c r="B10940" s="55"/>
    </row>
    <row r="10941" spans="2:2" ht="13.85" x14ac:dyDescent="0.3">
      <c r="B10941" s="55"/>
    </row>
    <row r="10942" spans="2:2" ht="13.85" x14ac:dyDescent="0.3">
      <c r="B10942" s="55"/>
    </row>
    <row r="10943" spans="2:2" ht="13.85" x14ac:dyDescent="0.3">
      <c r="B10943" s="55"/>
    </row>
    <row r="10944" spans="2:2" ht="13.85" x14ac:dyDescent="0.3">
      <c r="B10944" s="55"/>
    </row>
    <row r="10945" spans="2:2" ht="13.85" x14ac:dyDescent="0.3">
      <c r="B10945" s="55"/>
    </row>
    <row r="10946" spans="2:2" ht="13.85" x14ac:dyDescent="0.3">
      <c r="B10946" s="55"/>
    </row>
    <row r="10947" spans="2:2" ht="13.85" x14ac:dyDescent="0.3">
      <c r="B10947" s="55"/>
    </row>
    <row r="10948" spans="2:2" ht="13.85" x14ac:dyDescent="0.3">
      <c r="B10948" s="55"/>
    </row>
    <row r="10949" spans="2:2" ht="13.85" x14ac:dyDescent="0.3">
      <c r="B10949" s="55"/>
    </row>
    <row r="10950" spans="2:2" ht="13.85" x14ac:dyDescent="0.3">
      <c r="B10950" s="55"/>
    </row>
    <row r="10951" spans="2:2" ht="13.85" x14ac:dyDescent="0.3">
      <c r="B10951" s="55"/>
    </row>
    <row r="10952" spans="2:2" ht="13.85" x14ac:dyDescent="0.3">
      <c r="B10952" s="55"/>
    </row>
    <row r="10953" spans="2:2" ht="13.85" x14ac:dyDescent="0.3">
      <c r="B10953" s="55"/>
    </row>
    <row r="10954" spans="2:2" ht="13.85" x14ac:dyDescent="0.3">
      <c r="B10954" s="55"/>
    </row>
    <row r="10955" spans="2:2" ht="13.85" x14ac:dyDescent="0.3">
      <c r="B10955" s="55"/>
    </row>
    <row r="10956" spans="2:2" ht="13.85" x14ac:dyDescent="0.3">
      <c r="B10956" s="55"/>
    </row>
    <row r="10957" spans="2:2" ht="13.85" x14ac:dyDescent="0.3">
      <c r="B10957" s="55"/>
    </row>
    <row r="10958" spans="2:2" ht="13.85" x14ac:dyDescent="0.3">
      <c r="B10958" s="55"/>
    </row>
    <row r="10959" spans="2:2" ht="13.85" x14ac:dyDescent="0.3">
      <c r="B10959" s="55"/>
    </row>
    <row r="10960" spans="2:2" ht="13.85" x14ac:dyDescent="0.3">
      <c r="B10960" s="55"/>
    </row>
    <row r="10961" spans="2:2" ht="13.85" x14ac:dyDescent="0.3">
      <c r="B10961" s="55"/>
    </row>
    <row r="10962" spans="2:2" ht="13.85" x14ac:dyDescent="0.3">
      <c r="B10962" s="55"/>
    </row>
    <row r="10963" spans="2:2" ht="13.85" x14ac:dyDescent="0.3">
      <c r="B10963" s="55"/>
    </row>
    <row r="10964" spans="2:2" ht="13.85" x14ac:dyDescent="0.3">
      <c r="B10964" s="55"/>
    </row>
    <row r="10965" spans="2:2" ht="13.85" x14ac:dyDescent="0.3">
      <c r="B10965" s="55"/>
    </row>
    <row r="10966" spans="2:2" ht="13.85" x14ac:dyDescent="0.3">
      <c r="B10966" s="55"/>
    </row>
    <row r="10967" spans="2:2" ht="13.85" x14ac:dyDescent="0.3">
      <c r="B10967" s="55"/>
    </row>
    <row r="10968" spans="2:2" ht="13.85" x14ac:dyDescent="0.3">
      <c r="B10968" s="55"/>
    </row>
    <row r="10969" spans="2:2" ht="13.85" x14ac:dyDescent="0.3">
      <c r="B10969" s="55"/>
    </row>
    <row r="10970" spans="2:2" ht="13.85" x14ac:dyDescent="0.3">
      <c r="B10970" s="55"/>
    </row>
    <row r="10971" spans="2:2" ht="13.85" x14ac:dyDescent="0.3">
      <c r="B10971" s="55"/>
    </row>
    <row r="10972" spans="2:2" ht="13.85" x14ac:dyDescent="0.3">
      <c r="B10972" s="55"/>
    </row>
    <row r="10973" spans="2:2" ht="13.85" x14ac:dyDescent="0.3">
      <c r="B10973" s="55"/>
    </row>
    <row r="10974" spans="2:2" ht="13.85" x14ac:dyDescent="0.3">
      <c r="B10974" s="55"/>
    </row>
    <row r="10975" spans="2:2" ht="13.85" x14ac:dyDescent="0.3">
      <c r="B10975" s="55"/>
    </row>
    <row r="10976" spans="2:2" ht="13.85" x14ac:dyDescent="0.3">
      <c r="B10976" s="55"/>
    </row>
    <row r="10977" spans="2:2" ht="13.85" x14ac:dyDescent="0.3">
      <c r="B10977" s="55"/>
    </row>
    <row r="10978" spans="2:2" ht="13.85" x14ac:dyDescent="0.3">
      <c r="B10978" s="55"/>
    </row>
    <row r="10979" spans="2:2" ht="13.85" x14ac:dyDescent="0.3">
      <c r="B10979" s="55"/>
    </row>
    <row r="10980" spans="2:2" ht="13.85" x14ac:dyDescent="0.3">
      <c r="B10980" s="55"/>
    </row>
    <row r="10981" spans="2:2" ht="13.85" x14ac:dyDescent="0.3">
      <c r="B10981" s="55"/>
    </row>
    <row r="10982" spans="2:2" ht="13.85" x14ac:dyDescent="0.3">
      <c r="B10982" s="55"/>
    </row>
    <row r="10983" spans="2:2" ht="13.85" x14ac:dyDescent="0.3">
      <c r="B10983" s="55"/>
    </row>
    <row r="10984" spans="2:2" ht="13.85" x14ac:dyDescent="0.3">
      <c r="B10984" s="55"/>
    </row>
    <row r="10985" spans="2:2" ht="13.85" x14ac:dyDescent="0.3">
      <c r="B10985" s="55"/>
    </row>
    <row r="10986" spans="2:2" ht="13.85" x14ac:dyDescent="0.3">
      <c r="B10986" s="55"/>
    </row>
    <row r="10987" spans="2:2" ht="13.85" x14ac:dyDescent="0.3">
      <c r="B10987" s="55"/>
    </row>
    <row r="10988" spans="2:2" ht="13.85" x14ac:dyDescent="0.3">
      <c r="B10988" s="55"/>
    </row>
    <row r="10989" spans="2:2" ht="13.85" x14ac:dyDescent="0.3">
      <c r="B10989" s="55"/>
    </row>
    <row r="10990" spans="2:2" ht="13.85" x14ac:dyDescent="0.3">
      <c r="B10990" s="55"/>
    </row>
    <row r="10991" spans="2:2" ht="13.85" x14ac:dyDescent="0.3">
      <c r="B10991" s="55"/>
    </row>
    <row r="10992" spans="2:2" ht="13.85" x14ac:dyDescent="0.3">
      <c r="B10992" s="55"/>
    </row>
    <row r="10993" spans="2:2" ht="13.85" x14ac:dyDescent="0.3">
      <c r="B10993" s="55"/>
    </row>
    <row r="10994" spans="2:2" ht="13.85" x14ac:dyDescent="0.3">
      <c r="B10994" s="55"/>
    </row>
    <row r="10995" spans="2:2" ht="13.85" x14ac:dyDescent="0.3">
      <c r="B10995" s="55"/>
    </row>
    <row r="10996" spans="2:2" ht="13.85" x14ac:dyDescent="0.3">
      <c r="B10996" s="55"/>
    </row>
    <row r="10997" spans="2:2" ht="13.85" x14ac:dyDescent="0.3">
      <c r="B10997" s="55"/>
    </row>
    <row r="10998" spans="2:2" ht="13.85" x14ac:dyDescent="0.3">
      <c r="B10998" s="55"/>
    </row>
    <row r="10999" spans="2:2" ht="13.85" x14ac:dyDescent="0.3">
      <c r="B10999" s="55"/>
    </row>
    <row r="11000" spans="2:2" ht="13.85" x14ac:dyDescent="0.3">
      <c r="B11000" s="55"/>
    </row>
    <row r="11001" spans="2:2" ht="13.85" x14ac:dyDescent="0.3">
      <c r="B11001" s="55"/>
    </row>
    <row r="11002" spans="2:2" ht="13.85" x14ac:dyDescent="0.3">
      <c r="B11002" s="55"/>
    </row>
    <row r="11003" spans="2:2" ht="13.85" x14ac:dyDescent="0.3">
      <c r="B11003" s="55"/>
    </row>
    <row r="11004" spans="2:2" ht="13.85" x14ac:dyDescent="0.3">
      <c r="B11004" s="55"/>
    </row>
    <row r="11005" spans="2:2" ht="13.85" x14ac:dyDescent="0.3">
      <c r="B11005" s="55"/>
    </row>
    <row r="11006" spans="2:2" ht="13.85" x14ac:dyDescent="0.3">
      <c r="B11006" s="55"/>
    </row>
    <row r="11007" spans="2:2" ht="13.85" x14ac:dyDescent="0.3">
      <c r="B11007" s="55"/>
    </row>
    <row r="11008" spans="2:2" ht="13.85" x14ac:dyDescent="0.3">
      <c r="B11008" s="55"/>
    </row>
    <row r="11009" spans="2:2" ht="13.85" x14ac:dyDescent="0.3">
      <c r="B11009" s="55"/>
    </row>
    <row r="11010" spans="2:2" ht="13.85" x14ac:dyDescent="0.3">
      <c r="B11010" s="55"/>
    </row>
    <row r="11011" spans="2:2" ht="13.85" x14ac:dyDescent="0.3">
      <c r="B11011" s="55"/>
    </row>
    <row r="11012" spans="2:2" ht="13.85" x14ac:dyDescent="0.3">
      <c r="B11012" s="55"/>
    </row>
    <row r="11013" spans="2:2" ht="13.85" x14ac:dyDescent="0.3">
      <c r="B11013" s="55"/>
    </row>
    <row r="11014" spans="2:2" ht="13.85" x14ac:dyDescent="0.3">
      <c r="B11014" s="55"/>
    </row>
    <row r="11015" spans="2:2" ht="13.85" x14ac:dyDescent="0.3">
      <c r="B11015" s="55"/>
    </row>
    <row r="11016" spans="2:2" ht="13.85" x14ac:dyDescent="0.3">
      <c r="B11016" s="55"/>
    </row>
    <row r="11017" spans="2:2" ht="13.85" x14ac:dyDescent="0.3">
      <c r="B11017" s="55"/>
    </row>
    <row r="11018" spans="2:2" ht="13.85" x14ac:dyDescent="0.3">
      <c r="B11018" s="55"/>
    </row>
    <row r="11019" spans="2:2" ht="13.85" x14ac:dyDescent="0.3">
      <c r="B11019" s="55"/>
    </row>
    <row r="11020" spans="2:2" ht="13.85" x14ac:dyDescent="0.3">
      <c r="B11020" s="55"/>
    </row>
    <row r="11021" spans="2:2" ht="13.85" x14ac:dyDescent="0.3">
      <c r="B11021" s="55"/>
    </row>
    <row r="11022" spans="2:2" ht="13.85" x14ac:dyDescent="0.3">
      <c r="B11022" s="55"/>
    </row>
    <row r="11023" spans="2:2" ht="13.85" x14ac:dyDescent="0.3">
      <c r="B11023" s="55"/>
    </row>
    <row r="11024" spans="2:2" ht="13.85" x14ac:dyDescent="0.3">
      <c r="B11024" s="55"/>
    </row>
    <row r="11025" spans="2:2" ht="13.85" x14ac:dyDescent="0.3">
      <c r="B11025" s="55"/>
    </row>
    <row r="11026" spans="2:2" ht="13.85" x14ac:dyDescent="0.3">
      <c r="B11026" s="55"/>
    </row>
    <row r="11027" spans="2:2" ht="13.85" x14ac:dyDescent="0.3">
      <c r="B11027" s="55"/>
    </row>
    <row r="11028" spans="2:2" ht="13.85" x14ac:dyDescent="0.3">
      <c r="B11028" s="55"/>
    </row>
    <row r="11029" spans="2:2" ht="13.85" x14ac:dyDescent="0.3">
      <c r="B11029" s="55"/>
    </row>
    <row r="11030" spans="2:2" ht="13.85" x14ac:dyDescent="0.3">
      <c r="B11030" s="55"/>
    </row>
    <row r="11031" spans="2:2" ht="13.85" x14ac:dyDescent="0.3">
      <c r="B11031" s="55"/>
    </row>
    <row r="11032" spans="2:2" ht="13.85" x14ac:dyDescent="0.3">
      <c r="B11032" s="55"/>
    </row>
    <row r="11033" spans="2:2" ht="13.85" x14ac:dyDescent="0.3">
      <c r="B11033" s="55"/>
    </row>
    <row r="11034" spans="2:2" ht="13.85" x14ac:dyDescent="0.3">
      <c r="B11034" s="55"/>
    </row>
    <row r="11035" spans="2:2" ht="13.85" x14ac:dyDescent="0.3">
      <c r="B11035" s="55"/>
    </row>
    <row r="11036" spans="2:2" ht="13.85" x14ac:dyDescent="0.3">
      <c r="B11036" s="55"/>
    </row>
    <row r="11037" spans="2:2" ht="13.85" x14ac:dyDescent="0.3">
      <c r="B11037" s="55"/>
    </row>
    <row r="11038" spans="2:2" ht="13.85" x14ac:dyDescent="0.3">
      <c r="B11038" s="55"/>
    </row>
    <row r="11039" spans="2:2" ht="13.85" x14ac:dyDescent="0.3">
      <c r="B11039" s="55"/>
    </row>
    <row r="11040" spans="2:2" ht="13.85" x14ac:dyDescent="0.3">
      <c r="B11040" s="55"/>
    </row>
    <row r="11041" spans="2:2" ht="13.85" x14ac:dyDescent="0.3">
      <c r="B11041" s="55"/>
    </row>
    <row r="11042" spans="2:2" ht="13.85" x14ac:dyDescent="0.3">
      <c r="B11042" s="55"/>
    </row>
    <row r="11043" spans="2:2" ht="13.85" x14ac:dyDescent="0.3">
      <c r="B11043" s="55"/>
    </row>
    <row r="11044" spans="2:2" ht="13.85" x14ac:dyDescent="0.3">
      <c r="B11044" s="55"/>
    </row>
    <row r="11045" spans="2:2" ht="13.85" x14ac:dyDescent="0.3">
      <c r="B11045" s="55"/>
    </row>
    <row r="11046" spans="2:2" ht="13.85" x14ac:dyDescent="0.3">
      <c r="B11046" s="55"/>
    </row>
    <row r="11047" spans="2:2" ht="13.85" x14ac:dyDescent="0.3">
      <c r="B11047" s="55"/>
    </row>
    <row r="11048" spans="2:2" ht="13.85" x14ac:dyDescent="0.3">
      <c r="B11048" s="55"/>
    </row>
    <row r="11049" spans="2:2" ht="13.85" x14ac:dyDescent="0.3">
      <c r="B11049" s="55"/>
    </row>
    <row r="11050" spans="2:2" ht="13.85" x14ac:dyDescent="0.3">
      <c r="B11050" s="55"/>
    </row>
    <row r="11051" spans="2:2" ht="13.85" x14ac:dyDescent="0.3">
      <c r="B11051" s="55"/>
    </row>
    <row r="11052" spans="2:2" ht="13.85" x14ac:dyDescent="0.3">
      <c r="B11052" s="55"/>
    </row>
    <row r="11053" spans="2:2" ht="13.85" x14ac:dyDescent="0.3">
      <c r="B11053" s="55"/>
    </row>
    <row r="11054" spans="2:2" ht="13.85" x14ac:dyDescent="0.3">
      <c r="B11054" s="55"/>
    </row>
    <row r="11055" spans="2:2" ht="13.85" x14ac:dyDescent="0.3">
      <c r="B11055" s="55"/>
    </row>
    <row r="11056" spans="2:2" ht="13.85" x14ac:dyDescent="0.3">
      <c r="B11056" s="55"/>
    </row>
    <row r="11057" spans="2:2" ht="13.85" x14ac:dyDescent="0.3">
      <c r="B11057" s="55"/>
    </row>
    <row r="11058" spans="2:2" ht="13.85" x14ac:dyDescent="0.3">
      <c r="B11058" s="55"/>
    </row>
    <row r="11059" spans="2:2" ht="13.85" x14ac:dyDescent="0.3">
      <c r="B11059" s="55"/>
    </row>
    <row r="11060" spans="2:2" ht="13.85" x14ac:dyDescent="0.3">
      <c r="B11060" s="55"/>
    </row>
    <row r="11061" spans="2:2" ht="13.85" x14ac:dyDescent="0.3">
      <c r="B11061" s="55"/>
    </row>
    <row r="11062" spans="2:2" ht="13.85" x14ac:dyDescent="0.3">
      <c r="B11062" s="55"/>
    </row>
    <row r="11063" spans="2:2" ht="13.85" x14ac:dyDescent="0.3">
      <c r="B11063" s="55"/>
    </row>
    <row r="11064" spans="2:2" ht="13.85" x14ac:dyDescent="0.3">
      <c r="B11064" s="55"/>
    </row>
    <row r="11065" spans="2:2" ht="13.85" x14ac:dyDescent="0.3">
      <c r="B11065" s="55"/>
    </row>
    <row r="11066" spans="2:2" ht="13.85" x14ac:dyDescent="0.3">
      <c r="B11066" s="55"/>
    </row>
    <row r="11067" spans="2:2" ht="13.85" x14ac:dyDescent="0.3">
      <c r="B11067" s="55"/>
    </row>
    <row r="11068" spans="2:2" ht="13.85" x14ac:dyDescent="0.3">
      <c r="B11068" s="55"/>
    </row>
    <row r="11069" spans="2:2" ht="13.85" x14ac:dyDescent="0.3">
      <c r="B11069" s="55"/>
    </row>
    <row r="11070" spans="2:2" ht="13.85" x14ac:dyDescent="0.3">
      <c r="B11070" s="55"/>
    </row>
    <row r="11071" spans="2:2" ht="13.85" x14ac:dyDescent="0.3">
      <c r="B11071" s="55"/>
    </row>
    <row r="11072" spans="2:2" ht="13.85" x14ac:dyDescent="0.3">
      <c r="B11072" s="55"/>
    </row>
    <row r="11073" spans="2:2" ht="13.85" x14ac:dyDescent="0.3">
      <c r="B11073" s="55"/>
    </row>
    <row r="11074" spans="2:2" ht="13.85" x14ac:dyDescent="0.3">
      <c r="B11074" s="55"/>
    </row>
    <row r="11075" spans="2:2" ht="13.85" x14ac:dyDescent="0.3">
      <c r="B11075" s="55"/>
    </row>
    <row r="11076" spans="2:2" ht="13.85" x14ac:dyDescent="0.3">
      <c r="B11076" s="55"/>
    </row>
    <row r="11077" spans="2:2" ht="13.85" x14ac:dyDescent="0.3">
      <c r="B11077" s="55"/>
    </row>
    <row r="11078" spans="2:2" ht="13.85" x14ac:dyDescent="0.3">
      <c r="B11078" s="55"/>
    </row>
    <row r="11079" spans="2:2" ht="13.85" x14ac:dyDescent="0.3">
      <c r="B11079" s="55"/>
    </row>
    <row r="11080" spans="2:2" ht="13.85" x14ac:dyDescent="0.3">
      <c r="B11080" s="55"/>
    </row>
    <row r="11081" spans="2:2" ht="13.85" x14ac:dyDescent="0.3">
      <c r="B11081" s="55"/>
    </row>
    <row r="11082" spans="2:2" ht="13.85" x14ac:dyDescent="0.3">
      <c r="B11082" s="55"/>
    </row>
    <row r="11083" spans="2:2" ht="13.85" x14ac:dyDescent="0.3">
      <c r="B11083" s="55"/>
    </row>
    <row r="11084" spans="2:2" ht="13.85" x14ac:dyDescent="0.3">
      <c r="B11084" s="55"/>
    </row>
    <row r="11085" spans="2:2" ht="13.85" x14ac:dyDescent="0.3">
      <c r="B11085" s="55"/>
    </row>
    <row r="11086" spans="2:2" ht="13.85" x14ac:dyDescent="0.3">
      <c r="B11086" s="55"/>
    </row>
    <row r="11087" spans="2:2" ht="13.85" x14ac:dyDescent="0.3">
      <c r="B11087" s="55"/>
    </row>
    <row r="11088" spans="2:2" ht="13.85" x14ac:dyDescent="0.3">
      <c r="B11088" s="55"/>
    </row>
    <row r="11089" spans="2:2" ht="13.85" x14ac:dyDescent="0.3">
      <c r="B11089" s="55"/>
    </row>
    <row r="11090" spans="2:2" ht="13.85" x14ac:dyDescent="0.3">
      <c r="B11090" s="55"/>
    </row>
    <row r="11091" spans="2:2" ht="13.85" x14ac:dyDescent="0.3">
      <c r="B11091" s="55"/>
    </row>
    <row r="11092" spans="2:2" ht="13.85" x14ac:dyDescent="0.3">
      <c r="B11092" s="55"/>
    </row>
    <row r="11093" spans="2:2" ht="13.85" x14ac:dyDescent="0.3">
      <c r="B11093" s="55"/>
    </row>
    <row r="11094" spans="2:2" ht="13.85" x14ac:dyDescent="0.3">
      <c r="B11094" s="55"/>
    </row>
    <row r="11095" spans="2:2" ht="13.85" x14ac:dyDescent="0.3">
      <c r="B11095" s="55"/>
    </row>
    <row r="11096" spans="2:2" ht="13.85" x14ac:dyDescent="0.3">
      <c r="B11096" s="55"/>
    </row>
    <row r="11097" spans="2:2" ht="13.85" x14ac:dyDescent="0.3">
      <c r="B11097" s="55"/>
    </row>
    <row r="11098" spans="2:2" ht="13.85" x14ac:dyDescent="0.3">
      <c r="B11098" s="55"/>
    </row>
    <row r="11099" spans="2:2" ht="13.85" x14ac:dyDescent="0.3">
      <c r="B11099" s="55"/>
    </row>
    <row r="11100" spans="2:2" ht="13.85" x14ac:dyDescent="0.3">
      <c r="B11100" s="55"/>
    </row>
    <row r="11101" spans="2:2" ht="13.85" x14ac:dyDescent="0.3">
      <c r="B11101" s="55"/>
    </row>
    <row r="11102" spans="2:2" ht="13.85" x14ac:dyDescent="0.3">
      <c r="B11102" s="55"/>
    </row>
    <row r="11103" spans="2:2" ht="13.85" x14ac:dyDescent="0.3">
      <c r="B11103" s="55"/>
    </row>
    <row r="11104" spans="2:2" ht="13.85" x14ac:dyDescent="0.3">
      <c r="B11104" s="55"/>
    </row>
    <row r="11105" spans="2:2" ht="13.85" x14ac:dyDescent="0.3">
      <c r="B11105" s="55"/>
    </row>
    <row r="11106" spans="2:2" ht="13.85" x14ac:dyDescent="0.3">
      <c r="B11106" s="55"/>
    </row>
    <row r="11107" spans="2:2" ht="13.85" x14ac:dyDescent="0.3">
      <c r="B11107" s="55"/>
    </row>
    <row r="11108" spans="2:2" ht="13.85" x14ac:dyDescent="0.3">
      <c r="B11108" s="55"/>
    </row>
    <row r="11109" spans="2:2" ht="13.85" x14ac:dyDescent="0.3">
      <c r="B11109" s="55"/>
    </row>
    <row r="11110" spans="2:2" ht="13.85" x14ac:dyDescent="0.3">
      <c r="B11110" s="55"/>
    </row>
    <row r="11111" spans="2:2" ht="13.85" x14ac:dyDescent="0.3">
      <c r="B11111" s="55"/>
    </row>
    <row r="11112" spans="2:2" ht="13.85" x14ac:dyDescent="0.3">
      <c r="B11112" s="55"/>
    </row>
    <row r="11113" spans="2:2" ht="13.85" x14ac:dyDescent="0.3">
      <c r="B11113" s="55"/>
    </row>
    <row r="11114" spans="2:2" ht="13.85" x14ac:dyDescent="0.3">
      <c r="B11114" s="55"/>
    </row>
    <row r="11115" spans="2:2" ht="13.85" x14ac:dyDescent="0.3">
      <c r="B11115" s="55"/>
    </row>
    <row r="11116" spans="2:2" ht="13.85" x14ac:dyDescent="0.3">
      <c r="B11116" s="55"/>
    </row>
    <row r="11117" spans="2:2" ht="13.85" x14ac:dyDescent="0.3">
      <c r="B11117" s="55"/>
    </row>
    <row r="11118" spans="2:2" ht="13.85" x14ac:dyDescent="0.3">
      <c r="B11118" s="55"/>
    </row>
    <row r="11119" spans="2:2" ht="13.85" x14ac:dyDescent="0.3">
      <c r="B11119" s="55"/>
    </row>
    <row r="11120" spans="2:2" ht="13.85" x14ac:dyDescent="0.3">
      <c r="B11120" s="55"/>
    </row>
    <row r="11121" spans="2:2" ht="13.85" x14ac:dyDescent="0.3">
      <c r="B11121" s="55"/>
    </row>
    <row r="11122" spans="2:2" ht="13.85" x14ac:dyDescent="0.3">
      <c r="B11122" s="55"/>
    </row>
    <row r="11123" spans="2:2" ht="13.85" x14ac:dyDescent="0.3">
      <c r="B11123" s="55"/>
    </row>
    <row r="11124" spans="2:2" ht="13.85" x14ac:dyDescent="0.3">
      <c r="B11124" s="55"/>
    </row>
    <row r="11125" spans="2:2" ht="13.85" x14ac:dyDescent="0.3">
      <c r="B11125" s="55"/>
    </row>
    <row r="11126" spans="2:2" ht="13.85" x14ac:dyDescent="0.3">
      <c r="B11126" s="55"/>
    </row>
    <row r="11127" spans="2:2" ht="13.85" x14ac:dyDescent="0.3">
      <c r="B11127" s="55"/>
    </row>
    <row r="11128" spans="2:2" ht="13.85" x14ac:dyDescent="0.3">
      <c r="B11128" s="55"/>
    </row>
    <row r="11129" spans="2:2" ht="13.85" x14ac:dyDescent="0.3">
      <c r="B11129" s="55"/>
    </row>
    <row r="11130" spans="2:2" ht="13.85" x14ac:dyDescent="0.3">
      <c r="B11130" s="55"/>
    </row>
    <row r="11131" spans="2:2" ht="13.85" x14ac:dyDescent="0.3">
      <c r="B11131" s="55"/>
    </row>
    <row r="11132" spans="2:2" ht="13.85" x14ac:dyDescent="0.3">
      <c r="B11132" s="55"/>
    </row>
    <row r="11133" spans="2:2" ht="13.85" x14ac:dyDescent="0.3">
      <c r="B11133" s="55"/>
    </row>
    <row r="11134" spans="2:2" ht="13.85" x14ac:dyDescent="0.3">
      <c r="B11134" s="55"/>
    </row>
    <row r="11135" spans="2:2" ht="13.85" x14ac:dyDescent="0.3">
      <c r="B11135" s="55"/>
    </row>
    <row r="11136" spans="2:2" ht="13.85" x14ac:dyDescent="0.3">
      <c r="B11136" s="55"/>
    </row>
    <row r="11137" spans="2:2" ht="13.85" x14ac:dyDescent="0.3">
      <c r="B11137" s="55"/>
    </row>
    <row r="11138" spans="2:2" ht="13.85" x14ac:dyDescent="0.3">
      <c r="B11138" s="55"/>
    </row>
    <row r="11139" spans="2:2" ht="13.85" x14ac:dyDescent="0.3">
      <c r="B11139" s="55"/>
    </row>
    <row r="11140" spans="2:2" ht="13.85" x14ac:dyDescent="0.3">
      <c r="B11140" s="55"/>
    </row>
    <row r="11141" spans="2:2" ht="13.85" x14ac:dyDescent="0.3">
      <c r="B11141" s="55"/>
    </row>
    <row r="11142" spans="2:2" ht="13.85" x14ac:dyDescent="0.3">
      <c r="B11142" s="55"/>
    </row>
    <row r="11143" spans="2:2" ht="13.85" x14ac:dyDescent="0.3">
      <c r="B11143" s="55"/>
    </row>
    <row r="11144" spans="2:2" ht="13.85" x14ac:dyDescent="0.3">
      <c r="B11144" s="55"/>
    </row>
    <row r="11145" spans="2:2" ht="13.85" x14ac:dyDescent="0.3">
      <c r="B11145" s="55"/>
    </row>
    <row r="11146" spans="2:2" ht="13.85" x14ac:dyDescent="0.3">
      <c r="B11146" s="55"/>
    </row>
    <row r="11147" spans="2:2" ht="13.85" x14ac:dyDescent="0.3">
      <c r="B11147" s="55"/>
    </row>
    <row r="11148" spans="2:2" ht="13.85" x14ac:dyDescent="0.3">
      <c r="B11148" s="55"/>
    </row>
    <row r="11149" spans="2:2" ht="13.85" x14ac:dyDescent="0.3">
      <c r="B11149" s="55"/>
    </row>
    <row r="11150" spans="2:2" ht="13.85" x14ac:dyDescent="0.3">
      <c r="B11150" s="55"/>
    </row>
    <row r="11151" spans="2:2" ht="13.85" x14ac:dyDescent="0.3">
      <c r="B11151" s="55"/>
    </row>
    <row r="11152" spans="2:2" ht="13.85" x14ac:dyDescent="0.3">
      <c r="B11152" s="55"/>
    </row>
    <row r="11153" spans="2:2" ht="13.85" x14ac:dyDescent="0.3">
      <c r="B11153" s="55"/>
    </row>
    <row r="11154" spans="2:2" ht="13.85" x14ac:dyDescent="0.3">
      <c r="B11154" s="55"/>
    </row>
    <row r="11155" spans="2:2" ht="13.85" x14ac:dyDescent="0.3">
      <c r="B11155" s="55"/>
    </row>
    <row r="11156" spans="2:2" ht="13.85" x14ac:dyDescent="0.3">
      <c r="B11156" s="55"/>
    </row>
    <row r="11157" spans="2:2" ht="13.85" x14ac:dyDescent="0.3">
      <c r="B11157" s="55"/>
    </row>
    <row r="11158" spans="2:2" ht="13.85" x14ac:dyDescent="0.3">
      <c r="B11158" s="55"/>
    </row>
    <row r="11159" spans="2:2" ht="13.85" x14ac:dyDescent="0.3">
      <c r="B11159" s="55"/>
    </row>
    <row r="11160" spans="2:2" ht="13.85" x14ac:dyDescent="0.3">
      <c r="B11160" s="55"/>
    </row>
    <row r="11161" spans="2:2" ht="13.85" x14ac:dyDescent="0.3">
      <c r="B11161" s="55"/>
    </row>
    <row r="11162" spans="2:2" ht="13.85" x14ac:dyDescent="0.3">
      <c r="B11162" s="55"/>
    </row>
    <row r="11163" spans="2:2" ht="13.85" x14ac:dyDescent="0.3">
      <c r="B11163" s="55"/>
    </row>
    <row r="11164" spans="2:2" ht="13.85" x14ac:dyDescent="0.3">
      <c r="B11164" s="55"/>
    </row>
    <row r="11165" spans="2:2" ht="13.85" x14ac:dyDescent="0.3">
      <c r="B11165" s="55"/>
    </row>
    <row r="11166" spans="2:2" ht="13.85" x14ac:dyDescent="0.3">
      <c r="B11166" s="55"/>
    </row>
    <row r="11167" spans="2:2" ht="13.85" x14ac:dyDescent="0.3">
      <c r="B11167" s="55"/>
    </row>
    <row r="11168" spans="2:2" ht="13.85" x14ac:dyDescent="0.3">
      <c r="B11168" s="55"/>
    </row>
    <row r="11169" spans="2:2" ht="13.85" x14ac:dyDescent="0.3">
      <c r="B11169" s="55"/>
    </row>
    <row r="11170" spans="2:2" ht="13.85" x14ac:dyDescent="0.3">
      <c r="B11170" s="55"/>
    </row>
    <row r="11171" spans="2:2" ht="13.85" x14ac:dyDescent="0.3">
      <c r="B11171" s="55"/>
    </row>
    <row r="11172" spans="2:2" ht="13.85" x14ac:dyDescent="0.3">
      <c r="B11172" s="55"/>
    </row>
    <row r="11173" spans="2:2" ht="13.85" x14ac:dyDescent="0.3">
      <c r="B11173" s="55"/>
    </row>
    <row r="11174" spans="2:2" ht="13.85" x14ac:dyDescent="0.3">
      <c r="B11174" s="55"/>
    </row>
    <row r="11175" spans="2:2" ht="13.85" x14ac:dyDescent="0.3">
      <c r="B11175" s="55"/>
    </row>
    <row r="11176" spans="2:2" ht="13.85" x14ac:dyDescent="0.3">
      <c r="B11176" s="55"/>
    </row>
    <row r="11177" spans="2:2" ht="13.85" x14ac:dyDescent="0.3">
      <c r="B11177" s="55"/>
    </row>
    <row r="11178" spans="2:2" ht="13.85" x14ac:dyDescent="0.3">
      <c r="B11178" s="55"/>
    </row>
    <row r="11179" spans="2:2" ht="13.85" x14ac:dyDescent="0.3">
      <c r="B11179" s="55"/>
    </row>
    <row r="11180" spans="2:2" ht="13.85" x14ac:dyDescent="0.3">
      <c r="B11180" s="55"/>
    </row>
    <row r="11181" spans="2:2" ht="13.85" x14ac:dyDescent="0.3">
      <c r="B11181" s="55"/>
    </row>
    <row r="11182" spans="2:2" ht="13.85" x14ac:dyDescent="0.3">
      <c r="B11182" s="55"/>
    </row>
    <row r="11183" spans="2:2" ht="13.85" x14ac:dyDescent="0.3">
      <c r="B11183" s="55"/>
    </row>
    <row r="11184" spans="2:2" ht="13.85" x14ac:dyDescent="0.3">
      <c r="B11184" s="55"/>
    </row>
    <row r="11185" spans="2:2" ht="13.85" x14ac:dyDescent="0.3">
      <c r="B11185" s="55"/>
    </row>
    <row r="11186" spans="2:2" ht="13.85" x14ac:dyDescent="0.3">
      <c r="B11186" s="55"/>
    </row>
    <row r="11187" spans="2:2" ht="13.85" x14ac:dyDescent="0.3">
      <c r="B11187" s="55"/>
    </row>
    <row r="11188" spans="2:2" ht="13.85" x14ac:dyDescent="0.3">
      <c r="B11188" s="55"/>
    </row>
    <row r="11189" spans="2:2" ht="13.85" x14ac:dyDescent="0.3">
      <c r="B11189" s="55"/>
    </row>
    <row r="11190" spans="2:2" ht="13.85" x14ac:dyDescent="0.3">
      <c r="B11190" s="55"/>
    </row>
    <row r="11191" spans="2:2" ht="13.85" x14ac:dyDescent="0.3">
      <c r="B11191" s="55"/>
    </row>
    <row r="11192" spans="2:2" ht="13.85" x14ac:dyDescent="0.3">
      <c r="B11192" s="55"/>
    </row>
    <row r="11193" spans="2:2" ht="13.85" x14ac:dyDescent="0.3">
      <c r="B11193" s="55"/>
    </row>
    <row r="11194" spans="2:2" ht="13.85" x14ac:dyDescent="0.3">
      <c r="B11194" s="55"/>
    </row>
    <row r="11195" spans="2:2" ht="13.85" x14ac:dyDescent="0.3">
      <c r="B11195" s="55"/>
    </row>
    <row r="11196" spans="2:2" ht="13.85" x14ac:dyDescent="0.3">
      <c r="B11196" s="55"/>
    </row>
    <row r="11197" spans="2:2" ht="13.85" x14ac:dyDescent="0.3">
      <c r="B11197" s="55"/>
    </row>
    <row r="11198" spans="2:2" ht="13.85" x14ac:dyDescent="0.3">
      <c r="B11198" s="55"/>
    </row>
    <row r="11199" spans="2:2" ht="13.85" x14ac:dyDescent="0.3">
      <c r="B11199" s="55"/>
    </row>
    <row r="11200" spans="2:2" ht="13.85" x14ac:dyDescent="0.3">
      <c r="B11200" s="55"/>
    </row>
    <row r="11201" spans="2:2" ht="13.85" x14ac:dyDescent="0.3">
      <c r="B11201" s="55"/>
    </row>
    <row r="11202" spans="2:2" ht="13.85" x14ac:dyDescent="0.3">
      <c r="B11202" s="55"/>
    </row>
    <row r="11203" spans="2:2" ht="13.85" x14ac:dyDescent="0.3">
      <c r="B11203" s="55"/>
    </row>
    <row r="11204" spans="2:2" ht="13.85" x14ac:dyDescent="0.3">
      <c r="B11204" s="55"/>
    </row>
    <row r="11205" spans="2:2" ht="13.85" x14ac:dyDescent="0.3">
      <c r="B11205" s="55"/>
    </row>
    <row r="11206" spans="2:2" ht="13.85" x14ac:dyDescent="0.3">
      <c r="B11206" s="55"/>
    </row>
    <row r="11207" spans="2:2" ht="13.85" x14ac:dyDescent="0.3">
      <c r="B11207" s="55"/>
    </row>
    <row r="11208" spans="2:2" ht="13.85" x14ac:dyDescent="0.3">
      <c r="B11208" s="55"/>
    </row>
    <row r="11209" spans="2:2" ht="13.85" x14ac:dyDescent="0.3">
      <c r="B11209" s="55"/>
    </row>
    <row r="11210" spans="2:2" ht="13.85" x14ac:dyDescent="0.3">
      <c r="B11210" s="55"/>
    </row>
    <row r="11211" spans="2:2" ht="13.85" x14ac:dyDescent="0.3">
      <c r="B11211" s="55"/>
    </row>
    <row r="11212" spans="2:2" ht="13.85" x14ac:dyDescent="0.3">
      <c r="B11212" s="55"/>
    </row>
    <row r="11213" spans="2:2" ht="13.85" x14ac:dyDescent="0.3">
      <c r="B11213" s="55"/>
    </row>
    <row r="11214" spans="2:2" ht="13.85" x14ac:dyDescent="0.3">
      <c r="B11214" s="55"/>
    </row>
    <row r="11215" spans="2:2" ht="13.85" x14ac:dyDescent="0.3">
      <c r="B11215" s="55"/>
    </row>
    <row r="11216" spans="2:2" ht="13.85" x14ac:dyDescent="0.3">
      <c r="B11216" s="55"/>
    </row>
    <row r="11217" spans="2:2" ht="13.85" x14ac:dyDescent="0.3">
      <c r="B11217" s="55"/>
    </row>
    <row r="11218" spans="2:2" ht="13.85" x14ac:dyDescent="0.3">
      <c r="B11218" s="55"/>
    </row>
    <row r="11219" spans="2:2" ht="13.85" x14ac:dyDescent="0.3">
      <c r="B11219" s="55"/>
    </row>
    <row r="11220" spans="2:2" ht="13.85" x14ac:dyDescent="0.3">
      <c r="B11220" s="55"/>
    </row>
    <row r="11221" spans="2:2" ht="13.85" x14ac:dyDescent="0.3">
      <c r="B11221" s="55"/>
    </row>
    <row r="11222" spans="2:2" ht="13.85" x14ac:dyDescent="0.3">
      <c r="B11222" s="55"/>
    </row>
    <row r="11223" spans="2:2" ht="13.85" x14ac:dyDescent="0.3">
      <c r="B11223" s="55"/>
    </row>
    <row r="11224" spans="2:2" ht="13.85" x14ac:dyDescent="0.3">
      <c r="B11224" s="55"/>
    </row>
    <row r="11225" spans="2:2" ht="13.85" x14ac:dyDescent="0.3">
      <c r="B11225" s="55"/>
    </row>
    <row r="11226" spans="2:2" ht="13.85" x14ac:dyDescent="0.3">
      <c r="B11226" s="55"/>
    </row>
    <row r="11227" spans="2:2" ht="13.85" x14ac:dyDescent="0.3">
      <c r="B11227" s="55"/>
    </row>
    <row r="11228" spans="2:2" ht="13.85" x14ac:dyDescent="0.3">
      <c r="B11228" s="55"/>
    </row>
    <row r="11229" spans="2:2" ht="13.85" x14ac:dyDescent="0.3">
      <c r="B11229" s="55"/>
    </row>
    <row r="11230" spans="2:2" ht="13.85" x14ac:dyDescent="0.3">
      <c r="B11230" s="55"/>
    </row>
    <row r="11231" spans="2:2" ht="13.85" x14ac:dyDescent="0.3">
      <c r="B11231" s="55"/>
    </row>
    <row r="11232" spans="2:2" ht="13.85" x14ac:dyDescent="0.3">
      <c r="B11232" s="55"/>
    </row>
    <row r="11233" spans="2:2" ht="13.85" x14ac:dyDescent="0.3">
      <c r="B11233" s="55"/>
    </row>
    <row r="11234" spans="2:2" ht="13.85" x14ac:dyDescent="0.3">
      <c r="B11234" s="55"/>
    </row>
    <row r="11235" spans="2:2" ht="13.85" x14ac:dyDescent="0.3">
      <c r="B11235" s="55"/>
    </row>
    <row r="11236" spans="2:2" ht="13.85" x14ac:dyDescent="0.3">
      <c r="B11236" s="55"/>
    </row>
    <row r="11237" spans="2:2" ht="13.85" x14ac:dyDescent="0.3">
      <c r="B11237" s="55"/>
    </row>
    <row r="11238" spans="2:2" ht="13.85" x14ac:dyDescent="0.3">
      <c r="B11238" s="55"/>
    </row>
    <row r="11239" spans="2:2" ht="13.85" x14ac:dyDescent="0.3">
      <c r="B11239" s="55"/>
    </row>
    <row r="11240" spans="2:2" ht="13.85" x14ac:dyDescent="0.3">
      <c r="B11240" s="55"/>
    </row>
    <row r="11241" spans="2:2" ht="13.85" x14ac:dyDescent="0.3">
      <c r="B11241" s="55"/>
    </row>
    <row r="11242" spans="2:2" ht="13.85" x14ac:dyDescent="0.3">
      <c r="B11242" s="55"/>
    </row>
    <row r="11243" spans="2:2" ht="13.85" x14ac:dyDescent="0.3">
      <c r="B11243" s="55"/>
    </row>
    <row r="11244" spans="2:2" ht="13.85" x14ac:dyDescent="0.3">
      <c r="B11244" s="55"/>
    </row>
    <row r="11245" spans="2:2" ht="13.85" x14ac:dyDescent="0.3">
      <c r="B11245" s="55"/>
    </row>
    <row r="11246" spans="2:2" ht="13.85" x14ac:dyDescent="0.3">
      <c r="B11246" s="55"/>
    </row>
    <row r="11247" spans="2:2" ht="13.85" x14ac:dyDescent="0.3">
      <c r="B11247" s="55"/>
    </row>
    <row r="11248" spans="2:2" ht="13.85" x14ac:dyDescent="0.3">
      <c r="B11248" s="55"/>
    </row>
    <row r="11249" spans="2:2" ht="13.85" x14ac:dyDescent="0.3">
      <c r="B11249" s="55"/>
    </row>
    <row r="11250" spans="2:2" ht="13.85" x14ac:dyDescent="0.3">
      <c r="B11250" s="55"/>
    </row>
    <row r="11251" spans="2:2" ht="13.85" x14ac:dyDescent="0.3">
      <c r="B11251" s="55"/>
    </row>
    <row r="11252" spans="2:2" ht="13.85" x14ac:dyDescent="0.3">
      <c r="B11252" s="55"/>
    </row>
    <row r="11253" spans="2:2" ht="13.85" x14ac:dyDescent="0.3">
      <c r="B11253" s="55"/>
    </row>
    <row r="11254" spans="2:2" ht="13.85" x14ac:dyDescent="0.3">
      <c r="B11254" s="55"/>
    </row>
    <row r="11255" spans="2:2" ht="13.85" x14ac:dyDescent="0.3">
      <c r="B11255" s="55"/>
    </row>
    <row r="11256" spans="2:2" ht="13.85" x14ac:dyDescent="0.3">
      <c r="B11256" s="55"/>
    </row>
    <row r="11257" spans="2:2" ht="13.85" x14ac:dyDescent="0.3">
      <c r="B11257" s="55"/>
    </row>
    <row r="11258" spans="2:2" ht="13.85" x14ac:dyDescent="0.3">
      <c r="B11258" s="55"/>
    </row>
    <row r="11259" spans="2:2" ht="13.85" x14ac:dyDescent="0.3">
      <c r="B11259" s="55"/>
    </row>
    <row r="11260" spans="2:2" ht="13.85" x14ac:dyDescent="0.3">
      <c r="B11260" s="55"/>
    </row>
    <row r="11261" spans="2:2" ht="13.85" x14ac:dyDescent="0.3">
      <c r="B11261" s="55"/>
    </row>
    <row r="11262" spans="2:2" ht="13.85" x14ac:dyDescent="0.3">
      <c r="B11262" s="55"/>
    </row>
    <row r="11263" spans="2:2" ht="13.85" x14ac:dyDescent="0.3">
      <c r="B11263" s="55"/>
    </row>
    <row r="11264" spans="2:2" ht="13.85" x14ac:dyDescent="0.3">
      <c r="B11264" s="55"/>
    </row>
    <row r="11265" spans="2:2" ht="13.85" x14ac:dyDescent="0.3">
      <c r="B11265" s="55"/>
    </row>
    <row r="11266" spans="2:2" ht="13.85" x14ac:dyDescent="0.3">
      <c r="B11266" s="55"/>
    </row>
    <row r="11267" spans="2:2" ht="13.85" x14ac:dyDescent="0.3">
      <c r="B11267" s="55"/>
    </row>
    <row r="11268" spans="2:2" ht="13.85" x14ac:dyDescent="0.3">
      <c r="B11268" s="55"/>
    </row>
    <row r="11269" spans="2:2" ht="13.85" x14ac:dyDescent="0.3">
      <c r="B11269" s="55"/>
    </row>
    <row r="11270" spans="2:2" ht="13.85" x14ac:dyDescent="0.3">
      <c r="B11270" s="55"/>
    </row>
    <row r="11271" spans="2:2" ht="13.85" x14ac:dyDescent="0.3">
      <c r="B11271" s="55"/>
    </row>
    <row r="11272" spans="2:2" ht="13.85" x14ac:dyDescent="0.3">
      <c r="B11272" s="55"/>
    </row>
    <row r="11273" spans="2:2" ht="13.85" x14ac:dyDescent="0.3">
      <c r="B11273" s="55"/>
    </row>
    <row r="11274" spans="2:2" ht="13.85" x14ac:dyDescent="0.3">
      <c r="B11274" s="55"/>
    </row>
    <row r="11275" spans="2:2" ht="13.85" x14ac:dyDescent="0.3">
      <c r="B11275" s="55"/>
    </row>
    <row r="11276" spans="2:2" ht="13.85" x14ac:dyDescent="0.3">
      <c r="B11276" s="55"/>
    </row>
    <row r="11277" spans="2:2" ht="13.85" x14ac:dyDescent="0.3">
      <c r="B11277" s="55"/>
    </row>
    <row r="11278" spans="2:2" ht="13.85" x14ac:dyDescent="0.3">
      <c r="B11278" s="55"/>
    </row>
    <row r="11279" spans="2:2" ht="13.85" x14ac:dyDescent="0.3">
      <c r="B11279" s="55"/>
    </row>
    <row r="11280" spans="2:2" ht="13.85" x14ac:dyDescent="0.3">
      <c r="B11280" s="55"/>
    </row>
    <row r="11281" spans="2:2" ht="13.85" x14ac:dyDescent="0.3">
      <c r="B11281" s="55"/>
    </row>
    <row r="11282" spans="2:2" ht="13.85" x14ac:dyDescent="0.3">
      <c r="B11282" s="55"/>
    </row>
    <row r="11283" spans="2:2" ht="13.85" x14ac:dyDescent="0.3">
      <c r="B11283" s="55"/>
    </row>
    <row r="11284" spans="2:2" ht="13.85" x14ac:dyDescent="0.3">
      <c r="B11284" s="55"/>
    </row>
    <row r="11285" spans="2:2" ht="13.85" x14ac:dyDescent="0.3">
      <c r="B11285" s="55"/>
    </row>
    <row r="11286" spans="2:2" ht="13.85" x14ac:dyDescent="0.3">
      <c r="B11286" s="55"/>
    </row>
    <row r="11287" spans="2:2" ht="13.85" x14ac:dyDescent="0.3">
      <c r="B11287" s="55"/>
    </row>
    <row r="11288" spans="2:2" ht="13.85" x14ac:dyDescent="0.3">
      <c r="B11288" s="55"/>
    </row>
    <row r="11289" spans="2:2" ht="13.85" x14ac:dyDescent="0.3">
      <c r="B11289" s="55"/>
    </row>
    <row r="11290" spans="2:2" ht="13.85" x14ac:dyDescent="0.3">
      <c r="B11290" s="55"/>
    </row>
    <row r="11291" spans="2:2" ht="13.85" x14ac:dyDescent="0.3">
      <c r="B11291" s="55"/>
    </row>
    <row r="11292" spans="2:2" ht="13.85" x14ac:dyDescent="0.3">
      <c r="B11292" s="55"/>
    </row>
    <row r="11293" spans="2:2" ht="13.85" x14ac:dyDescent="0.3">
      <c r="B11293" s="55"/>
    </row>
    <row r="11294" spans="2:2" ht="13.85" x14ac:dyDescent="0.3">
      <c r="B11294" s="55"/>
    </row>
    <row r="11295" spans="2:2" ht="13.85" x14ac:dyDescent="0.3">
      <c r="B11295" s="55"/>
    </row>
    <row r="11296" spans="2:2" ht="13.85" x14ac:dyDescent="0.3">
      <c r="B11296" s="55"/>
    </row>
    <row r="11297" spans="2:2" ht="13.85" x14ac:dyDescent="0.3">
      <c r="B11297" s="55"/>
    </row>
    <row r="11298" spans="2:2" ht="13.85" x14ac:dyDescent="0.3">
      <c r="B11298" s="55"/>
    </row>
    <row r="11299" spans="2:2" ht="13.85" x14ac:dyDescent="0.3">
      <c r="B11299" s="55"/>
    </row>
    <row r="11300" spans="2:2" ht="13.85" x14ac:dyDescent="0.3">
      <c r="B11300" s="55"/>
    </row>
    <row r="11301" spans="2:2" ht="13.85" x14ac:dyDescent="0.3">
      <c r="B11301" s="55"/>
    </row>
    <row r="11302" spans="2:2" ht="13.85" x14ac:dyDescent="0.3">
      <c r="B11302" s="55"/>
    </row>
    <row r="11303" spans="2:2" ht="13.85" x14ac:dyDescent="0.3">
      <c r="B11303" s="55"/>
    </row>
    <row r="11304" spans="2:2" ht="13.85" x14ac:dyDescent="0.3">
      <c r="B11304" s="55"/>
    </row>
    <row r="11305" spans="2:2" ht="13.85" x14ac:dyDescent="0.3">
      <c r="B11305" s="55"/>
    </row>
    <row r="11306" spans="2:2" ht="13.85" x14ac:dyDescent="0.3">
      <c r="B11306" s="55"/>
    </row>
    <row r="11307" spans="2:2" ht="13.85" x14ac:dyDescent="0.3">
      <c r="B11307" s="55"/>
    </row>
    <row r="11308" spans="2:2" ht="13.85" x14ac:dyDescent="0.3">
      <c r="B11308" s="55"/>
    </row>
    <row r="11309" spans="2:2" ht="13.85" x14ac:dyDescent="0.3">
      <c r="B11309" s="55"/>
    </row>
    <row r="11310" spans="2:2" ht="13.85" x14ac:dyDescent="0.3">
      <c r="B11310" s="55"/>
    </row>
    <row r="11311" spans="2:2" ht="13.85" x14ac:dyDescent="0.3">
      <c r="B11311" s="55"/>
    </row>
    <row r="11312" spans="2:2" ht="13.85" x14ac:dyDescent="0.3">
      <c r="B11312" s="55"/>
    </row>
    <row r="11313" spans="2:2" ht="13.85" x14ac:dyDescent="0.3">
      <c r="B11313" s="55"/>
    </row>
    <row r="11314" spans="2:2" ht="13.85" x14ac:dyDescent="0.3">
      <c r="B11314" s="55"/>
    </row>
    <row r="11315" spans="2:2" ht="13.85" x14ac:dyDescent="0.3">
      <c r="B11315" s="55"/>
    </row>
    <row r="11316" spans="2:2" ht="13.85" x14ac:dyDescent="0.3">
      <c r="B11316" s="55"/>
    </row>
    <row r="11317" spans="2:2" ht="13.85" x14ac:dyDescent="0.3">
      <c r="B11317" s="55"/>
    </row>
    <row r="11318" spans="2:2" ht="13.85" x14ac:dyDescent="0.3">
      <c r="B11318" s="55"/>
    </row>
    <row r="11319" spans="2:2" ht="13.85" x14ac:dyDescent="0.3">
      <c r="B11319" s="55"/>
    </row>
    <row r="11320" spans="2:2" ht="13.85" x14ac:dyDescent="0.3">
      <c r="B11320" s="55"/>
    </row>
    <row r="11321" spans="2:2" ht="13.85" x14ac:dyDescent="0.3">
      <c r="B11321" s="55"/>
    </row>
    <row r="11322" spans="2:2" ht="13.85" x14ac:dyDescent="0.3">
      <c r="B11322" s="55"/>
    </row>
    <row r="11323" spans="2:2" ht="13.85" x14ac:dyDescent="0.3">
      <c r="B11323" s="55"/>
    </row>
    <row r="11324" spans="2:2" ht="13.85" x14ac:dyDescent="0.3">
      <c r="B11324" s="55"/>
    </row>
    <row r="11325" spans="2:2" ht="13.85" x14ac:dyDescent="0.3">
      <c r="B11325" s="55"/>
    </row>
    <row r="11326" spans="2:2" ht="13.85" x14ac:dyDescent="0.3">
      <c r="B11326" s="55"/>
    </row>
    <row r="11327" spans="2:2" ht="13.85" x14ac:dyDescent="0.3">
      <c r="B11327" s="55"/>
    </row>
    <row r="11328" spans="2:2" ht="13.85" x14ac:dyDescent="0.3">
      <c r="B11328" s="55"/>
    </row>
    <row r="11329" spans="2:2" ht="13.85" x14ac:dyDescent="0.3">
      <c r="B11329" s="55"/>
    </row>
    <row r="11330" spans="2:2" ht="13.85" x14ac:dyDescent="0.3">
      <c r="B11330" s="55"/>
    </row>
    <row r="11331" spans="2:2" ht="13.85" x14ac:dyDescent="0.3">
      <c r="B11331" s="55"/>
    </row>
    <row r="11332" spans="2:2" ht="13.85" x14ac:dyDescent="0.3">
      <c r="B11332" s="55"/>
    </row>
    <row r="11333" spans="2:2" ht="13.85" x14ac:dyDescent="0.3">
      <c r="B11333" s="55"/>
    </row>
    <row r="11334" spans="2:2" ht="13.85" x14ac:dyDescent="0.3">
      <c r="B11334" s="55"/>
    </row>
    <row r="11335" spans="2:2" ht="13.85" x14ac:dyDescent="0.3">
      <c r="B11335" s="55"/>
    </row>
    <row r="11336" spans="2:2" ht="13.85" x14ac:dyDescent="0.3">
      <c r="B11336" s="55"/>
    </row>
    <row r="11337" spans="2:2" ht="13.85" x14ac:dyDescent="0.3">
      <c r="B11337" s="55"/>
    </row>
    <row r="11338" spans="2:2" ht="13.85" x14ac:dyDescent="0.3">
      <c r="B11338" s="55"/>
    </row>
    <row r="11339" spans="2:2" ht="13.85" x14ac:dyDescent="0.3">
      <c r="B11339" s="55"/>
    </row>
    <row r="11340" spans="2:2" ht="13.85" x14ac:dyDescent="0.3">
      <c r="B11340" s="55"/>
    </row>
    <row r="11341" spans="2:2" ht="13.85" x14ac:dyDescent="0.3">
      <c r="B11341" s="55"/>
    </row>
    <row r="11342" spans="2:2" ht="13.85" x14ac:dyDescent="0.3">
      <c r="B11342" s="55"/>
    </row>
    <row r="11343" spans="2:2" ht="13.85" x14ac:dyDescent="0.3">
      <c r="B11343" s="55"/>
    </row>
    <row r="11344" spans="2:2" ht="13.85" x14ac:dyDescent="0.3">
      <c r="B11344" s="55"/>
    </row>
    <row r="11345" spans="2:2" ht="13.85" x14ac:dyDescent="0.3">
      <c r="B11345" s="55"/>
    </row>
    <row r="11346" spans="2:2" ht="13.85" x14ac:dyDescent="0.3">
      <c r="B11346" s="55"/>
    </row>
    <row r="11347" spans="2:2" ht="13.85" x14ac:dyDescent="0.3">
      <c r="B11347" s="55"/>
    </row>
    <row r="11348" spans="2:2" ht="13.85" x14ac:dyDescent="0.3">
      <c r="B11348" s="55"/>
    </row>
    <row r="11349" spans="2:2" ht="13.85" x14ac:dyDescent="0.3">
      <c r="B11349" s="55"/>
    </row>
    <row r="11350" spans="2:2" ht="13.85" x14ac:dyDescent="0.3">
      <c r="B11350" s="55"/>
    </row>
    <row r="11351" spans="2:2" ht="13.85" x14ac:dyDescent="0.3">
      <c r="B11351" s="55"/>
    </row>
    <row r="11352" spans="2:2" ht="13.85" x14ac:dyDescent="0.3">
      <c r="B11352" s="55"/>
    </row>
    <row r="11353" spans="2:2" ht="13.85" x14ac:dyDescent="0.3">
      <c r="B11353" s="55"/>
    </row>
    <row r="11354" spans="2:2" ht="13.85" x14ac:dyDescent="0.3">
      <c r="B11354" s="55"/>
    </row>
    <row r="11355" spans="2:2" ht="13.85" x14ac:dyDescent="0.3">
      <c r="B11355" s="55"/>
    </row>
    <row r="11356" spans="2:2" ht="13.85" x14ac:dyDescent="0.3">
      <c r="B11356" s="55"/>
    </row>
    <row r="11357" spans="2:2" ht="13.85" x14ac:dyDescent="0.3">
      <c r="B11357" s="55"/>
    </row>
    <row r="11358" spans="2:2" ht="13.85" x14ac:dyDescent="0.3">
      <c r="B11358" s="55"/>
    </row>
    <row r="11359" spans="2:2" ht="13.85" x14ac:dyDescent="0.3">
      <c r="B11359" s="55"/>
    </row>
    <row r="11360" spans="2:2" ht="13.85" x14ac:dyDescent="0.3">
      <c r="B11360" s="55"/>
    </row>
    <row r="11361" spans="2:2" ht="13.85" x14ac:dyDescent="0.3">
      <c r="B11361" s="55"/>
    </row>
    <row r="11362" spans="2:2" ht="13.85" x14ac:dyDescent="0.3">
      <c r="B11362" s="55"/>
    </row>
    <row r="11363" spans="2:2" ht="13.85" x14ac:dyDescent="0.3">
      <c r="B11363" s="55"/>
    </row>
    <row r="11364" spans="2:2" ht="13.85" x14ac:dyDescent="0.3">
      <c r="B11364" s="55"/>
    </row>
    <row r="11365" spans="2:2" ht="13.85" x14ac:dyDescent="0.3">
      <c r="B11365" s="55"/>
    </row>
    <row r="11366" spans="2:2" ht="13.85" x14ac:dyDescent="0.3">
      <c r="B11366" s="55"/>
    </row>
    <row r="11367" spans="2:2" ht="13.85" x14ac:dyDescent="0.3">
      <c r="B11367" s="55"/>
    </row>
    <row r="11368" spans="2:2" ht="13.85" x14ac:dyDescent="0.3">
      <c r="B11368" s="55"/>
    </row>
    <row r="11369" spans="2:2" ht="13.85" x14ac:dyDescent="0.3">
      <c r="B11369" s="55"/>
    </row>
    <row r="11370" spans="2:2" ht="13.85" x14ac:dyDescent="0.3">
      <c r="B11370" s="55"/>
    </row>
    <row r="11371" spans="2:2" ht="13.85" x14ac:dyDescent="0.3">
      <c r="B11371" s="55"/>
    </row>
    <row r="11372" spans="2:2" ht="13.85" x14ac:dyDescent="0.3">
      <c r="B11372" s="55"/>
    </row>
    <row r="11373" spans="2:2" ht="13.85" x14ac:dyDescent="0.3">
      <c r="B11373" s="55"/>
    </row>
    <row r="11374" spans="2:2" ht="13.85" x14ac:dyDescent="0.3">
      <c r="B11374" s="55"/>
    </row>
    <row r="11375" spans="2:2" ht="13.85" x14ac:dyDescent="0.3">
      <c r="B11375" s="55"/>
    </row>
    <row r="11376" spans="2:2" ht="13.85" x14ac:dyDescent="0.3">
      <c r="B11376" s="55"/>
    </row>
    <row r="11377" spans="2:2" ht="13.85" x14ac:dyDescent="0.3">
      <c r="B11377" s="55"/>
    </row>
    <row r="11378" spans="2:2" ht="13.85" x14ac:dyDescent="0.3">
      <c r="B11378" s="55"/>
    </row>
    <row r="11379" spans="2:2" ht="13.85" x14ac:dyDescent="0.3">
      <c r="B11379" s="55"/>
    </row>
    <row r="11380" spans="2:2" ht="13.85" x14ac:dyDescent="0.3">
      <c r="B11380" s="55"/>
    </row>
    <row r="11381" spans="2:2" ht="13.85" x14ac:dyDescent="0.3">
      <c r="B11381" s="55"/>
    </row>
    <row r="11382" spans="2:2" ht="13.85" x14ac:dyDescent="0.3">
      <c r="B11382" s="55"/>
    </row>
    <row r="11383" spans="2:2" ht="13.85" x14ac:dyDescent="0.3">
      <c r="B11383" s="55"/>
    </row>
    <row r="11384" spans="2:2" ht="13.85" x14ac:dyDescent="0.3">
      <c r="B11384" s="55"/>
    </row>
    <row r="11385" spans="2:2" ht="13.85" x14ac:dyDescent="0.3">
      <c r="B11385" s="55"/>
    </row>
    <row r="11386" spans="2:2" ht="13.85" x14ac:dyDescent="0.3">
      <c r="B11386" s="55"/>
    </row>
    <row r="11387" spans="2:2" ht="13.85" x14ac:dyDescent="0.3">
      <c r="B11387" s="55"/>
    </row>
    <row r="11388" spans="2:2" ht="13.85" x14ac:dyDescent="0.3">
      <c r="B11388" s="55"/>
    </row>
    <row r="11389" spans="2:2" ht="13.85" x14ac:dyDescent="0.3">
      <c r="B11389" s="55"/>
    </row>
    <row r="11390" spans="2:2" ht="13.85" x14ac:dyDescent="0.3">
      <c r="B11390" s="55"/>
    </row>
    <row r="11391" spans="2:2" ht="13.85" x14ac:dyDescent="0.3">
      <c r="B11391" s="55"/>
    </row>
    <row r="11392" spans="2:2" ht="13.85" x14ac:dyDescent="0.3">
      <c r="B11392" s="55"/>
    </row>
    <row r="11393" spans="2:2" ht="13.85" x14ac:dyDescent="0.3">
      <c r="B11393" s="55"/>
    </row>
    <row r="11394" spans="2:2" ht="13.85" x14ac:dyDescent="0.3">
      <c r="B11394" s="55"/>
    </row>
    <row r="11395" spans="2:2" ht="13.85" x14ac:dyDescent="0.3">
      <c r="B11395" s="55"/>
    </row>
    <row r="11396" spans="2:2" ht="13.85" x14ac:dyDescent="0.3">
      <c r="B11396" s="55"/>
    </row>
    <row r="11397" spans="2:2" ht="13.85" x14ac:dyDescent="0.3">
      <c r="B11397" s="55"/>
    </row>
    <row r="11398" spans="2:2" ht="13.85" x14ac:dyDescent="0.3">
      <c r="B11398" s="55"/>
    </row>
    <row r="11399" spans="2:2" ht="13.85" x14ac:dyDescent="0.3">
      <c r="B11399" s="55"/>
    </row>
    <row r="11400" spans="2:2" ht="13.85" x14ac:dyDescent="0.3">
      <c r="B11400" s="55"/>
    </row>
    <row r="11401" spans="2:2" ht="13.85" x14ac:dyDescent="0.3">
      <c r="B11401" s="55"/>
    </row>
    <row r="11402" spans="2:2" ht="13.85" x14ac:dyDescent="0.3">
      <c r="B11402" s="55"/>
    </row>
    <row r="11403" spans="2:2" ht="13.85" x14ac:dyDescent="0.3">
      <c r="B11403" s="55"/>
    </row>
    <row r="11404" spans="2:2" ht="13.85" x14ac:dyDescent="0.3">
      <c r="B11404" s="55"/>
    </row>
    <row r="11405" spans="2:2" ht="13.85" x14ac:dyDescent="0.3">
      <c r="B11405" s="55"/>
    </row>
    <row r="11406" spans="2:2" ht="13.85" x14ac:dyDescent="0.3">
      <c r="B11406" s="55"/>
    </row>
    <row r="11407" spans="2:2" ht="13.85" x14ac:dyDescent="0.3">
      <c r="B11407" s="55"/>
    </row>
    <row r="11408" spans="2:2" ht="13.85" x14ac:dyDescent="0.3">
      <c r="B11408" s="55"/>
    </row>
    <row r="11409" spans="2:2" ht="13.85" x14ac:dyDescent="0.3">
      <c r="B11409" s="55"/>
    </row>
    <row r="11410" spans="2:2" ht="13.85" x14ac:dyDescent="0.3">
      <c r="B11410" s="55"/>
    </row>
    <row r="11411" spans="2:2" ht="13.85" x14ac:dyDescent="0.3">
      <c r="B11411" s="55"/>
    </row>
    <row r="11412" spans="2:2" ht="13.85" x14ac:dyDescent="0.3">
      <c r="B11412" s="55"/>
    </row>
    <row r="11413" spans="2:2" ht="13.85" x14ac:dyDescent="0.3">
      <c r="B11413" s="55"/>
    </row>
    <row r="11414" spans="2:2" ht="13.85" x14ac:dyDescent="0.3">
      <c r="B11414" s="55"/>
    </row>
    <row r="11415" spans="2:2" ht="13.85" x14ac:dyDescent="0.3">
      <c r="B11415" s="55"/>
    </row>
    <row r="11416" spans="2:2" ht="13.85" x14ac:dyDescent="0.3">
      <c r="B11416" s="55"/>
    </row>
    <row r="11417" spans="2:2" ht="13.85" x14ac:dyDescent="0.3">
      <c r="B11417" s="55"/>
    </row>
    <row r="11418" spans="2:2" ht="13.85" x14ac:dyDescent="0.3">
      <c r="B11418" s="55"/>
    </row>
    <row r="11419" spans="2:2" ht="13.85" x14ac:dyDescent="0.3">
      <c r="B11419" s="55"/>
    </row>
    <row r="11420" spans="2:2" ht="13.85" x14ac:dyDescent="0.3">
      <c r="B11420" s="55"/>
    </row>
    <row r="11421" spans="2:2" ht="13.85" x14ac:dyDescent="0.3">
      <c r="B11421" s="55"/>
    </row>
    <row r="11422" spans="2:2" ht="13.85" x14ac:dyDescent="0.3">
      <c r="B11422" s="55"/>
    </row>
    <row r="11423" spans="2:2" ht="13.85" x14ac:dyDescent="0.3">
      <c r="B11423" s="55"/>
    </row>
    <row r="11424" spans="2:2" ht="13.85" x14ac:dyDescent="0.3">
      <c r="B11424" s="55"/>
    </row>
    <row r="11425" spans="2:2" ht="13.85" x14ac:dyDescent="0.3">
      <c r="B11425" s="55"/>
    </row>
    <row r="11426" spans="2:2" ht="13.85" x14ac:dyDescent="0.3">
      <c r="B11426" s="55"/>
    </row>
    <row r="11427" spans="2:2" ht="13.85" x14ac:dyDescent="0.3">
      <c r="B11427" s="55"/>
    </row>
    <row r="11428" spans="2:2" ht="13.85" x14ac:dyDescent="0.3">
      <c r="B11428" s="55"/>
    </row>
    <row r="11429" spans="2:2" ht="13.85" x14ac:dyDescent="0.3">
      <c r="B11429" s="55"/>
    </row>
    <row r="11430" spans="2:2" ht="13.85" x14ac:dyDescent="0.3">
      <c r="B11430" s="55"/>
    </row>
    <row r="11431" spans="2:2" ht="13.85" x14ac:dyDescent="0.3">
      <c r="B11431" s="55"/>
    </row>
    <row r="11432" spans="2:2" ht="13.85" x14ac:dyDescent="0.3">
      <c r="B11432" s="55"/>
    </row>
    <row r="11433" spans="2:2" ht="13.85" x14ac:dyDescent="0.3">
      <c r="B11433" s="55"/>
    </row>
    <row r="11434" spans="2:2" ht="13.85" x14ac:dyDescent="0.3">
      <c r="B11434" s="55"/>
    </row>
    <row r="11435" spans="2:2" ht="13.85" x14ac:dyDescent="0.3">
      <c r="B11435" s="55"/>
    </row>
    <row r="11436" spans="2:2" ht="13.85" x14ac:dyDescent="0.3">
      <c r="B11436" s="55"/>
    </row>
    <row r="11437" spans="2:2" ht="13.85" x14ac:dyDescent="0.3">
      <c r="B11437" s="55"/>
    </row>
    <row r="11438" spans="2:2" ht="13.85" x14ac:dyDescent="0.3">
      <c r="B11438" s="55"/>
    </row>
    <row r="11439" spans="2:2" ht="13.85" x14ac:dyDescent="0.3">
      <c r="B11439" s="55"/>
    </row>
    <row r="11440" spans="2:2" ht="13.85" x14ac:dyDescent="0.3">
      <c r="B11440" s="55"/>
    </row>
    <row r="11441" spans="2:2" ht="13.85" x14ac:dyDescent="0.3">
      <c r="B11441" s="55"/>
    </row>
    <row r="11442" spans="2:2" ht="13.85" x14ac:dyDescent="0.3">
      <c r="B11442" s="55"/>
    </row>
    <row r="11443" spans="2:2" ht="13.85" x14ac:dyDescent="0.3">
      <c r="B11443" s="55"/>
    </row>
    <row r="11444" spans="2:2" ht="13.85" x14ac:dyDescent="0.3">
      <c r="B11444" s="55"/>
    </row>
    <row r="11445" spans="2:2" ht="13.85" x14ac:dyDescent="0.3">
      <c r="B11445" s="55"/>
    </row>
    <row r="11446" spans="2:2" ht="13.85" x14ac:dyDescent="0.3">
      <c r="B11446" s="55"/>
    </row>
    <row r="11447" spans="2:2" ht="13.85" x14ac:dyDescent="0.3">
      <c r="B11447" s="55"/>
    </row>
    <row r="11448" spans="2:2" ht="13.85" x14ac:dyDescent="0.3">
      <c r="B11448" s="55"/>
    </row>
    <row r="11449" spans="2:2" ht="13.85" x14ac:dyDescent="0.3">
      <c r="B11449" s="55"/>
    </row>
    <row r="11450" spans="2:2" ht="13.85" x14ac:dyDescent="0.3">
      <c r="B11450" s="55"/>
    </row>
    <row r="11451" spans="2:2" ht="13.85" x14ac:dyDescent="0.3">
      <c r="B11451" s="55"/>
    </row>
    <row r="11452" spans="2:2" ht="13.85" x14ac:dyDescent="0.3">
      <c r="B11452" s="55"/>
    </row>
    <row r="11453" spans="2:2" ht="13.85" x14ac:dyDescent="0.3">
      <c r="B11453" s="55"/>
    </row>
    <row r="11454" spans="2:2" ht="13.85" x14ac:dyDescent="0.3">
      <c r="B11454" s="55"/>
    </row>
    <row r="11455" spans="2:2" ht="13.85" x14ac:dyDescent="0.3">
      <c r="B11455" s="55"/>
    </row>
    <row r="11456" spans="2:2" ht="13.85" x14ac:dyDescent="0.3">
      <c r="B11456" s="55"/>
    </row>
    <row r="11457" spans="2:2" ht="13.85" x14ac:dyDescent="0.3">
      <c r="B11457" s="55"/>
    </row>
    <row r="11458" spans="2:2" ht="13.85" x14ac:dyDescent="0.3">
      <c r="B11458" s="55"/>
    </row>
    <row r="11459" spans="2:2" ht="13.85" x14ac:dyDescent="0.3">
      <c r="B11459" s="55"/>
    </row>
    <row r="11460" spans="2:2" ht="13.85" x14ac:dyDescent="0.3">
      <c r="B11460" s="55"/>
    </row>
    <row r="11461" spans="2:2" ht="13.85" x14ac:dyDescent="0.3">
      <c r="B11461" s="55"/>
    </row>
    <row r="11462" spans="2:2" ht="13.85" x14ac:dyDescent="0.3">
      <c r="B11462" s="55"/>
    </row>
    <row r="11463" spans="2:2" ht="13.85" x14ac:dyDescent="0.3">
      <c r="B11463" s="55"/>
    </row>
    <row r="11464" spans="2:2" ht="13.85" x14ac:dyDescent="0.3">
      <c r="B11464" s="55"/>
    </row>
    <row r="11465" spans="2:2" ht="13.85" x14ac:dyDescent="0.3">
      <c r="B11465" s="55"/>
    </row>
    <row r="11466" spans="2:2" ht="13.85" x14ac:dyDescent="0.3">
      <c r="B11466" s="55"/>
    </row>
    <row r="11467" spans="2:2" ht="13.85" x14ac:dyDescent="0.3">
      <c r="B11467" s="55"/>
    </row>
    <row r="11468" spans="2:2" ht="13.85" x14ac:dyDescent="0.3">
      <c r="B11468" s="55"/>
    </row>
    <row r="11469" spans="2:2" ht="13.85" x14ac:dyDescent="0.3">
      <c r="B11469" s="55"/>
    </row>
    <row r="11470" spans="2:2" ht="13.85" x14ac:dyDescent="0.3">
      <c r="B11470" s="55"/>
    </row>
    <row r="11471" spans="2:2" ht="13.85" x14ac:dyDescent="0.3">
      <c r="B11471" s="55"/>
    </row>
    <row r="11472" spans="2:2" ht="13.85" x14ac:dyDescent="0.3">
      <c r="B11472" s="55"/>
    </row>
    <row r="11473" spans="2:2" ht="13.85" x14ac:dyDescent="0.3">
      <c r="B11473" s="55"/>
    </row>
    <row r="11474" spans="2:2" ht="13.85" x14ac:dyDescent="0.3">
      <c r="B11474" s="55"/>
    </row>
    <row r="11475" spans="2:2" ht="13.85" x14ac:dyDescent="0.3">
      <c r="B11475" s="55"/>
    </row>
    <row r="11476" spans="2:2" ht="13.85" x14ac:dyDescent="0.3">
      <c r="B11476" s="55"/>
    </row>
    <row r="11477" spans="2:2" ht="13.85" x14ac:dyDescent="0.3">
      <c r="B11477" s="55"/>
    </row>
    <row r="11478" spans="2:2" ht="13.85" x14ac:dyDescent="0.3">
      <c r="B11478" s="55"/>
    </row>
    <row r="11479" spans="2:2" ht="13.85" x14ac:dyDescent="0.3">
      <c r="B11479" s="55"/>
    </row>
    <row r="11480" spans="2:2" ht="13.85" x14ac:dyDescent="0.3">
      <c r="B11480" s="55"/>
    </row>
    <row r="11481" spans="2:2" ht="13.85" x14ac:dyDescent="0.3">
      <c r="B11481" s="55"/>
    </row>
    <row r="11482" spans="2:2" ht="13.85" x14ac:dyDescent="0.3">
      <c r="B11482" s="55"/>
    </row>
    <row r="11483" spans="2:2" ht="13.85" x14ac:dyDescent="0.3">
      <c r="B11483" s="55"/>
    </row>
    <row r="11484" spans="2:2" ht="13.85" x14ac:dyDescent="0.3">
      <c r="B11484" s="55"/>
    </row>
    <row r="11485" spans="2:2" ht="13.85" x14ac:dyDescent="0.3">
      <c r="B11485" s="55"/>
    </row>
    <row r="11486" spans="2:2" ht="13.85" x14ac:dyDescent="0.3">
      <c r="B11486" s="55"/>
    </row>
    <row r="11487" spans="2:2" ht="13.85" x14ac:dyDescent="0.3">
      <c r="B11487" s="55"/>
    </row>
    <row r="11488" spans="2:2" ht="13.85" x14ac:dyDescent="0.3">
      <c r="B11488" s="55"/>
    </row>
    <row r="11489" spans="2:2" ht="13.85" x14ac:dyDescent="0.3">
      <c r="B11489" s="55"/>
    </row>
    <row r="11490" spans="2:2" ht="13.85" x14ac:dyDescent="0.3">
      <c r="B11490" s="55"/>
    </row>
    <row r="11491" spans="2:2" ht="13.85" x14ac:dyDescent="0.3">
      <c r="B11491" s="55"/>
    </row>
    <row r="11492" spans="2:2" ht="13.85" x14ac:dyDescent="0.3">
      <c r="B11492" s="55"/>
    </row>
    <row r="11493" spans="2:2" ht="13.85" x14ac:dyDescent="0.3">
      <c r="B11493" s="55"/>
    </row>
    <row r="11494" spans="2:2" ht="13.85" x14ac:dyDescent="0.3">
      <c r="B11494" s="55"/>
    </row>
    <row r="11495" spans="2:2" ht="13.85" x14ac:dyDescent="0.3">
      <c r="B11495" s="55"/>
    </row>
    <row r="11496" spans="2:2" ht="13.85" x14ac:dyDescent="0.3">
      <c r="B11496" s="55"/>
    </row>
    <row r="11497" spans="2:2" ht="13.85" x14ac:dyDescent="0.3">
      <c r="B11497" s="55"/>
    </row>
    <row r="11498" spans="2:2" ht="13.85" x14ac:dyDescent="0.3">
      <c r="B11498" s="55"/>
    </row>
    <row r="11499" spans="2:2" ht="13.85" x14ac:dyDescent="0.3">
      <c r="B11499" s="55"/>
    </row>
    <row r="11500" spans="2:2" ht="13.85" x14ac:dyDescent="0.3">
      <c r="B11500" s="55"/>
    </row>
    <row r="11501" spans="2:2" ht="13.85" x14ac:dyDescent="0.3">
      <c r="B11501" s="55"/>
    </row>
    <row r="11502" spans="2:2" ht="13.85" x14ac:dyDescent="0.3">
      <c r="B11502" s="55"/>
    </row>
    <row r="11503" spans="2:2" ht="13.85" x14ac:dyDescent="0.3">
      <c r="B11503" s="55"/>
    </row>
    <row r="11504" spans="2:2" ht="13.85" x14ac:dyDescent="0.3">
      <c r="B11504" s="55"/>
    </row>
    <row r="11505" spans="2:2" ht="13.85" x14ac:dyDescent="0.3">
      <c r="B11505" s="55"/>
    </row>
    <row r="11506" spans="2:2" ht="13.85" x14ac:dyDescent="0.3">
      <c r="B11506" s="55"/>
    </row>
    <row r="11507" spans="2:2" ht="13.85" x14ac:dyDescent="0.3">
      <c r="B11507" s="55"/>
    </row>
    <row r="11508" spans="2:2" ht="13.85" x14ac:dyDescent="0.3">
      <c r="B11508" s="55"/>
    </row>
    <row r="11509" spans="2:2" ht="13.85" x14ac:dyDescent="0.3">
      <c r="B11509" s="55"/>
    </row>
    <row r="11510" spans="2:2" ht="13.85" x14ac:dyDescent="0.3">
      <c r="B11510" s="55"/>
    </row>
    <row r="11511" spans="2:2" ht="13.85" x14ac:dyDescent="0.3">
      <c r="B11511" s="55"/>
    </row>
    <row r="11512" spans="2:2" ht="13.85" x14ac:dyDescent="0.3">
      <c r="B11512" s="55"/>
    </row>
    <row r="11513" spans="2:2" ht="13.85" x14ac:dyDescent="0.3">
      <c r="B11513" s="55"/>
    </row>
    <row r="11514" spans="2:2" ht="13.85" x14ac:dyDescent="0.3">
      <c r="B11514" s="55"/>
    </row>
    <row r="11515" spans="2:2" ht="13.85" x14ac:dyDescent="0.3">
      <c r="B11515" s="55"/>
    </row>
    <row r="11516" spans="2:2" ht="13.85" x14ac:dyDescent="0.3">
      <c r="B11516" s="55"/>
    </row>
    <row r="11517" spans="2:2" ht="13.85" x14ac:dyDescent="0.3">
      <c r="B11517" s="55"/>
    </row>
    <row r="11518" spans="2:2" ht="13.85" x14ac:dyDescent="0.3">
      <c r="B11518" s="55"/>
    </row>
    <row r="11519" spans="2:2" ht="13.85" x14ac:dyDescent="0.3">
      <c r="B11519" s="55"/>
    </row>
    <row r="11520" spans="2:2" ht="13.85" x14ac:dyDescent="0.3">
      <c r="B11520" s="55"/>
    </row>
    <row r="11521" spans="2:2" ht="13.85" x14ac:dyDescent="0.3">
      <c r="B11521" s="55"/>
    </row>
    <row r="11522" spans="2:2" ht="13.85" x14ac:dyDescent="0.3">
      <c r="B11522" s="55"/>
    </row>
    <row r="11523" spans="2:2" ht="13.85" x14ac:dyDescent="0.3">
      <c r="B11523" s="55"/>
    </row>
    <row r="11524" spans="2:2" ht="13.85" x14ac:dyDescent="0.3">
      <c r="B11524" s="55"/>
    </row>
    <row r="11525" spans="2:2" ht="13.85" x14ac:dyDescent="0.3">
      <c r="B11525" s="55"/>
    </row>
    <row r="11526" spans="2:2" ht="13.85" x14ac:dyDescent="0.3">
      <c r="B11526" s="55"/>
    </row>
    <row r="11527" spans="2:2" ht="13.85" x14ac:dyDescent="0.3">
      <c r="B11527" s="55"/>
    </row>
    <row r="11528" spans="2:2" ht="13.85" x14ac:dyDescent="0.3">
      <c r="B11528" s="55"/>
    </row>
    <row r="11529" spans="2:2" ht="13.85" x14ac:dyDescent="0.3">
      <c r="B11529" s="55"/>
    </row>
    <row r="11530" spans="2:2" ht="13.85" x14ac:dyDescent="0.3">
      <c r="B11530" s="55"/>
    </row>
    <row r="11531" spans="2:2" ht="13.85" x14ac:dyDescent="0.3">
      <c r="B11531" s="55"/>
    </row>
    <row r="11532" spans="2:2" ht="13.85" x14ac:dyDescent="0.3">
      <c r="B11532" s="55"/>
    </row>
    <row r="11533" spans="2:2" ht="13.85" x14ac:dyDescent="0.3">
      <c r="B11533" s="55"/>
    </row>
    <row r="11534" spans="2:2" ht="13.85" x14ac:dyDescent="0.3">
      <c r="B11534" s="55"/>
    </row>
    <row r="11535" spans="2:2" ht="13.85" x14ac:dyDescent="0.3">
      <c r="B11535" s="55"/>
    </row>
    <row r="11536" spans="2:2" ht="13.85" x14ac:dyDescent="0.3">
      <c r="B11536" s="55"/>
    </row>
    <row r="11537" spans="2:2" ht="13.85" x14ac:dyDescent="0.3">
      <c r="B11537" s="55"/>
    </row>
    <row r="11538" spans="2:2" ht="13.85" x14ac:dyDescent="0.3">
      <c r="B11538" s="55"/>
    </row>
    <row r="11539" spans="2:2" ht="13.85" x14ac:dyDescent="0.3">
      <c r="B11539" s="55"/>
    </row>
    <row r="11540" spans="2:2" ht="13.85" x14ac:dyDescent="0.3">
      <c r="B11540" s="55"/>
    </row>
    <row r="11541" spans="2:2" ht="13.85" x14ac:dyDescent="0.3">
      <c r="B11541" s="55"/>
    </row>
    <row r="11542" spans="2:2" ht="13.85" x14ac:dyDescent="0.3">
      <c r="B11542" s="55"/>
    </row>
    <row r="11543" spans="2:2" ht="13.85" x14ac:dyDescent="0.3">
      <c r="B11543" s="55"/>
    </row>
    <row r="11544" spans="2:2" ht="13.85" x14ac:dyDescent="0.3">
      <c r="B11544" s="55"/>
    </row>
    <row r="11545" spans="2:2" ht="13.85" x14ac:dyDescent="0.3">
      <c r="B11545" s="55"/>
    </row>
    <row r="11546" spans="2:2" ht="13.85" x14ac:dyDescent="0.3">
      <c r="B11546" s="55"/>
    </row>
    <row r="11547" spans="2:2" ht="13.85" x14ac:dyDescent="0.3">
      <c r="B11547" s="55"/>
    </row>
    <row r="11548" spans="2:2" ht="13.85" x14ac:dyDescent="0.3">
      <c r="B11548" s="55"/>
    </row>
    <row r="11549" spans="2:2" ht="13.85" x14ac:dyDescent="0.3">
      <c r="B11549" s="55"/>
    </row>
    <row r="11550" spans="2:2" ht="13.85" x14ac:dyDescent="0.3">
      <c r="B11550" s="55"/>
    </row>
    <row r="11551" spans="2:2" ht="13.85" x14ac:dyDescent="0.3">
      <c r="B11551" s="55"/>
    </row>
    <row r="11552" spans="2:2" ht="13.85" x14ac:dyDescent="0.3">
      <c r="B11552" s="55"/>
    </row>
    <row r="11553" spans="2:2" ht="13.85" x14ac:dyDescent="0.3">
      <c r="B11553" s="55"/>
    </row>
    <row r="11554" spans="2:2" ht="13.85" x14ac:dyDescent="0.3">
      <c r="B11554" s="55"/>
    </row>
    <row r="11555" spans="2:2" ht="13.85" x14ac:dyDescent="0.3">
      <c r="B11555" s="55"/>
    </row>
    <row r="11556" spans="2:2" ht="13.85" x14ac:dyDescent="0.3">
      <c r="B11556" s="55"/>
    </row>
    <row r="11557" spans="2:2" ht="13.85" x14ac:dyDescent="0.3">
      <c r="B11557" s="55"/>
    </row>
    <row r="11558" spans="2:2" ht="13.85" x14ac:dyDescent="0.3">
      <c r="B11558" s="55"/>
    </row>
    <row r="11559" spans="2:2" ht="13.85" x14ac:dyDescent="0.3">
      <c r="B11559" s="55"/>
    </row>
    <row r="11560" spans="2:2" ht="13.85" x14ac:dyDescent="0.3">
      <c r="B11560" s="55"/>
    </row>
    <row r="11561" spans="2:2" ht="13.85" x14ac:dyDescent="0.3">
      <c r="B11561" s="55"/>
    </row>
    <row r="11562" spans="2:2" ht="13.85" x14ac:dyDescent="0.3">
      <c r="B11562" s="55"/>
    </row>
    <row r="11563" spans="2:2" ht="13.85" x14ac:dyDescent="0.3">
      <c r="B11563" s="55"/>
    </row>
    <row r="11564" spans="2:2" ht="13.85" x14ac:dyDescent="0.3">
      <c r="B11564" s="55"/>
    </row>
    <row r="11565" spans="2:2" ht="13.85" x14ac:dyDescent="0.3">
      <c r="B11565" s="55"/>
    </row>
    <row r="11566" spans="2:2" ht="13.85" x14ac:dyDescent="0.3">
      <c r="B11566" s="55"/>
    </row>
    <row r="11567" spans="2:2" ht="13.85" x14ac:dyDescent="0.3">
      <c r="B11567" s="55"/>
    </row>
    <row r="11568" spans="2:2" ht="13.85" x14ac:dyDescent="0.3">
      <c r="B11568" s="55"/>
    </row>
    <row r="11569" spans="2:2" ht="13.85" x14ac:dyDescent="0.3">
      <c r="B11569" s="55"/>
    </row>
    <row r="11570" spans="2:2" ht="13.85" x14ac:dyDescent="0.3">
      <c r="B11570" s="55"/>
    </row>
    <row r="11571" spans="2:2" ht="13.85" x14ac:dyDescent="0.3">
      <c r="B11571" s="55"/>
    </row>
    <row r="11572" spans="2:2" ht="13.85" x14ac:dyDescent="0.3">
      <c r="B11572" s="55"/>
    </row>
    <row r="11573" spans="2:2" ht="13.85" x14ac:dyDescent="0.3">
      <c r="B11573" s="55"/>
    </row>
    <row r="11574" spans="2:2" ht="13.85" x14ac:dyDescent="0.3">
      <c r="B11574" s="55"/>
    </row>
    <row r="11575" spans="2:2" ht="13.85" x14ac:dyDescent="0.3">
      <c r="B11575" s="55"/>
    </row>
    <row r="11576" spans="2:2" ht="13.85" x14ac:dyDescent="0.3">
      <c r="B11576" s="55"/>
    </row>
    <row r="11577" spans="2:2" ht="13.85" x14ac:dyDescent="0.3">
      <c r="B11577" s="55"/>
    </row>
    <row r="11578" spans="2:2" ht="13.85" x14ac:dyDescent="0.3">
      <c r="B11578" s="55"/>
    </row>
    <row r="11579" spans="2:2" ht="13.85" x14ac:dyDescent="0.3">
      <c r="B11579" s="55"/>
    </row>
    <row r="11580" spans="2:2" ht="13.85" x14ac:dyDescent="0.3">
      <c r="B11580" s="55"/>
    </row>
    <row r="11581" spans="2:2" ht="13.85" x14ac:dyDescent="0.3">
      <c r="B11581" s="55"/>
    </row>
    <row r="11582" spans="2:2" ht="13.85" x14ac:dyDescent="0.3">
      <c r="B11582" s="55"/>
    </row>
    <row r="11583" spans="2:2" ht="13.85" x14ac:dyDescent="0.3">
      <c r="B11583" s="55"/>
    </row>
    <row r="11584" spans="2:2" ht="13.85" x14ac:dyDescent="0.3">
      <c r="B11584" s="55"/>
    </row>
    <row r="11585" spans="2:2" ht="13.85" x14ac:dyDescent="0.3">
      <c r="B11585" s="55"/>
    </row>
    <row r="11586" spans="2:2" ht="13.85" x14ac:dyDescent="0.3">
      <c r="B11586" s="55"/>
    </row>
    <row r="11587" spans="2:2" ht="13.85" x14ac:dyDescent="0.3">
      <c r="B11587" s="55"/>
    </row>
    <row r="11588" spans="2:2" ht="13.85" x14ac:dyDescent="0.3">
      <c r="B11588" s="55"/>
    </row>
    <row r="11589" spans="2:2" ht="13.85" x14ac:dyDescent="0.3">
      <c r="B11589" s="55"/>
    </row>
    <row r="11590" spans="2:2" ht="13.85" x14ac:dyDescent="0.3">
      <c r="B11590" s="55"/>
    </row>
    <row r="11591" spans="2:2" ht="13.85" x14ac:dyDescent="0.3">
      <c r="B11591" s="55"/>
    </row>
    <row r="11592" spans="2:2" ht="13.85" x14ac:dyDescent="0.3">
      <c r="B11592" s="55"/>
    </row>
    <row r="11593" spans="2:2" ht="13.85" x14ac:dyDescent="0.3">
      <c r="B11593" s="55"/>
    </row>
    <row r="11594" spans="2:2" ht="13.85" x14ac:dyDescent="0.3">
      <c r="B11594" s="55"/>
    </row>
    <row r="11595" spans="2:2" ht="13.85" x14ac:dyDescent="0.3">
      <c r="B11595" s="55"/>
    </row>
    <row r="11596" spans="2:2" ht="13.85" x14ac:dyDescent="0.3">
      <c r="B11596" s="55"/>
    </row>
    <row r="11597" spans="2:2" ht="13.85" x14ac:dyDescent="0.3">
      <c r="B11597" s="55"/>
    </row>
    <row r="11598" spans="2:2" ht="13.85" x14ac:dyDescent="0.3">
      <c r="B11598" s="55"/>
    </row>
    <row r="11599" spans="2:2" ht="13.85" x14ac:dyDescent="0.3">
      <c r="B11599" s="55"/>
    </row>
    <row r="11600" spans="2:2" ht="13.85" x14ac:dyDescent="0.3">
      <c r="B11600" s="55"/>
    </row>
    <row r="11601" spans="2:2" ht="13.85" x14ac:dyDescent="0.3">
      <c r="B11601" s="55"/>
    </row>
    <row r="11602" spans="2:2" ht="13.85" x14ac:dyDescent="0.3">
      <c r="B11602" s="55"/>
    </row>
    <row r="11603" spans="2:2" ht="13.85" x14ac:dyDescent="0.3">
      <c r="B11603" s="55"/>
    </row>
    <row r="11604" spans="2:2" ht="13.85" x14ac:dyDescent="0.3">
      <c r="B11604" s="55"/>
    </row>
    <row r="11605" spans="2:2" ht="13.85" x14ac:dyDescent="0.3">
      <c r="B11605" s="55"/>
    </row>
    <row r="11606" spans="2:2" ht="13.85" x14ac:dyDescent="0.3">
      <c r="B11606" s="55"/>
    </row>
    <row r="11607" spans="2:2" ht="13.85" x14ac:dyDescent="0.3">
      <c r="B11607" s="55"/>
    </row>
    <row r="11608" spans="2:2" ht="13.85" x14ac:dyDescent="0.3">
      <c r="B11608" s="55"/>
    </row>
    <row r="11609" spans="2:2" ht="13.85" x14ac:dyDescent="0.3">
      <c r="B11609" s="55"/>
    </row>
    <row r="11610" spans="2:2" ht="13.85" x14ac:dyDescent="0.3">
      <c r="B11610" s="55"/>
    </row>
    <row r="11611" spans="2:2" ht="13.85" x14ac:dyDescent="0.3">
      <c r="B11611" s="55"/>
    </row>
    <row r="11612" spans="2:2" ht="13.85" x14ac:dyDescent="0.3">
      <c r="B11612" s="55"/>
    </row>
    <row r="11613" spans="2:2" ht="13.85" x14ac:dyDescent="0.3">
      <c r="B11613" s="55"/>
    </row>
    <row r="11614" spans="2:2" ht="13.85" x14ac:dyDescent="0.3">
      <c r="B11614" s="55"/>
    </row>
    <row r="11615" spans="2:2" ht="13.85" x14ac:dyDescent="0.3">
      <c r="B11615" s="55"/>
    </row>
    <row r="11616" spans="2:2" ht="13.85" x14ac:dyDescent="0.3">
      <c r="B11616" s="55"/>
    </row>
    <row r="11617" spans="2:2" ht="13.85" x14ac:dyDescent="0.3">
      <c r="B11617" s="55"/>
    </row>
    <row r="11618" spans="2:2" ht="13.85" x14ac:dyDescent="0.3">
      <c r="B11618" s="55"/>
    </row>
    <row r="11619" spans="2:2" ht="13.85" x14ac:dyDescent="0.3">
      <c r="B11619" s="55"/>
    </row>
    <row r="11620" spans="2:2" ht="13.85" x14ac:dyDescent="0.3">
      <c r="B11620" s="55"/>
    </row>
    <row r="11621" spans="2:2" ht="13.85" x14ac:dyDescent="0.3">
      <c r="B11621" s="55"/>
    </row>
    <row r="11622" spans="2:2" ht="13.85" x14ac:dyDescent="0.3">
      <c r="B11622" s="55"/>
    </row>
    <row r="11623" spans="2:2" ht="13.85" x14ac:dyDescent="0.3">
      <c r="B11623" s="55"/>
    </row>
    <row r="11624" spans="2:2" ht="13.85" x14ac:dyDescent="0.3">
      <c r="B11624" s="55"/>
    </row>
    <row r="11625" spans="2:2" ht="13.85" x14ac:dyDescent="0.3">
      <c r="B11625" s="55"/>
    </row>
    <row r="11626" spans="2:2" ht="13.85" x14ac:dyDescent="0.3">
      <c r="B11626" s="55"/>
    </row>
    <row r="11627" spans="2:2" ht="13.85" x14ac:dyDescent="0.3">
      <c r="B11627" s="55"/>
    </row>
    <row r="11628" spans="2:2" ht="13.85" x14ac:dyDescent="0.3">
      <c r="B11628" s="55"/>
    </row>
    <row r="11629" spans="2:2" ht="13.85" x14ac:dyDescent="0.3">
      <c r="B11629" s="55"/>
    </row>
    <row r="11630" spans="2:2" ht="13.85" x14ac:dyDescent="0.3">
      <c r="B11630" s="55"/>
    </row>
    <row r="11631" spans="2:2" ht="13.85" x14ac:dyDescent="0.3">
      <c r="B11631" s="55"/>
    </row>
    <row r="11632" spans="2:2" ht="13.85" x14ac:dyDescent="0.3">
      <c r="B11632" s="55"/>
    </row>
    <row r="11633" spans="2:2" ht="13.85" x14ac:dyDescent="0.3">
      <c r="B11633" s="55"/>
    </row>
    <row r="11634" spans="2:2" ht="13.85" x14ac:dyDescent="0.3">
      <c r="B11634" s="55"/>
    </row>
    <row r="11635" spans="2:2" ht="13.85" x14ac:dyDescent="0.3">
      <c r="B11635" s="55"/>
    </row>
    <row r="11636" spans="2:2" ht="13.85" x14ac:dyDescent="0.3">
      <c r="B11636" s="55"/>
    </row>
    <row r="11637" spans="2:2" ht="13.85" x14ac:dyDescent="0.3">
      <c r="B11637" s="55"/>
    </row>
    <row r="11638" spans="2:2" ht="13.85" x14ac:dyDescent="0.3">
      <c r="B11638" s="55"/>
    </row>
    <row r="11639" spans="2:2" ht="13.85" x14ac:dyDescent="0.3">
      <c r="B11639" s="55"/>
    </row>
    <row r="11640" spans="2:2" ht="13.85" x14ac:dyDescent="0.3">
      <c r="B11640" s="55"/>
    </row>
    <row r="11641" spans="2:2" ht="13.85" x14ac:dyDescent="0.3">
      <c r="B11641" s="55"/>
    </row>
    <row r="11642" spans="2:2" ht="13.85" x14ac:dyDescent="0.3">
      <c r="B11642" s="55"/>
    </row>
    <row r="11643" spans="2:2" ht="13.85" x14ac:dyDescent="0.3">
      <c r="B11643" s="55"/>
    </row>
    <row r="11644" spans="2:2" ht="13.85" x14ac:dyDescent="0.3">
      <c r="B11644" s="55"/>
    </row>
    <row r="11645" spans="2:2" ht="13.85" x14ac:dyDescent="0.3">
      <c r="B11645" s="55"/>
    </row>
    <row r="11646" spans="2:2" ht="13.85" x14ac:dyDescent="0.3">
      <c r="B11646" s="55"/>
    </row>
    <row r="11647" spans="2:2" ht="13.85" x14ac:dyDescent="0.3">
      <c r="B11647" s="55"/>
    </row>
    <row r="11648" spans="2:2" ht="13.85" x14ac:dyDescent="0.3">
      <c r="B11648" s="55"/>
    </row>
    <row r="11649" spans="2:2" ht="13.85" x14ac:dyDescent="0.3">
      <c r="B11649" s="55"/>
    </row>
    <row r="11650" spans="2:2" ht="13.85" x14ac:dyDescent="0.3">
      <c r="B11650" s="55"/>
    </row>
    <row r="11651" spans="2:2" ht="13.85" x14ac:dyDescent="0.3">
      <c r="B11651" s="55"/>
    </row>
    <row r="11652" spans="2:2" ht="13.85" x14ac:dyDescent="0.3">
      <c r="B11652" s="55"/>
    </row>
    <row r="11653" spans="2:2" ht="13.85" x14ac:dyDescent="0.3">
      <c r="B11653" s="55"/>
    </row>
    <row r="11654" spans="2:2" ht="13.85" x14ac:dyDescent="0.3">
      <c r="B11654" s="55"/>
    </row>
    <row r="11655" spans="2:2" ht="13.85" x14ac:dyDescent="0.3">
      <c r="B11655" s="55"/>
    </row>
    <row r="11656" spans="2:2" ht="13.85" x14ac:dyDescent="0.3">
      <c r="B11656" s="55"/>
    </row>
    <row r="11657" spans="2:2" ht="13.85" x14ac:dyDescent="0.3">
      <c r="B11657" s="55"/>
    </row>
    <row r="11658" spans="2:2" ht="13.85" x14ac:dyDescent="0.3">
      <c r="B11658" s="55"/>
    </row>
    <row r="11659" spans="2:2" ht="13.85" x14ac:dyDescent="0.3">
      <c r="B11659" s="55"/>
    </row>
    <row r="11660" spans="2:2" ht="13.85" x14ac:dyDescent="0.3">
      <c r="B11660" s="55"/>
    </row>
    <row r="11661" spans="2:2" ht="13.85" x14ac:dyDescent="0.3">
      <c r="B11661" s="55"/>
    </row>
    <row r="11662" spans="2:2" ht="13.85" x14ac:dyDescent="0.3">
      <c r="B11662" s="55"/>
    </row>
    <row r="11663" spans="2:2" ht="13.85" x14ac:dyDescent="0.3">
      <c r="B11663" s="55"/>
    </row>
    <row r="11664" spans="2:2" ht="13.85" x14ac:dyDescent="0.3">
      <c r="B11664" s="55"/>
    </row>
    <row r="11665" spans="2:2" ht="13.85" x14ac:dyDescent="0.3">
      <c r="B11665" s="55"/>
    </row>
    <row r="11666" spans="2:2" ht="13.85" x14ac:dyDescent="0.3">
      <c r="B11666" s="55"/>
    </row>
    <row r="11667" spans="2:2" ht="13.85" x14ac:dyDescent="0.3">
      <c r="B11667" s="55"/>
    </row>
    <row r="11668" spans="2:2" ht="13.85" x14ac:dyDescent="0.3">
      <c r="B11668" s="55"/>
    </row>
    <row r="11669" spans="2:2" ht="13.85" x14ac:dyDescent="0.3">
      <c r="B11669" s="55"/>
    </row>
    <row r="11670" spans="2:2" ht="13.85" x14ac:dyDescent="0.3">
      <c r="B11670" s="55"/>
    </row>
    <row r="11671" spans="2:2" ht="13.85" x14ac:dyDescent="0.3">
      <c r="B11671" s="55"/>
    </row>
    <row r="11672" spans="2:2" ht="13.85" x14ac:dyDescent="0.3">
      <c r="B11672" s="55"/>
    </row>
    <row r="11673" spans="2:2" ht="13.85" x14ac:dyDescent="0.3">
      <c r="B11673" s="55"/>
    </row>
    <row r="11674" spans="2:2" ht="13.85" x14ac:dyDescent="0.3">
      <c r="B11674" s="55"/>
    </row>
    <row r="11675" spans="2:2" ht="13.85" x14ac:dyDescent="0.3">
      <c r="B11675" s="55"/>
    </row>
    <row r="11676" spans="2:2" ht="13.85" x14ac:dyDescent="0.3">
      <c r="B11676" s="55"/>
    </row>
    <row r="11677" spans="2:2" ht="13.85" x14ac:dyDescent="0.3">
      <c r="B11677" s="55"/>
    </row>
    <row r="11678" spans="2:2" ht="13.85" x14ac:dyDescent="0.3">
      <c r="B11678" s="55"/>
    </row>
    <row r="11679" spans="2:2" ht="13.85" x14ac:dyDescent="0.3">
      <c r="B11679" s="55"/>
    </row>
    <row r="11680" spans="2:2" ht="13.85" x14ac:dyDescent="0.3">
      <c r="B11680" s="55"/>
    </row>
    <row r="11681" spans="2:2" ht="13.85" x14ac:dyDescent="0.3">
      <c r="B11681" s="55"/>
    </row>
    <row r="11682" spans="2:2" ht="13.85" x14ac:dyDescent="0.3">
      <c r="B11682" s="55"/>
    </row>
    <row r="11683" spans="2:2" ht="13.85" x14ac:dyDescent="0.3">
      <c r="B11683" s="55"/>
    </row>
    <row r="11684" spans="2:2" ht="13.85" x14ac:dyDescent="0.3">
      <c r="B11684" s="55"/>
    </row>
    <row r="11685" spans="2:2" ht="13.85" x14ac:dyDescent="0.3">
      <c r="B11685" s="55"/>
    </row>
    <row r="11686" spans="2:2" ht="13.85" x14ac:dyDescent="0.3">
      <c r="B11686" s="55"/>
    </row>
    <row r="11687" spans="2:2" ht="13.85" x14ac:dyDescent="0.3">
      <c r="B11687" s="55"/>
    </row>
    <row r="11688" spans="2:2" ht="13.85" x14ac:dyDescent="0.3">
      <c r="B11688" s="55"/>
    </row>
    <row r="11689" spans="2:2" ht="13.85" x14ac:dyDescent="0.3">
      <c r="B11689" s="55"/>
    </row>
    <row r="11690" spans="2:2" ht="13.85" x14ac:dyDescent="0.3">
      <c r="B11690" s="55"/>
    </row>
    <row r="11691" spans="2:2" ht="13.85" x14ac:dyDescent="0.3">
      <c r="B11691" s="55"/>
    </row>
    <row r="11692" spans="2:2" ht="13.85" x14ac:dyDescent="0.3">
      <c r="B11692" s="55"/>
    </row>
    <row r="11693" spans="2:2" ht="13.85" x14ac:dyDescent="0.3">
      <c r="B11693" s="55"/>
    </row>
    <row r="11694" spans="2:2" ht="13.85" x14ac:dyDescent="0.3">
      <c r="B11694" s="55"/>
    </row>
    <row r="11695" spans="2:2" ht="13.85" x14ac:dyDescent="0.3">
      <c r="B11695" s="55"/>
    </row>
    <row r="11696" spans="2:2" ht="13.85" x14ac:dyDescent="0.3">
      <c r="B11696" s="55"/>
    </row>
    <row r="11697" spans="2:2" ht="13.85" x14ac:dyDescent="0.3">
      <c r="B11697" s="55"/>
    </row>
    <row r="11698" spans="2:2" ht="13.85" x14ac:dyDescent="0.3">
      <c r="B11698" s="55"/>
    </row>
    <row r="11699" spans="2:2" ht="13.85" x14ac:dyDescent="0.3">
      <c r="B11699" s="55"/>
    </row>
    <row r="11700" spans="2:2" ht="13.85" x14ac:dyDescent="0.3">
      <c r="B11700" s="55"/>
    </row>
    <row r="11701" spans="2:2" ht="13.85" x14ac:dyDescent="0.3">
      <c r="B11701" s="55"/>
    </row>
    <row r="11702" spans="2:2" ht="13.85" x14ac:dyDescent="0.3">
      <c r="B11702" s="55"/>
    </row>
    <row r="11703" spans="2:2" ht="13.85" x14ac:dyDescent="0.3">
      <c r="B11703" s="55"/>
    </row>
    <row r="11704" spans="2:2" ht="13.85" x14ac:dyDescent="0.3">
      <c r="B11704" s="55"/>
    </row>
    <row r="11705" spans="2:2" ht="13.85" x14ac:dyDescent="0.3">
      <c r="B11705" s="55"/>
    </row>
    <row r="11706" spans="2:2" ht="13.85" x14ac:dyDescent="0.3">
      <c r="B11706" s="55"/>
    </row>
    <row r="11707" spans="2:2" ht="13.85" x14ac:dyDescent="0.3">
      <c r="B11707" s="55"/>
    </row>
    <row r="11708" spans="2:2" ht="13.85" x14ac:dyDescent="0.3">
      <c r="B11708" s="55"/>
    </row>
    <row r="11709" spans="2:2" ht="13.85" x14ac:dyDescent="0.3">
      <c r="B11709" s="55"/>
    </row>
    <row r="11710" spans="2:2" ht="13.85" x14ac:dyDescent="0.3">
      <c r="B11710" s="55"/>
    </row>
    <row r="11711" spans="2:2" ht="13.85" x14ac:dyDescent="0.3">
      <c r="B11711" s="55"/>
    </row>
    <row r="11712" spans="2:2" ht="13.85" x14ac:dyDescent="0.3">
      <c r="B11712" s="55"/>
    </row>
    <row r="11713" spans="2:2" ht="13.85" x14ac:dyDescent="0.3">
      <c r="B11713" s="55"/>
    </row>
    <row r="11714" spans="2:2" ht="13.85" x14ac:dyDescent="0.3">
      <c r="B11714" s="55"/>
    </row>
    <row r="11715" spans="2:2" ht="13.85" x14ac:dyDescent="0.3">
      <c r="B11715" s="55"/>
    </row>
    <row r="11716" spans="2:2" ht="13.85" x14ac:dyDescent="0.3">
      <c r="B11716" s="55"/>
    </row>
    <row r="11717" spans="2:2" ht="13.85" x14ac:dyDescent="0.3">
      <c r="B11717" s="55"/>
    </row>
    <row r="11718" spans="2:2" ht="13.85" x14ac:dyDescent="0.3">
      <c r="B11718" s="55"/>
    </row>
    <row r="11719" spans="2:2" ht="13.85" x14ac:dyDescent="0.3">
      <c r="B11719" s="55"/>
    </row>
    <row r="11720" spans="2:2" ht="13.85" x14ac:dyDescent="0.3">
      <c r="B11720" s="55"/>
    </row>
    <row r="11721" spans="2:2" ht="13.85" x14ac:dyDescent="0.3">
      <c r="B11721" s="55"/>
    </row>
    <row r="11722" spans="2:2" ht="13.85" x14ac:dyDescent="0.3">
      <c r="B11722" s="55"/>
    </row>
    <row r="11723" spans="2:2" ht="13.85" x14ac:dyDescent="0.3">
      <c r="B11723" s="55"/>
    </row>
    <row r="11724" spans="2:2" ht="13.85" x14ac:dyDescent="0.3">
      <c r="B11724" s="55"/>
    </row>
    <row r="11725" spans="2:2" ht="13.85" x14ac:dyDescent="0.3">
      <c r="B11725" s="55"/>
    </row>
    <row r="11726" spans="2:2" ht="13.85" x14ac:dyDescent="0.3">
      <c r="B11726" s="55"/>
    </row>
    <row r="11727" spans="2:2" ht="13.85" x14ac:dyDescent="0.3">
      <c r="B11727" s="55"/>
    </row>
    <row r="11728" spans="2:2" ht="13.85" x14ac:dyDescent="0.3">
      <c r="B11728" s="55"/>
    </row>
    <row r="11729" spans="2:2" ht="13.85" x14ac:dyDescent="0.3">
      <c r="B11729" s="55"/>
    </row>
    <row r="11730" spans="2:2" ht="13.85" x14ac:dyDescent="0.3">
      <c r="B11730" s="55"/>
    </row>
    <row r="11731" spans="2:2" ht="13.85" x14ac:dyDescent="0.3">
      <c r="B11731" s="55"/>
    </row>
    <row r="11732" spans="2:2" ht="13.85" x14ac:dyDescent="0.3">
      <c r="B11732" s="55"/>
    </row>
    <row r="11733" spans="2:2" ht="13.85" x14ac:dyDescent="0.3">
      <c r="B11733" s="55"/>
    </row>
    <row r="11734" spans="2:2" ht="13.85" x14ac:dyDescent="0.3">
      <c r="B11734" s="55"/>
    </row>
    <row r="11735" spans="2:2" ht="13.85" x14ac:dyDescent="0.3">
      <c r="B11735" s="55"/>
    </row>
    <row r="11736" spans="2:2" ht="13.85" x14ac:dyDescent="0.3">
      <c r="B11736" s="55"/>
    </row>
    <row r="11737" spans="2:2" ht="13.85" x14ac:dyDescent="0.3">
      <c r="B11737" s="55"/>
    </row>
    <row r="11738" spans="2:2" ht="13.85" x14ac:dyDescent="0.3">
      <c r="B11738" s="55"/>
    </row>
    <row r="11739" spans="2:2" ht="13.85" x14ac:dyDescent="0.3">
      <c r="B11739" s="55"/>
    </row>
    <row r="11740" spans="2:2" ht="13.85" x14ac:dyDescent="0.3">
      <c r="B11740" s="55"/>
    </row>
    <row r="11741" spans="2:2" ht="13.85" x14ac:dyDescent="0.3">
      <c r="B11741" s="55"/>
    </row>
    <row r="11742" spans="2:2" ht="13.85" x14ac:dyDescent="0.3">
      <c r="B11742" s="55"/>
    </row>
    <row r="11743" spans="2:2" ht="13.85" x14ac:dyDescent="0.3">
      <c r="B11743" s="55"/>
    </row>
    <row r="11744" spans="2:2" ht="13.85" x14ac:dyDescent="0.3">
      <c r="B11744" s="55"/>
    </row>
    <row r="11745" spans="2:2" ht="13.85" x14ac:dyDescent="0.3">
      <c r="B11745" s="55"/>
    </row>
    <row r="11746" spans="2:2" ht="13.85" x14ac:dyDescent="0.3">
      <c r="B11746" s="55"/>
    </row>
    <row r="11747" spans="2:2" ht="13.85" x14ac:dyDescent="0.3">
      <c r="B11747" s="55"/>
    </row>
    <row r="11748" spans="2:2" ht="13.85" x14ac:dyDescent="0.3">
      <c r="B11748" s="55"/>
    </row>
    <row r="11749" spans="2:2" ht="13.85" x14ac:dyDescent="0.3">
      <c r="B11749" s="55"/>
    </row>
    <row r="11750" spans="2:2" ht="13.85" x14ac:dyDescent="0.3">
      <c r="B11750" s="55"/>
    </row>
    <row r="11751" spans="2:2" ht="13.85" x14ac:dyDescent="0.3">
      <c r="B11751" s="55"/>
    </row>
    <row r="11752" spans="2:2" ht="13.85" x14ac:dyDescent="0.3">
      <c r="B11752" s="55"/>
    </row>
    <row r="11753" spans="2:2" ht="13.85" x14ac:dyDescent="0.3">
      <c r="B11753" s="55"/>
    </row>
    <row r="11754" spans="2:2" ht="13.85" x14ac:dyDescent="0.3">
      <c r="B11754" s="55"/>
    </row>
    <row r="11755" spans="2:2" ht="13.85" x14ac:dyDescent="0.3">
      <c r="B11755" s="55"/>
    </row>
    <row r="11756" spans="2:2" ht="13.85" x14ac:dyDescent="0.3">
      <c r="B11756" s="55"/>
    </row>
    <row r="11757" spans="2:2" ht="13.85" x14ac:dyDescent="0.3">
      <c r="B11757" s="55"/>
    </row>
    <row r="11758" spans="2:2" ht="13.85" x14ac:dyDescent="0.3">
      <c r="B11758" s="55"/>
    </row>
    <row r="11759" spans="2:2" ht="13.85" x14ac:dyDescent="0.3">
      <c r="B11759" s="55"/>
    </row>
    <row r="11760" spans="2:2" ht="13.85" x14ac:dyDescent="0.3">
      <c r="B11760" s="55"/>
    </row>
    <row r="11761" spans="2:2" ht="13.85" x14ac:dyDescent="0.3">
      <c r="B11761" s="55"/>
    </row>
    <row r="11762" spans="2:2" ht="13.85" x14ac:dyDescent="0.3">
      <c r="B11762" s="55"/>
    </row>
    <row r="11763" spans="2:2" ht="13.85" x14ac:dyDescent="0.3">
      <c r="B11763" s="55"/>
    </row>
    <row r="11764" spans="2:2" ht="13.85" x14ac:dyDescent="0.3">
      <c r="B11764" s="55"/>
    </row>
    <row r="11765" spans="2:2" ht="13.85" x14ac:dyDescent="0.3">
      <c r="B11765" s="55"/>
    </row>
    <row r="11766" spans="2:2" ht="13.85" x14ac:dyDescent="0.3">
      <c r="B11766" s="55"/>
    </row>
    <row r="11767" spans="2:2" ht="13.85" x14ac:dyDescent="0.3">
      <c r="B11767" s="55"/>
    </row>
    <row r="11768" spans="2:2" ht="13.85" x14ac:dyDescent="0.3">
      <c r="B11768" s="55"/>
    </row>
    <row r="11769" spans="2:2" ht="13.85" x14ac:dyDescent="0.3">
      <c r="B11769" s="55"/>
    </row>
    <row r="11770" spans="2:2" ht="13.85" x14ac:dyDescent="0.3">
      <c r="B11770" s="55"/>
    </row>
    <row r="11771" spans="2:2" ht="13.85" x14ac:dyDescent="0.3">
      <c r="B11771" s="55"/>
    </row>
    <row r="11772" spans="2:2" ht="13.85" x14ac:dyDescent="0.3">
      <c r="B11772" s="55"/>
    </row>
    <row r="11773" spans="2:2" ht="13.85" x14ac:dyDescent="0.3">
      <c r="B11773" s="55"/>
    </row>
    <row r="11774" spans="2:2" ht="13.85" x14ac:dyDescent="0.3">
      <c r="B11774" s="55"/>
    </row>
    <row r="11775" spans="2:2" ht="13.85" x14ac:dyDescent="0.3">
      <c r="B11775" s="55"/>
    </row>
    <row r="11776" spans="2:2" ht="13.85" x14ac:dyDescent="0.3">
      <c r="B11776" s="55"/>
    </row>
    <row r="11777" spans="2:2" ht="13.85" x14ac:dyDescent="0.3">
      <c r="B11777" s="55"/>
    </row>
    <row r="11778" spans="2:2" ht="13.85" x14ac:dyDescent="0.3">
      <c r="B11778" s="55"/>
    </row>
    <row r="11779" spans="2:2" ht="13.85" x14ac:dyDescent="0.3">
      <c r="B11779" s="55"/>
    </row>
    <row r="11780" spans="2:2" ht="13.85" x14ac:dyDescent="0.3">
      <c r="B11780" s="55"/>
    </row>
    <row r="11781" spans="2:2" ht="13.85" x14ac:dyDescent="0.3">
      <c r="B11781" s="55"/>
    </row>
    <row r="11782" spans="2:2" ht="13.85" x14ac:dyDescent="0.3">
      <c r="B11782" s="55"/>
    </row>
    <row r="11783" spans="2:2" ht="13.85" x14ac:dyDescent="0.3">
      <c r="B11783" s="55"/>
    </row>
    <row r="11784" spans="2:2" ht="13.85" x14ac:dyDescent="0.3">
      <c r="B11784" s="55"/>
    </row>
    <row r="11785" spans="2:2" ht="13.85" x14ac:dyDescent="0.3">
      <c r="B11785" s="55"/>
    </row>
    <row r="11786" spans="2:2" ht="13.85" x14ac:dyDescent="0.3">
      <c r="B11786" s="55"/>
    </row>
    <row r="11787" spans="2:2" ht="13.85" x14ac:dyDescent="0.3">
      <c r="B11787" s="55"/>
    </row>
    <row r="11788" spans="2:2" ht="13.85" x14ac:dyDescent="0.3">
      <c r="B11788" s="55"/>
    </row>
    <row r="11789" spans="2:2" ht="13.85" x14ac:dyDescent="0.3">
      <c r="B11789" s="55"/>
    </row>
    <row r="11790" spans="2:2" ht="13.85" x14ac:dyDescent="0.3">
      <c r="B11790" s="55"/>
    </row>
    <row r="11791" spans="2:2" ht="13.85" x14ac:dyDescent="0.3">
      <c r="B11791" s="55"/>
    </row>
    <row r="11792" spans="2:2" ht="13.85" x14ac:dyDescent="0.3">
      <c r="B11792" s="55"/>
    </row>
    <row r="11793" spans="2:2" ht="13.85" x14ac:dyDescent="0.3">
      <c r="B11793" s="55"/>
    </row>
    <row r="11794" spans="2:2" ht="13.85" x14ac:dyDescent="0.3">
      <c r="B11794" s="55"/>
    </row>
    <row r="11795" spans="2:2" ht="13.85" x14ac:dyDescent="0.3">
      <c r="B11795" s="55"/>
    </row>
    <row r="11796" spans="2:2" ht="13.85" x14ac:dyDescent="0.3">
      <c r="B11796" s="55"/>
    </row>
    <row r="11797" spans="2:2" ht="13.85" x14ac:dyDescent="0.3">
      <c r="B11797" s="55"/>
    </row>
    <row r="11798" spans="2:2" ht="13.85" x14ac:dyDescent="0.3">
      <c r="B11798" s="55"/>
    </row>
    <row r="11799" spans="2:2" ht="13.85" x14ac:dyDescent="0.3">
      <c r="B11799" s="55"/>
    </row>
    <row r="11800" spans="2:2" ht="13.85" x14ac:dyDescent="0.3">
      <c r="B11800" s="55"/>
    </row>
    <row r="11801" spans="2:2" ht="13.85" x14ac:dyDescent="0.3">
      <c r="B11801" s="55"/>
    </row>
    <row r="11802" spans="2:2" ht="13.85" x14ac:dyDescent="0.3">
      <c r="B11802" s="55"/>
    </row>
    <row r="11803" spans="2:2" ht="13.85" x14ac:dyDescent="0.3">
      <c r="B11803" s="55"/>
    </row>
    <row r="11804" spans="2:2" ht="13.85" x14ac:dyDescent="0.3">
      <c r="B11804" s="55"/>
    </row>
    <row r="11805" spans="2:2" ht="13.85" x14ac:dyDescent="0.3">
      <c r="B11805" s="55"/>
    </row>
    <row r="11806" spans="2:2" ht="13.85" x14ac:dyDescent="0.3">
      <c r="B11806" s="55"/>
    </row>
    <row r="11807" spans="2:2" ht="13.85" x14ac:dyDescent="0.3">
      <c r="B11807" s="55"/>
    </row>
    <row r="11808" spans="2:2" ht="13.85" x14ac:dyDescent="0.3">
      <c r="B11808" s="55"/>
    </row>
    <row r="11809" spans="2:2" ht="13.85" x14ac:dyDescent="0.3">
      <c r="B11809" s="55"/>
    </row>
    <row r="11810" spans="2:2" ht="13.85" x14ac:dyDescent="0.3">
      <c r="B11810" s="55"/>
    </row>
    <row r="11811" spans="2:2" ht="13.85" x14ac:dyDescent="0.3">
      <c r="B11811" s="55"/>
    </row>
    <row r="11812" spans="2:2" ht="13.85" x14ac:dyDescent="0.3">
      <c r="B11812" s="55"/>
    </row>
    <row r="11813" spans="2:2" ht="13.85" x14ac:dyDescent="0.3">
      <c r="B11813" s="55"/>
    </row>
    <row r="11814" spans="2:2" ht="13.85" x14ac:dyDescent="0.3">
      <c r="B11814" s="55"/>
    </row>
    <row r="11815" spans="2:2" ht="13.85" x14ac:dyDescent="0.3">
      <c r="B11815" s="55"/>
    </row>
    <row r="11816" spans="2:2" ht="13.85" x14ac:dyDescent="0.3">
      <c r="B11816" s="55"/>
    </row>
    <row r="11817" spans="2:2" ht="13.85" x14ac:dyDescent="0.3">
      <c r="B11817" s="55"/>
    </row>
    <row r="11818" spans="2:2" ht="13.85" x14ac:dyDescent="0.3">
      <c r="B11818" s="55"/>
    </row>
    <row r="11819" spans="2:2" ht="13.85" x14ac:dyDescent="0.3">
      <c r="B11819" s="55"/>
    </row>
    <row r="11820" spans="2:2" ht="13.85" x14ac:dyDescent="0.3">
      <c r="B11820" s="55"/>
    </row>
    <row r="11821" spans="2:2" ht="13.85" x14ac:dyDescent="0.3">
      <c r="B11821" s="55"/>
    </row>
    <row r="11822" spans="2:2" ht="13.85" x14ac:dyDescent="0.3">
      <c r="B11822" s="55"/>
    </row>
    <row r="11823" spans="2:2" ht="13.85" x14ac:dyDescent="0.3">
      <c r="B11823" s="55"/>
    </row>
    <row r="11824" spans="2:2" ht="13.85" x14ac:dyDescent="0.3">
      <c r="B11824" s="55"/>
    </row>
    <row r="11825" spans="2:2" ht="13.85" x14ac:dyDescent="0.3">
      <c r="B11825" s="55"/>
    </row>
    <row r="11826" spans="2:2" ht="13.85" x14ac:dyDescent="0.3">
      <c r="B11826" s="55"/>
    </row>
    <row r="11827" spans="2:2" ht="13.85" x14ac:dyDescent="0.3">
      <c r="B11827" s="55"/>
    </row>
    <row r="11828" spans="2:2" ht="13.85" x14ac:dyDescent="0.3">
      <c r="B11828" s="55"/>
    </row>
    <row r="11829" spans="2:2" ht="13.85" x14ac:dyDescent="0.3">
      <c r="B11829" s="55"/>
    </row>
    <row r="11830" spans="2:2" ht="13.85" x14ac:dyDescent="0.3">
      <c r="B11830" s="55"/>
    </row>
    <row r="11831" spans="2:2" ht="13.85" x14ac:dyDescent="0.3">
      <c r="B11831" s="55"/>
    </row>
    <row r="11832" spans="2:2" ht="13.85" x14ac:dyDescent="0.3">
      <c r="B11832" s="55"/>
    </row>
    <row r="11833" spans="2:2" ht="13.85" x14ac:dyDescent="0.3">
      <c r="B11833" s="55"/>
    </row>
    <row r="11834" spans="2:2" ht="13.85" x14ac:dyDescent="0.3">
      <c r="B11834" s="55"/>
    </row>
    <row r="11835" spans="2:2" ht="13.85" x14ac:dyDescent="0.3">
      <c r="B11835" s="55"/>
    </row>
    <row r="11836" spans="2:2" ht="13.85" x14ac:dyDescent="0.3">
      <c r="B11836" s="55"/>
    </row>
    <row r="11837" spans="2:2" ht="13.85" x14ac:dyDescent="0.3">
      <c r="B11837" s="55"/>
    </row>
    <row r="11838" spans="2:2" ht="13.85" x14ac:dyDescent="0.3">
      <c r="B11838" s="55"/>
    </row>
    <row r="11839" spans="2:2" ht="13.85" x14ac:dyDescent="0.3">
      <c r="B11839" s="55"/>
    </row>
    <row r="11840" spans="2:2" ht="13.85" x14ac:dyDescent="0.3">
      <c r="B11840" s="55"/>
    </row>
    <row r="11841" spans="2:2" ht="13.85" x14ac:dyDescent="0.3">
      <c r="B11841" s="55"/>
    </row>
    <row r="11842" spans="2:2" ht="13.85" x14ac:dyDescent="0.3">
      <c r="B11842" s="55"/>
    </row>
    <row r="11843" spans="2:2" ht="13.85" x14ac:dyDescent="0.3">
      <c r="B11843" s="55"/>
    </row>
    <row r="11844" spans="2:2" ht="13.85" x14ac:dyDescent="0.3">
      <c r="B11844" s="55"/>
    </row>
    <row r="11845" spans="2:2" ht="13.85" x14ac:dyDescent="0.3">
      <c r="B11845" s="55"/>
    </row>
    <row r="11846" spans="2:2" ht="13.85" x14ac:dyDescent="0.3">
      <c r="B11846" s="55"/>
    </row>
    <row r="11847" spans="2:2" ht="13.85" x14ac:dyDescent="0.3">
      <c r="B11847" s="55"/>
    </row>
    <row r="11848" spans="2:2" ht="13.85" x14ac:dyDescent="0.3">
      <c r="B11848" s="55"/>
    </row>
    <row r="11849" spans="2:2" ht="13.85" x14ac:dyDescent="0.3">
      <c r="B11849" s="55"/>
    </row>
    <row r="11850" spans="2:2" ht="13.85" x14ac:dyDescent="0.3">
      <c r="B11850" s="55"/>
    </row>
    <row r="11851" spans="2:2" ht="13.85" x14ac:dyDescent="0.3">
      <c r="B11851" s="55"/>
    </row>
    <row r="11852" spans="2:2" ht="13.85" x14ac:dyDescent="0.3">
      <c r="B11852" s="55"/>
    </row>
    <row r="11853" spans="2:2" ht="13.85" x14ac:dyDescent="0.3">
      <c r="B11853" s="55"/>
    </row>
    <row r="11854" spans="2:2" ht="13.85" x14ac:dyDescent="0.3">
      <c r="B11854" s="55"/>
    </row>
    <row r="11855" spans="2:2" ht="13.85" x14ac:dyDescent="0.3">
      <c r="B11855" s="55"/>
    </row>
    <row r="11856" spans="2:2" ht="13.85" x14ac:dyDescent="0.3">
      <c r="B11856" s="55"/>
    </row>
    <row r="11857" spans="2:2" ht="13.85" x14ac:dyDescent="0.3">
      <c r="B11857" s="55"/>
    </row>
    <row r="11858" spans="2:2" ht="13.85" x14ac:dyDescent="0.3">
      <c r="B11858" s="55"/>
    </row>
    <row r="11859" spans="2:2" ht="13.85" x14ac:dyDescent="0.3">
      <c r="B11859" s="55"/>
    </row>
    <row r="11860" spans="2:2" ht="13.85" x14ac:dyDescent="0.3">
      <c r="B11860" s="55"/>
    </row>
    <row r="11861" spans="2:2" ht="13.85" x14ac:dyDescent="0.3">
      <c r="B11861" s="55"/>
    </row>
    <row r="11862" spans="2:2" ht="13.85" x14ac:dyDescent="0.3">
      <c r="B11862" s="55"/>
    </row>
    <row r="11863" spans="2:2" ht="13.85" x14ac:dyDescent="0.3">
      <c r="B11863" s="55"/>
    </row>
    <row r="11864" spans="2:2" ht="13.85" x14ac:dyDescent="0.3">
      <c r="B11864" s="55"/>
    </row>
    <row r="11865" spans="2:2" ht="13.85" x14ac:dyDescent="0.3">
      <c r="B11865" s="55"/>
    </row>
    <row r="11866" spans="2:2" ht="13.85" x14ac:dyDescent="0.3">
      <c r="B11866" s="55"/>
    </row>
    <row r="11867" spans="2:2" ht="13.85" x14ac:dyDescent="0.3">
      <c r="B11867" s="55"/>
    </row>
    <row r="11868" spans="2:2" ht="13.85" x14ac:dyDescent="0.3">
      <c r="B11868" s="55"/>
    </row>
    <row r="11869" spans="2:2" ht="13.85" x14ac:dyDescent="0.3">
      <c r="B11869" s="55"/>
    </row>
    <row r="11870" spans="2:2" ht="13.85" x14ac:dyDescent="0.3">
      <c r="B11870" s="55"/>
    </row>
    <row r="11871" spans="2:2" ht="13.85" x14ac:dyDescent="0.3">
      <c r="B11871" s="55"/>
    </row>
    <row r="11872" spans="2:2" ht="13.85" x14ac:dyDescent="0.3">
      <c r="B11872" s="55"/>
    </row>
    <row r="11873" spans="2:2" ht="13.85" x14ac:dyDescent="0.3">
      <c r="B11873" s="55"/>
    </row>
    <row r="11874" spans="2:2" ht="13.85" x14ac:dyDescent="0.3">
      <c r="B11874" s="55"/>
    </row>
    <row r="11875" spans="2:2" ht="13.85" x14ac:dyDescent="0.3">
      <c r="B11875" s="55"/>
    </row>
    <row r="11876" spans="2:2" ht="13.85" x14ac:dyDescent="0.3">
      <c r="B11876" s="55"/>
    </row>
    <row r="11877" spans="2:2" ht="13.85" x14ac:dyDescent="0.3">
      <c r="B11877" s="55"/>
    </row>
    <row r="11878" spans="2:2" ht="13.85" x14ac:dyDescent="0.3">
      <c r="B11878" s="55"/>
    </row>
    <row r="11879" spans="2:2" ht="13.85" x14ac:dyDescent="0.3">
      <c r="B11879" s="55"/>
    </row>
    <row r="11880" spans="2:2" ht="13.85" x14ac:dyDescent="0.3">
      <c r="B11880" s="55"/>
    </row>
    <row r="11881" spans="2:2" ht="13.85" x14ac:dyDescent="0.3">
      <c r="B11881" s="55"/>
    </row>
    <row r="11882" spans="2:2" ht="13.85" x14ac:dyDescent="0.3">
      <c r="B11882" s="55"/>
    </row>
    <row r="11883" spans="2:2" ht="13.85" x14ac:dyDescent="0.3">
      <c r="B11883" s="55"/>
    </row>
    <row r="11884" spans="2:2" ht="13.85" x14ac:dyDescent="0.3">
      <c r="B11884" s="55"/>
    </row>
    <row r="11885" spans="2:2" ht="13.85" x14ac:dyDescent="0.3">
      <c r="B11885" s="55"/>
    </row>
    <row r="11886" spans="2:2" ht="13.85" x14ac:dyDescent="0.3">
      <c r="B11886" s="55"/>
    </row>
    <row r="11887" spans="2:2" ht="13.85" x14ac:dyDescent="0.3">
      <c r="B11887" s="55"/>
    </row>
    <row r="11888" spans="2:2" ht="13.85" x14ac:dyDescent="0.3">
      <c r="B11888" s="55"/>
    </row>
    <row r="11889" spans="2:2" ht="13.85" x14ac:dyDescent="0.3">
      <c r="B11889" s="55"/>
    </row>
    <row r="11890" spans="2:2" ht="13.85" x14ac:dyDescent="0.3">
      <c r="B11890" s="55"/>
    </row>
    <row r="11891" spans="2:2" ht="13.85" x14ac:dyDescent="0.3">
      <c r="B11891" s="55"/>
    </row>
    <row r="11892" spans="2:2" ht="13.85" x14ac:dyDescent="0.3">
      <c r="B11892" s="55"/>
    </row>
    <row r="11893" spans="2:2" ht="13.85" x14ac:dyDescent="0.3">
      <c r="B11893" s="55"/>
    </row>
    <row r="11894" spans="2:2" ht="13.85" x14ac:dyDescent="0.3">
      <c r="B11894" s="55"/>
    </row>
    <row r="11895" spans="2:2" ht="13.85" x14ac:dyDescent="0.3">
      <c r="B11895" s="55"/>
    </row>
    <row r="11896" spans="2:2" ht="13.85" x14ac:dyDescent="0.3">
      <c r="B11896" s="55"/>
    </row>
    <row r="11897" spans="2:2" ht="13.85" x14ac:dyDescent="0.3">
      <c r="B11897" s="55"/>
    </row>
    <row r="11898" spans="2:2" ht="13.85" x14ac:dyDescent="0.3">
      <c r="B11898" s="55"/>
    </row>
    <row r="11899" spans="2:2" ht="13.85" x14ac:dyDescent="0.3">
      <c r="B11899" s="55"/>
    </row>
    <row r="11900" spans="2:2" ht="13.85" x14ac:dyDescent="0.3">
      <c r="B11900" s="55"/>
    </row>
    <row r="11901" spans="2:2" ht="13.85" x14ac:dyDescent="0.3">
      <c r="B11901" s="55"/>
    </row>
    <row r="11902" spans="2:2" ht="13.85" x14ac:dyDescent="0.3">
      <c r="B11902" s="55"/>
    </row>
    <row r="11903" spans="2:2" ht="13.85" x14ac:dyDescent="0.3">
      <c r="B11903" s="55"/>
    </row>
    <row r="11904" spans="2:2" ht="13.85" x14ac:dyDescent="0.3">
      <c r="B11904" s="55"/>
    </row>
    <row r="11905" spans="2:2" ht="13.85" x14ac:dyDescent="0.3">
      <c r="B11905" s="55"/>
    </row>
    <row r="11906" spans="2:2" ht="13.85" x14ac:dyDescent="0.3">
      <c r="B11906" s="55"/>
    </row>
    <row r="11907" spans="2:2" ht="13.85" x14ac:dyDescent="0.3">
      <c r="B11907" s="55"/>
    </row>
    <row r="11908" spans="2:2" ht="13.85" x14ac:dyDescent="0.3">
      <c r="B11908" s="55"/>
    </row>
    <row r="11909" spans="2:2" ht="13.85" x14ac:dyDescent="0.3">
      <c r="B11909" s="55"/>
    </row>
    <row r="11910" spans="2:2" ht="13.85" x14ac:dyDescent="0.3">
      <c r="B11910" s="55"/>
    </row>
    <row r="11911" spans="2:2" ht="13.85" x14ac:dyDescent="0.3">
      <c r="B11911" s="55"/>
    </row>
    <row r="11912" spans="2:2" ht="13.85" x14ac:dyDescent="0.3">
      <c r="B11912" s="55"/>
    </row>
    <row r="11913" spans="2:2" ht="13.85" x14ac:dyDescent="0.3">
      <c r="B11913" s="55"/>
    </row>
    <row r="11914" spans="2:2" ht="13.85" x14ac:dyDescent="0.3">
      <c r="B11914" s="55"/>
    </row>
    <row r="11915" spans="2:2" ht="13.85" x14ac:dyDescent="0.3">
      <c r="B11915" s="55"/>
    </row>
    <row r="11916" spans="2:2" ht="13.85" x14ac:dyDescent="0.3">
      <c r="B11916" s="55"/>
    </row>
    <row r="11917" spans="2:2" ht="13.85" x14ac:dyDescent="0.3">
      <c r="B11917" s="55"/>
    </row>
    <row r="11918" spans="2:2" ht="13.85" x14ac:dyDescent="0.3">
      <c r="B11918" s="55"/>
    </row>
    <row r="11919" spans="2:2" ht="13.85" x14ac:dyDescent="0.3">
      <c r="B11919" s="55"/>
    </row>
    <row r="11920" spans="2:2" ht="13.85" x14ac:dyDescent="0.3">
      <c r="B11920" s="55"/>
    </row>
    <row r="11921" spans="2:2" ht="13.85" x14ac:dyDescent="0.3">
      <c r="B11921" s="55"/>
    </row>
    <row r="11922" spans="2:2" ht="13.85" x14ac:dyDescent="0.3">
      <c r="B11922" s="55"/>
    </row>
    <row r="11923" spans="2:2" ht="13.85" x14ac:dyDescent="0.3">
      <c r="B11923" s="55"/>
    </row>
    <row r="11924" spans="2:2" ht="13.85" x14ac:dyDescent="0.3">
      <c r="B11924" s="55"/>
    </row>
    <row r="11925" spans="2:2" ht="13.85" x14ac:dyDescent="0.3">
      <c r="B11925" s="55"/>
    </row>
    <row r="11926" spans="2:2" ht="13.85" x14ac:dyDescent="0.3">
      <c r="B11926" s="55"/>
    </row>
    <row r="11927" spans="2:2" ht="13.85" x14ac:dyDescent="0.3">
      <c r="B11927" s="55"/>
    </row>
    <row r="11928" spans="2:2" ht="13.85" x14ac:dyDescent="0.3">
      <c r="B11928" s="55"/>
    </row>
    <row r="11929" spans="2:2" ht="13.85" x14ac:dyDescent="0.3">
      <c r="B11929" s="55"/>
    </row>
    <row r="11930" spans="2:2" ht="13.85" x14ac:dyDescent="0.3">
      <c r="B11930" s="55"/>
    </row>
    <row r="11931" spans="2:2" ht="13.85" x14ac:dyDescent="0.3">
      <c r="B11931" s="55"/>
    </row>
    <row r="11932" spans="2:2" ht="13.85" x14ac:dyDescent="0.3">
      <c r="B11932" s="55"/>
    </row>
    <row r="11933" spans="2:2" ht="13.85" x14ac:dyDescent="0.3">
      <c r="B11933" s="55"/>
    </row>
    <row r="11934" spans="2:2" ht="13.85" x14ac:dyDescent="0.3">
      <c r="B11934" s="55"/>
    </row>
    <row r="11935" spans="2:2" ht="13.85" x14ac:dyDescent="0.3">
      <c r="B11935" s="55"/>
    </row>
    <row r="11936" spans="2:2" ht="13.85" x14ac:dyDescent="0.3">
      <c r="B11936" s="55"/>
    </row>
    <row r="11937" spans="2:2" ht="13.85" x14ac:dyDescent="0.3">
      <c r="B11937" s="55"/>
    </row>
    <row r="11938" spans="2:2" ht="13.85" x14ac:dyDescent="0.3">
      <c r="B11938" s="55"/>
    </row>
    <row r="11939" spans="2:2" ht="13.85" x14ac:dyDescent="0.3">
      <c r="B11939" s="55"/>
    </row>
    <row r="11940" spans="2:2" ht="13.85" x14ac:dyDescent="0.3">
      <c r="B11940" s="55"/>
    </row>
    <row r="11941" spans="2:2" ht="13.85" x14ac:dyDescent="0.3">
      <c r="B11941" s="55"/>
    </row>
    <row r="11942" spans="2:2" ht="13.85" x14ac:dyDescent="0.3">
      <c r="B11942" s="55"/>
    </row>
    <row r="11943" spans="2:2" ht="13.85" x14ac:dyDescent="0.3">
      <c r="B11943" s="55"/>
    </row>
    <row r="11944" spans="2:2" ht="13.85" x14ac:dyDescent="0.3">
      <c r="B11944" s="55"/>
    </row>
    <row r="11945" spans="2:2" ht="13.85" x14ac:dyDescent="0.3">
      <c r="B11945" s="55"/>
    </row>
    <row r="11946" spans="2:2" ht="13.85" x14ac:dyDescent="0.3">
      <c r="B11946" s="55"/>
    </row>
    <row r="11947" spans="2:2" ht="13.85" x14ac:dyDescent="0.3">
      <c r="B11947" s="55"/>
    </row>
    <row r="11948" spans="2:2" ht="13.85" x14ac:dyDescent="0.3">
      <c r="B11948" s="55"/>
    </row>
    <row r="11949" spans="2:2" ht="13.85" x14ac:dyDescent="0.3">
      <c r="B11949" s="55"/>
    </row>
    <row r="11950" spans="2:2" ht="13.85" x14ac:dyDescent="0.3">
      <c r="B11950" s="55"/>
    </row>
    <row r="11951" spans="2:2" ht="13.85" x14ac:dyDescent="0.3">
      <c r="B11951" s="55"/>
    </row>
    <row r="11952" spans="2:2" ht="13.85" x14ac:dyDescent="0.3">
      <c r="B11952" s="55"/>
    </row>
    <row r="11953" spans="2:2" ht="13.85" x14ac:dyDescent="0.3">
      <c r="B11953" s="55"/>
    </row>
    <row r="11954" spans="2:2" ht="13.85" x14ac:dyDescent="0.3">
      <c r="B11954" s="55"/>
    </row>
    <row r="11955" spans="2:2" ht="13.85" x14ac:dyDescent="0.3">
      <c r="B11955" s="55"/>
    </row>
    <row r="11956" spans="2:2" ht="13.85" x14ac:dyDescent="0.3">
      <c r="B11956" s="55"/>
    </row>
    <row r="11957" spans="2:2" ht="13.85" x14ac:dyDescent="0.3">
      <c r="B11957" s="55"/>
    </row>
    <row r="11958" spans="2:2" ht="13.85" x14ac:dyDescent="0.3">
      <c r="B11958" s="55"/>
    </row>
    <row r="11959" spans="2:2" ht="13.85" x14ac:dyDescent="0.3">
      <c r="B11959" s="55"/>
    </row>
    <row r="11960" spans="2:2" ht="13.85" x14ac:dyDescent="0.3">
      <c r="B11960" s="55"/>
    </row>
    <row r="11961" spans="2:2" ht="13.85" x14ac:dyDescent="0.3">
      <c r="B11961" s="55"/>
    </row>
    <row r="11962" spans="2:2" ht="13.85" x14ac:dyDescent="0.3">
      <c r="B11962" s="55"/>
    </row>
    <row r="11963" spans="2:2" ht="13.85" x14ac:dyDescent="0.3">
      <c r="B11963" s="55"/>
    </row>
    <row r="11964" spans="2:2" ht="13.85" x14ac:dyDescent="0.3">
      <c r="B11964" s="55"/>
    </row>
    <row r="11965" spans="2:2" ht="13.85" x14ac:dyDescent="0.3">
      <c r="B11965" s="55"/>
    </row>
    <row r="11966" spans="2:2" ht="13.85" x14ac:dyDescent="0.3">
      <c r="B11966" s="55"/>
    </row>
    <row r="11967" spans="2:2" ht="13.85" x14ac:dyDescent="0.3">
      <c r="B11967" s="55"/>
    </row>
    <row r="11968" spans="2:2" ht="13.85" x14ac:dyDescent="0.3">
      <c r="B11968" s="55"/>
    </row>
    <row r="11969" spans="2:2" ht="13.85" x14ac:dyDescent="0.3">
      <c r="B11969" s="55"/>
    </row>
    <row r="11970" spans="2:2" ht="13.85" x14ac:dyDescent="0.3">
      <c r="B11970" s="55"/>
    </row>
    <row r="11971" spans="2:2" ht="13.85" x14ac:dyDescent="0.3">
      <c r="B11971" s="55"/>
    </row>
    <row r="11972" spans="2:2" ht="13.85" x14ac:dyDescent="0.3">
      <c r="B11972" s="55"/>
    </row>
    <row r="11973" spans="2:2" ht="13.85" x14ac:dyDescent="0.3">
      <c r="B11973" s="55"/>
    </row>
    <row r="11974" spans="2:2" ht="13.85" x14ac:dyDescent="0.3">
      <c r="B11974" s="55"/>
    </row>
    <row r="11975" spans="2:2" ht="13.85" x14ac:dyDescent="0.3">
      <c r="B11975" s="55"/>
    </row>
    <row r="11976" spans="2:2" ht="13.85" x14ac:dyDescent="0.3">
      <c r="B11976" s="55"/>
    </row>
    <row r="11977" spans="2:2" ht="13.85" x14ac:dyDescent="0.3">
      <c r="B11977" s="55"/>
    </row>
    <row r="11978" spans="2:2" ht="13.85" x14ac:dyDescent="0.3">
      <c r="B11978" s="55"/>
    </row>
    <row r="11979" spans="2:2" ht="13.85" x14ac:dyDescent="0.3">
      <c r="B11979" s="55"/>
    </row>
    <row r="11980" spans="2:2" ht="13.85" x14ac:dyDescent="0.3">
      <c r="B11980" s="55"/>
    </row>
    <row r="11981" spans="2:2" ht="13.85" x14ac:dyDescent="0.3">
      <c r="B11981" s="55"/>
    </row>
    <row r="11982" spans="2:2" ht="13.85" x14ac:dyDescent="0.3">
      <c r="B11982" s="55"/>
    </row>
    <row r="11983" spans="2:2" ht="13.85" x14ac:dyDescent="0.3">
      <c r="B11983" s="55"/>
    </row>
    <row r="11984" spans="2:2" ht="13.85" x14ac:dyDescent="0.3">
      <c r="B11984" s="55"/>
    </row>
    <row r="11985" spans="2:2" ht="13.85" x14ac:dyDescent="0.3">
      <c r="B11985" s="55"/>
    </row>
    <row r="11986" spans="2:2" ht="13.85" x14ac:dyDescent="0.3">
      <c r="B11986" s="55"/>
    </row>
    <row r="11987" spans="2:2" ht="13.85" x14ac:dyDescent="0.3">
      <c r="B11987" s="55"/>
    </row>
    <row r="11988" spans="2:2" ht="13.85" x14ac:dyDescent="0.3">
      <c r="B11988" s="55"/>
    </row>
    <row r="11989" spans="2:2" ht="13.85" x14ac:dyDescent="0.3">
      <c r="B11989" s="55"/>
    </row>
    <row r="11990" spans="2:2" ht="13.85" x14ac:dyDescent="0.3">
      <c r="B11990" s="55"/>
    </row>
    <row r="11991" spans="2:2" ht="13.85" x14ac:dyDescent="0.3">
      <c r="B11991" s="55"/>
    </row>
    <row r="11992" spans="2:2" ht="13.85" x14ac:dyDescent="0.3">
      <c r="B11992" s="55"/>
    </row>
    <row r="11993" spans="2:2" ht="13.85" x14ac:dyDescent="0.3">
      <c r="B11993" s="55"/>
    </row>
    <row r="11994" spans="2:2" ht="13.85" x14ac:dyDescent="0.3">
      <c r="B11994" s="55"/>
    </row>
    <row r="11995" spans="2:2" ht="13.85" x14ac:dyDescent="0.3">
      <c r="B11995" s="55"/>
    </row>
    <row r="11996" spans="2:2" ht="13.85" x14ac:dyDescent="0.3">
      <c r="B11996" s="55"/>
    </row>
    <row r="11997" spans="2:2" ht="13.85" x14ac:dyDescent="0.3">
      <c r="B11997" s="55"/>
    </row>
    <row r="11998" spans="2:2" ht="13.85" x14ac:dyDescent="0.3">
      <c r="B11998" s="55"/>
    </row>
    <row r="11999" spans="2:2" ht="13.85" x14ac:dyDescent="0.3">
      <c r="B11999" s="55"/>
    </row>
    <row r="12000" spans="2:2" ht="13.85" x14ac:dyDescent="0.3">
      <c r="B12000" s="55"/>
    </row>
    <row r="12001" spans="2:2" ht="13.85" x14ac:dyDescent="0.3">
      <c r="B12001" s="55"/>
    </row>
    <row r="12002" spans="2:2" ht="13.85" x14ac:dyDescent="0.3">
      <c r="B12002" s="55"/>
    </row>
    <row r="12003" spans="2:2" ht="13.85" x14ac:dyDescent="0.3">
      <c r="B12003" s="55"/>
    </row>
    <row r="12004" spans="2:2" ht="13.85" x14ac:dyDescent="0.3">
      <c r="B12004" s="55"/>
    </row>
    <row r="12005" spans="2:2" ht="13.85" x14ac:dyDescent="0.3">
      <c r="B12005" s="55"/>
    </row>
    <row r="12006" spans="2:2" ht="13.85" x14ac:dyDescent="0.3">
      <c r="B12006" s="55"/>
    </row>
    <row r="12007" spans="2:2" ht="13.85" x14ac:dyDescent="0.3">
      <c r="B12007" s="55"/>
    </row>
    <row r="12008" spans="2:2" ht="13.85" x14ac:dyDescent="0.3">
      <c r="B12008" s="55"/>
    </row>
    <row r="12009" spans="2:2" ht="13.85" x14ac:dyDescent="0.3">
      <c r="B12009" s="55"/>
    </row>
    <row r="12010" spans="2:2" ht="13.85" x14ac:dyDescent="0.3">
      <c r="B12010" s="55"/>
    </row>
    <row r="12011" spans="2:2" ht="13.85" x14ac:dyDescent="0.3">
      <c r="B12011" s="55"/>
    </row>
    <row r="12012" spans="2:2" ht="13.85" x14ac:dyDescent="0.3">
      <c r="B12012" s="55"/>
    </row>
    <row r="12013" spans="2:2" ht="13.85" x14ac:dyDescent="0.3">
      <c r="B12013" s="55"/>
    </row>
    <row r="12014" spans="2:2" ht="13.85" x14ac:dyDescent="0.3">
      <c r="B12014" s="55"/>
    </row>
    <row r="12015" spans="2:2" ht="13.85" x14ac:dyDescent="0.3">
      <c r="B12015" s="55"/>
    </row>
    <row r="12016" spans="2:2" ht="13.85" x14ac:dyDescent="0.3">
      <c r="B12016" s="55"/>
    </row>
    <row r="12017" spans="2:2" ht="13.85" x14ac:dyDescent="0.3">
      <c r="B12017" s="55"/>
    </row>
    <row r="12018" spans="2:2" ht="13.85" x14ac:dyDescent="0.3">
      <c r="B12018" s="55"/>
    </row>
    <row r="12019" spans="2:2" ht="13.85" x14ac:dyDescent="0.3">
      <c r="B12019" s="55"/>
    </row>
    <row r="12020" spans="2:2" ht="13.85" x14ac:dyDescent="0.3">
      <c r="B12020" s="55"/>
    </row>
    <row r="12021" spans="2:2" ht="13.85" x14ac:dyDescent="0.3">
      <c r="B12021" s="55"/>
    </row>
    <row r="12022" spans="2:2" ht="13.85" x14ac:dyDescent="0.3">
      <c r="B12022" s="55"/>
    </row>
    <row r="12023" spans="2:2" ht="13.85" x14ac:dyDescent="0.3">
      <c r="B12023" s="55"/>
    </row>
    <row r="12024" spans="2:2" ht="13.85" x14ac:dyDescent="0.3">
      <c r="B12024" s="55"/>
    </row>
    <row r="12025" spans="2:2" ht="13.85" x14ac:dyDescent="0.3">
      <c r="B12025" s="55"/>
    </row>
    <row r="12026" spans="2:2" ht="13.85" x14ac:dyDescent="0.3">
      <c r="B12026" s="55"/>
    </row>
    <row r="12027" spans="2:2" ht="13.85" x14ac:dyDescent="0.3">
      <c r="B12027" s="55"/>
    </row>
    <row r="12028" spans="2:2" ht="13.85" x14ac:dyDescent="0.3">
      <c r="B12028" s="55"/>
    </row>
    <row r="12029" spans="2:2" ht="13.85" x14ac:dyDescent="0.3">
      <c r="B12029" s="55"/>
    </row>
    <row r="12030" spans="2:2" ht="13.85" x14ac:dyDescent="0.3">
      <c r="B12030" s="55"/>
    </row>
    <row r="12031" spans="2:2" ht="13.85" x14ac:dyDescent="0.3">
      <c r="B12031" s="55"/>
    </row>
    <row r="12032" spans="2:2" ht="13.85" x14ac:dyDescent="0.3">
      <c r="B12032" s="55"/>
    </row>
    <row r="12033" spans="2:2" ht="13.85" x14ac:dyDescent="0.3">
      <c r="B12033" s="55"/>
    </row>
    <row r="12034" spans="2:2" ht="13.85" x14ac:dyDescent="0.3">
      <c r="B12034" s="55"/>
    </row>
    <row r="12035" spans="2:2" ht="13.85" x14ac:dyDescent="0.3">
      <c r="B12035" s="55"/>
    </row>
    <row r="12036" spans="2:2" ht="13.85" x14ac:dyDescent="0.3">
      <c r="B12036" s="55"/>
    </row>
    <row r="12037" spans="2:2" ht="13.85" x14ac:dyDescent="0.3">
      <c r="B12037" s="55"/>
    </row>
    <row r="12038" spans="2:2" ht="13.85" x14ac:dyDescent="0.3">
      <c r="B12038" s="55"/>
    </row>
    <row r="12039" spans="2:2" ht="13.85" x14ac:dyDescent="0.3">
      <c r="B12039" s="55"/>
    </row>
    <row r="12040" spans="2:2" ht="13.85" x14ac:dyDescent="0.3">
      <c r="B12040" s="55"/>
    </row>
    <row r="12041" spans="2:2" ht="13.85" x14ac:dyDescent="0.3">
      <c r="B12041" s="55"/>
    </row>
    <row r="12042" spans="2:2" ht="13.85" x14ac:dyDescent="0.3">
      <c r="B12042" s="55"/>
    </row>
    <row r="12043" spans="2:2" ht="13.85" x14ac:dyDescent="0.3">
      <c r="B12043" s="55"/>
    </row>
    <row r="12044" spans="2:2" ht="13.85" x14ac:dyDescent="0.3">
      <c r="B12044" s="55"/>
    </row>
    <row r="12045" spans="2:2" ht="13.85" x14ac:dyDescent="0.3">
      <c r="B12045" s="55"/>
    </row>
    <row r="12046" spans="2:2" ht="13.85" x14ac:dyDescent="0.3">
      <c r="B12046" s="55"/>
    </row>
    <row r="12047" spans="2:2" ht="13.85" x14ac:dyDescent="0.3">
      <c r="B12047" s="55"/>
    </row>
    <row r="12048" spans="2:2" ht="13.85" x14ac:dyDescent="0.3">
      <c r="B12048" s="55"/>
    </row>
    <row r="12049" spans="2:2" ht="13.85" x14ac:dyDescent="0.3">
      <c r="B12049" s="55"/>
    </row>
    <row r="12050" spans="2:2" ht="13.85" x14ac:dyDescent="0.3">
      <c r="B12050" s="55"/>
    </row>
    <row r="12051" spans="2:2" ht="13.85" x14ac:dyDescent="0.3">
      <c r="B12051" s="55"/>
    </row>
    <row r="12052" spans="2:2" ht="13.85" x14ac:dyDescent="0.3">
      <c r="B12052" s="55"/>
    </row>
    <row r="12053" spans="2:2" ht="13.85" x14ac:dyDescent="0.3">
      <c r="B12053" s="55"/>
    </row>
    <row r="12054" spans="2:2" ht="13.85" x14ac:dyDescent="0.3">
      <c r="B12054" s="55"/>
    </row>
    <row r="12055" spans="2:2" ht="13.85" x14ac:dyDescent="0.3">
      <c r="B12055" s="55"/>
    </row>
    <row r="12056" spans="2:2" ht="13.85" x14ac:dyDescent="0.3">
      <c r="B12056" s="55"/>
    </row>
    <row r="12057" spans="2:2" ht="13.85" x14ac:dyDescent="0.3">
      <c r="B12057" s="55"/>
    </row>
    <row r="12058" spans="2:2" ht="13.85" x14ac:dyDescent="0.3">
      <c r="B12058" s="55"/>
    </row>
    <row r="12059" spans="2:2" ht="13.85" x14ac:dyDescent="0.3">
      <c r="B12059" s="55"/>
    </row>
    <row r="12060" spans="2:2" ht="13.85" x14ac:dyDescent="0.3">
      <c r="B12060" s="55"/>
    </row>
    <row r="12061" spans="2:2" ht="13.85" x14ac:dyDescent="0.3">
      <c r="B12061" s="55"/>
    </row>
    <row r="12062" spans="2:2" ht="13.85" x14ac:dyDescent="0.3">
      <c r="B12062" s="55"/>
    </row>
    <row r="12063" spans="2:2" ht="13.85" x14ac:dyDescent="0.3">
      <c r="B12063" s="55"/>
    </row>
    <row r="12064" spans="2:2" ht="13.85" x14ac:dyDescent="0.3">
      <c r="B12064" s="55"/>
    </row>
    <row r="12065" spans="2:2" ht="13.85" x14ac:dyDescent="0.3">
      <c r="B12065" s="55"/>
    </row>
    <row r="12066" spans="2:2" ht="13.85" x14ac:dyDescent="0.3">
      <c r="B12066" s="55"/>
    </row>
    <row r="12067" spans="2:2" ht="13.85" x14ac:dyDescent="0.3">
      <c r="B12067" s="55"/>
    </row>
    <row r="12068" spans="2:2" ht="13.85" x14ac:dyDescent="0.3">
      <c r="B12068" s="55"/>
    </row>
    <row r="12069" spans="2:2" ht="13.85" x14ac:dyDescent="0.3">
      <c r="B12069" s="55"/>
    </row>
    <row r="12070" spans="2:2" ht="13.85" x14ac:dyDescent="0.3">
      <c r="B12070" s="55"/>
    </row>
    <row r="12071" spans="2:2" ht="13.85" x14ac:dyDescent="0.3">
      <c r="B12071" s="55"/>
    </row>
    <row r="12072" spans="2:2" ht="13.85" x14ac:dyDescent="0.3">
      <c r="B12072" s="55"/>
    </row>
    <row r="12073" spans="2:2" ht="13.85" x14ac:dyDescent="0.3">
      <c r="B12073" s="55"/>
    </row>
    <row r="12074" spans="2:2" ht="13.85" x14ac:dyDescent="0.3">
      <c r="B12074" s="55"/>
    </row>
    <row r="12075" spans="2:2" ht="13.85" x14ac:dyDescent="0.3">
      <c r="B12075" s="55"/>
    </row>
    <row r="12076" spans="2:2" ht="13.85" x14ac:dyDescent="0.3">
      <c r="B12076" s="55"/>
    </row>
    <row r="12077" spans="2:2" ht="13.85" x14ac:dyDescent="0.3">
      <c r="B12077" s="55"/>
    </row>
    <row r="12078" spans="2:2" ht="13.85" x14ac:dyDescent="0.3">
      <c r="B12078" s="55"/>
    </row>
    <row r="12079" spans="2:2" ht="13.85" x14ac:dyDescent="0.3">
      <c r="B12079" s="55"/>
    </row>
    <row r="12080" spans="2:2" ht="13.85" x14ac:dyDescent="0.3">
      <c r="B12080" s="55"/>
    </row>
    <row r="12081" spans="2:2" ht="13.85" x14ac:dyDescent="0.3">
      <c r="B12081" s="55"/>
    </row>
    <row r="12082" spans="2:2" ht="13.85" x14ac:dyDescent="0.3">
      <c r="B12082" s="55"/>
    </row>
    <row r="12083" spans="2:2" ht="13.85" x14ac:dyDescent="0.3">
      <c r="B12083" s="55"/>
    </row>
    <row r="12084" spans="2:2" ht="13.85" x14ac:dyDescent="0.3">
      <c r="B12084" s="55"/>
    </row>
    <row r="12085" spans="2:2" ht="13.85" x14ac:dyDescent="0.3">
      <c r="B12085" s="55"/>
    </row>
    <row r="12086" spans="2:2" ht="13.85" x14ac:dyDescent="0.3">
      <c r="B12086" s="55"/>
    </row>
    <row r="12087" spans="2:2" ht="13.85" x14ac:dyDescent="0.3">
      <c r="B12087" s="55"/>
    </row>
    <row r="12088" spans="2:2" ht="13.85" x14ac:dyDescent="0.3">
      <c r="B12088" s="55"/>
    </row>
    <row r="12089" spans="2:2" ht="13.85" x14ac:dyDescent="0.3">
      <c r="B12089" s="55"/>
    </row>
    <row r="12090" spans="2:2" ht="13.85" x14ac:dyDescent="0.3">
      <c r="B12090" s="55"/>
    </row>
    <row r="12091" spans="2:2" ht="13.85" x14ac:dyDescent="0.3">
      <c r="B12091" s="55"/>
    </row>
    <row r="12092" spans="2:2" ht="13.85" x14ac:dyDescent="0.3">
      <c r="B12092" s="55"/>
    </row>
    <row r="12093" spans="2:2" ht="13.85" x14ac:dyDescent="0.3">
      <c r="B12093" s="55"/>
    </row>
    <row r="12094" spans="2:2" ht="13.85" x14ac:dyDescent="0.3">
      <c r="B12094" s="55"/>
    </row>
    <row r="12095" spans="2:2" ht="13.85" x14ac:dyDescent="0.3">
      <c r="B12095" s="55"/>
    </row>
    <row r="12096" spans="2:2" ht="13.85" x14ac:dyDescent="0.3">
      <c r="B12096" s="55"/>
    </row>
    <row r="12097" spans="2:2" ht="13.85" x14ac:dyDescent="0.3">
      <c r="B12097" s="55"/>
    </row>
    <row r="12098" spans="2:2" ht="13.85" x14ac:dyDescent="0.3">
      <c r="B12098" s="55"/>
    </row>
    <row r="12099" spans="2:2" ht="13.85" x14ac:dyDescent="0.3">
      <c r="B12099" s="55"/>
    </row>
    <row r="12100" spans="2:2" ht="13.85" x14ac:dyDescent="0.3">
      <c r="B12100" s="55"/>
    </row>
    <row r="12101" spans="2:2" ht="13.85" x14ac:dyDescent="0.3">
      <c r="B12101" s="55"/>
    </row>
    <row r="12102" spans="2:2" ht="13.85" x14ac:dyDescent="0.3">
      <c r="B12102" s="55"/>
    </row>
    <row r="12103" spans="2:2" ht="13.85" x14ac:dyDescent="0.3">
      <c r="B12103" s="55"/>
    </row>
    <row r="12104" spans="2:2" ht="13.85" x14ac:dyDescent="0.3">
      <c r="B12104" s="55"/>
    </row>
    <row r="12105" spans="2:2" ht="13.85" x14ac:dyDescent="0.3">
      <c r="B12105" s="55"/>
    </row>
    <row r="12106" spans="2:2" ht="13.85" x14ac:dyDescent="0.3">
      <c r="B12106" s="55"/>
    </row>
    <row r="12107" spans="2:2" ht="13.85" x14ac:dyDescent="0.3">
      <c r="B12107" s="55"/>
    </row>
    <row r="12108" spans="2:2" ht="13.85" x14ac:dyDescent="0.3">
      <c r="B12108" s="55"/>
    </row>
    <row r="12109" spans="2:2" ht="13.85" x14ac:dyDescent="0.3">
      <c r="B12109" s="55"/>
    </row>
    <row r="12110" spans="2:2" ht="13.85" x14ac:dyDescent="0.3">
      <c r="B12110" s="55"/>
    </row>
    <row r="12111" spans="2:2" ht="13.85" x14ac:dyDescent="0.3">
      <c r="B12111" s="55"/>
    </row>
    <row r="12112" spans="2:2" ht="13.85" x14ac:dyDescent="0.3">
      <c r="B12112" s="55"/>
    </row>
    <row r="12113" spans="2:2" ht="13.85" x14ac:dyDescent="0.3">
      <c r="B12113" s="55"/>
    </row>
    <row r="12114" spans="2:2" ht="13.85" x14ac:dyDescent="0.3">
      <c r="B12114" s="55"/>
    </row>
    <row r="12115" spans="2:2" ht="13.85" x14ac:dyDescent="0.3">
      <c r="B12115" s="55"/>
    </row>
    <row r="12116" spans="2:2" ht="13.85" x14ac:dyDescent="0.3">
      <c r="B12116" s="55"/>
    </row>
    <row r="12117" spans="2:2" ht="13.85" x14ac:dyDescent="0.3">
      <c r="B12117" s="55"/>
    </row>
    <row r="12118" spans="2:2" ht="13.85" x14ac:dyDescent="0.3">
      <c r="B12118" s="55"/>
    </row>
    <row r="12119" spans="2:2" ht="13.85" x14ac:dyDescent="0.3">
      <c r="B12119" s="55"/>
    </row>
    <row r="12120" spans="2:2" ht="13.85" x14ac:dyDescent="0.3">
      <c r="B12120" s="55"/>
    </row>
    <row r="12121" spans="2:2" ht="13.85" x14ac:dyDescent="0.3">
      <c r="B12121" s="55"/>
    </row>
    <row r="12122" spans="2:2" ht="13.85" x14ac:dyDescent="0.3">
      <c r="B12122" s="55"/>
    </row>
    <row r="12123" spans="2:2" ht="13.85" x14ac:dyDescent="0.3">
      <c r="B12123" s="55"/>
    </row>
    <row r="12124" spans="2:2" ht="13.85" x14ac:dyDescent="0.3">
      <c r="B12124" s="55"/>
    </row>
    <row r="12125" spans="2:2" ht="13.85" x14ac:dyDescent="0.3">
      <c r="B12125" s="55"/>
    </row>
    <row r="12126" spans="2:2" ht="13.85" x14ac:dyDescent="0.3">
      <c r="B12126" s="55"/>
    </row>
    <row r="12127" spans="2:2" ht="13.85" x14ac:dyDescent="0.3">
      <c r="B12127" s="55"/>
    </row>
    <row r="12128" spans="2:2" ht="13.85" x14ac:dyDescent="0.3">
      <c r="B12128" s="55"/>
    </row>
    <row r="12129" spans="2:2" ht="13.85" x14ac:dyDescent="0.3">
      <c r="B12129" s="55"/>
    </row>
    <row r="12130" spans="2:2" ht="13.85" x14ac:dyDescent="0.3">
      <c r="B12130" s="55"/>
    </row>
    <row r="12131" spans="2:2" ht="13.85" x14ac:dyDescent="0.3">
      <c r="B12131" s="55"/>
    </row>
    <row r="12132" spans="2:2" ht="13.85" x14ac:dyDescent="0.3">
      <c r="B12132" s="55"/>
    </row>
    <row r="12133" spans="2:2" ht="13.85" x14ac:dyDescent="0.3">
      <c r="B12133" s="55"/>
    </row>
    <row r="12134" spans="2:2" ht="13.85" x14ac:dyDescent="0.3">
      <c r="B12134" s="55"/>
    </row>
    <row r="12135" spans="2:2" ht="13.85" x14ac:dyDescent="0.3">
      <c r="B12135" s="55"/>
    </row>
    <row r="12136" spans="2:2" ht="13.85" x14ac:dyDescent="0.3">
      <c r="B12136" s="55"/>
    </row>
    <row r="12137" spans="2:2" ht="13.85" x14ac:dyDescent="0.3">
      <c r="B12137" s="55"/>
    </row>
    <row r="12138" spans="2:2" ht="13.85" x14ac:dyDescent="0.3">
      <c r="B12138" s="55"/>
    </row>
    <row r="12139" spans="2:2" ht="13.85" x14ac:dyDescent="0.3">
      <c r="B12139" s="55"/>
    </row>
    <row r="12140" spans="2:2" ht="13.85" x14ac:dyDescent="0.3">
      <c r="B12140" s="55"/>
    </row>
    <row r="12141" spans="2:2" ht="13.85" x14ac:dyDescent="0.3">
      <c r="B12141" s="55"/>
    </row>
    <row r="12142" spans="2:2" ht="13.85" x14ac:dyDescent="0.3">
      <c r="B12142" s="55"/>
    </row>
    <row r="12143" spans="2:2" ht="13.85" x14ac:dyDescent="0.3">
      <c r="B12143" s="55"/>
    </row>
    <row r="12144" spans="2:2" ht="13.85" x14ac:dyDescent="0.3">
      <c r="B12144" s="55"/>
    </row>
    <row r="12145" spans="2:2" ht="13.85" x14ac:dyDescent="0.3">
      <c r="B12145" s="55"/>
    </row>
    <row r="12146" spans="2:2" ht="13.85" x14ac:dyDescent="0.3">
      <c r="B12146" s="55"/>
    </row>
    <row r="12147" spans="2:2" ht="13.85" x14ac:dyDescent="0.3">
      <c r="B12147" s="55"/>
    </row>
    <row r="12148" spans="2:2" ht="13.85" x14ac:dyDescent="0.3">
      <c r="B12148" s="55"/>
    </row>
    <row r="12149" spans="2:2" ht="13.85" x14ac:dyDescent="0.3">
      <c r="B12149" s="55"/>
    </row>
    <row r="12150" spans="2:2" ht="13.85" x14ac:dyDescent="0.3">
      <c r="B12150" s="55"/>
    </row>
    <row r="12151" spans="2:2" ht="13.85" x14ac:dyDescent="0.3">
      <c r="B12151" s="55"/>
    </row>
    <row r="12152" spans="2:2" ht="13.85" x14ac:dyDescent="0.3">
      <c r="B12152" s="55"/>
    </row>
    <row r="12153" spans="2:2" ht="13.85" x14ac:dyDescent="0.3">
      <c r="B12153" s="55"/>
    </row>
    <row r="12154" spans="2:2" ht="13.85" x14ac:dyDescent="0.3">
      <c r="B12154" s="55"/>
    </row>
    <row r="12155" spans="2:2" ht="13.85" x14ac:dyDescent="0.3">
      <c r="B12155" s="55"/>
    </row>
    <row r="12156" spans="2:2" ht="13.85" x14ac:dyDescent="0.3">
      <c r="B12156" s="55"/>
    </row>
    <row r="12157" spans="2:2" ht="13.85" x14ac:dyDescent="0.3">
      <c r="B12157" s="55"/>
    </row>
    <row r="12158" spans="2:2" ht="13.85" x14ac:dyDescent="0.3">
      <c r="B12158" s="55"/>
    </row>
    <row r="12159" spans="2:2" ht="13.85" x14ac:dyDescent="0.3">
      <c r="B12159" s="55"/>
    </row>
    <row r="12160" spans="2:2" ht="13.85" x14ac:dyDescent="0.3">
      <c r="B12160" s="55"/>
    </row>
    <row r="12161" spans="2:2" ht="13.85" x14ac:dyDescent="0.3">
      <c r="B12161" s="55"/>
    </row>
    <row r="12162" spans="2:2" ht="13.85" x14ac:dyDescent="0.3">
      <c r="B12162" s="55"/>
    </row>
    <row r="12163" spans="2:2" ht="13.85" x14ac:dyDescent="0.3">
      <c r="B12163" s="55"/>
    </row>
    <row r="12164" spans="2:2" ht="13.85" x14ac:dyDescent="0.3">
      <c r="B12164" s="55"/>
    </row>
    <row r="12165" spans="2:2" ht="13.85" x14ac:dyDescent="0.3">
      <c r="B12165" s="55"/>
    </row>
    <row r="12166" spans="2:2" ht="13.85" x14ac:dyDescent="0.3">
      <c r="B12166" s="55"/>
    </row>
    <row r="12167" spans="2:2" ht="13.85" x14ac:dyDescent="0.3">
      <c r="B12167" s="55"/>
    </row>
    <row r="12168" spans="2:2" ht="13.85" x14ac:dyDescent="0.3">
      <c r="B12168" s="55"/>
    </row>
    <row r="12169" spans="2:2" ht="13.85" x14ac:dyDescent="0.3">
      <c r="B12169" s="55"/>
    </row>
    <row r="12170" spans="2:2" ht="13.85" x14ac:dyDescent="0.3">
      <c r="B12170" s="55"/>
    </row>
    <row r="12171" spans="2:2" ht="13.85" x14ac:dyDescent="0.3">
      <c r="B12171" s="55"/>
    </row>
    <row r="12172" spans="2:2" ht="13.85" x14ac:dyDescent="0.3">
      <c r="B12172" s="55"/>
    </row>
    <row r="12173" spans="2:2" ht="13.85" x14ac:dyDescent="0.3">
      <c r="B12173" s="55"/>
    </row>
    <row r="12174" spans="2:2" ht="13.85" x14ac:dyDescent="0.3">
      <c r="B12174" s="55"/>
    </row>
    <row r="12175" spans="2:2" ht="13.85" x14ac:dyDescent="0.3">
      <c r="B12175" s="55"/>
    </row>
    <row r="12176" spans="2:2" ht="13.85" x14ac:dyDescent="0.3">
      <c r="B12176" s="55"/>
    </row>
    <row r="12177" spans="2:2" ht="13.85" x14ac:dyDescent="0.3">
      <c r="B12177" s="55"/>
    </row>
    <row r="12178" spans="2:2" ht="13.85" x14ac:dyDescent="0.3">
      <c r="B12178" s="55"/>
    </row>
    <row r="12179" spans="2:2" ht="13.85" x14ac:dyDescent="0.3">
      <c r="B12179" s="55"/>
    </row>
    <row r="12180" spans="2:2" ht="13.85" x14ac:dyDescent="0.3">
      <c r="B12180" s="55"/>
    </row>
    <row r="12181" spans="2:2" ht="13.85" x14ac:dyDescent="0.3">
      <c r="B12181" s="55"/>
    </row>
    <row r="12182" spans="2:2" ht="13.85" x14ac:dyDescent="0.3">
      <c r="B12182" s="55"/>
    </row>
    <row r="12183" spans="2:2" ht="13.85" x14ac:dyDescent="0.3">
      <c r="B12183" s="55"/>
    </row>
    <row r="12184" spans="2:2" ht="13.85" x14ac:dyDescent="0.3">
      <c r="B12184" s="55"/>
    </row>
    <row r="12185" spans="2:2" ht="13.85" x14ac:dyDescent="0.3">
      <c r="B12185" s="55"/>
    </row>
    <row r="12186" spans="2:2" ht="13.85" x14ac:dyDescent="0.3">
      <c r="B12186" s="55"/>
    </row>
    <row r="12187" spans="2:2" ht="13.85" x14ac:dyDescent="0.3">
      <c r="B12187" s="55"/>
    </row>
    <row r="12188" spans="2:2" ht="13.85" x14ac:dyDescent="0.3">
      <c r="B12188" s="55"/>
    </row>
    <row r="12189" spans="2:2" ht="13.85" x14ac:dyDescent="0.3">
      <c r="B12189" s="55"/>
    </row>
    <row r="12190" spans="2:2" ht="13.85" x14ac:dyDescent="0.3">
      <c r="B12190" s="55"/>
    </row>
    <row r="12191" spans="2:2" ht="13.85" x14ac:dyDescent="0.3">
      <c r="B12191" s="55"/>
    </row>
    <row r="12192" spans="2:2" ht="13.85" x14ac:dyDescent="0.3">
      <c r="B12192" s="55"/>
    </row>
    <row r="12193" spans="2:2" ht="13.85" x14ac:dyDescent="0.3">
      <c r="B12193" s="55"/>
    </row>
    <row r="12194" spans="2:2" ht="13.85" x14ac:dyDescent="0.3">
      <c r="B12194" s="55"/>
    </row>
    <row r="12195" spans="2:2" ht="13.85" x14ac:dyDescent="0.3">
      <c r="B12195" s="55"/>
    </row>
    <row r="12196" spans="2:2" ht="13.85" x14ac:dyDescent="0.3">
      <c r="B12196" s="55"/>
    </row>
    <row r="12197" spans="2:2" ht="13.85" x14ac:dyDescent="0.3">
      <c r="B12197" s="55"/>
    </row>
    <row r="12198" spans="2:2" ht="13.85" x14ac:dyDescent="0.3">
      <c r="B12198" s="55"/>
    </row>
    <row r="12199" spans="2:2" ht="13.85" x14ac:dyDescent="0.3">
      <c r="B12199" s="55"/>
    </row>
    <row r="12200" spans="2:2" ht="13.85" x14ac:dyDescent="0.3">
      <c r="B12200" s="55"/>
    </row>
    <row r="12201" spans="2:2" ht="13.85" x14ac:dyDescent="0.3">
      <c r="B12201" s="55"/>
    </row>
    <row r="12202" spans="2:2" ht="13.85" x14ac:dyDescent="0.3">
      <c r="B12202" s="55"/>
    </row>
    <row r="12203" spans="2:2" ht="13.85" x14ac:dyDescent="0.3">
      <c r="B12203" s="55"/>
    </row>
    <row r="12204" spans="2:2" ht="13.85" x14ac:dyDescent="0.3">
      <c r="B12204" s="55"/>
    </row>
    <row r="12205" spans="2:2" ht="13.85" x14ac:dyDescent="0.3">
      <c r="B12205" s="55"/>
    </row>
    <row r="12206" spans="2:2" ht="13.85" x14ac:dyDescent="0.3">
      <c r="B12206" s="55"/>
    </row>
    <row r="12207" spans="2:2" ht="13.85" x14ac:dyDescent="0.3">
      <c r="B12207" s="55"/>
    </row>
    <row r="12208" spans="2:2" ht="13.85" x14ac:dyDescent="0.3">
      <c r="B12208" s="55"/>
    </row>
    <row r="12209" spans="2:2" ht="13.85" x14ac:dyDescent="0.3">
      <c r="B12209" s="55"/>
    </row>
    <row r="12210" spans="2:2" ht="13.85" x14ac:dyDescent="0.3">
      <c r="B12210" s="55"/>
    </row>
    <row r="12211" spans="2:2" ht="13.85" x14ac:dyDescent="0.3">
      <c r="B12211" s="55"/>
    </row>
    <row r="12212" spans="2:2" ht="13.85" x14ac:dyDescent="0.3">
      <c r="B12212" s="55"/>
    </row>
    <row r="12213" spans="2:2" ht="13.85" x14ac:dyDescent="0.3">
      <c r="B12213" s="55"/>
    </row>
    <row r="12214" spans="2:2" ht="13.85" x14ac:dyDescent="0.3">
      <c r="B12214" s="55"/>
    </row>
    <row r="12215" spans="2:2" ht="13.85" x14ac:dyDescent="0.3">
      <c r="B12215" s="55"/>
    </row>
    <row r="12216" spans="2:2" ht="13.85" x14ac:dyDescent="0.3">
      <c r="B12216" s="55"/>
    </row>
    <row r="12217" spans="2:2" ht="13.85" x14ac:dyDescent="0.3">
      <c r="B12217" s="55"/>
    </row>
    <row r="12218" spans="2:2" ht="13.85" x14ac:dyDescent="0.3">
      <c r="B12218" s="55"/>
    </row>
    <row r="12219" spans="2:2" ht="13.85" x14ac:dyDescent="0.3">
      <c r="B12219" s="55"/>
    </row>
    <row r="12220" spans="2:2" ht="13.85" x14ac:dyDescent="0.3">
      <c r="B12220" s="55"/>
    </row>
    <row r="12221" spans="2:2" ht="13.85" x14ac:dyDescent="0.3">
      <c r="B12221" s="55"/>
    </row>
    <row r="12222" spans="2:2" ht="13.85" x14ac:dyDescent="0.3">
      <c r="B12222" s="55"/>
    </row>
    <row r="12223" spans="2:2" ht="13.85" x14ac:dyDescent="0.3">
      <c r="B12223" s="55"/>
    </row>
    <row r="12224" spans="2:2" ht="13.85" x14ac:dyDescent="0.3">
      <c r="B12224" s="55"/>
    </row>
    <row r="12225" spans="2:2" ht="13.85" x14ac:dyDescent="0.3">
      <c r="B12225" s="55"/>
    </row>
    <row r="12226" spans="2:2" ht="13.85" x14ac:dyDescent="0.3">
      <c r="B12226" s="55"/>
    </row>
    <row r="12227" spans="2:2" ht="13.85" x14ac:dyDescent="0.3">
      <c r="B12227" s="55"/>
    </row>
    <row r="12228" spans="2:2" ht="13.85" x14ac:dyDescent="0.3">
      <c r="B12228" s="55"/>
    </row>
    <row r="12229" spans="2:2" ht="13.85" x14ac:dyDescent="0.3">
      <c r="B12229" s="55"/>
    </row>
    <row r="12230" spans="2:2" ht="13.85" x14ac:dyDescent="0.3">
      <c r="B12230" s="55"/>
    </row>
    <row r="12231" spans="2:2" ht="13.85" x14ac:dyDescent="0.3">
      <c r="B12231" s="55"/>
    </row>
    <row r="12232" spans="2:2" ht="13.85" x14ac:dyDescent="0.3">
      <c r="B12232" s="55"/>
    </row>
    <row r="12233" spans="2:2" ht="13.85" x14ac:dyDescent="0.3">
      <c r="B12233" s="55"/>
    </row>
    <row r="12234" spans="2:2" ht="13.85" x14ac:dyDescent="0.3">
      <c r="B12234" s="55"/>
    </row>
    <row r="12235" spans="2:2" ht="13.85" x14ac:dyDescent="0.3">
      <c r="B12235" s="55"/>
    </row>
    <row r="12236" spans="2:2" ht="13.85" x14ac:dyDescent="0.3">
      <c r="B12236" s="55"/>
    </row>
    <row r="12237" spans="2:2" ht="13.85" x14ac:dyDescent="0.3">
      <c r="B12237" s="55"/>
    </row>
    <row r="12238" spans="2:2" ht="13.85" x14ac:dyDescent="0.3">
      <c r="B12238" s="55"/>
    </row>
    <row r="12239" spans="2:2" ht="13.85" x14ac:dyDescent="0.3">
      <c r="B12239" s="55"/>
    </row>
    <row r="12240" spans="2:2" ht="13.85" x14ac:dyDescent="0.3">
      <c r="B12240" s="55"/>
    </row>
    <row r="12241" spans="2:2" ht="13.85" x14ac:dyDescent="0.3">
      <c r="B12241" s="55"/>
    </row>
    <row r="12242" spans="2:2" ht="13.85" x14ac:dyDescent="0.3">
      <c r="B12242" s="55"/>
    </row>
    <row r="12243" spans="2:2" ht="13.85" x14ac:dyDescent="0.3">
      <c r="B12243" s="55"/>
    </row>
    <row r="12244" spans="2:2" ht="13.85" x14ac:dyDescent="0.3">
      <c r="B12244" s="55"/>
    </row>
    <row r="12245" spans="2:2" ht="13.85" x14ac:dyDescent="0.3">
      <c r="B12245" s="55"/>
    </row>
    <row r="12246" spans="2:2" ht="13.85" x14ac:dyDescent="0.3">
      <c r="B12246" s="55"/>
    </row>
    <row r="12247" spans="2:2" ht="13.85" x14ac:dyDescent="0.3">
      <c r="B12247" s="55"/>
    </row>
    <row r="12248" spans="2:2" ht="13.85" x14ac:dyDescent="0.3">
      <c r="B12248" s="55"/>
    </row>
    <row r="12249" spans="2:2" ht="13.85" x14ac:dyDescent="0.3">
      <c r="B12249" s="55"/>
    </row>
    <row r="12250" spans="2:2" ht="13.85" x14ac:dyDescent="0.3">
      <c r="B12250" s="55"/>
    </row>
    <row r="12251" spans="2:2" ht="13.85" x14ac:dyDescent="0.3">
      <c r="B12251" s="55"/>
    </row>
    <row r="12252" spans="2:2" ht="13.85" x14ac:dyDescent="0.3">
      <c r="B12252" s="55"/>
    </row>
    <row r="12253" spans="2:2" ht="13.85" x14ac:dyDescent="0.3">
      <c r="B12253" s="55"/>
    </row>
    <row r="12254" spans="2:2" ht="13.85" x14ac:dyDescent="0.3">
      <c r="B12254" s="55"/>
    </row>
    <row r="12255" spans="2:2" ht="13.85" x14ac:dyDescent="0.3">
      <c r="B12255" s="55"/>
    </row>
    <row r="12256" spans="2:2" ht="13.85" x14ac:dyDescent="0.3">
      <c r="B12256" s="55"/>
    </row>
    <row r="12257" spans="2:2" ht="13.85" x14ac:dyDescent="0.3">
      <c r="B12257" s="55"/>
    </row>
    <row r="12258" spans="2:2" ht="13.85" x14ac:dyDescent="0.3">
      <c r="B12258" s="55"/>
    </row>
    <row r="12259" spans="2:2" ht="13.85" x14ac:dyDescent="0.3">
      <c r="B12259" s="55"/>
    </row>
    <row r="12260" spans="2:2" ht="13.85" x14ac:dyDescent="0.3">
      <c r="B12260" s="55"/>
    </row>
    <row r="12261" spans="2:2" ht="13.85" x14ac:dyDescent="0.3">
      <c r="B12261" s="55"/>
    </row>
    <row r="12262" spans="2:2" ht="13.85" x14ac:dyDescent="0.3">
      <c r="B12262" s="55"/>
    </row>
    <row r="12263" spans="2:2" ht="13.85" x14ac:dyDescent="0.3">
      <c r="B12263" s="55"/>
    </row>
    <row r="12264" spans="2:2" ht="13.85" x14ac:dyDescent="0.3">
      <c r="B12264" s="55"/>
    </row>
    <row r="12265" spans="2:2" ht="13.85" x14ac:dyDescent="0.3">
      <c r="B12265" s="55"/>
    </row>
    <row r="12266" spans="2:2" ht="13.85" x14ac:dyDescent="0.3">
      <c r="B12266" s="55"/>
    </row>
    <row r="12267" spans="2:2" ht="13.85" x14ac:dyDescent="0.3">
      <c r="B12267" s="55"/>
    </row>
    <row r="12268" spans="2:2" ht="13.85" x14ac:dyDescent="0.3">
      <c r="B12268" s="55"/>
    </row>
    <row r="12269" spans="2:2" ht="13.85" x14ac:dyDescent="0.3">
      <c r="B12269" s="55"/>
    </row>
    <row r="12270" spans="2:2" ht="13.85" x14ac:dyDescent="0.3">
      <c r="B12270" s="55"/>
    </row>
    <row r="12271" spans="2:2" ht="13.85" x14ac:dyDescent="0.3">
      <c r="B12271" s="55"/>
    </row>
    <row r="12272" spans="2:2" ht="13.85" x14ac:dyDescent="0.3">
      <c r="B12272" s="55"/>
    </row>
    <row r="12273" spans="2:2" ht="13.85" x14ac:dyDescent="0.3">
      <c r="B12273" s="55"/>
    </row>
    <row r="12274" spans="2:2" ht="13.85" x14ac:dyDescent="0.3">
      <c r="B12274" s="55"/>
    </row>
    <row r="12275" spans="2:2" ht="13.85" x14ac:dyDescent="0.3">
      <c r="B12275" s="55"/>
    </row>
    <row r="12276" spans="2:2" ht="13.85" x14ac:dyDescent="0.3">
      <c r="B12276" s="55"/>
    </row>
    <row r="12277" spans="2:2" ht="13.85" x14ac:dyDescent="0.3">
      <c r="B12277" s="55"/>
    </row>
    <row r="12278" spans="2:2" ht="13.85" x14ac:dyDescent="0.3">
      <c r="B12278" s="55"/>
    </row>
    <row r="12279" spans="2:2" ht="13.85" x14ac:dyDescent="0.3">
      <c r="B12279" s="55"/>
    </row>
    <row r="12280" spans="2:2" ht="13.85" x14ac:dyDescent="0.3">
      <c r="B12280" s="55"/>
    </row>
    <row r="12281" spans="2:2" ht="13.85" x14ac:dyDescent="0.3">
      <c r="B12281" s="55"/>
    </row>
    <row r="12282" spans="2:2" ht="13.85" x14ac:dyDescent="0.3">
      <c r="B12282" s="55"/>
    </row>
    <row r="12283" spans="2:2" ht="13.85" x14ac:dyDescent="0.3">
      <c r="B12283" s="55"/>
    </row>
    <row r="12284" spans="2:2" ht="13.85" x14ac:dyDescent="0.3">
      <c r="B12284" s="55"/>
    </row>
    <row r="12285" spans="2:2" ht="13.85" x14ac:dyDescent="0.3">
      <c r="B12285" s="55"/>
    </row>
    <row r="12286" spans="2:2" ht="13.85" x14ac:dyDescent="0.3">
      <c r="B12286" s="55"/>
    </row>
    <row r="12287" spans="2:2" ht="13.85" x14ac:dyDescent="0.3">
      <c r="B12287" s="55"/>
    </row>
    <row r="12288" spans="2:2" ht="13.85" x14ac:dyDescent="0.3">
      <c r="B12288" s="55"/>
    </row>
    <row r="12289" spans="2:2" ht="13.85" x14ac:dyDescent="0.3">
      <c r="B12289" s="55"/>
    </row>
    <row r="12290" spans="2:2" ht="13.85" x14ac:dyDescent="0.3">
      <c r="B12290" s="55"/>
    </row>
    <row r="12291" spans="2:2" ht="13.85" x14ac:dyDescent="0.3">
      <c r="B12291" s="55"/>
    </row>
    <row r="12292" spans="2:2" ht="13.85" x14ac:dyDescent="0.3">
      <c r="B12292" s="55"/>
    </row>
    <row r="12293" spans="2:2" ht="13.85" x14ac:dyDescent="0.3">
      <c r="B12293" s="55"/>
    </row>
    <row r="12294" spans="2:2" ht="13.85" x14ac:dyDescent="0.3">
      <c r="B12294" s="55"/>
    </row>
    <row r="12295" spans="2:2" ht="13.85" x14ac:dyDescent="0.3">
      <c r="B12295" s="55"/>
    </row>
    <row r="12296" spans="2:2" ht="13.85" x14ac:dyDescent="0.3">
      <c r="B12296" s="55"/>
    </row>
    <row r="12297" spans="2:2" ht="13.85" x14ac:dyDescent="0.3">
      <c r="B12297" s="55"/>
    </row>
    <row r="12298" spans="2:2" ht="13.85" x14ac:dyDescent="0.3">
      <c r="B12298" s="55"/>
    </row>
    <row r="12299" spans="2:2" ht="13.85" x14ac:dyDescent="0.3">
      <c r="B12299" s="55"/>
    </row>
    <row r="12300" spans="2:2" ht="13.85" x14ac:dyDescent="0.3">
      <c r="B12300" s="55"/>
    </row>
    <row r="12301" spans="2:2" ht="13.85" x14ac:dyDescent="0.3">
      <c r="B12301" s="55"/>
    </row>
    <row r="12302" spans="2:2" ht="13.85" x14ac:dyDescent="0.3">
      <c r="B12302" s="55"/>
    </row>
    <row r="12303" spans="2:2" ht="13.85" x14ac:dyDescent="0.3">
      <c r="B12303" s="55"/>
    </row>
    <row r="12304" spans="2:2" ht="13.85" x14ac:dyDescent="0.3">
      <c r="B12304" s="55"/>
    </row>
    <row r="12305" spans="2:2" ht="13.85" x14ac:dyDescent="0.3">
      <c r="B12305" s="55"/>
    </row>
    <row r="12306" spans="2:2" ht="13.85" x14ac:dyDescent="0.3">
      <c r="B12306" s="55"/>
    </row>
    <row r="12307" spans="2:2" ht="13.85" x14ac:dyDescent="0.3">
      <c r="B12307" s="55"/>
    </row>
    <row r="12308" spans="2:2" ht="13.85" x14ac:dyDescent="0.3">
      <c r="B12308" s="55"/>
    </row>
    <row r="12309" spans="2:2" ht="13.85" x14ac:dyDescent="0.3">
      <c r="B12309" s="55"/>
    </row>
    <row r="12310" spans="2:2" ht="13.85" x14ac:dyDescent="0.3">
      <c r="B12310" s="55"/>
    </row>
    <row r="12311" spans="2:2" ht="13.85" x14ac:dyDescent="0.3">
      <c r="B12311" s="55"/>
    </row>
    <row r="12312" spans="2:2" ht="13.85" x14ac:dyDescent="0.3">
      <c r="B12312" s="55"/>
    </row>
    <row r="12313" spans="2:2" ht="13.85" x14ac:dyDescent="0.3">
      <c r="B12313" s="55"/>
    </row>
    <row r="12314" spans="2:2" ht="13.85" x14ac:dyDescent="0.3">
      <c r="B12314" s="55"/>
    </row>
    <row r="12315" spans="2:2" ht="13.85" x14ac:dyDescent="0.3">
      <c r="B12315" s="55"/>
    </row>
    <row r="12316" spans="2:2" ht="13.85" x14ac:dyDescent="0.3">
      <c r="B12316" s="55"/>
    </row>
    <row r="12317" spans="2:2" ht="13.85" x14ac:dyDescent="0.3">
      <c r="B12317" s="55"/>
    </row>
    <row r="12318" spans="2:2" ht="13.85" x14ac:dyDescent="0.3">
      <c r="B12318" s="55"/>
    </row>
    <row r="12319" spans="2:2" ht="13.85" x14ac:dyDescent="0.3">
      <c r="B12319" s="55"/>
    </row>
    <row r="12320" spans="2:2" ht="13.85" x14ac:dyDescent="0.3">
      <c r="B12320" s="55"/>
    </row>
    <row r="12321" spans="2:2" ht="13.85" x14ac:dyDescent="0.3">
      <c r="B12321" s="55"/>
    </row>
    <row r="12322" spans="2:2" ht="13.85" x14ac:dyDescent="0.3">
      <c r="B12322" s="55"/>
    </row>
    <row r="12323" spans="2:2" ht="13.85" x14ac:dyDescent="0.3">
      <c r="B12323" s="55"/>
    </row>
    <row r="12324" spans="2:2" ht="13.85" x14ac:dyDescent="0.3">
      <c r="B12324" s="55"/>
    </row>
    <row r="12325" spans="2:2" ht="13.85" x14ac:dyDescent="0.3">
      <c r="B12325" s="55"/>
    </row>
    <row r="12326" spans="2:2" ht="13.85" x14ac:dyDescent="0.3">
      <c r="B12326" s="55"/>
    </row>
    <row r="12327" spans="2:2" ht="13.85" x14ac:dyDescent="0.3">
      <c r="B12327" s="55"/>
    </row>
    <row r="12328" spans="2:2" ht="13.85" x14ac:dyDescent="0.3">
      <c r="B12328" s="55"/>
    </row>
    <row r="12329" spans="2:2" ht="13.85" x14ac:dyDescent="0.3">
      <c r="B12329" s="55"/>
    </row>
    <row r="12330" spans="2:2" ht="13.85" x14ac:dyDescent="0.3">
      <c r="B12330" s="55"/>
    </row>
    <row r="12331" spans="2:2" ht="13.85" x14ac:dyDescent="0.3">
      <c r="B12331" s="55"/>
    </row>
    <row r="12332" spans="2:2" ht="13.85" x14ac:dyDescent="0.3">
      <c r="B12332" s="55"/>
    </row>
    <row r="12333" spans="2:2" ht="13.85" x14ac:dyDescent="0.3">
      <c r="B12333" s="55"/>
    </row>
    <row r="12334" spans="2:2" ht="13.85" x14ac:dyDescent="0.3">
      <c r="B12334" s="55"/>
    </row>
    <row r="12335" spans="2:2" ht="13.85" x14ac:dyDescent="0.3">
      <c r="B12335" s="55"/>
    </row>
    <row r="12336" spans="2:2" ht="13.85" x14ac:dyDescent="0.3">
      <c r="B12336" s="55"/>
    </row>
    <row r="12337" spans="2:2" ht="13.85" x14ac:dyDescent="0.3">
      <c r="B12337" s="55"/>
    </row>
    <row r="12338" spans="2:2" ht="13.85" x14ac:dyDescent="0.3">
      <c r="B12338" s="55"/>
    </row>
    <row r="12339" spans="2:2" ht="13.85" x14ac:dyDescent="0.3">
      <c r="B12339" s="55"/>
    </row>
    <row r="12340" spans="2:2" ht="13.85" x14ac:dyDescent="0.3">
      <c r="B12340" s="55"/>
    </row>
    <row r="12341" spans="2:2" ht="13.85" x14ac:dyDescent="0.3">
      <c r="B12341" s="55"/>
    </row>
    <row r="12342" spans="2:2" ht="13.85" x14ac:dyDescent="0.3">
      <c r="B12342" s="55"/>
    </row>
    <row r="12343" spans="2:2" ht="13.85" x14ac:dyDescent="0.3">
      <c r="B12343" s="55"/>
    </row>
    <row r="12344" spans="2:2" ht="13.85" x14ac:dyDescent="0.3">
      <c r="B12344" s="55"/>
    </row>
    <row r="12345" spans="2:2" ht="13.85" x14ac:dyDescent="0.3">
      <c r="B12345" s="55"/>
    </row>
    <row r="12346" spans="2:2" ht="13.85" x14ac:dyDescent="0.3">
      <c r="B12346" s="55"/>
    </row>
    <row r="12347" spans="2:2" ht="13.85" x14ac:dyDescent="0.3">
      <c r="B12347" s="55"/>
    </row>
    <row r="12348" spans="2:2" ht="13.85" x14ac:dyDescent="0.3">
      <c r="B12348" s="55"/>
    </row>
    <row r="12349" spans="2:2" ht="13.85" x14ac:dyDescent="0.3">
      <c r="B12349" s="55"/>
    </row>
    <row r="12350" spans="2:2" ht="13.85" x14ac:dyDescent="0.3">
      <c r="B12350" s="55"/>
    </row>
    <row r="12351" spans="2:2" ht="13.85" x14ac:dyDescent="0.3">
      <c r="B12351" s="55"/>
    </row>
    <row r="12352" spans="2:2" ht="13.85" x14ac:dyDescent="0.3">
      <c r="B12352" s="55"/>
    </row>
    <row r="12353" spans="2:2" ht="13.85" x14ac:dyDescent="0.3">
      <c r="B12353" s="55"/>
    </row>
    <row r="12354" spans="2:2" ht="13.85" x14ac:dyDescent="0.3">
      <c r="B12354" s="55"/>
    </row>
    <row r="12355" spans="2:2" ht="13.85" x14ac:dyDescent="0.3">
      <c r="B12355" s="55"/>
    </row>
    <row r="12356" spans="2:2" ht="13.85" x14ac:dyDescent="0.3">
      <c r="B12356" s="55"/>
    </row>
    <row r="12357" spans="2:2" ht="13.85" x14ac:dyDescent="0.3">
      <c r="B12357" s="55"/>
    </row>
    <row r="12358" spans="2:2" ht="13.85" x14ac:dyDescent="0.3">
      <c r="B12358" s="55"/>
    </row>
    <row r="12359" spans="2:2" ht="13.85" x14ac:dyDescent="0.3">
      <c r="B12359" s="55"/>
    </row>
    <row r="12360" spans="2:2" ht="13.85" x14ac:dyDescent="0.3">
      <c r="B12360" s="55"/>
    </row>
    <row r="12361" spans="2:2" ht="13.85" x14ac:dyDescent="0.3">
      <c r="B12361" s="55"/>
    </row>
    <row r="12362" spans="2:2" ht="13.85" x14ac:dyDescent="0.3">
      <c r="B12362" s="55"/>
    </row>
    <row r="12363" spans="2:2" ht="13.85" x14ac:dyDescent="0.3">
      <c r="B12363" s="55"/>
    </row>
    <row r="12364" spans="2:2" ht="13.85" x14ac:dyDescent="0.3">
      <c r="B12364" s="55"/>
    </row>
    <row r="12365" spans="2:2" ht="13.85" x14ac:dyDescent="0.3">
      <c r="B12365" s="55"/>
    </row>
    <row r="12366" spans="2:2" ht="13.85" x14ac:dyDescent="0.3">
      <c r="B12366" s="55"/>
    </row>
    <row r="12367" spans="2:2" ht="13.85" x14ac:dyDescent="0.3">
      <c r="B12367" s="55"/>
    </row>
    <row r="12368" spans="2:2" ht="13.85" x14ac:dyDescent="0.3">
      <c r="B12368" s="55"/>
    </row>
    <row r="12369" spans="2:2" ht="13.85" x14ac:dyDescent="0.3">
      <c r="B12369" s="55"/>
    </row>
    <row r="12370" spans="2:2" ht="13.85" x14ac:dyDescent="0.3">
      <c r="B12370" s="55"/>
    </row>
    <row r="12371" spans="2:2" ht="13.85" x14ac:dyDescent="0.3">
      <c r="B12371" s="55"/>
    </row>
    <row r="12372" spans="2:2" ht="13.85" x14ac:dyDescent="0.3">
      <c r="B12372" s="55"/>
    </row>
    <row r="12373" spans="2:2" ht="13.85" x14ac:dyDescent="0.3">
      <c r="B12373" s="55"/>
    </row>
    <row r="12374" spans="2:2" ht="13.85" x14ac:dyDescent="0.3">
      <c r="B12374" s="55"/>
    </row>
    <row r="12375" spans="2:2" ht="13.85" x14ac:dyDescent="0.3">
      <c r="B12375" s="55"/>
    </row>
    <row r="12376" spans="2:2" ht="13.85" x14ac:dyDescent="0.3">
      <c r="B12376" s="55"/>
    </row>
    <row r="12377" spans="2:2" ht="13.85" x14ac:dyDescent="0.3">
      <c r="B12377" s="55"/>
    </row>
    <row r="12378" spans="2:2" ht="13.85" x14ac:dyDescent="0.3">
      <c r="B12378" s="55"/>
    </row>
    <row r="12379" spans="2:2" ht="13.85" x14ac:dyDescent="0.3">
      <c r="B12379" s="55"/>
    </row>
    <row r="12380" spans="2:2" ht="13.85" x14ac:dyDescent="0.3">
      <c r="B12380" s="55"/>
    </row>
    <row r="12381" spans="2:2" ht="13.85" x14ac:dyDescent="0.3">
      <c r="B12381" s="55"/>
    </row>
    <row r="12382" spans="2:2" ht="13.85" x14ac:dyDescent="0.3">
      <c r="B12382" s="55"/>
    </row>
    <row r="12383" spans="2:2" ht="13.85" x14ac:dyDescent="0.3">
      <c r="B12383" s="55"/>
    </row>
    <row r="12384" spans="2:2" ht="13.85" x14ac:dyDescent="0.3">
      <c r="B12384" s="55"/>
    </row>
    <row r="12385" spans="2:2" ht="13.85" x14ac:dyDescent="0.3">
      <c r="B12385" s="55"/>
    </row>
    <row r="12386" spans="2:2" ht="13.85" x14ac:dyDescent="0.3">
      <c r="B12386" s="55"/>
    </row>
    <row r="12387" spans="2:2" ht="13.85" x14ac:dyDescent="0.3">
      <c r="B12387" s="55"/>
    </row>
    <row r="12388" spans="2:2" ht="13.85" x14ac:dyDescent="0.3">
      <c r="B12388" s="55"/>
    </row>
    <row r="12389" spans="2:2" ht="13.85" x14ac:dyDescent="0.3">
      <c r="B12389" s="55"/>
    </row>
    <row r="12390" spans="2:2" ht="13.85" x14ac:dyDescent="0.3">
      <c r="B12390" s="55"/>
    </row>
    <row r="12391" spans="2:2" ht="13.85" x14ac:dyDescent="0.3">
      <c r="B12391" s="55"/>
    </row>
    <row r="12392" spans="2:2" ht="13.85" x14ac:dyDescent="0.3">
      <c r="B12392" s="55"/>
    </row>
    <row r="12393" spans="2:2" ht="13.85" x14ac:dyDescent="0.3">
      <c r="B12393" s="55"/>
    </row>
    <row r="12394" spans="2:2" ht="13.85" x14ac:dyDescent="0.3">
      <c r="B12394" s="55"/>
    </row>
    <row r="12395" spans="2:2" ht="13.85" x14ac:dyDescent="0.3">
      <c r="B12395" s="55"/>
    </row>
    <row r="12396" spans="2:2" ht="13.85" x14ac:dyDescent="0.3">
      <c r="B12396" s="55"/>
    </row>
    <row r="12397" spans="2:2" ht="13.85" x14ac:dyDescent="0.3">
      <c r="B12397" s="55"/>
    </row>
    <row r="12398" spans="2:2" ht="13.85" x14ac:dyDescent="0.3">
      <c r="B12398" s="55"/>
    </row>
    <row r="12399" spans="2:2" ht="13.85" x14ac:dyDescent="0.3">
      <c r="B12399" s="55"/>
    </row>
    <row r="12400" spans="2:2" ht="13.85" x14ac:dyDescent="0.3">
      <c r="B12400" s="55"/>
    </row>
    <row r="12401" spans="2:2" ht="13.85" x14ac:dyDescent="0.3">
      <c r="B12401" s="55"/>
    </row>
    <row r="12402" spans="2:2" ht="13.85" x14ac:dyDescent="0.3">
      <c r="B12402" s="55"/>
    </row>
    <row r="12403" spans="2:2" ht="13.85" x14ac:dyDescent="0.3">
      <c r="B12403" s="55"/>
    </row>
    <row r="12404" spans="2:2" ht="13.85" x14ac:dyDescent="0.3">
      <c r="B12404" s="55"/>
    </row>
    <row r="12405" spans="2:2" ht="13.85" x14ac:dyDescent="0.3">
      <c r="B12405" s="55"/>
    </row>
    <row r="12406" spans="2:2" ht="13.85" x14ac:dyDescent="0.3">
      <c r="B12406" s="55"/>
    </row>
    <row r="12407" spans="2:2" ht="13.85" x14ac:dyDescent="0.3">
      <c r="B12407" s="55"/>
    </row>
    <row r="12408" spans="2:2" ht="13.85" x14ac:dyDescent="0.3">
      <c r="B12408" s="55"/>
    </row>
    <row r="12409" spans="2:2" ht="13.85" x14ac:dyDescent="0.3">
      <c r="B12409" s="55"/>
    </row>
    <row r="12410" spans="2:2" ht="13.85" x14ac:dyDescent="0.3">
      <c r="B12410" s="55"/>
    </row>
    <row r="12411" spans="2:2" ht="13.85" x14ac:dyDescent="0.3">
      <c r="B12411" s="55"/>
    </row>
    <row r="12412" spans="2:2" ht="13.85" x14ac:dyDescent="0.3">
      <c r="B12412" s="55"/>
    </row>
    <row r="12413" spans="2:2" ht="13.85" x14ac:dyDescent="0.3">
      <c r="B12413" s="55"/>
    </row>
    <row r="12414" spans="2:2" ht="13.85" x14ac:dyDescent="0.3">
      <c r="B12414" s="55"/>
    </row>
    <row r="12415" spans="2:2" ht="13.85" x14ac:dyDescent="0.3">
      <c r="B12415" s="55"/>
    </row>
    <row r="12416" spans="2:2" ht="13.85" x14ac:dyDescent="0.3">
      <c r="B12416" s="55"/>
    </row>
    <row r="12417" spans="2:2" ht="13.85" x14ac:dyDescent="0.3">
      <c r="B12417" s="55"/>
    </row>
    <row r="12418" spans="2:2" ht="13.85" x14ac:dyDescent="0.3">
      <c r="B12418" s="55"/>
    </row>
    <row r="12419" spans="2:2" ht="13.85" x14ac:dyDescent="0.3">
      <c r="B12419" s="55"/>
    </row>
    <row r="12420" spans="2:2" ht="13.85" x14ac:dyDescent="0.3">
      <c r="B12420" s="55"/>
    </row>
    <row r="12421" spans="2:2" ht="13.85" x14ac:dyDescent="0.3">
      <c r="B12421" s="55"/>
    </row>
    <row r="12422" spans="2:2" ht="13.85" x14ac:dyDescent="0.3">
      <c r="B12422" s="55"/>
    </row>
    <row r="12423" spans="2:2" ht="13.85" x14ac:dyDescent="0.3">
      <c r="B12423" s="55"/>
    </row>
    <row r="12424" spans="2:2" ht="13.85" x14ac:dyDescent="0.3">
      <c r="B12424" s="55"/>
    </row>
    <row r="12425" spans="2:2" ht="13.85" x14ac:dyDescent="0.3">
      <c r="B12425" s="55"/>
    </row>
    <row r="12426" spans="2:2" ht="13.85" x14ac:dyDescent="0.3">
      <c r="B12426" s="55"/>
    </row>
    <row r="12427" spans="2:2" ht="13.85" x14ac:dyDescent="0.3">
      <c r="B12427" s="55"/>
    </row>
    <row r="12428" spans="2:2" ht="13.85" x14ac:dyDescent="0.3">
      <c r="B12428" s="55"/>
    </row>
    <row r="12429" spans="2:2" ht="13.85" x14ac:dyDescent="0.3">
      <c r="B12429" s="55"/>
    </row>
    <row r="12430" spans="2:2" ht="13.85" x14ac:dyDescent="0.3">
      <c r="B12430" s="55"/>
    </row>
    <row r="12431" spans="2:2" ht="13.85" x14ac:dyDescent="0.3">
      <c r="B12431" s="55"/>
    </row>
    <row r="12432" spans="2:2" ht="13.85" x14ac:dyDescent="0.3">
      <c r="B12432" s="55"/>
    </row>
    <row r="12433" spans="2:2" ht="13.85" x14ac:dyDescent="0.3">
      <c r="B12433" s="55"/>
    </row>
    <row r="12434" spans="2:2" ht="13.85" x14ac:dyDescent="0.3">
      <c r="B12434" s="55"/>
    </row>
    <row r="12435" spans="2:2" ht="13.85" x14ac:dyDescent="0.3">
      <c r="B12435" s="55"/>
    </row>
    <row r="12436" spans="2:2" ht="13.85" x14ac:dyDescent="0.3">
      <c r="B12436" s="55"/>
    </row>
    <row r="12437" spans="2:2" ht="13.85" x14ac:dyDescent="0.3">
      <c r="B12437" s="55"/>
    </row>
    <row r="12438" spans="2:2" ht="13.85" x14ac:dyDescent="0.3">
      <c r="B12438" s="55"/>
    </row>
    <row r="12439" spans="2:2" ht="13.85" x14ac:dyDescent="0.3">
      <c r="B12439" s="55"/>
    </row>
    <row r="12440" spans="2:2" ht="13.85" x14ac:dyDescent="0.3">
      <c r="B12440" s="55"/>
    </row>
    <row r="12441" spans="2:2" ht="13.85" x14ac:dyDescent="0.3">
      <c r="B12441" s="55"/>
    </row>
    <row r="12442" spans="2:2" ht="13.85" x14ac:dyDescent="0.3">
      <c r="B12442" s="55"/>
    </row>
    <row r="12443" spans="2:2" ht="13.85" x14ac:dyDescent="0.3">
      <c r="B12443" s="55"/>
    </row>
    <row r="12444" spans="2:2" ht="13.85" x14ac:dyDescent="0.3">
      <c r="B12444" s="55"/>
    </row>
    <row r="12445" spans="2:2" ht="13.85" x14ac:dyDescent="0.3">
      <c r="B12445" s="55"/>
    </row>
    <row r="12446" spans="2:2" ht="13.85" x14ac:dyDescent="0.3">
      <c r="B12446" s="55"/>
    </row>
    <row r="12447" spans="2:2" ht="13.85" x14ac:dyDescent="0.3">
      <c r="B12447" s="55"/>
    </row>
    <row r="12448" spans="2:2" ht="13.85" x14ac:dyDescent="0.3">
      <c r="B12448" s="55"/>
    </row>
    <row r="12449" spans="2:2" ht="13.85" x14ac:dyDescent="0.3">
      <c r="B12449" s="55"/>
    </row>
    <row r="12450" spans="2:2" ht="13.85" x14ac:dyDescent="0.3">
      <c r="B12450" s="55"/>
    </row>
    <row r="12451" spans="2:2" ht="13.85" x14ac:dyDescent="0.3">
      <c r="B12451" s="55"/>
    </row>
    <row r="12452" spans="2:2" ht="13.85" x14ac:dyDescent="0.3">
      <c r="B12452" s="55"/>
    </row>
    <row r="12453" spans="2:2" ht="13.85" x14ac:dyDescent="0.3">
      <c r="B12453" s="55"/>
    </row>
    <row r="12454" spans="2:2" ht="13.85" x14ac:dyDescent="0.3">
      <c r="B12454" s="55"/>
    </row>
    <row r="12455" spans="2:2" ht="13.85" x14ac:dyDescent="0.3">
      <c r="B12455" s="55"/>
    </row>
    <row r="12456" spans="2:2" ht="13.85" x14ac:dyDescent="0.3">
      <c r="B12456" s="55"/>
    </row>
    <row r="12457" spans="2:2" ht="13.85" x14ac:dyDescent="0.3">
      <c r="B12457" s="55"/>
    </row>
    <row r="12458" spans="2:2" ht="13.85" x14ac:dyDescent="0.3">
      <c r="B12458" s="55"/>
    </row>
    <row r="12459" spans="2:2" ht="13.85" x14ac:dyDescent="0.3">
      <c r="B12459" s="55"/>
    </row>
    <row r="12460" spans="2:2" ht="13.85" x14ac:dyDescent="0.3">
      <c r="B12460" s="55"/>
    </row>
    <row r="12461" spans="2:2" ht="13.85" x14ac:dyDescent="0.3">
      <c r="B12461" s="55"/>
    </row>
    <row r="12462" spans="2:2" ht="13.85" x14ac:dyDescent="0.3">
      <c r="B12462" s="55"/>
    </row>
    <row r="12463" spans="2:2" ht="13.85" x14ac:dyDescent="0.3">
      <c r="B12463" s="55"/>
    </row>
    <row r="12464" spans="2:2" ht="13.85" x14ac:dyDescent="0.3">
      <c r="B12464" s="55"/>
    </row>
    <row r="12465" spans="2:2" ht="13.85" x14ac:dyDescent="0.3">
      <c r="B12465" s="55"/>
    </row>
    <row r="12466" spans="2:2" ht="13.85" x14ac:dyDescent="0.3">
      <c r="B12466" s="55"/>
    </row>
    <row r="12467" spans="2:2" ht="13.85" x14ac:dyDescent="0.3">
      <c r="B12467" s="55"/>
    </row>
    <row r="12468" spans="2:2" ht="13.85" x14ac:dyDescent="0.3">
      <c r="B12468" s="55"/>
    </row>
    <row r="12469" spans="2:2" ht="13.85" x14ac:dyDescent="0.3">
      <c r="B12469" s="55"/>
    </row>
    <row r="12470" spans="2:2" ht="13.85" x14ac:dyDescent="0.3">
      <c r="B12470" s="55"/>
    </row>
    <row r="12471" spans="2:2" ht="13.85" x14ac:dyDescent="0.3">
      <c r="B12471" s="55"/>
    </row>
    <row r="12472" spans="2:2" ht="13.85" x14ac:dyDescent="0.3">
      <c r="B12472" s="55"/>
    </row>
    <row r="12473" spans="2:2" ht="13.85" x14ac:dyDescent="0.3">
      <c r="B12473" s="55"/>
    </row>
    <row r="12474" spans="2:2" ht="13.85" x14ac:dyDescent="0.3">
      <c r="B12474" s="55"/>
    </row>
    <row r="12475" spans="2:2" ht="13.85" x14ac:dyDescent="0.3">
      <c r="B12475" s="55"/>
    </row>
    <row r="12476" spans="2:2" ht="13.85" x14ac:dyDescent="0.3">
      <c r="B12476" s="55"/>
    </row>
    <row r="12477" spans="2:2" ht="13.85" x14ac:dyDescent="0.3">
      <c r="B12477" s="55"/>
    </row>
    <row r="12478" spans="2:2" ht="13.85" x14ac:dyDescent="0.3">
      <c r="B12478" s="55"/>
    </row>
    <row r="12479" spans="2:2" ht="13.85" x14ac:dyDescent="0.3">
      <c r="B12479" s="55"/>
    </row>
    <row r="12480" spans="2:2" ht="13.85" x14ac:dyDescent="0.3">
      <c r="B12480" s="55"/>
    </row>
    <row r="12481" spans="2:2" ht="13.85" x14ac:dyDescent="0.3">
      <c r="B12481" s="55"/>
    </row>
    <row r="12482" spans="2:2" ht="13.85" x14ac:dyDescent="0.3">
      <c r="B12482" s="55"/>
    </row>
    <row r="12483" spans="2:2" ht="13.85" x14ac:dyDescent="0.3">
      <c r="B12483" s="55"/>
    </row>
    <row r="12484" spans="2:2" ht="13.85" x14ac:dyDescent="0.3">
      <c r="B12484" s="55"/>
    </row>
    <row r="12485" spans="2:2" ht="13.85" x14ac:dyDescent="0.3">
      <c r="B12485" s="55"/>
    </row>
    <row r="12486" spans="2:2" ht="13.85" x14ac:dyDescent="0.3">
      <c r="B12486" s="55"/>
    </row>
    <row r="12487" spans="2:2" ht="13.85" x14ac:dyDescent="0.3">
      <c r="B12487" s="55"/>
    </row>
    <row r="12488" spans="2:2" ht="13.85" x14ac:dyDescent="0.3">
      <c r="B12488" s="55"/>
    </row>
    <row r="12489" spans="2:2" ht="13.85" x14ac:dyDescent="0.3">
      <c r="B12489" s="55"/>
    </row>
    <row r="12490" spans="2:2" ht="13.85" x14ac:dyDescent="0.3">
      <c r="B12490" s="55"/>
    </row>
    <row r="12491" spans="2:2" ht="13.85" x14ac:dyDescent="0.3">
      <c r="B12491" s="55"/>
    </row>
    <row r="12492" spans="2:2" ht="13.85" x14ac:dyDescent="0.3">
      <c r="B12492" s="55"/>
    </row>
    <row r="12493" spans="2:2" ht="13.85" x14ac:dyDescent="0.3">
      <c r="B12493" s="55"/>
    </row>
    <row r="12494" spans="2:2" ht="13.85" x14ac:dyDescent="0.3">
      <c r="B12494" s="55"/>
    </row>
    <row r="12495" spans="2:2" ht="13.85" x14ac:dyDescent="0.3">
      <c r="B12495" s="55"/>
    </row>
    <row r="12496" spans="2:2" ht="13.85" x14ac:dyDescent="0.3">
      <c r="B12496" s="55"/>
    </row>
    <row r="12497" spans="2:2" ht="13.85" x14ac:dyDescent="0.3">
      <c r="B12497" s="55"/>
    </row>
    <row r="12498" spans="2:2" ht="13.85" x14ac:dyDescent="0.3">
      <c r="B12498" s="55"/>
    </row>
    <row r="12499" spans="2:2" ht="13.85" x14ac:dyDescent="0.3">
      <c r="B12499" s="55"/>
    </row>
    <row r="12500" spans="2:2" ht="13.85" x14ac:dyDescent="0.3">
      <c r="B12500" s="55"/>
    </row>
    <row r="12501" spans="2:2" ht="13.85" x14ac:dyDescent="0.3">
      <c r="B12501" s="55"/>
    </row>
    <row r="12502" spans="2:2" ht="13.85" x14ac:dyDescent="0.3">
      <c r="B12502" s="55"/>
    </row>
    <row r="12503" spans="2:2" ht="13.85" x14ac:dyDescent="0.3">
      <c r="B12503" s="55"/>
    </row>
    <row r="12504" spans="2:2" ht="13.85" x14ac:dyDescent="0.3">
      <c r="B12504" s="55"/>
    </row>
    <row r="12505" spans="2:2" ht="13.85" x14ac:dyDescent="0.3">
      <c r="B12505" s="55"/>
    </row>
    <row r="12506" spans="2:2" ht="13.85" x14ac:dyDescent="0.3">
      <c r="B12506" s="55"/>
    </row>
    <row r="12507" spans="2:2" ht="13.85" x14ac:dyDescent="0.3">
      <c r="B12507" s="55"/>
    </row>
    <row r="12508" spans="2:2" ht="13.85" x14ac:dyDescent="0.3">
      <c r="B12508" s="55"/>
    </row>
    <row r="12509" spans="2:2" ht="13.85" x14ac:dyDescent="0.3">
      <c r="B12509" s="55"/>
    </row>
    <row r="12510" spans="2:2" ht="13.85" x14ac:dyDescent="0.3">
      <c r="B12510" s="55"/>
    </row>
    <row r="12511" spans="2:2" ht="13.85" x14ac:dyDescent="0.3">
      <c r="B12511" s="55"/>
    </row>
    <row r="12512" spans="2:2" ht="13.85" x14ac:dyDescent="0.3">
      <c r="B12512" s="55"/>
    </row>
    <row r="12513" spans="2:2" ht="13.85" x14ac:dyDescent="0.3">
      <c r="B12513" s="55"/>
    </row>
    <row r="12514" spans="2:2" ht="13.85" x14ac:dyDescent="0.3">
      <c r="B12514" s="55"/>
    </row>
    <row r="12515" spans="2:2" ht="13.85" x14ac:dyDescent="0.3">
      <c r="B12515" s="55"/>
    </row>
    <row r="12516" spans="2:2" ht="13.85" x14ac:dyDescent="0.3">
      <c r="B12516" s="55"/>
    </row>
    <row r="12517" spans="2:2" ht="13.85" x14ac:dyDescent="0.3">
      <c r="B12517" s="55"/>
    </row>
    <row r="12518" spans="2:2" ht="13.85" x14ac:dyDescent="0.3">
      <c r="B12518" s="55"/>
    </row>
    <row r="12519" spans="2:2" ht="13.85" x14ac:dyDescent="0.3">
      <c r="B12519" s="55"/>
    </row>
    <row r="12520" spans="2:2" ht="13.85" x14ac:dyDescent="0.3">
      <c r="B12520" s="55"/>
    </row>
    <row r="12521" spans="2:2" ht="13.85" x14ac:dyDescent="0.3">
      <c r="B12521" s="55"/>
    </row>
    <row r="12522" spans="2:2" ht="13.85" x14ac:dyDescent="0.3">
      <c r="B12522" s="55"/>
    </row>
    <row r="12523" spans="2:2" ht="13.85" x14ac:dyDescent="0.3">
      <c r="B12523" s="55"/>
    </row>
    <row r="12524" spans="2:2" ht="13.85" x14ac:dyDescent="0.3">
      <c r="B12524" s="55"/>
    </row>
    <row r="12525" spans="2:2" ht="13.85" x14ac:dyDescent="0.3">
      <c r="B12525" s="55"/>
    </row>
    <row r="12526" spans="2:2" ht="13.85" x14ac:dyDescent="0.3">
      <c r="B12526" s="55"/>
    </row>
    <row r="12527" spans="2:2" ht="13.85" x14ac:dyDescent="0.3">
      <c r="B12527" s="55"/>
    </row>
    <row r="12528" spans="2:2" ht="13.85" x14ac:dyDescent="0.3">
      <c r="B12528" s="55"/>
    </row>
    <row r="12529" spans="2:2" ht="13.85" x14ac:dyDescent="0.3">
      <c r="B12529" s="55"/>
    </row>
    <row r="12530" spans="2:2" ht="13.85" x14ac:dyDescent="0.3">
      <c r="B12530" s="55"/>
    </row>
    <row r="12531" spans="2:2" ht="13.85" x14ac:dyDescent="0.3">
      <c r="B12531" s="55"/>
    </row>
    <row r="12532" spans="2:2" ht="13.85" x14ac:dyDescent="0.3">
      <c r="B12532" s="55"/>
    </row>
    <row r="12533" spans="2:2" ht="13.85" x14ac:dyDescent="0.3">
      <c r="B12533" s="55"/>
    </row>
    <row r="12534" spans="2:2" ht="13.85" x14ac:dyDescent="0.3">
      <c r="B12534" s="55"/>
    </row>
    <row r="12535" spans="2:2" ht="13.85" x14ac:dyDescent="0.3">
      <c r="B12535" s="55"/>
    </row>
    <row r="12536" spans="2:2" ht="13.85" x14ac:dyDescent="0.3">
      <c r="B12536" s="55"/>
    </row>
    <row r="12537" spans="2:2" ht="13.85" x14ac:dyDescent="0.3">
      <c r="B12537" s="55"/>
    </row>
    <row r="12538" spans="2:2" ht="13.85" x14ac:dyDescent="0.3">
      <c r="B12538" s="55"/>
    </row>
    <row r="12539" spans="2:2" ht="13.85" x14ac:dyDescent="0.3">
      <c r="B12539" s="55"/>
    </row>
    <row r="12540" spans="2:2" ht="13.85" x14ac:dyDescent="0.3">
      <c r="B12540" s="55"/>
    </row>
    <row r="12541" spans="2:2" ht="13.85" x14ac:dyDescent="0.3">
      <c r="B12541" s="55"/>
    </row>
    <row r="12542" spans="2:2" ht="13.85" x14ac:dyDescent="0.3">
      <c r="B12542" s="55"/>
    </row>
    <row r="12543" spans="2:2" ht="13.85" x14ac:dyDescent="0.3">
      <c r="B12543" s="55"/>
    </row>
    <row r="12544" spans="2:2" ht="13.85" x14ac:dyDescent="0.3">
      <c r="B12544" s="55"/>
    </row>
    <row r="12545" spans="2:2" ht="13.85" x14ac:dyDescent="0.3">
      <c r="B12545" s="55"/>
    </row>
    <row r="12546" spans="2:2" ht="13.85" x14ac:dyDescent="0.3">
      <c r="B12546" s="55"/>
    </row>
    <row r="12547" spans="2:2" ht="13.85" x14ac:dyDescent="0.3">
      <c r="B12547" s="55"/>
    </row>
    <row r="12548" spans="2:2" ht="13.85" x14ac:dyDescent="0.3">
      <c r="B12548" s="55"/>
    </row>
    <row r="12549" spans="2:2" ht="13.85" x14ac:dyDescent="0.3">
      <c r="B12549" s="55"/>
    </row>
    <row r="12550" spans="2:2" ht="13.85" x14ac:dyDescent="0.3">
      <c r="B12550" s="55"/>
    </row>
    <row r="12551" spans="2:2" ht="13.85" x14ac:dyDescent="0.3">
      <c r="B12551" s="55"/>
    </row>
    <row r="12552" spans="2:2" ht="13.85" x14ac:dyDescent="0.3">
      <c r="B12552" s="55"/>
    </row>
    <row r="12553" spans="2:2" ht="13.85" x14ac:dyDescent="0.3">
      <c r="B12553" s="55"/>
    </row>
    <row r="12554" spans="2:2" ht="13.85" x14ac:dyDescent="0.3">
      <c r="B12554" s="55"/>
    </row>
    <row r="12555" spans="2:2" ht="13.85" x14ac:dyDescent="0.3">
      <c r="B12555" s="55"/>
    </row>
    <row r="12556" spans="2:2" ht="13.85" x14ac:dyDescent="0.3">
      <c r="B12556" s="55"/>
    </row>
    <row r="12557" spans="2:2" ht="13.85" x14ac:dyDescent="0.3">
      <c r="B12557" s="55"/>
    </row>
    <row r="12558" spans="2:2" ht="13.85" x14ac:dyDescent="0.3">
      <c r="B12558" s="55"/>
    </row>
    <row r="12559" spans="2:2" ht="13.85" x14ac:dyDescent="0.3">
      <c r="B12559" s="55"/>
    </row>
    <row r="12560" spans="2:2" ht="13.85" x14ac:dyDescent="0.3">
      <c r="B12560" s="55"/>
    </row>
    <row r="12561" spans="2:2" ht="13.85" x14ac:dyDescent="0.3">
      <c r="B12561" s="55"/>
    </row>
    <row r="12562" spans="2:2" ht="13.85" x14ac:dyDescent="0.3">
      <c r="B12562" s="55"/>
    </row>
    <row r="12563" spans="2:2" ht="13.85" x14ac:dyDescent="0.3">
      <c r="B12563" s="55"/>
    </row>
    <row r="12564" spans="2:2" ht="13.85" x14ac:dyDescent="0.3">
      <c r="B12564" s="55"/>
    </row>
    <row r="12565" spans="2:2" ht="13.85" x14ac:dyDescent="0.3">
      <c r="B12565" s="55"/>
    </row>
    <row r="12566" spans="2:2" ht="13.85" x14ac:dyDescent="0.3">
      <c r="B12566" s="55"/>
    </row>
    <row r="12567" spans="2:2" ht="13.85" x14ac:dyDescent="0.3">
      <c r="B12567" s="55"/>
    </row>
    <row r="12568" spans="2:2" ht="13.85" x14ac:dyDescent="0.3">
      <c r="B12568" s="55"/>
    </row>
    <row r="12569" spans="2:2" ht="13.85" x14ac:dyDescent="0.3">
      <c r="B12569" s="55"/>
    </row>
    <row r="12570" spans="2:2" ht="13.85" x14ac:dyDescent="0.3">
      <c r="B12570" s="55"/>
    </row>
    <row r="12571" spans="2:2" ht="13.85" x14ac:dyDescent="0.3">
      <c r="B12571" s="55"/>
    </row>
    <row r="12572" spans="2:2" ht="13.85" x14ac:dyDescent="0.3">
      <c r="B12572" s="55"/>
    </row>
    <row r="12573" spans="2:2" ht="13.85" x14ac:dyDescent="0.3">
      <c r="B12573" s="55"/>
    </row>
    <row r="12574" spans="2:2" ht="13.85" x14ac:dyDescent="0.3">
      <c r="B12574" s="55"/>
    </row>
    <row r="12575" spans="2:2" ht="13.85" x14ac:dyDescent="0.3">
      <c r="B12575" s="55"/>
    </row>
    <row r="12576" spans="2:2" ht="13.85" x14ac:dyDescent="0.3">
      <c r="B12576" s="55"/>
    </row>
    <row r="12577" spans="2:2" ht="13.85" x14ac:dyDescent="0.3">
      <c r="B12577" s="55"/>
    </row>
    <row r="12578" spans="2:2" ht="13.85" x14ac:dyDescent="0.3">
      <c r="B12578" s="55"/>
    </row>
    <row r="12579" spans="2:2" ht="13.85" x14ac:dyDescent="0.3">
      <c r="B12579" s="55"/>
    </row>
    <row r="12580" spans="2:2" ht="13.85" x14ac:dyDescent="0.3">
      <c r="B12580" s="55"/>
    </row>
    <row r="12581" spans="2:2" ht="13.85" x14ac:dyDescent="0.3">
      <c r="B12581" s="55"/>
    </row>
    <row r="12582" spans="2:2" ht="13.85" x14ac:dyDescent="0.3">
      <c r="B12582" s="55"/>
    </row>
    <row r="12583" spans="2:2" ht="13.85" x14ac:dyDescent="0.3">
      <c r="B12583" s="55"/>
    </row>
    <row r="12584" spans="2:2" ht="13.85" x14ac:dyDescent="0.3">
      <c r="B12584" s="55"/>
    </row>
    <row r="12585" spans="2:2" ht="13.85" x14ac:dyDescent="0.3">
      <c r="B12585" s="55"/>
    </row>
    <row r="12586" spans="2:2" ht="13.85" x14ac:dyDescent="0.3">
      <c r="B12586" s="55"/>
    </row>
    <row r="12587" spans="2:2" ht="13.85" x14ac:dyDescent="0.3">
      <c r="B12587" s="55"/>
    </row>
    <row r="12588" spans="2:2" ht="13.85" x14ac:dyDescent="0.3">
      <c r="B12588" s="55"/>
    </row>
    <row r="12589" spans="2:2" ht="13.85" x14ac:dyDescent="0.3">
      <c r="B12589" s="55"/>
    </row>
    <row r="12590" spans="2:2" ht="13.85" x14ac:dyDescent="0.3">
      <c r="B12590" s="55"/>
    </row>
    <row r="12591" spans="2:2" ht="13.85" x14ac:dyDescent="0.3">
      <c r="B12591" s="55"/>
    </row>
    <row r="12592" spans="2:2" ht="13.85" x14ac:dyDescent="0.3">
      <c r="B12592" s="55"/>
    </row>
    <row r="12593" spans="2:2" ht="13.85" x14ac:dyDescent="0.3">
      <c r="B12593" s="55"/>
    </row>
    <row r="12594" spans="2:2" ht="13.85" x14ac:dyDescent="0.3">
      <c r="B12594" s="55"/>
    </row>
    <row r="12595" spans="2:2" ht="13.85" x14ac:dyDescent="0.3">
      <c r="B12595" s="55"/>
    </row>
    <row r="12596" spans="2:2" ht="13.85" x14ac:dyDescent="0.3">
      <c r="B12596" s="55"/>
    </row>
    <row r="12597" spans="2:2" ht="13.85" x14ac:dyDescent="0.3">
      <c r="B12597" s="55"/>
    </row>
    <row r="12598" spans="2:2" ht="13.85" x14ac:dyDescent="0.3">
      <c r="B12598" s="55"/>
    </row>
    <row r="12599" spans="2:2" ht="13.85" x14ac:dyDescent="0.3">
      <c r="B12599" s="55"/>
    </row>
    <row r="12600" spans="2:2" ht="13.85" x14ac:dyDescent="0.3">
      <c r="B12600" s="55"/>
    </row>
    <row r="12601" spans="2:2" ht="13.85" x14ac:dyDescent="0.3">
      <c r="B12601" s="55"/>
    </row>
    <row r="12602" spans="2:2" ht="13.85" x14ac:dyDescent="0.3">
      <c r="B12602" s="55"/>
    </row>
    <row r="12603" spans="2:2" ht="13.85" x14ac:dyDescent="0.3">
      <c r="B12603" s="55"/>
    </row>
    <row r="12604" spans="2:2" ht="13.85" x14ac:dyDescent="0.3">
      <c r="B12604" s="55"/>
    </row>
    <row r="12605" spans="2:2" ht="13.85" x14ac:dyDescent="0.3">
      <c r="B12605" s="55"/>
    </row>
    <row r="12606" spans="2:2" ht="13.85" x14ac:dyDescent="0.3">
      <c r="B12606" s="55"/>
    </row>
    <row r="12607" spans="2:2" ht="13.85" x14ac:dyDescent="0.3">
      <c r="B12607" s="55"/>
    </row>
    <row r="12608" spans="2:2" ht="13.85" x14ac:dyDescent="0.3">
      <c r="B12608" s="55"/>
    </row>
    <row r="12609" spans="2:2" ht="13.85" x14ac:dyDescent="0.3">
      <c r="B12609" s="55"/>
    </row>
    <row r="12610" spans="2:2" ht="13.85" x14ac:dyDescent="0.3">
      <c r="B12610" s="55"/>
    </row>
    <row r="12611" spans="2:2" ht="13.85" x14ac:dyDescent="0.3">
      <c r="B12611" s="55"/>
    </row>
    <row r="12612" spans="2:2" ht="13.85" x14ac:dyDescent="0.3">
      <c r="B12612" s="55"/>
    </row>
    <row r="12613" spans="2:2" ht="13.85" x14ac:dyDescent="0.3">
      <c r="B12613" s="55"/>
    </row>
    <row r="12614" spans="2:2" ht="13.85" x14ac:dyDescent="0.3">
      <c r="B12614" s="55"/>
    </row>
    <row r="12615" spans="2:2" ht="13.85" x14ac:dyDescent="0.3">
      <c r="B12615" s="55"/>
    </row>
    <row r="12616" spans="2:2" ht="13.85" x14ac:dyDescent="0.3">
      <c r="B12616" s="55"/>
    </row>
    <row r="12617" spans="2:2" ht="13.85" x14ac:dyDescent="0.3">
      <c r="B12617" s="55"/>
    </row>
    <row r="12618" spans="2:2" ht="13.85" x14ac:dyDescent="0.3">
      <c r="B12618" s="55"/>
    </row>
    <row r="12619" spans="2:2" ht="13.85" x14ac:dyDescent="0.3">
      <c r="B12619" s="55"/>
    </row>
    <row r="12620" spans="2:2" ht="13.85" x14ac:dyDescent="0.3">
      <c r="B12620" s="55"/>
    </row>
    <row r="12621" spans="2:2" ht="13.85" x14ac:dyDescent="0.3">
      <c r="B12621" s="55"/>
    </row>
    <row r="12622" spans="2:2" ht="13.85" x14ac:dyDescent="0.3">
      <c r="B12622" s="55"/>
    </row>
    <row r="12623" spans="2:2" ht="13.85" x14ac:dyDescent="0.3">
      <c r="B12623" s="55"/>
    </row>
    <row r="12624" spans="2:2" ht="13.85" x14ac:dyDescent="0.3">
      <c r="B12624" s="55"/>
    </row>
    <row r="12625" spans="2:2" ht="13.85" x14ac:dyDescent="0.3">
      <c r="B12625" s="55"/>
    </row>
    <row r="12626" spans="2:2" ht="13.85" x14ac:dyDescent="0.3">
      <c r="B12626" s="55"/>
    </row>
    <row r="12627" spans="2:2" ht="13.85" x14ac:dyDescent="0.3">
      <c r="B12627" s="55"/>
    </row>
    <row r="12628" spans="2:2" ht="13.85" x14ac:dyDescent="0.3">
      <c r="B12628" s="55"/>
    </row>
    <row r="12629" spans="2:2" ht="13.85" x14ac:dyDescent="0.3">
      <c r="B12629" s="55"/>
    </row>
    <row r="12630" spans="2:2" ht="13.85" x14ac:dyDescent="0.3">
      <c r="B12630" s="55"/>
    </row>
    <row r="12631" spans="2:2" ht="13.85" x14ac:dyDescent="0.3">
      <c r="B12631" s="55"/>
    </row>
    <row r="12632" spans="2:2" ht="13.85" x14ac:dyDescent="0.3">
      <c r="B12632" s="55"/>
    </row>
    <row r="12633" spans="2:2" ht="13.85" x14ac:dyDescent="0.3">
      <c r="B12633" s="55"/>
    </row>
    <row r="12634" spans="2:2" ht="13.85" x14ac:dyDescent="0.3">
      <c r="B12634" s="55"/>
    </row>
    <row r="12635" spans="2:2" ht="13.85" x14ac:dyDescent="0.3">
      <c r="B12635" s="55"/>
    </row>
    <row r="12636" spans="2:2" ht="13.85" x14ac:dyDescent="0.3">
      <c r="B12636" s="55"/>
    </row>
    <row r="12637" spans="2:2" ht="13.85" x14ac:dyDescent="0.3">
      <c r="B12637" s="55"/>
    </row>
    <row r="12638" spans="2:2" ht="13.85" x14ac:dyDescent="0.3">
      <c r="B12638" s="55"/>
    </row>
    <row r="12639" spans="2:2" ht="13.85" x14ac:dyDescent="0.3">
      <c r="B12639" s="55"/>
    </row>
    <row r="12640" spans="2:2" ht="13.85" x14ac:dyDescent="0.3">
      <c r="B12640" s="55"/>
    </row>
    <row r="12641" spans="2:2" ht="13.85" x14ac:dyDescent="0.3">
      <c r="B12641" s="55"/>
    </row>
    <row r="12642" spans="2:2" ht="13.85" x14ac:dyDescent="0.3">
      <c r="B12642" s="55"/>
    </row>
    <row r="12643" spans="2:2" ht="13.85" x14ac:dyDescent="0.3">
      <c r="B12643" s="55"/>
    </row>
    <row r="12644" spans="2:2" ht="13.85" x14ac:dyDescent="0.3">
      <c r="B12644" s="55"/>
    </row>
    <row r="12645" spans="2:2" ht="13.85" x14ac:dyDescent="0.3">
      <c r="B12645" s="55"/>
    </row>
    <row r="12646" spans="2:2" ht="13.85" x14ac:dyDescent="0.3">
      <c r="B12646" s="55"/>
    </row>
    <row r="12647" spans="2:2" ht="13.85" x14ac:dyDescent="0.3">
      <c r="B12647" s="55"/>
    </row>
    <row r="12648" spans="2:2" ht="13.85" x14ac:dyDescent="0.3">
      <c r="B12648" s="55"/>
    </row>
    <row r="12649" spans="2:2" ht="13.85" x14ac:dyDescent="0.3">
      <c r="B12649" s="55"/>
    </row>
    <row r="12650" spans="2:2" ht="13.85" x14ac:dyDescent="0.3">
      <c r="B12650" s="55"/>
    </row>
    <row r="12651" spans="2:2" ht="13.85" x14ac:dyDescent="0.3">
      <c r="B12651" s="55"/>
    </row>
    <row r="12652" spans="2:2" ht="13.85" x14ac:dyDescent="0.3">
      <c r="B12652" s="55"/>
    </row>
    <row r="12653" spans="2:2" ht="13.85" x14ac:dyDescent="0.3">
      <c r="B12653" s="55"/>
    </row>
    <row r="12654" spans="2:2" ht="13.85" x14ac:dyDescent="0.3">
      <c r="B12654" s="55"/>
    </row>
    <row r="12655" spans="2:2" ht="13.85" x14ac:dyDescent="0.3">
      <c r="B12655" s="55"/>
    </row>
    <row r="12656" spans="2:2" ht="13.85" x14ac:dyDescent="0.3">
      <c r="B12656" s="55"/>
    </row>
    <row r="12657" spans="2:2" ht="13.85" x14ac:dyDescent="0.3">
      <c r="B12657" s="55"/>
    </row>
    <row r="12658" spans="2:2" ht="13.85" x14ac:dyDescent="0.3">
      <c r="B12658" s="55"/>
    </row>
    <row r="12659" spans="2:2" ht="13.85" x14ac:dyDescent="0.3">
      <c r="B12659" s="55"/>
    </row>
    <row r="12660" spans="2:2" ht="13.85" x14ac:dyDescent="0.3">
      <c r="B12660" s="55"/>
    </row>
    <row r="12661" spans="2:2" ht="13.85" x14ac:dyDescent="0.3">
      <c r="B12661" s="55"/>
    </row>
    <row r="12662" spans="2:2" ht="13.85" x14ac:dyDescent="0.3">
      <c r="B12662" s="55"/>
    </row>
    <row r="12663" spans="2:2" ht="13.85" x14ac:dyDescent="0.3">
      <c r="B12663" s="55"/>
    </row>
    <row r="12664" spans="2:2" ht="13.85" x14ac:dyDescent="0.3">
      <c r="B12664" s="55"/>
    </row>
    <row r="12665" spans="2:2" ht="13.85" x14ac:dyDescent="0.3">
      <c r="B12665" s="55"/>
    </row>
    <row r="12666" spans="2:2" ht="13.85" x14ac:dyDescent="0.3">
      <c r="B12666" s="55"/>
    </row>
    <row r="12667" spans="2:2" ht="13.85" x14ac:dyDescent="0.3">
      <c r="B12667" s="55"/>
    </row>
    <row r="12668" spans="2:2" ht="13.85" x14ac:dyDescent="0.3">
      <c r="B12668" s="55"/>
    </row>
    <row r="12669" spans="2:2" ht="13.85" x14ac:dyDescent="0.3">
      <c r="B12669" s="55"/>
    </row>
    <row r="12670" spans="2:2" ht="13.85" x14ac:dyDescent="0.3">
      <c r="B12670" s="55"/>
    </row>
    <row r="12671" spans="2:2" ht="13.85" x14ac:dyDescent="0.3">
      <c r="B12671" s="55"/>
    </row>
    <row r="12672" spans="2:2" ht="13.85" x14ac:dyDescent="0.3">
      <c r="B12672" s="55"/>
    </row>
    <row r="12673" spans="2:2" ht="13.85" x14ac:dyDescent="0.3">
      <c r="B12673" s="55"/>
    </row>
    <row r="12674" spans="2:2" ht="13.85" x14ac:dyDescent="0.3">
      <c r="B12674" s="55"/>
    </row>
    <row r="12675" spans="2:2" ht="13.85" x14ac:dyDescent="0.3">
      <c r="B12675" s="55"/>
    </row>
    <row r="12676" spans="2:2" ht="13.85" x14ac:dyDescent="0.3">
      <c r="B12676" s="55"/>
    </row>
    <row r="12677" spans="2:2" ht="13.85" x14ac:dyDescent="0.3">
      <c r="B12677" s="55"/>
    </row>
    <row r="12678" spans="2:2" ht="13.85" x14ac:dyDescent="0.3">
      <c r="B12678" s="55"/>
    </row>
    <row r="12679" spans="2:2" ht="13.85" x14ac:dyDescent="0.3">
      <c r="B12679" s="55"/>
    </row>
    <row r="12680" spans="2:2" ht="13.85" x14ac:dyDescent="0.3">
      <c r="B12680" s="55"/>
    </row>
    <row r="12681" spans="2:2" ht="13.85" x14ac:dyDescent="0.3">
      <c r="B12681" s="55"/>
    </row>
    <row r="12682" spans="2:2" ht="13.85" x14ac:dyDescent="0.3">
      <c r="B12682" s="55"/>
    </row>
    <row r="12683" spans="2:2" ht="13.85" x14ac:dyDescent="0.3">
      <c r="B12683" s="55"/>
    </row>
    <row r="12684" spans="2:2" ht="13.85" x14ac:dyDescent="0.3">
      <c r="B12684" s="55"/>
    </row>
    <row r="12685" spans="2:2" ht="13.85" x14ac:dyDescent="0.3">
      <c r="B12685" s="55"/>
    </row>
    <row r="12686" spans="2:2" ht="13.85" x14ac:dyDescent="0.3">
      <c r="B12686" s="55"/>
    </row>
    <row r="12687" spans="2:2" ht="13.85" x14ac:dyDescent="0.3">
      <c r="B12687" s="55"/>
    </row>
    <row r="12688" spans="2:2" ht="13.85" x14ac:dyDescent="0.3">
      <c r="B12688" s="55"/>
    </row>
    <row r="12689" spans="2:2" ht="13.85" x14ac:dyDescent="0.3">
      <c r="B12689" s="55"/>
    </row>
    <row r="12690" spans="2:2" ht="13.85" x14ac:dyDescent="0.3">
      <c r="B12690" s="55"/>
    </row>
    <row r="12691" spans="2:2" ht="13.85" x14ac:dyDescent="0.3">
      <c r="B12691" s="55"/>
    </row>
    <row r="12692" spans="2:2" ht="13.85" x14ac:dyDescent="0.3">
      <c r="B12692" s="55"/>
    </row>
    <row r="12693" spans="2:2" ht="13.85" x14ac:dyDescent="0.3">
      <c r="B12693" s="55"/>
    </row>
    <row r="12694" spans="2:2" ht="13.85" x14ac:dyDescent="0.3">
      <c r="B12694" s="55"/>
    </row>
    <row r="12695" spans="2:2" ht="13.85" x14ac:dyDescent="0.3">
      <c r="B12695" s="55"/>
    </row>
    <row r="12696" spans="2:2" ht="13.85" x14ac:dyDescent="0.3">
      <c r="B12696" s="55"/>
    </row>
    <row r="12697" spans="2:2" ht="13.85" x14ac:dyDescent="0.3">
      <c r="B12697" s="55"/>
    </row>
    <row r="12698" spans="2:2" ht="13.85" x14ac:dyDescent="0.3">
      <c r="B12698" s="55"/>
    </row>
    <row r="12699" spans="2:2" ht="13.85" x14ac:dyDescent="0.3">
      <c r="B12699" s="55"/>
    </row>
    <row r="12700" spans="2:2" ht="13.85" x14ac:dyDescent="0.3">
      <c r="B12700" s="55"/>
    </row>
    <row r="12701" spans="2:2" ht="13.85" x14ac:dyDescent="0.3">
      <c r="B12701" s="55"/>
    </row>
    <row r="12702" spans="2:2" ht="13.85" x14ac:dyDescent="0.3">
      <c r="B12702" s="55"/>
    </row>
    <row r="12703" spans="2:2" ht="13.85" x14ac:dyDescent="0.3">
      <c r="B12703" s="55"/>
    </row>
    <row r="12704" spans="2:2" ht="13.85" x14ac:dyDescent="0.3">
      <c r="B12704" s="55"/>
    </row>
    <row r="12705" spans="2:2" ht="13.85" x14ac:dyDescent="0.3">
      <c r="B12705" s="55"/>
    </row>
    <row r="12706" spans="2:2" ht="13.85" x14ac:dyDescent="0.3">
      <c r="B12706" s="55"/>
    </row>
    <row r="12707" spans="2:2" ht="13.85" x14ac:dyDescent="0.3">
      <c r="B12707" s="55"/>
    </row>
    <row r="12708" spans="2:2" ht="13.85" x14ac:dyDescent="0.3">
      <c r="B12708" s="55"/>
    </row>
    <row r="12709" spans="2:2" ht="13.85" x14ac:dyDescent="0.3">
      <c r="B12709" s="55"/>
    </row>
    <row r="12710" spans="2:2" ht="13.85" x14ac:dyDescent="0.3">
      <c r="B12710" s="55"/>
    </row>
    <row r="12711" spans="2:2" ht="13.85" x14ac:dyDescent="0.3">
      <c r="B12711" s="55"/>
    </row>
    <row r="12712" spans="2:2" ht="13.85" x14ac:dyDescent="0.3">
      <c r="B12712" s="55"/>
    </row>
    <row r="12713" spans="2:2" ht="13.85" x14ac:dyDescent="0.3">
      <c r="B12713" s="55"/>
    </row>
    <row r="12714" spans="2:2" ht="13.85" x14ac:dyDescent="0.3">
      <c r="B12714" s="55"/>
    </row>
    <row r="12715" spans="2:2" ht="13.85" x14ac:dyDescent="0.3">
      <c r="B12715" s="55"/>
    </row>
    <row r="12716" spans="2:2" ht="13.85" x14ac:dyDescent="0.3">
      <c r="B12716" s="55"/>
    </row>
    <row r="12717" spans="2:2" ht="13.85" x14ac:dyDescent="0.3">
      <c r="B12717" s="55"/>
    </row>
    <row r="12718" spans="2:2" ht="13.85" x14ac:dyDescent="0.3">
      <c r="B12718" s="55"/>
    </row>
    <row r="12719" spans="2:2" ht="13.85" x14ac:dyDescent="0.3">
      <c r="B12719" s="55"/>
    </row>
    <row r="12720" spans="2:2" ht="13.85" x14ac:dyDescent="0.3">
      <c r="B12720" s="55"/>
    </row>
    <row r="12721" spans="2:2" ht="13.85" x14ac:dyDescent="0.3">
      <c r="B12721" s="55"/>
    </row>
    <row r="12722" spans="2:2" ht="13.85" x14ac:dyDescent="0.3">
      <c r="B12722" s="55"/>
    </row>
    <row r="12723" spans="2:2" ht="13.85" x14ac:dyDescent="0.3">
      <c r="B12723" s="55"/>
    </row>
    <row r="12724" spans="2:2" ht="13.85" x14ac:dyDescent="0.3">
      <c r="B12724" s="55"/>
    </row>
    <row r="12725" spans="2:2" ht="13.85" x14ac:dyDescent="0.3">
      <c r="B12725" s="55"/>
    </row>
    <row r="12726" spans="2:2" ht="13.85" x14ac:dyDescent="0.3">
      <c r="B12726" s="55"/>
    </row>
    <row r="12727" spans="2:2" ht="13.85" x14ac:dyDescent="0.3">
      <c r="B12727" s="55"/>
    </row>
    <row r="12728" spans="2:2" ht="13.85" x14ac:dyDescent="0.3">
      <c r="B12728" s="55"/>
    </row>
    <row r="12729" spans="2:2" ht="13.85" x14ac:dyDescent="0.3">
      <c r="B12729" s="55"/>
    </row>
    <row r="12730" spans="2:2" ht="13.85" x14ac:dyDescent="0.3">
      <c r="B12730" s="55"/>
    </row>
    <row r="12731" spans="2:2" ht="13.85" x14ac:dyDescent="0.3">
      <c r="B12731" s="55"/>
    </row>
    <row r="12732" spans="2:2" ht="13.85" x14ac:dyDescent="0.3">
      <c r="B12732" s="55"/>
    </row>
    <row r="12733" spans="2:2" ht="13.85" x14ac:dyDescent="0.3">
      <c r="B12733" s="55"/>
    </row>
    <row r="12734" spans="2:2" ht="13.85" x14ac:dyDescent="0.3">
      <c r="B12734" s="55"/>
    </row>
    <row r="12735" spans="2:2" ht="13.85" x14ac:dyDescent="0.3">
      <c r="B12735" s="55"/>
    </row>
    <row r="12736" spans="2:2" ht="13.85" x14ac:dyDescent="0.3">
      <c r="B12736" s="55"/>
    </row>
    <row r="12737" spans="2:2" ht="13.85" x14ac:dyDescent="0.3">
      <c r="B12737" s="55"/>
    </row>
    <row r="12738" spans="2:2" ht="13.85" x14ac:dyDescent="0.3">
      <c r="B12738" s="55"/>
    </row>
    <row r="12739" spans="2:2" ht="13.85" x14ac:dyDescent="0.3">
      <c r="B12739" s="55"/>
    </row>
    <row r="12740" spans="2:2" ht="13.85" x14ac:dyDescent="0.3">
      <c r="B12740" s="55"/>
    </row>
    <row r="12741" spans="2:2" ht="13.85" x14ac:dyDescent="0.3">
      <c r="B12741" s="55"/>
    </row>
    <row r="12742" spans="2:2" ht="13.85" x14ac:dyDescent="0.3">
      <c r="B12742" s="55"/>
    </row>
    <row r="12743" spans="2:2" ht="13.85" x14ac:dyDescent="0.3">
      <c r="B12743" s="55"/>
    </row>
    <row r="12744" spans="2:2" ht="13.85" x14ac:dyDescent="0.3">
      <c r="B12744" s="55"/>
    </row>
    <row r="12745" spans="2:2" ht="13.85" x14ac:dyDescent="0.3">
      <c r="B12745" s="55"/>
    </row>
    <row r="12746" spans="2:2" ht="13.85" x14ac:dyDescent="0.3">
      <c r="B12746" s="55"/>
    </row>
    <row r="12747" spans="2:2" ht="13.85" x14ac:dyDescent="0.3">
      <c r="B12747" s="55"/>
    </row>
    <row r="12748" spans="2:2" ht="13.85" x14ac:dyDescent="0.3">
      <c r="B12748" s="55"/>
    </row>
    <row r="12749" spans="2:2" ht="13.85" x14ac:dyDescent="0.3">
      <c r="B12749" s="55"/>
    </row>
    <row r="12750" spans="2:2" ht="13.85" x14ac:dyDescent="0.3">
      <c r="B12750" s="55"/>
    </row>
    <row r="12751" spans="2:2" ht="13.85" x14ac:dyDescent="0.3">
      <c r="B12751" s="55"/>
    </row>
    <row r="12752" spans="2:2" ht="13.85" x14ac:dyDescent="0.3">
      <c r="B12752" s="55"/>
    </row>
    <row r="12753" spans="2:2" ht="13.85" x14ac:dyDescent="0.3">
      <c r="B12753" s="55"/>
    </row>
    <row r="12754" spans="2:2" ht="13.85" x14ac:dyDescent="0.3">
      <c r="B12754" s="55"/>
    </row>
    <row r="12755" spans="2:2" ht="13.85" x14ac:dyDescent="0.3">
      <c r="B12755" s="55"/>
    </row>
    <row r="12756" spans="2:2" ht="13.85" x14ac:dyDescent="0.3">
      <c r="B12756" s="55"/>
    </row>
    <row r="12757" spans="2:2" ht="13.85" x14ac:dyDescent="0.3">
      <c r="B12757" s="55"/>
    </row>
    <row r="12758" spans="2:2" ht="13.85" x14ac:dyDescent="0.3">
      <c r="B12758" s="55"/>
    </row>
    <row r="12759" spans="2:2" ht="13.85" x14ac:dyDescent="0.3">
      <c r="B12759" s="55"/>
    </row>
    <row r="12760" spans="2:2" ht="13.85" x14ac:dyDescent="0.3">
      <c r="B12760" s="55"/>
    </row>
    <row r="12761" spans="2:2" ht="13.85" x14ac:dyDescent="0.3">
      <c r="B12761" s="55"/>
    </row>
    <row r="12762" spans="2:2" ht="13.85" x14ac:dyDescent="0.3">
      <c r="B12762" s="55"/>
    </row>
    <row r="12763" spans="2:2" ht="13.85" x14ac:dyDescent="0.3">
      <c r="B12763" s="55"/>
    </row>
    <row r="12764" spans="2:2" ht="13.85" x14ac:dyDescent="0.3">
      <c r="B12764" s="55"/>
    </row>
    <row r="12765" spans="2:2" ht="13.85" x14ac:dyDescent="0.3">
      <c r="B12765" s="55"/>
    </row>
    <row r="12766" spans="2:2" ht="13.85" x14ac:dyDescent="0.3">
      <c r="B12766" s="55"/>
    </row>
    <row r="12767" spans="2:2" ht="13.85" x14ac:dyDescent="0.3">
      <c r="B12767" s="55"/>
    </row>
    <row r="12768" spans="2:2" ht="13.85" x14ac:dyDescent="0.3">
      <c r="B12768" s="55"/>
    </row>
    <row r="12769" spans="2:2" ht="13.85" x14ac:dyDescent="0.3">
      <c r="B12769" s="55"/>
    </row>
    <row r="12770" spans="2:2" ht="13.85" x14ac:dyDescent="0.3">
      <c r="B12770" s="55"/>
    </row>
    <row r="12771" spans="2:2" ht="13.85" x14ac:dyDescent="0.3">
      <c r="B12771" s="55"/>
    </row>
    <row r="12772" spans="2:2" ht="13.85" x14ac:dyDescent="0.3">
      <c r="B12772" s="55"/>
    </row>
    <row r="12773" spans="2:2" ht="13.85" x14ac:dyDescent="0.3">
      <c r="B12773" s="55"/>
    </row>
    <row r="12774" spans="2:2" ht="13.85" x14ac:dyDescent="0.3">
      <c r="B12774" s="55"/>
    </row>
    <row r="12775" spans="2:2" ht="13.85" x14ac:dyDescent="0.3">
      <c r="B12775" s="55"/>
    </row>
    <row r="12776" spans="2:2" ht="13.85" x14ac:dyDescent="0.3">
      <c r="B12776" s="55"/>
    </row>
    <row r="12777" spans="2:2" ht="13.85" x14ac:dyDescent="0.3">
      <c r="B12777" s="55"/>
    </row>
    <row r="12778" spans="2:2" ht="13.85" x14ac:dyDescent="0.3">
      <c r="B12778" s="55"/>
    </row>
    <row r="12779" spans="2:2" ht="13.85" x14ac:dyDescent="0.3">
      <c r="B12779" s="55"/>
    </row>
    <row r="12780" spans="2:2" ht="13.85" x14ac:dyDescent="0.3">
      <c r="B12780" s="55"/>
    </row>
    <row r="12781" spans="2:2" ht="13.85" x14ac:dyDescent="0.3">
      <c r="B12781" s="55"/>
    </row>
    <row r="12782" spans="2:2" ht="13.85" x14ac:dyDescent="0.3">
      <c r="B12782" s="55"/>
    </row>
    <row r="12783" spans="2:2" ht="13.85" x14ac:dyDescent="0.3">
      <c r="B12783" s="55"/>
    </row>
    <row r="12784" spans="2:2" ht="13.85" x14ac:dyDescent="0.3">
      <c r="B12784" s="55"/>
    </row>
    <row r="12785" spans="2:2" ht="13.85" x14ac:dyDescent="0.3">
      <c r="B12785" s="55"/>
    </row>
    <row r="12786" spans="2:2" ht="13.85" x14ac:dyDescent="0.3">
      <c r="B12786" s="55"/>
    </row>
    <row r="12787" spans="2:2" ht="13.85" x14ac:dyDescent="0.3">
      <c r="B12787" s="55"/>
    </row>
    <row r="12788" spans="2:2" ht="13.85" x14ac:dyDescent="0.3">
      <c r="B12788" s="55"/>
    </row>
    <row r="12789" spans="2:2" ht="13.85" x14ac:dyDescent="0.3">
      <c r="B12789" s="55"/>
    </row>
    <row r="12790" spans="2:2" ht="13.85" x14ac:dyDescent="0.3">
      <c r="B12790" s="55"/>
    </row>
    <row r="12791" spans="2:2" ht="13.85" x14ac:dyDescent="0.3">
      <c r="B12791" s="55"/>
    </row>
    <row r="12792" spans="2:2" ht="13.85" x14ac:dyDescent="0.3">
      <c r="B12792" s="55"/>
    </row>
    <row r="12793" spans="2:2" ht="13.85" x14ac:dyDescent="0.3">
      <c r="B12793" s="55"/>
    </row>
    <row r="12794" spans="2:2" ht="13.85" x14ac:dyDescent="0.3">
      <c r="B12794" s="55"/>
    </row>
    <row r="12795" spans="2:2" ht="13.85" x14ac:dyDescent="0.3">
      <c r="B12795" s="55"/>
    </row>
    <row r="12796" spans="2:2" ht="13.85" x14ac:dyDescent="0.3">
      <c r="B12796" s="55"/>
    </row>
    <row r="12797" spans="2:2" ht="13.85" x14ac:dyDescent="0.3">
      <c r="B12797" s="55"/>
    </row>
    <row r="12798" spans="2:2" ht="13.85" x14ac:dyDescent="0.3">
      <c r="B12798" s="55"/>
    </row>
    <row r="12799" spans="2:2" ht="13.85" x14ac:dyDescent="0.3">
      <c r="B12799" s="55"/>
    </row>
    <row r="12800" spans="2:2" ht="13.85" x14ac:dyDescent="0.3">
      <c r="B12800" s="55"/>
    </row>
    <row r="12801" spans="2:2" ht="13.85" x14ac:dyDescent="0.3">
      <c r="B12801" s="55"/>
    </row>
    <row r="12802" spans="2:2" ht="13.85" x14ac:dyDescent="0.3">
      <c r="B12802" s="55"/>
    </row>
    <row r="12803" spans="2:2" ht="13.85" x14ac:dyDescent="0.3">
      <c r="B12803" s="55"/>
    </row>
    <row r="12804" spans="2:2" ht="13.85" x14ac:dyDescent="0.3">
      <c r="B12804" s="55"/>
    </row>
    <row r="12805" spans="2:2" ht="13.85" x14ac:dyDescent="0.3">
      <c r="B12805" s="55"/>
    </row>
    <row r="12806" spans="2:2" ht="13.85" x14ac:dyDescent="0.3">
      <c r="B12806" s="55"/>
    </row>
    <row r="12807" spans="2:2" ht="13.85" x14ac:dyDescent="0.3">
      <c r="B12807" s="55"/>
    </row>
    <row r="12808" spans="2:2" ht="13.85" x14ac:dyDescent="0.3">
      <c r="B12808" s="55"/>
    </row>
    <row r="12809" spans="2:2" ht="13.85" x14ac:dyDescent="0.3">
      <c r="B12809" s="55"/>
    </row>
    <row r="12810" spans="2:2" ht="13.85" x14ac:dyDescent="0.3">
      <c r="B12810" s="55"/>
    </row>
    <row r="12811" spans="2:2" ht="13.85" x14ac:dyDescent="0.3">
      <c r="B12811" s="55"/>
    </row>
    <row r="12812" spans="2:2" ht="13.85" x14ac:dyDescent="0.3">
      <c r="B12812" s="55"/>
    </row>
    <row r="12813" spans="2:2" ht="13.85" x14ac:dyDescent="0.3">
      <c r="B12813" s="55"/>
    </row>
    <row r="12814" spans="2:2" ht="13.85" x14ac:dyDescent="0.3">
      <c r="B12814" s="55"/>
    </row>
    <row r="12815" spans="2:2" ht="13.85" x14ac:dyDescent="0.3">
      <c r="B12815" s="55"/>
    </row>
    <row r="12816" spans="2:2" ht="13.85" x14ac:dyDescent="0.3">
      <c r="B12816" s="55"/>
    </row>
    <row r="12817" spans="2:2" ht="13.85" x14ac:dyDescent="0.3">
      <c r="B12817" s="55"/>
    </row>
    <row r="12818" spans="2:2" ht="13.85" x14ac:dyDescent="0.3">
      <c r="B12818" s="55"/>
    </row>
    <row r="12819" spans="2:2" ht="13.85" x14ac:dyDescent="0.3">
      <c r="B12819" s="55"/>
    </row>
    <row r="12820" spans="2:2" ht="13.85" x14ac:dyDescent="0.3">
      <c r="B12820" s="55"/>
    </row>
    <row r="12821" spans="2:2" ht="13.85" x14ac:dyDescent="0.3">
      <c r="B12821" s="55"/>
    </row>
    <row r="12822" spans="2:2" ht="13.85" x14ac:dyDescent="0.3">
      <c r="B12822" s="55"/>
    </row>
    <row r="12823" spans="2:2" ht="13.85" x14ac:dyDescent="0.3">
      <c r="B12823" s="55"/>
    </row>
    <row r="12824" spans="2:2" ht="13.85" x14ac:dyDescent="0.3">
      <c r="B12824" s="55"/>
    </row>
    <row r="12825" spans="2:2" ht="13.85" x14ac:dyDescent="0.3">
      <c r="B12825" s="55"/>
    </row>
    <row r="12826" spans="2:2" ht="13.85" x14ac:dyDescent="0.3">
      <c r="B12826" s="55"/>
    </row>
    <row r="12827" spans="2:2" ht="13.85" x14ac:dyDescent="0.3">
      <c r="B12827" s="55"/>
    </row>
    <row r="12828" spans="2:2" ht="13.85" x14ac:dyDescent="0.3">
      <c r="B12828" s="55"/>
    </row>
    <row r="12829" spans="2:2" ht="13.85" x14ac:dyDescent="0.3">
      <c r="B12829" s="55"/>
    </row>
    <row r="12830" spans="2:2" ht="13.85" x14ac:dyDescent="0.3">
      <c r="B12830" s="55"/>
    </row>
    <row r="12831" spans="2:2" ht="13.85" x14ac:dyDescent="0.3">
      <c r="B12831" s="55"/>
    </row>
    <row r="12832" spans="2:2" ht="13.85" x14ac:dyDescent="0.3">
      <c r="B12832" s="55"/>
    </row>
    <row r="12833" spans="2:2" ht="13.85" x14ac:dyDescent="0.3">
      <c r="B12833" s="55"/>
    </row>
    <row r="12834" spans="2:2" ht="13.85" x14ac:dyDescent="0.3">
      <c r="B12834" s="55"/>
    </row>
    <row r="12835" spans="2:2" ht="13.85" x14ac:dyDescent="0.3">
      <c r="B12835" s="55"/>
    </row>
    <row r="12836" spans="2:2" ht="13.85" x14ac:dyDescent="0.3">
      <c r="B12836" s="55"/>
    </row>
    <row r="12837" spans="2:2" ht="13.85" x14ac:dyDescent="0.3">
      <c r="B12837" s="55"/>
    </row>
    <row r="12838" spans="2:2" ht="13.85" x14ac:dyDescent="0.3">
      <c r="B12838" s="55"/>
    </row>
    <row r="12839" spans="2:2" ht="13.85" x14ac:dyDescent="0.3">
      <c r="B12839" s="55"/>
    </row>
    <row r="12840" spans="2:2" ht="13.85" x14ac:dyDescent="0.3">
      <c r="B12840" s="55"/>
    </row>
    <row r="12841" spans="2:2" ht="13.85" x14ac:dyDescent="0.3">
      <c r="B12841" s="55"/>
    </row>
    <row r="12842" spans="2:2" ht="13.85" x14ac:dyDescent="0.3">
      <c r="B12842" s="55"/>
    </row>
    <row r="12843" spans="2:2" ht="13.85" x14ac:dyDescent="0.3">
      <c r="B12843" s="55"/>
    </row>
    <row r="12844" spans="2:2" ht="13.85" x14ac:dyDescent="0.3">
      <c r="B12844" s="55"/>
    </row>
    <row r="12845" spans="2:2" ht="13.85" x14ac:dyDescent="0.3">
      <c r="B12845" s="55"/>
    </row>
    <row r="12846" spans="2:2" ht="13.85" x14ac:dyDescent="0.3">
      <c r="B12846" s="55"/>
    </row>
    <row r="12847" spans="2:2" ht="13.85" x14ac:dyDescent="0.3">
      <c r="B12847" s="55"/>
    </row>
    <row r="12848" spans="2:2" ht="13.85" x14ac:dyDescent="0.3">
      <c r="B12848" s="55"/>
    </row>
    <row r="12849" spans="2:2" ht="13.85" x14ac:dyDescent="0.3">
      <c r="B12849" s="55"/>
    </row>
    <row r="12850" spans="2:2" ht="13.85" x14ac:dyDescent="0.3">
      <c r="B12850" s="55"/>
    </row>
    <row r="12851" spans="2:2" ht="13.85" x14ac:dyDescent="0.3">
      <c r="B12851" s="55"/>
    </row>
    <row r="12852" spans="2:2" ht="13.85" x14ac:dyDescent="0.3">
      <c r="B12852" s="55"/>
    </row>
    <row r="12853" spans="2:2" ht="13.85" x14ac:dyDescent="0.3">
      <c r="B12853" s="55"/>
    </row>
    <row r="12854" spans="2:2" ht="13.85" x14ac:dyDescent="0.3">
      <c r="B12854" s="55"/>
    </row>
    <row r="12855" spans="2:2" ht="13.85" x14ac:dyDescent="0.3">
      <c r="B12855" s="55"/>
    </row>
    <row r="12856" spans="2:2" ht="13.85" x14ac:dyDescent="0.3">
      <c r="B12856" s="55"/>
    </row>
    <row r="12857" spans="2:2" ht="13.85" x14ac:dyDescent="0.3">
      <c r="B12857" s="55"/>
    </row>
    <row r="12858" spans="2:2" ht="13.85" x14ac:dyDescent="0.3">
      <c r="B12858" s="55"/>
    </row>
    <row r="12859" spans="2:2" ht="13.85" x14ac:dyDescent="0.3">
      <c r="B12859" s="55"/>
    </row>
    <row r="12860" spans="2:2" ht="13.85" x14ac:dyDescent="0.3">
      <c r="B12860" s="55"/>
    </row>
    <row r="12861" spans="2:2" ht="13.85" x14ac:dyDescent="0.3">
      <c r="B12861" s="55"/>
    </row>
    <row r="12862" spans="2:2" ht="13.85" x14ac:dyDescent="0.3">
      <c r="B12862" s="55"/>
    </row>
    <row r="12863" spans="2:2" ht="13.85" x14ac:dyDescent="0.3">
      <c r="B12863" s="55"/>
    </row>
    <row r="12864" spans="2:2" ht="13.85" x14ac:dyDescent="0.3">
      <c r="B12864" s="55"/>
    </row>
    <row r="12865" spans="2:2" ht="13.85" x14ac:dyDescent="0.3">
      <c r="B12865" s="55"/>
    </row>
    <row r="12866" spans="2:2" ht="13.85" x14ac:dyDescent="0.3">
      <c r="B12866" s="55"/>
    </row>
    <row r="12867" spans="2:2" ht="13.85" x14ac:dyDescent="0.3">
      <c r="B12867" s="55"/>
    </row>
    <row r="12868" spans="2:2" ht="13.85" x14ac:dyDescent="0.3">
      <c r="B12868" s="55"/>
    </row>
    <row r="12869" spans="2:2" ht="13.85" x14ac:dyDescent="0.3">
      <c r="B12869" s="55"/>
    </row>
    <row r="12870" spans="2:2" ht="13.85" x14ac:dyDescent="0.3">
      <c r="B12870" s="55"/>
    </row>
    <row r="12871" spans="2:2" ht="13.85" x14ac:dyDescent="0.3">
      <c r="B12871" s="55"/>
    </row>
    <row r="12872" spans="2:2" ht="13.85" x14ac:dyDescent="0.3">
      <c r="B12872" s="55"/>
    </row>
    <row r="12873" spans="2:2" ht="13.85" x14ac:dyDescent="0.3">
      <c r="B12873" s="55"/>
    </row>
    <row r="12874" spans="2:2" ht="13.85" x14ac:dyDescent="0.3">
      <c r="B12874" s="55"/>
    </row>
    <row r="12875" spans="2:2" ht="13.85" x14ac:dyDescent="0.3">
      <c r="B12875" s="55"/>
    </row>
    <row r="12876" spans="2:2" ht="13.85" x14ac:dyDescent="0.3">
      <c r="B12876" s="55"/>
    </row>
    <row r="12877" spans="2:2" ht="13.85" x14ac:dyDescent="0.3">
      <c r="B12877" s="55"/>
    </row>
    <row r="12878" spans="2:2" ht="13.85" x14ac:dyDescent="0.3">
      <c r="B12878" s="55"/>
    </row>
    <row r="12879" spans="2:2" ht="13.85" x14ac:dyDescent="0.3">
      <c r="B12879" s="55"/>
    </row>
    <row r="12880" spans="2:2" ht="13.85" x14ac:dyDescent="0.3">
      <c r="B12880" s="55"/>
    </row>
    <row r="12881" spans="2:2" ht="13.85" x14ac:dyDescent="0.3">
      <c r="B12881" s="55"/>
    </row>
    <row r="12882" spans="2:2" ht="13.85" x14ac:dyDescent="0.3">
      <c r="B12882" s="55"/>
    </row>
    <row r="12883" spans="2:2" ht="13.85" x14ac:dyDescent="0.3">
      <c r="B12883" s="55"/>
    </row>
    <row r="12884" spans="2:2" ht="13.85" x14ac:dyDescent="0.3">
      <c r="B12884" s="55"/>
    </row>
    <row r="12885" spans="2:2" ht="13.85" x14ac:dyDescent="0.3">
      <c r="B12885" s="55"/>
    </row>
    <row r="12886" spans="2:2" ht="13.85" x14ac:dyDescent="0.3">
      <c r="B12886" s="55"/>
    </row>
    <row r="12887" spans="2:2" ht="13.85" x14ac:dyDescent="0.3">
      <c r="B12887" s="55"/>
    </row>
    <row r="12888" spans="2:2" ht="13.85" x14ac:dyDescent="0.3">
      <c r="B12888" s="55"/>
    </row>
    <row r="12889" spans="2:2" ht="13.85" x14ac:dyDescent="0.3">
      <c r="B12889" s="55"/>
    </row>
    <row r="12890" spans="2:2" ht="13.85" x14ac:dyDescent="0.3">
      <c r="B12890" s="55"/>
    </row>
    <row r="12891" spans="2:2" ht="13.85" x14ac:dyDescent="0.3">
      <c r="B12891" s="55"/>
    </row>
    <row r="12892" spans="2:2" ht="13.85" x14ac:dyDescent="0.3">
      <c r="B12892" s="55"/>
    </row>
    <row r="12893" spans="2:2" ht="13.85" x14ac:dyDescent="0.3">
      <c r="B12893" s="55"/>
    </row>
    <row r="12894" spans="2:2" ht="13.85" x14ac:dyDescent="0.3">
      <c r="B12894" s="55"/>
    </row>
    <row r="12895" spans="2:2" ht="13.85" x14ac:dyDescent="0.3">
      <c r="B12895" s="55"/>
    </row>
    <row r="12896" spans="2:2" ht="13.85" x14ac:dyDescent="0.3">
      <c r="B12896" s="55"/>
    </row>
    <row r="12897" spans="2:2" ht="13.85" x14ac:dyDescent="0.3">
      <c r="B12897" s="55"/>
    </row>
    <row r="12898" spans="2:2" ht="13.85" x14ac:dyDescent="0.3">
      <c r="B12898" s="55"/>
    </row>
    <row r="12899" spans="2:2" ht="13.85" x14ac:dyDescent="0.3">
      <c r="B12899" s="55"/>
    </row>
    <row r="12900" spans="2:2" ht="13.85" x14ac:dyDescent="0.3">
      <c r="B12900" s="55"/>
    </row>
    <row r="12901" spans="2:2" ht="13.85" x14ac:dyDescent="0.3">
      <c r="B12901" s="55"/>
    </row>
    <row r="12902" spans="2:2" ht="13.85" x14ac:dyDescent="0.3">
      <c r="B12902" s="55"/>
    </row>
    <row r="12903" spans="2:2" ht="13.85" x14ac:dyDescent="0.3">
      <c r="B12903" s="55"/>
    </row>
    <row r="12904" spans="2:2" ht="13.85" x14ac:dyDescent="0.3">
      <c r="B12904" s="55"/>
    </row>
    <row r="12905" spans="2:2" ht="13.85" x14ac:dyDescent="0.3">
      <c r="B12905" s="55"/>
    </row>
    <row r="12906" spans="2:2" ht="13.85" x14ac:dyDescent="0.3">
      <c r="B12906" s="55"/>
    </row>
    <row r="12907" spans="2:2" ht="13.85" x14ac:dyDescent="0.3">
      <c r="B12907" s="55"/>
    </row>
    <row r="12908" spans="2:2" ht="13.85" x14ac:dyDescent="0.3">
      <c r="B12908" s="55"/>
    </row>
    <row r="12909" spans="2:2" ht="13.85" x14ac:dyDescent="0.3">
      <c r="B12909" s="55"/>
    </row>
    <row r="12910" spans="2:2" ht="13.85" x14ac:dyDescent="0.3">
      <c r="B12910" s="55"/>
    </row>
    <row r="12911" spans="2:2" ht="13.85" x14ac:dyDescent="0.3">
      <c r="B12911" s="55"/>
    </row>
    <row r="12912" spans="2:2" ht="13.85" x14ac:dyDescent="0.3">
      <c r="B12912" s="55"/>
    </row>
    <row r="12913" spans="2:2" ht="13.85" x14ac:dyDescent="0.3">
      <c r="B12913" s="55"/>
    </row>
    <row r="12914" spans="2:2" ht="13.85" x14ac:dyDescent="0.3">
      <c r="B12914" s="55"/>
    </row>
    <row r="12915" spans="2:2" ht="13.85" x14ac:dyDescent="0.3">
      <c r="B12915" s="55"/>
    </row>
    <row r="12916" spans="2:2" ht="13.85" x14ac:dyDescent="0.3">
      <c r="B12916" s="55"/>
    </row>
    <row r="12917" spans="2:2" ht="13.85" x14ac:dyDescent="0.3">
      <c r="B12917" s="55"/>
    </row>
    <row r="12918" spans="2:2" ht="13.85" x14ac:dyDescent="0.3">
      <c r="B12918" s="55"/>
    </row>
    <row r="12919" spans="2:2" ht="13.85" x14ac:dyDescent="0.3">
      <c r="B12919" s="55"/>
    </row>
    <row r="12920" spans="2:2" ht="13.85" x14ac:dyDescent="0.3">
      <c r="B12920" s="55"/>
    </row>
    <row r="12921" spans="2:2" ht="13.85" x14ac:dyDescent="0.3">
      <c r="B12921" s="55"/>
    </row>
    <row r="12922" spans="2:2" ht="13.85" x14ac:dyDescent="0.3">
      <c r="B12922" s="55"/>
    </row>
    <row r="12923" spans="2:2" ht="13.85" x14ac:dyDescent="0.3">
      <c r="B12923" s="55"/>
    </row>
    <row r="12924" spans="2:2" ht="13.85" x14ac:dyDescent="0.3">
      <c r="B12924" s="55"/>
    </row>
    <row r="12925" spans="2:2" ht="13.85" x14ac:dyDescent="0.3">
      <c r="B12925" s="55"/>
    </row>
    <row r="12926" spans="2:2" ht="13.85" x14ac:dyDescent="0.3">
      <c r="B12926" s="55"/>
    </row>
    <row r="12927" spans="2:2" ht="13.85" x14ac:dyDescent="0.3">
      <c r="B12927" s="55"/>
    </row>
    <row r="12928" spans="2:2" ht="13.85" x14ac:dyDescent="0.3">
      <c r="B12928" s="55"/>
    </row>
    <row r="12929" spans="2:2" ht="13.85" x14ac:dyDescent="0.3">
      <c r="B12929" s="55"/>
    </row>
    <row r="12930" spans="2:2" ht="13.85" x14ac:dyDescent="0.3">
      <c r="B12930" s="55"/>
    </row>
    <row r="12931" spans="2:2" ht="13.85" x14ac:dyDescent="0.3">
      <c r="B12931" s="55"/>
    </row>
    <row r="12932" spans="2:2" ht="13.85" x14ac:dyDescent="0.3">
      <c r="B12932" s="55"/>
    </row>
    <row r="12933" spans="2:2" ht="13.85" x14ac:dyDescent="0.3">
      <c r="B12933" s="55"/>
    </row>
    <row r="12934" spans="2:2" ht="13.85" x14ac:dyDescent="0.3">
      <c r="B12934" s="55"/>
    </row>
    <row r="12935" spans="2:2" ht="13.85" x14ac:dyDescent="0.3">
      <c r="B12935" s="55"/>
    </row>
    <row r="12936" spans="2:2" ht="13.85" x14ac:dyDescent="0.3">
      <c r="B12936" s="55"/>
    </row>
    <row r="12937" spans="2:2" ht="13.85" x14ac:dyDescent="0.3">
      <c r="B12937" s="55"/>
    </row>
    <row r="12938" spans="2:2" ht="13.85" x14ac:dyDescent="0.3">
      <c r="B12938" s="55"/>
    </row>
    <row r="12939" spans="2:2" ht="13.85" x14ac:dyDescent="0.3">
      <c r="B12939" s="55"/>
    </row>
    <row r="12940" spans="2:2" ht="13.85" x14ac:dyDescent="0.3">
      <c r="B12940" s="55"/>
    </row>
    <row r="12941" spans="2:2" ht="13.85" x14ac:dyDescent="0.3">
      <c r="B12941" s="55"/>
    </row>
    <row r="12942" spans="2:2" ht="13.85" x14ac:dyDescent="0.3">
      <c r="B12942" s="55"/>
    </row>
    <row r="12943" spans="2:2" ht="13.85" x14ac:dyDescent="0.3">
      <c r="B12943" s="55"/>
    </row>
    <row r="12944" spans="2:2" ht="13.85" x14ac:dyDescent="0.3">
      <c r="B12944" s="55"/>
    </row>
    <row r="12945" spans="2:2" ht="13.85" x14ac:dyDescent="0.3">
      <c r="B12945" s="55"/>
    </row>
    <row r="12946" spans="2:2" ht="13.85" x14ac:dyDescent="0.3">
      <c r="B12946" s="55"/>
    </row>
    <row r="12947" spans="2:2" ht="13.85" x14ac:dyDescent="0.3">
      <c r="B12947" s="55"/>
    </row>
    <row r="12948" spans="2:2" ht="13.85" x14ac:dyDescent="0.3">
      <c r="B12948" s="55"/>
    </row>
    <row r="12949" spans="2:2" ht="13.85" x14ac:dyDescent="0.3">
      <c r="B12949" s="55"/>
    </row>
    <row r="12950" spans="2:2" ht="13.85" x14ac:dyDescent="0.3">
      <c r="B12950" s="55"/>
    </row>
    <row r="12951" spans="2:2" ht="13.85" x14ac:dyDescent="0.3">
      <c r="B12951" s="55"/>
    </row>
    <row r="12952" spans="2:2" ht="13.85" x14ac:dyDescent="0.3">
      <c r="B12952" s="55"/>
    </row>
    <row r="12953" spans="2:2" ht="13.85" x14ac:dyDescent="0.3">
      <c r="B12953" s="55"/>
    </row>
    <row r="12954" spans="2:2" ht="13.85" x14ac:dyDescent="0.3">
      <c r="B12954" s="55"/>
    </row>
    <row r="12955" spans="2:2" ht="13.85" x14ac:dyDescent="0.3">
      <c r="B12955" s="55"/>
    </row>
    <row r="12956" spans="2:2" ht="13.85" x14ac:dyDescent="0.3">
      <c r="B12956" s="55"/>
    </row>
    <row r="12957" spans="2:2" ht="13.85" x14ac:dyDescent="0.3">
      <c r="B12957" s="55"/>
    </row>
    <row r="12958" spans="2:2" ht="13.85" x14ac:dyDescent="0.3">
      <c r="B12958" s="55"/>
    </row>
    <row r="12959" spans="2:2" ht="13.85" x14ac:dyDescent="0.3">
      <c r="B12959" s="55"/>
    </row>
    <row r="12960" spans="2:2" ht="13.85" x14ac:dyDescent="0.3">
      <c r="B12960" s="55"/>
    </row>
    <row r="12961" spans="2:2" ht="13.85" x14ac:dyDescent="0.3">
      <c r="B12961" s="55"/>
    </row>
    <row r="12962" spans="2:2" ht="13.85" x14ac:dyDescent="0.3">
      <c r="B12962" s="55"/>
    </row>
    <row r="12963" spans="2:2" ht="13.85" x14ac:dyDescent="0.3">
      <c r="B12963" s="55"/>
    </row>
    <row r="12964" spans="2:2" ht="13.85" x14ac:dyDescent="0.3">
      <c r="B12964" s="55"/>
    </row>
    <row r="12965" spans="2:2" ht="13.85" x14ac:dyDescent="0.3">
      <c r="B12965" s="55"/>
    </row>
    <row r="12966" spans="2:2" ht="13.85" x14ac:dyDescent="0.3">
      <c r="B12966" s="55"/>
    </row>
    <row r="12967" spans="2:2" ht="13.85" x14ac:dyDescent="0.3">
      <c r="B12967" s="55"/>
    </row>
    <row r="12968" spans="2:2" ht="13.85" x14ac:dyDescent="0.3">
      <c r="B12968" s="55"/>
    </row>
    <row r="12969" spans="2:2" ht="13.85" x14ac:dyDescent="0.3">
      <c r="B12969" s="55"/>
    </row>
    <row r="12970" spans="2:2" ht="13.85" x14ac:dyDescent="0.3">
      <c r="B12970" s="55"/>
    </row>
    <row r="12971" spans="2:2" ht="13.85" x14ac:dyDescent="0.3">
      <c r="B12971" s="55"/>
    </row>
    <row r="12972" spans="2:2" ht="13.85" x14ac:dyDescent="0.3">
      <c r="B12972" s="55"/>
    </row>
    <row r="12973" spans="2:2" ht="13.85" x14ac:dyDescent="0.3">
      <c r="B12973" s="55"/>
    </row>
    <row r="12974" spans="2:2" ht="13.85" x14ac:dyDescent="0.3">
      <c r="B12974" s="55"/>
    </row>
    <row r="12975" spans="2:2" ht="13.85" x14ac:dyDescent="0.3">
      <c r="B12975" s="55"/>
    </row>
    <row r="12976" spans="2:2" ht="13.85" x14ac:dyDescent="0.3">
      <c r="B12976" s="55"/>
    </row>
    <row r="12977" spans="2:2" ht="13.85" x14ac:dyDescent="0.3">
      <c r="B12977" s="55"/>
    </row>
    <row r="12978" spans="2:2" ht="13.85" x14ac:dyDescent="0.3">
      <c r="B12978" s="55"/>
    </row>
    <row r="12979" spans="2:2" ht="13.85" x14ac:dyDescent="0.3">
      <c r="B12979" s="55"/>
    </row>
    <row r="12980" spans="2:2" ht="13.85" x14ac:dyDescent="0.3">
      <c r="B12980" s="55"/>
    </row>
    <row r="12981" spans="2:2" ht="13.85" x14ac:dyDescent="0.3">
      <c r="B12981" s="55"/>
    </row>
    <row r="12982" spans="2:2" ht="13.85" x14ac:dyDescent="0.3">
      <c r="B12982" s="55"/>
    </row>
    <row r="12983" spans="2:2" ht="13.85" x14ac:dyDescent="0.3">
      <c r="B12983" s="55"/>
    </row>
    <row r="12984" spans="2:2" ht="13.85" x14ac:dyDescent="0.3">
      <c r="B12984" s="55"/>
    </row>
    <row r="12985" spans="2:2" ht="13.85" x14ac:dyDescent="0.3">
      <c r="B12985" s="55"/>
    </row>
    <row r="12986" spans="2:2" ht="13.85" x14ac:dyDescent="0.3">
      <c r="B12986" s="55"/>
    </row>
    <row r="12987" spans="2:2" ht="13.85" x14ac:dyDescent="0.3">
      <c r="B12987" s="55"/>
    </row>
    <row r="12988" spans="2:2" ht="13.85" x14ac:dyDescent="0.3">
      <c r="B12988" s="55"/>
    </row>
    <row r="12989" spans="2:2" ht="13.85" x14ac:dyDescent="0.3">
      <c r="B12989" s="55"/>
    </row>
    <row r="12990" spans="2:2" ht="13.85" x14ac:dyDescent="0.3">
      <c r="B12990" s="55"/>
    </row>
    <row r="12991" spans="2:2" ht="13.85" x14ac:dyDescent="0.3">
      <c r="B12991" s="55"/>
    </row>
    <row r="12992" spans="2:2" ht="13.85" x14ac:dyDescent="0.3">
      <c r="B12992" s="55"/>
    </row>
    <row r="12993" spans="2:2" ht="13.85" x14ac:dyDescent="0.3">
      <c r="B12993" s="55"/>
    </row>
    <row r="12994" spans="2:2" ht="13.85" x14ac:dyDescent="0.3">
      <c r="B12994" s="55"/>
    </row>
    <row r="12995" spans="2:2" ht="13.85" x14ac:dyDescent="0.3">
      <c r="B12995" s="55"/>
    </row>
    <row r="12996" spans="2:2" ht="13.85" x14ac:dyDescent="0.3">
      <c r="B12996" s="55"/>
    </row>
    <row r="12997" spans="2:2" ht="13.85" x14ac:dyDescent="0.3">
      <c r="B12997" s="55"/>
    </row>
    <row r="12998" spans="2:2" ht="13.85" x14ac:dyDescent="0.3">
      <c r="B12998" s="55"/>
    </row>
    <row r="12999" spans="2:2" ht="13.85" x14ac:dyDescent="0.3">
      <c r="B12999" s="55"/>
    </row>
    <row r="13000" spans="2:2" ht="13.85" x14ac:dyDescent="0.3">
      <c r="B13000" s="55"/>
    </row>
    <row r="13001" spans="2:2" ht="13.85" x14ac:dyDescent="0.3">
      <c r="B13001" s="55"/>
    </row>
    <row r="13002" spans="2:2" ht="13.85" x14ac:dyDescent="0.3">
      <c r="B13002" s="55"/>
    </row>
    <row r="13003" spans="2:2" ht="13.85" x14ac:dyDescent="0.3">
      <c r="B13003" s="55"/>
    </row>
    <row r="13004" spans="2:2" ht="13.85" x14ac:dyDescent="0.3">
      <c r="B13004" s="55"/>
    </row>
    <row r="13005" spans="2:2" ht="13.85" x14ac:dyDescent="0.3">
      <c r="B13005" s="55"/>
    </row>
    <row r="13006" spans="2:2" ht="13.85" x14ac:dyDescent="0.3">
      <c r="B13006" s="55"/>
    </row>
    <row r="13007" spans="2:2" ht="13.85" x14ac:dyDescent="0.3">
      <c r="B13007" s="55"/>
    </row>
    <row r="13008" spans="2:2" ht="13.85" x14ac:dyDescent="0.3">
      <c r="B13008" s="55"/>
    </row>
    <row r="13009" spans="2:2" ht="13.85" x14ac:dyDescent="0.3">
      <c r="B13009" s="55"/>
    </row>
    <row r="13010" spans="2:2" ht="13.85" x14ac:dyDescent="0.3">
      <c r="B13010" s="55"/>
    </row>
    <row r="13011" spans="2:2" ht="13.85" x14ac:dyDescent="0.3">
      <c r="B13011" s="55"/>
    </row>
    <row r="13012" spans="2:2" ht="13.85" x14ac:dyDescent="0.3">
      <c r="B13012" s="55"/>
    </row>
    <row r="13013" spans="2:2" ht="13.85" x14ac:dyDescent="0.3">
      <c r="B13013" s="55"/>
    </row>
    <row r="13014" spans="2:2" ht="13.85" x14ac:dyDescent="0.3">
      <c r="B13014" s="55"/>
    </row>
    <row r="13015" spans="2:2" ht="13.85" x14ac:dyDescent="0.3">
      <c r="B13015" s="55"/>
    </row>
    <row r="13016" spans="2:2" ht="13.85" x14ac:dyDescent="0.3">
      <c r="B13016" s="55"/>
    </row>
    <row r="13017" spans="2:2" ht="13.85" x14ac:dyDescent="0.3">
      <c r="B13017" s="55"/>
    </row>
    <row r="13018" spans="2:2" ht="13.85" x14ac:dyDescent="0.3">
      <c r="B13018" s="55"/>
    </row>
    <row r="13019" spans="2:2" ht="13.85" x14ac:dyDescent="0.3">
      <c r="B13019" s="55"/>
    </row>
    <row r="13020" spans="2:2" ht="13.85" x14ac:dyDescent="0.3">
      <c r="B13020" s="55"/>
    </row>
    <row r="13021" spans="2:2" ht="13.85" x14ac:dyDescent="0.3">
      <c r="B13021" s="55"/>
    </row>
    <row r="13022" spans="2:2" ht="13.85" x14ac:dyDescent="0.3">
      <c r="B13022" s="55"/>
    </row>
    <row r="13023" spans="2:2" ht="13.85" x14ac:dyDescent="0.3">
      <c r="B13023" s="55"/>
    </row>
    <row r="13024" spans="2:2" ht="13.85" x14ac:dyDescent="0.3">
      <c r="B13024" s="55"/>
    </row>
    <row r="13025" spans="2:2" ht="13.85" x14ac:dyDescent="0.3">
      <c r="B13025" s="55"/>
    </row>
    <row r="13026" spans="2:2" ht="13.85" x14ac:dyDescent="0.3">
      <c r="B13026" s="55"/>
    </row>
    <row r="13027" spans="2:2" ht="13.85" x14ac:dyDescent="0.3">
      <c r="B13027" s="55"/>
    </row>
    <row r="13028" spans="2:2" ht="13.85" x14ac:dyDescent="0.3">
      <c r="B13028" s="55"/>
    </row>
    <row r="13029" spans="2:2" ht="13.85" x14ac:dyDescent="0.3">
      <c r="B13029" s="55"/>
    </row>
    <row r="13030" spans="2:2" ht="13.85" x14ac:dyDescent="0.3">
      <c r="B13030" s="55"/>
    </row>
    <row r="13031" spans="2:2" ht="13.85" x14ac:dyDescent="0.3">
      <c r="B13031" s="55"/>
    </row>
    <row r="13032" spans="2:2" ht="13.85" x14ac:dyDescent="0.3">
      <c r="B13032" s="55"/>
    </row>
    <row r="13033" spans="2:2" ht="13.85" x14ac:dyDescent="0.3">
      <c r="B13033" s="55"/>
    </row>
    <row r="13034" spans="2:2" ht="13.85" x14ac:dyDescent="0.3">
      <c r="B13034" s="55"/>
    </row>
    <row r="13035" spans="2:2" ht="13.85" x14ac:dyDescent="0.3">
      <c r="B13035" s="55"/>
    </row>
    <row r="13036" spans="2:2" ht="13.85" x14ac:dyDescent="0.3">
      <c r="B13036" s="55"/>
    </row>
    <row r="13037" spans="2:2" ht="13.85" x14ac:dyDescent="0.3">
      <c r="B13037" s="55"/>
    </row>
    <row r="13038" spans="2:2" ht="13.85" x14ac:dyDescent="0.3">
      <c r="B13038" s="55"/>
    </row>
    <row r="13039" spans="2:2" ht="13.85" x14ac:dyDescent="0.3">
      <c r="B13039" s="55"/>
    </row>
    <row r="13040" spans="2:2" ht="13.85" x14ac:dyDescent="0.3">
      <c r="B13040" s="55"/>
    </row>
    <row r="13041" spans="2:2" ht="13.85" x14ac:dyDescent="0.3">
      <c r="B13041" s="55"/>
    </row>
    <row r="13042" spans="2:2" ht="13.85" x14ac:dyDescent="0.3">
      <c r="B13042" s="55"/>
    </row>
    <row r="13043" spans="2:2" ht="13.85" x14ac:dyDescent="0.3">
      <c r="B13043" s="55"/>
    </row>
    <row r="13044" spans="2:2" ht="13.85" x14ac:dyDescent="0.3">
      <c r="B13044" s="55"/>
    </row>
    <row r="13045" spans="2:2" ht="13.85" x14ac:dyDescent="0.3">
      <c r="B13045" s="55"/>
    </row>
    <row r="13046" spans="2:2" ht="13.85" x14ac:dyDescent="0.3">
      <c r="B13046" s="55"/>
    </row>
    <row r="13047" spans="2:2" ht="13.85" x14ac:dyDescent="0.3">
      <c r="B13047" s="55"/>
    </row>
    <row r="13048" spans="2:2" ht="13.85" x14ac:dyDescent="0.3">
      <c r="B13048" s="55"/>
    </row>
    <row r="13049" spans="2:2" ht="13.85" x14ac:dyDescent="0.3">
      <c r="B13049" s="55"/>
    </row>
    <row r="13050" spans="2:2" ht="13.85" x14ac:dyDescent="0.3">
      <c r="B13050" s="55"/>
    </row>
    <row r="13051" spans="2:2" ht="13.85" x14ac:dyDescent="0.3">
      <c r="B13051" s="55"/>
    </row>
    <row r="13052" spans="2:2" ht="13.85" x14ac:dyDescent="0.3">
      <c r="B13052" s="55"/>
    </row>
    <row r="13053" spans="2:2" ht="13.85" x14ac:dyDescent="0.3">
      <c r="B13053" s="55"/>
    </row>
    <row r="13054" spans="2:2" ht="13.85" x14ac:dyDescent="0.3">
      <c r="B13054" s="55"/>
    </row>
    <row r="13055" spans="2:2" ht="13.85" x14ac:dyDescent="0.3">
      <c r="B13055" s="55"/>
    </row>
    <row r="13056" spans="2:2" ht="13.85" x14ac:dyDescent="0.3">
      <c r="B13056" s="55"/>
    </row>
    <row r="13057" spans="2:2" ht="13.85" x14ac:dyDescent="0.3">
      <c r="B13057" s="55"/>
    </row>
    <row r="13058" spans="2:2" ht="13.85" x14ac:dyDescent="0.3">
      <c r="B13058" s="55"/>
    </row>
    <row r="13059" spans="2:2" ht="13.85" x14ac:dyDescent="0.3">
      <c r="B13059" s="55"/>
    </row>
    <row r="13060" spans="2:2" ht="13.85" x14ac:dyDescent="0.3">
      <c r="B13060" s="55"/>
    </row>
    <row r="13061" spans="2:2" ht="13.85" x14ac:dyDescent="0.3">
      <c r="B13061" s="55"/>
    </row>
    <row r="13062" spans="2:2" ht="13.85" x14ac:dyDescent="0.3">
      <c r="B13062" s="55"/>
    </row>
    <row r="13063" spans="2:2" ht="13.85" x14ac:dyDescent="0.3">
      <c r="B13063" s="55"/>
    </row>
    <row r="13064" spans="2:2" ht="13.85" x14ac:dyDescent="0.3">
      <c r="B13064" s="55"/>
    </row>
    <row r="13065" spans="2:2" ht="13.85" x14ac:dyDescent="0.3">
      <c r="B13065" s="55"/>
    </row>
    <row r="13066" spans="2:2" ht="13.85" x14ac:dyDescent="0.3">
      <c r="B13066" s="55"/>
    </row>
    <row r="13067" spans="2:2" ht="13.85" x14ac:dyDescent="0.3">
      <c r="B13067" s="55"/>
    </row>
    <row r="13068" spans="2:2" ht="13.85" x14ac:dyDescent="0.3">
      <c r="B13068" s="55"/>
    </row>
    <row r="13069" spans="2:2" ht="13.85" x14ac:dyDescent="0.3">
      <c r="B13069" s="55"/>
    </row>
    <row r="13070" spans="2:2" ht="13.85" x14ac:dyDescent="0.3">
      <c r="B13070" s="55"/>
    </row>
    <row r="13071" spans="2:2" ht="13.85" x14ac:dyDescent="0.3">
      <c r="B13071" s="55"/>
    </row>
    <row r="13072" spans="2:2" ht="13.85" x14ac:dyDescent="0.3">
      <c r="B13072" s="55"/>
    </row>
    <row r="13073" spans="2:2" ht="13.85" x14ac:dyDescent="0.3">
      <c r="B13073" s="55"/>
    </row>
    <row r="13074" spans="2:2" ht="13.85" x14ac:dyDescent="0.3">
      <c r="B13074" s="55"/>
    </row>
    <row r="13075" spans="2:2" ht="13.85" x14ac:dyDescent="0.3">
      <c r="B13075" s="55"/>
    </row>
    <row r="13076" spans="2:2" ht="13.85" x14ac:dyDescent="0.3">
      <c r="B13076" s="55"/>
    </row>
    <row r="13077" spans="2:2" ht="13.85" x14ac:dyDescent="0.3">
      <c r="B13077" s="55"/>
    </row>
    <row r="13078" spans="2:2" ht="13.85" x14ac:dyDescent="0.3">
      <c r="B13078" s="55"/>
    </row>
    <row r="13079" spans="2:2" ht="13.85" x14ac:dyDescent="0.3">
      <c r="B13079" s="55"/>
    </row>
    <row r="13080" spans="2:2" ht="13.85" x14ac:dyDescent="0.3">
      <c r="B13080" s="55"/>
    </row>
    <row r="13081" spans="2:2" ht="13.85" x14ac:dyDescent="0.3">
      <c r="B13081" s="55"/>
    </row>
    <row r="13082" spans="2:2" ht="13.85" x14ac:dyDescent="0.3">
      <c r="B13082" s="55"/>
    </row>
    <row r="13083" spans="2:2" ht="13.85" x14ac:dyDescent="0.3">
      <c r="B13083" s="55"/>
    </row>
    <row r="13084" spans="2:2" ht="13.85" x14ac:dyDescent="0.3">
      <c r="B13084" s="55"/>
    </row>
    <row r="13085" spans="2:2" ht="13.85" x14ac:dyDescent="0.3">
      <c r="B13085" s="55"/>
    </row>
    <row r="13086" spans="2:2" ht="13.85" x14ac:dyDescent="0.3">
      <c r="B13086" s="55"/>
    </row>
    <row r="13087" spans="2:2" ht="13.85" x14ac:dyDescent="0.3">
      <c r="B13087" s="55"/>
    </row>
    <row r="13088" spans="2:2" ht="13.85" x14ac:dyDescent="0.3">
      <c r="B13088" s="55"/>
    </row>
    <row r="13089" spans="2:2" ht="13.85" x14ac:dyDescent="0.3">
      <c r="B13089" s="55"/>
    </row>
    <row r="13090" spans="2:2" ht="13.85" x14ac:dyDescent="0.3">
      <c r="B13090" s="55"/>
    </row>
    <row r="13091" spans="2:2" ht="13.85" x14ac:dyDescent="0.3">
      <c r="B13091" s="55"/>
    </row>
    <row r="13092" spans="2:2" ht="13.85" x14ac:dyDescent="0.3">
      <c r="B13092" s="55"/>
    </row>
    <row r="13093" spans="2:2" ht="13.85" x14ac:dyDescent="0.3">
      <c r="B13093" s="55"/>
    </row>
    <row r="13094" spans="2:2" ht="13.85" x14ac:dyDescent="0.3">
      <c r="B13094" s="55"/>
    </row>
    <row r="13095" spans="2:2" ht="13.85" x14ac:dyDescent="0.3">
      <c r="B13095" s="55"/>
    </row>
    <row r="13096" spans="2:2" ht="13.85" x14ac:dyDescent="0.3">
      <c r="B13096" s="55"/>
    </row>
    <row r="13097" spans="2:2" ht="13.85" x14ac:dyDescent="0.3">
      <c r="B13097" s="55"/>
    </row>
    <row r="13098" spans="2:2" ht="13.85" x14ac:dyDescent="0.3">
      <c r="B13098" s="55"/>
    </row>
    <row r="13099" spans="2:2" ht="13.85" x14ac:dyDescent="0.3">
      <c r="B13099" s="55"/>
    </row>
    <row r="13100" spans="2:2" ht="13.85" x14ac:dyDescent="0.3">
      <c r="B13100" s="55"/>
    </row>
    <row r="13101" spans="2:2" ht="13.85" x14ac:dyDescent="0.3">
      <c r="B13101" s="55"/>
    </row>
    <row r="13102" spans="2:2" ht="13.85" x14ac:dyDescent="0.3">
      <c r="B13102" s="55"/>
    </row>
    <row r="13103" spans="2:2" ht="13.85" x14ac:dyDescent="0.3">
      <c r="B13103" s="55"/>
    </row>
    <row r="13104" spans="2:2" ht="13.85" x14ac:dyDescent="0.3">
      <c r="B13104" s="55"/>
    </row>
    <row r="13105" spans="2:2" ht="13.85" x14ac:dyDescent="0.3">
      <c r="B13105" s="55"/>
    </row>
    <row r="13106" spans="2:2" ht="13.85" x14ac:dyDescent="0.3">
      <c r="B13106" s="55"/>
    </row>
    <row r="13107" spans="2:2" ht="13.85" x14ac:dyDescent="0.3">
      <c r="B13107" s="55"/>
    </row>
    <row r="13108" spans="2:2" ht="13.85" x14ac:dyDescent="0.3">
      <c r="B13108" s="55"/>
    </row>
    <row r="13109" spans="2:2" ht="13.85" x14ac:dyDescent="0.3">
      <c r="B13109" s="55"/>
    </row>
    <row r="13110" spans="2:2" ht="13.85" x14ac:dyDescent="0.3">
      <c r="B13110" s="55"/>
    </row>
    <row r="13111" spans="2:2" ht="13.85" x14ac:dyDescent="0.3">
      <c r="B13111" s="55"/>
    </row>
    <row r="13112" spans="2:2" ht="13.85" x14ac:dyDescent="0.3">
      <c r="B13112" s="55"/>
    </row>
    <row r="13113" spans="2:2" ht="13.85" x14ac:dyDescent="0.3">
      <c r="B13113" s="55"/>
    </row>
    <row r="13114" spans="2:2" ht="13.85" x14ac:dyDescent="0.3">
      <c r="B13114" s="55"/>
    </row>
    <row r="13115" spans="2:2" ht="13.85" x14ac:dyDescent="0.3">
      <c r="B13115" s="55"/>
    </row>
    <row r="13116" spans="2:2" ht="13.85" x14ac:dyDescent="0.3">
      <c r="B13116" s="55"/>
    </row>
    <row r="13117" spans="2:2" ht="13.85" x14ac:dyDescent="0.3">
      <c r="B13117" s="55"/>
    </row>
    <row r="13118" spans="2:2" ht="13.85" x14ac:dyDescent="0.3">
      <c r="B13118" s="55"/>
    </row>
    <row r="13119" spans="2:2" ht="13.85" x14ac:dyDescent="0.3">
      <c r="B13119" s="55"/>
    </row>
    <row r="13120" spans="2:2" ht="13.85" x14ac:dyDescent="0.3">
      <c r="B13120" s="55"/>
    </row>
    <row r="13121" spans="2:2" ht="13.85" x14ac:dyDescent="0.3">
      <c r="B13121" s="55"/>
    </row>
    <row r="13122" spans="2:2" ht="13.85" x14ac:dyDescent="0.3">
      <c r="B13122" s="55"/>
    </row>
    <row r="13123" spans="2:2" ht="13.85" x14ac:dyDescent="0.3">
      <c r="B13123" s="55"/>
    </row>
    <row r="13124" spans="2:2" ht="13.85" x14ac:dyDescent="0.3">
      <c r="B13124" s="55"/>
    </row>
    <row r="13125" spans="2:2" ht="13.85" x14ac:dyDescent="0.3">
      <c r="B13125" s="55"/>
    </row>
    <row r="13126" spans="2:2" ht="13.85" x14ac:dyDescent="0.3">
      <c r="B13126" s="55"/>
    </row>
    <row r="13127" spans="2:2" ht="13.85" x14ac:dyDescent="0.3">
      <c r="B13127" s="55"/>
    </row>
    <row r="13128" spans="2:2" ht="13.85" x14ac:dyDescent="0.3">
      <c r="B13128" s="55"/>
    </row>
    <row r="13129" spans="2:2" ht="13.85" x14ac:dyDescent="0.3">
      <c r="B13129" s="55"/>
    </row>
    <row r="13130" spans="2:2" ht="13.85" x14ac:dyDescent="0.3">
      <c r="B13130" s="55"/>
    </row>
    <row r="13131" spans="2:2" ht="13.85" x14ac:dyDescent="0.3">
      <c r="B13131" s="55"/>
    </row>
    <row r="13132" spans="2:2" ht="13.85" x14ac:dyDescent="0.3">
      <c r="B13132" s="55"/>
    </row>
    <row r="13133" spans="2:2" ht="13.85" x14ac:dyDescent="0.3">
      <c r="B13133" s="55"/>
    </row>
    <row r="13134" spans="2:2" ht="13.85" x14ac:dyDescent="0.3">
      <c r="B13134" s="55"/>
    </row>
    <row r="13135" spans="2:2" ht="13.85" x14ac:dyDescent="0.3">
      <c r="B13135" s="55"/>
    </row>
    <row r="13136" spans="2:2" ht="13.85" x14ac:dyDescent="0.3">
      <c r="B13136" s="55"/>
    </row>
    <row r="13137" spans="2:2" ht="13.85" x14ac:dyDescent="0.3">
      <c r="B13137" s="55"/>
    </row>
    <row r="13138" spans="2:2" ht="13.85" x14ac:dyDescent="0.3">
      <c r="B13138" s="55"/>
    </row>
    <row r="13139" spans="2:2" ht="13.85" x14ac:dyDescent="0.3">
      <c r="B13139" s="55"/>
    </row>
    <row r="13140" spans="2:2" ht="13.85" x14ac:dyDescent="0.3">
      <c r="B13140" s="55"/>
    </row>
    <row r="13141" spans="2:2" ht="13.85" x14ac:dyDescent="0.3">
      <c r="B13141" s="55"/>
    </row>
    <row r="13142" spans="2:2" ht="13.85" x14ac:dyDescent="0.3">
      <c r="B13142" s="55"/>
    </row>
    <row r="13143" spans="2:2" ht="13.85" x14ac:dyDescent="0.3">
      <c r="B13143" s="55"/>
    </row>
    <row r="13144" spans="2:2" ht="13.85" x14ac:dyDescent="0.3">
      <c r="B13144" s="55"/>
    </row>
    <row r="13145" spans="2:2" ht="13.85" x14ac:dyDescent="0.3">
      <c r="B13145" s="55"/>
    </row>
    <row r="13146" spans="2:2" ht="13.85" x14ac:dyDescent="0.3">
      <c r="B13146" s="55"/>
    </row>
    <row r="13147" spans="2:2" ht="13.85" x14ac:dyDescent="0.3">
      <c r="B13147" s="55"/>
    </row>
    <row r="13148" spans="2:2" ht="13.85" x14ac:dyDescent="0.3">
      <c r="B13148" s="55"/>
    </row>
    <row r="13149" spans="2:2" ht="13.85" x14ac:dyDescent="0.3">
      <c r="B13149" s="55"/>
    </row>
    <row r="13150" spans="2:2" ht="13.85" x14ac:dyDescent="0.3">
      <c r="B13150" s="55"/>
    </row>
    <row r="13151" spans="2:2" ht="13.85" x14ac:dyDescent="0.3">
      <c r="B13151" s="55"/>
    </row>
    <row r="13152" spans="2:2" ht="13.85" x14ac:dyDescent="0.3">
      <c r="B13152" s="55"/>
    </row>
    <row r="13153" spans="2:2" ht="13.85" x14ac:dyDescent="0.3">
      <c r="B13153" s="55"/>
    </row>
    <row r="13154" spans="2:2" ht="13.85" x14ac:dyDescent="0.3">
      <c r="B13154" s="55"/>
    </row>
    <row r="13155" spans="2:2" ht="13.85" x14ac:dyDescent="0.3">
      <c r="B13155" s="55"/>
    </row>
    <row r="13156" spans="2:2" ht="13.85" x14ac:dyDescent="0.3">
      <c r="B13156" s="55"/>
    </row>
    <row r="13157" spans="2:2" ht="13.85" x14ac:dyDescent="0.3">
      <c r="B13157" s="55"/>
    </row>
    <row r="13158" spans="2:2" ht="13.85" x14ac:dyDescent="0.3">
      <c r="B13158" s="55"/>
    </row>
    <row r="13159" spans="2:2" ht="13.85" x14ac:dyDescent="0.3">
      <c r="B13159" s="55"/>
    </row>
    <row r="13160" spans="2:2" ht="13.85" x14ac:dyDescent="0.3">
      <c r="B13160" s="55"/>
    </row>
    <row r="13161" spans="2:2" ht="13.85" x14ac:dyDescent="0.3">
      <c r="B13161" s="55"/>
    </row>
    <row r="13162" spans="2:2" ht="13.85" x14ac:dyDescent="0.3">
      <c r="B13162" s="55"/>
    </row>
    <row r="13163" spans="2:2" ht="13.85" x14ac:dyDescent="0.3">
      <c r="B13163" s="55"/>
    </row>
    <row r="13164" spans="2:2" ht="13.85" x14ac:dyDescent="0.3">
      <c r="B13164" s="55"/>
    </row>
    <row r="13165" spans="2:2" ht="13.85" x14ac:dyDescent="0.3">
      <c r="B13165" s="55"/>
    </row>
    <row r="13166" spans="2:2" ht="13.85" x14ac:dyDescent="0.3">
      <c r="B13166" s="55"/>
    </row>
    <row r="13167" spans="2:2" ht="13.85" x14ac:dyDescent="0.3">
      <c r="B13167" s="55"/>
    </row>
    <row r="13168" spans="2:2" ht="13.85" x14ac:dyDescent="0.3">
      <c r="B13168" s="55"/>
    </row>
    <row r="13169" spans="2:2" ht="13.85" x14ac:dyDescent="0.3">
      <c r="B13169" s="55"/>
    </row>
    <row r="13170" spans="2:2" ht="13.85" x14ac:dyDescent="0.3">
      <c r="B13170" s="55"/>
    </row>
    <row r="13171" spans="2:2" ht="13.85" x14ac:dyDescent="0.3">
      <c r="B13171" s="55"/>
    </row>
    <row r="13172" spans="2:2" ht="13.85" x14ac:dyDescent="0.3">
      <c r="B13172" s="55"/>
    </row>
    <row r="13173" spans="2:2" ht="13.85" x14ac:dyDescent="0.3">
      <c r="B13173" s="55"/>
    </row>
    <row r="13174" spans="2:2" ht="13.85" x14ac:dyDescent="0.3">
      <c r="B13174" s="55"/>
    </row>
    <row r="13175" spans="2:2" ht="13.85" x14ac:dyDescent="0.3">
      <c r="B13175" s="55"/>
    </row>
    <row r="13176" spans="2:2" ht="13.85" x14ac:dyDescent="0.3">
      <c r="B13176" s="55"/>
    </row>
    <row r="13177" spans="2:2" ht="13.85" x14ac:dyDescent="0.3">
      <c r="B13177" s="55"/>
    </row>
    <row r="13178" spans="2:2" ht="13.85" x14ac:dyDescent="0.3">
      <c r="B13178" s="55"/>
    </row>
    <row r="13179" spans="2:2" ht="13.85" x14ac:dyDescent="0.3">
      <c r="B13179" s="55"/>
    </row>
    <row r="13180" spans="2:2" ht="13.85" x14ac:dyDescent="0.3">
      <c r="B13180" s="55"/>
    </row>
    <row r="13181" spans="2:2" ht="13.85" x14ac:dyDescent="0.3">
      <c r="B13181" s="55"/>
    </row>
    <row r="13182" spans="2:2" ht="13.85" x14ac:dyDescent="0.3">
      <c r="B13182" s="55"/>
    </row>
    <row r="13183" spans="2:2" ht="13.85" x14ac:dyDescent="0.3">
      <c r="B13183" s="55"/>
    </row>
    <row r="13184" spans="2:2" ht="13.85" x14ac:dyDescent="0.3">
      <c r="B13184" s="55"/>
    </row>
    <row r="13185" spans="2:2" ht="13.85" x14ac:dyDescent="0.3">
      <c r="B13185" s="55"/>
    </row>
    <row r="13186" spans="2:2" ht="13.85" x14ac:dyDescent="0.3">
      <c r="B13186" s="55"/>
    </row>
    <row r="13187" spans="2:2" ht="13.85" x14ac:dyDescent="0.3">
      <c r="B13187" s="55"/>
    </row>
    <row r="13188" spans="2:2" ht="13.85" x14ac:dyDescent="0.3">
      <c r="B13188" s="55"/>
    </row>
    <row r="13189" spans="2:2" ht="13.85" x14ac:dyDescent="0.3">
      <c r="B13189" s="55"/>
    </row>
    <row r="13190" spans="2:2" ht="13.85" x14ac:dyDescent="0.3">
      <c r="B13190" s="55"/>
    </row>
    <row r="13191" spans="2:2" ht="13.85" x14ac:dyDescent="0.3">
      <c r="B13191" s="55"/>
    </row>
    <row r="13192" spans="2:2" ht="13.85" x14ac:dyDescent="0.3">
      <c r="B13192" s="55"/>
    </row>
    <row r="13193" spans="2:2" ht="13.85" x14ac:dyDescent="0.3">
      <c r="B13193" s="55"/>
    </row>
    <row r="13194" spans="2:2" ht="13.85" x14ac:dyDescent="0.3">
      <c r="B13194" s="55"/>
    </row>
    <row r="13195" spans="2:2" ht="13.85" x14ac:dyDescent="0.3">
      <c r="B13195" s="55"/>
    </row>
    <row r="13196" spans="2:2" ht="13.85" x14ac:dyDescent="0.3">
      <c r="B13196" s="55"/>
    </row>
    <row r="13197" spans="2:2" ht="13.85" x14ac:dyDescent="0.3">
      <c r="B13197" s="55"/>
    </row>
    <row r="13198" spans="2:2" ht="13.85" x14ac:dyDescent="0.3">
      <c r="B13198" s="55"/>
    </row>
    <row r="13199" spans="2:2" ht="13.85" x14ac:dyDescent="0.3">
      <c r="B13199" s="55"/>
    </row>
    <row r="13200" spans="2:2" ht="13.85" x14ac:dyDescent="0.3">
      <c r="B13200" s="55"/>
    </row>
    <row r="13201" spans="2:2" ht="13.85" x14ac:dyDescent="0.3">
      <c r="B13201" s="55"/>
    </row>
    <row r="13202" spans="2:2" ht="13.85" x14ac:dyDescent="0.3">
      <c r="B13202" s="55"/>
    </row>
    <row r="13203" spans="2:2" ht="13.85" x14ac:dyDescent="0.3">
      <c r="B13203" s="55"/>
    </row>
    <row r="13204" spans="2:2" ht="13.85" x14ac:dyDescent="0.3">
      <c r="B13204" s="55"/>
    </row>
    <row r="13205" spans="2:2" ht="13.85" x14ac:dyDescent="0.3">
      <c r="B13205" s="55"/>
    </row>
    <row r="13206" spans="2:2" ht="13.85" x14ac:dyDescent="0.3">
      <c r="B13206" s="55"/>
    </row>
    <row r="13207" spans="2:2" ht="13.85" x14ac:dyDescent="0.3">
      <c r="B13207" s="55"/>
    </row>
    <row r="13208" spans="2:2" ht="13.85" x14ac:dyDescent="0.3">
      <c r="B13208" s="55"/>
    </row>
    <row r="13209" spans="2:2" ht="13.85" x14ac:dyDescent="0.3">
      <c r="B13209" s="55"/>
    </row>
    <row r="13210" spans="2:2" ht="13.85" x14ac:dyDescent="0.3">
      <c r="B13210" s="55"/>
    </row>
    <row r="13211" spans="2:2" ht="13.85" x14ac:dyDescent="0.3">
      <c r="B13211" s="55"/>
    </row>
    <row r="13212" spans="2:2" ht="13.85" x14ac:dyDescent="0.3">
      <c r="B13212" s="55"/>
    </row>
    <row r="13213" spans="2:2" ht="13.85" x14ac:dyDescent="0.3">
      <c r="B13213" s="55"/>
    </row>
    <row r="13214" spans="2:2" ht="13.85" x14ac:dyDescent="0.3">
      <c r="B13214" s="55"/>
    </row>
    <row r="13215" spans="2:2" ht="13.85" x14ac:dyDescent="0.3">
      <c r="B13215" s="55"/>
    </row>
    <row r="13216" spans="2:2" ht="13.85" x14ac:dyDescent="0.3">
      <c r="B13216" s="55"/>
    </row>
    <row r="13217" spans="2:2" ht="13.85" x14ac:dyDescent="0.3">
      <c r="B13217" s="55"/>
    </row>
    <row r="13218" spans="2:2" ht="13.85" x14ac:dyDescent="0.3">
      <c r="B13218" s="55"/>
    </row>
    <row r="13219" spans="2:2" ht="13.85" x14ac:dyDescent="0.3">
      <c r="B13219" s="55"/>
    </row>
    <row r="13220" spans="2:2" ht="13.85" x14ac:dyDescent="0.3">
      <c r="B13220" s="55"/>
    </row>
    <row r="13221" spans="2:2" ht="13.85" x14ac:dyDescent="0.3">
      <c r="B13221" s="55"/>
    </row>
    <row r="13222" spans="2:2" ht="13.85" x14ac:dyDescent="0.3">
      <c r="B13222" s="55"/>
    </row>
    <row r="13223" spans="2:2" ht="13.85" x14ac:dyDescent="0.3">
      <c r="B13223" s="55"/>
    </row>
    <row r="13224" spans="2:2" ht="13.85" x14ac:dyDescent="0.3">
      <c r="B13224" s="55"/>
    </row>
    <row r="13225" spans="2:2" ht="13.85" x14ac:dyDescent="0.3">
      <c r="B13225" s="55"/>
    </row>
    <row r="13226" spans="2:2" ht="13.85" x14ac:dyDescent="0.3">
      <c r="B13226" s="55"/>
    </row>
    <row r="13227" spans="2:2" ht="13.85" x14ac:dyDescent="0.3">
      <c r="B13227" s="55"/>
    </row>
    <row r="13228" spans="2:2" ht="13.85" x14ac:dyDescent="0.3">
      <c r="B13228" s="55"/>
    </row>
    <row r="13229" spans="2:2" ht="13.85" x14ac:dyDescent="0.3">
      <c r="B13229" s="55"/>
    </row>
    <row r="13230" spans="2:2" ht="13.85" x14ac:dyDescent="0.3">
      <c r="B13230" s="55"/>
    </row>
    <row r="13231" spans="2:2" ht="13.85" x14ac:dyDescent="0.3">
      <c r="B13231" s="55"/>
    </row>
    <row r="13232" spans="2:2" ht="13.85" x14ac:dyDescent="0.3">
      <c r="B13232" s="55"/>
    </row>
    <row r="13233" spans="2:2" ht="13.85" x14ac:dyDescent="0.3">
      <c r="B13233" s="55"/>
    </row>
    <row r="13234" spans="2:2" ht="13.85" x14ac:dyDescent="0.3">
      <c r="B13234" s="55"/>
    </row>
    <row r="13235" spans="2:2" ht="13.85" x14ac:dyDescent="0.3">
      <c r="B13235" s="55"/>
    </row>
    <row r="13236" spans="2:2" ht="13.85" x14ac:dyDescent="0.3">
      <c r="B13236" s="55"/>
    </row>
    <row r="13237" spans="2:2" ht="13.85" x14ac:dyDescent="0.3">
      <c r="B13237" s="55"/>
    </row>
    <row r="13238" spans="2:2" ht="13.85" x14ac:dyDescent="0.3">
      <c r="B13238" s="55"/>
    </row>
    <row r="13239" spans="2:2" ht="13.85" x14ac:dyDescent="0.3">
      <c r="B13239" s="55"/>
    </row>
    <row r="13240" spans="2:2" ht="13.85" x14ac:dyDescent="0.3">
      <c r="B13240" s="55"/>
    </row>
    <row r="13241" spans="2:2" ht="13.85" x14ac:dyDescent="0.3">
      <c r="B13241" s="55"/>
    </row>
    <row r="13242" spans="2:2" ht="13.85" x14ac:dyDescent="0.3">
      <c r="B13242" s="55"/>
    </row>
    <row r="13243" spans="2:2" ht="13.85" x14ac:dyDescent="0.3">
      <c r="B13243" s="55"/>
    </row>
    <row r="13244" spans="2:2" ht="13.85" x14ac:dyDescent="0.3">
      <c r="B13244" s="55"/>
    </row>
    <row r="13245" spans="2:2" ht="13.85" x14ac:dyDescent="0.3">
      <c r="B13245" s="55"/>
    </row>
    <row r="13246" spans="2:2" ht="13.85" x14ac:dyDescent="0.3">
      <c r="B13246" s="55"/>
    </row>
    <row r="13247" spans="2:2" ht="13.85" x14ac:dyDescent="0.3">
      <c r="B13247" s="55"/>
    </row>
    <row r="13248" spans="2:2" ht="13.85" x14ac:dyDescent="0.3">
      <c r="B13248" s="55"/>
    </row>
    <row r="13249" spans="2:2" ht="13.85" x14ac:dyDescent="0.3">
      <c r="B13249" s="55"/>
    </row>
    <row r="13250" spans="2:2" ht="13.85" x14ac:dyDescent="0.3">
      <c r="B13250" s="55"/>
    </row>
    <row r="13251" spans="2:2" ht="13.85" x14ac:dyDescent="0.3">
      <c r="B13251" s="55"/>
    </row>
    <row r="13252" spans="2:2" ht="13.85" x14ac:dyDescent="0.3">
      <c r="B13252" s="55"/>
    </row>
    <row r="13253" spans="2:2" ht="13.85" x14ac:dyDescent="0.3">
      <c r="B13253" s="55"/>
    </row>
    <row r="13254" spans="2:2" ht="13.85" x14ac:dyDescent="0.3">
      <c r="B13254" s="55"/>
    </row>
    <row r="13255" spans="2:2" ht="13.85" x14ac:dyDescent="0.3">
      <c r="B13255" s="55"/>
    </row>
    <row r="13256" spans="2:2" ht="13.85" x14ac:dyDescent="0.3">
      <c r="B13256" s="55"/>
    </row>
    <row r="13257" spans="2:2" ht="13.85" x14ac:dyDescent="0.3">
      <c r="B13257" s="55"/>
    </row>
    <row r="13258" spans="2:2" ht="13.85" x14ac:dyDescent="0.3">
      <c r="B13258" s="55"/>
    </row>
    <row r="13259" spans="2:2" ht="13.85" x14ac:dyDescent="0.3">
      <c r="B13259" s="55"/>
    </row>
    <row r="13260" spans="2:2" ht="13.85" x14ac:dyDescent="0.3">
      <c r="B13260" s="55"/>
    </row>
    <row r="13261" spans="2:2" ht="13.85" x14ac:dyDescent="0.3">
      <c r="B13261" s="55"/>
    </row>
    <row r="13262" spans="2:2" ht="13.85" x14ac:dyDescent="0.3">
      <c r="B13262" s="55"/>
    </row>
    <row r="13263" spans="2:2" ht="13.85" x14ac:dyDescent="0.3">
      <c r="B13263" s="55"/>
    </row>
    <row r="13264" spans="2:2" ht="13.85" x14ac:dyDescent="0.3">
      <c r="B13264" s="55"/>
    </row>
    <row r="13265" spans="2:2" ht="13.85" x14ac:dyDescent="0.3">
      <c r="B13265" s="55"/>
    </row>
    <row r="13266" spans="2:2" ht="13.85" x14ac:dyDescent="0.3">
      <c r="B13266" s="55"/>
    </row>
    <row r="13267" spans="2:2" ht="13.85" x14ac:dyDescent="0.3">
      <c r="B13267" s="55"/>
    </row>
    <row r="13268" spans="2:2" ht="13.85" x14ac:dyDescent="0.3">
      <c r="B13268" s="55"/>
    </row>
    <row r="13269" spans="2:2" ht="13.85" x14ac:dyDescent="0.3">
      <c r="B13269" s="55"/>
    </row>
    <row r="13270" spans="2:2" ht="13.85" x14ac:dyDescent="0.3">
      <c r="B13270" s="55"/>
    </row>
    <row r="13271" spans="2:2" ht="13.85" x14ac:dyDescent="0.3">
      <c r="B13271" s="55"/>
    </row>
    <row r="13272" spans="2:2" ht="13.85" x14ac:dyDescent="0.3">
      <c r="B13272" s="55"/>
    </row>
    <row r="13273" spans="2:2" ht="13.85" x14ac:dyDescent="0.3">
      <c r="B13273" s="55"/>
    </row>
    <row r="13274" spans="2:2" ht="13.85" x14ac:dyDescent="0.3">
      <c r="B13274" s="55"/>
    </row>
    <row r="13275" spans="2:2" ht="13.85" x14ac:dyDescent="0.3">
      <c r="B13275" s="55"/>
    </row>
    <row r="13276" spans="2:2" ht="13.85" x14ac:dyDescent="0.3">
      <c r="B13276" s="55"/>
    </row>
    <row r="13277" spans="2:2" ht="13.85" x14ac:dyDescent="0.3">
      <c r="B13277" s="55"/>
    </row>
    <row r="13278" spans="2:2" ht="13.85" x14ac:dyDescent="0.3">
      <c r="B13278" s="55"/>
    </row>
    <row r="13279" spans="2:2" ht="13.85" x14ac:dyDescent="0.3">
      <c r="B13279" s="55"/>
    </row>
    <row r="13280" spans="2:2" ht="13.85" x14ac:dyDescent="0.3">
      <c r="B13280" s="55"/>
    </row>
    <row r="13281" spans="2:2" ht="13.85" x14ac:dyDescent="0.3">
      <c r="B13281" s="55"/>
    </row>
    <row r="13282" spans="2:2" ht="13.85" x14ac:dyDescent="0.3">
      <c r="B13282" s="55"/>
    </row>
    <row r="13283" spans="2:2" ht="13.85" x14ac:dyDescent="0.3">
      <c r="B13283" s="55"/>
    </row>
    <row r="13284" spans="2:2" ht="13.85" x14ac:dyDescent="0.3">
      <c r="B13284" s="55"/>
    </row>
    <row r="13285" spans="2:2" ht="13.85" x14ac:dyDescent="0.3">
      <c r="B13285" s="55"/>
    </row>
    <row r="13286" spans="2:2" ht="13.85" x14ac:dyDescent="0.3">
      <c r="B13286" s="55"/>
    </row>
    <row r="13287" spans="2:2" ht="13.85" x14ac:dyDescent="0.3">
      <c r="B13287" s="55"/>
    </row>
    <row r="13288" spans="2:2" ht="13.85" x14ac:dyDescent="0.3">
      <c r="B13288" s="55"/>
    </row>
    <row r="13289" spans="2:2" ht="13.85" x14ac:dyDescent="0.3">
      <c r="B13289" s="55"/>
    </row>
    <row r="13290" spans="2:2" ht="13.85" x14ac:dyDescent="0.3">
      <c r="B13290" s="55"/>
    </row>
    <row r="13291" spans="2:2" ht="13.85" x14ac:dyDescent="0.3">
      <c r="B13291" s="55"/>
    </row>
    <row r="13292" spans="2:2" ht="13.85" x14ac:dyDescent="0.3">
      <c r="B13292" s="55"/>
    </row>
    <row r="13293" spans="2:2" ht="13.85" x14ac:dyDescent="0.3">
      <c r="B13293" s="55"/>
    </row>
    <row r="13294" spans="2:2" ht="13.85" x14ac:dyDescent="0.3">
      <c r="B13294" s="55"/>
    </row>
    <row r="13295" spans="2:2" ht="13.85" x14ac:dyDescent="0.3">
      <c r="B13295" s="55"/>
    </row>
    <row r="13296" spans="2:2" ht="13.85" x14ac:dyDescent="0.3">
      <c r="B13296" s="55"/>
    </row>
    <row r="13297" spans="2:2" ht="13.85" x14ac:dyDescent="0.3">
      <c r="B13297" s="55"/>
    </row>
    <row r="13298" spans="2:2" ht="13.85" x14ac:dyDescent="0.3">
      <c r="B13298" s="55"/>
    </row>
    <row r="13299" spans="2:2" ht="13.85" x14ac:dyDescent="0.3">
      <c r="B13299" s="55"/>
    </row>
    <row r="13300" spans="2:2" ht="13.85" x14ac:dyDescent="0.3">
      <c r="B13300" s="55"/>
    </row>
    <row r="13301" spans="2:2" ht="13.85" x14ac:dyDescent="0.3">
      <c r="B13301" s="55"/>
    </row>
    <row r="13302" spans="2:2" ht="13.85" x14ac:dyDescent="0.3">
      <c r="B13302" s="55"/>
    </row>
    <row r="13303" spans="2:2" ht="13.85" x14ac:dyDescent="0.3">
      <c r="B13303" s="55"/>
    </row>
    <row r="13304" spans="2:2" ht="13.85" x14ac:dyDescent="0.3">
      <c r="B13304" s="55"/>
    </row>
    <row r="13305" spans="2:2" ht="13.85" x14ac:dyDescent="0.3">
      <c r="B13305" s="55"/>
    </row>
    <row r="13306" spans="2:2" ht="13.85" x14ac:dyDescent="0.3">
      <c r="B13306" s="55"/>
    </row>
    <row r="13307" spans="2:2" ht="13.85" x14ac:dyDescent="0.3">
      <c r="B13307" s="55"/>
    </row>
    <row r="13308" spans="2:2" ht="13.85" x14ac:dyDescent="0.3">
      <c r="B13308" s="55"/>
    </row>
    <row r="13309" spans="2:2" ht="13.85" x14ac:dyDescent="0.3">
      <c r="B13309" s="55"/>
    </row>
    <row r="13310" spans="2:2" ht="13.85" x14ac:dyDescent="0.3">
      <c r="B13310" s="55"/>
    </row>
    <row r="13311" spans="2:2" ht="13.85" x14ac:dyDescent="0.3">
      <c r="B13311" s="55"/>
    </row>
    <row r="13312" spans="2:2" ht="13.85" x14ac:dyDescent="0.3">
      <c r="B13312" s="55"/>
    </row>
    <row r="13313" spans="2:2" ht="13.85" x14ac:dyDescent="0.3">
      <c r="B13313" s="55"/>
    </row>
    <row r="13314" spans="2:2" ht="13.85" x14ac:dyDescent="0.3">
      <c r="B13314" s="55"/>
    </row>
    <row r="13315" spans="2:2" ht="13.85" x14ac:dyDescent="0.3">
      <c r="B13315" s="55"/>
    </row>
    <row r="13316" spans="2:2" ht="13.85" x14ac:dyDescent="0.3">
      <c r="B13316" s="55"/>
    </row>
    <row r="13317" spans="2:2" ht="13.85" x14ac:dyDescent="0.3">
      <c r="B13317" s="55"/>
    </row>
    <row r="13318" spans="2:2" ht="13.85" x14ac:dyDescent="0.3">
      <c r="B13318" s="55"/>
    </row>
    <row r="13319" spans="2:2" ht="13.85" x14ac:dyDescent="0.3">
      <c r="B13319" s="55"/>
    </row>
    <row r="13320" spans="2:2" ht="13.85" x14ac:dyDescent="0.3">
      <c r="B13320" s="55"/>
    </row>
    <row r="13321" spans="2:2" ht="13.85" x14ac:dyDescent="0.3">
      <c r="B13321" s="55"/>
    </row>
    <row r="13322" spans="2:2" ht="13.85" x14ac:dyDescent="0.3">
      <c r="B13322" s="55"/>
    </row>
    <row r="13323" spans="2:2" ht="13.85" x14ac:dyDescent="0.3">
      <c r="B13323" s="55"/>
    </row>
    <row r="13324" spans="2:2" ht="13.85" x14ac:dyDescent="0.3">
      <c r="B13324" s="55"/>
    </row>
    <row r="13325" spans="2:2" ht="13.85" x14ac:dyDescent="0.3">
      <c r="B13325" s="55"/>
    </row>
    <row r="13326" spans="2:2" ht="13.85" x14ac:dyDescent="0.3">
      <c r="B13326" s="55"/>
    </row>
    <row r="13327" spans="2:2" ht="13.85" x14ac:dyDescent="0.3">
      <c r="B13327" s="55"/>
    </row>
    <row r="13328" spans="2:2" ht="13.85" x14ac:dyDescent="0.3">
      <c r="B13328" s="55"/>
    </row>
    <row r="13329" spans="2:2" ht="13.85" x14ac:dyDescent="0.3">
      <c r="B13329" s="55"/>
    </row>
    <row r="13330" spans="2:2" ht="13.85" x14ac:dyDescent="0.3">
      <c r="B13330" s="55"/>
    </row>
    <row r="13331" spans="2:2" ht="13.85" x14ac:dyDescent="0.3">
      <c r="B13331" s="55"/>
    </row>
    <row r="13332" spans="2:2" ht="13.85" x14ac:dyDescent="0.3">
      <c r="B13332" s="55"/>
    </row>
    <row r="13333" spans="2:2" ht="13.85" x14ac:dyDescent="0.3">
      <c r="B13333" s="55"/>
    </row>
    <row r="13334" spans="2:2" ht="13.85" x14ac:dyDescent="0.3">
      <c r="B13334" s="55"/>
    </row>
    <row r="13335" spans="2:2" ht="13.85" x14ac:dyDescent="0.3">
      <c r="B13335" s="55"/>
    </row>
    <row r="13336" spans="2:2" ht="13.85" x14ac:dyDescent="0.3">
      <c r="B13336" s="55"/>
    </row>
    <row r="13337" spans="2:2" ht="13.85" x14ac:dyDescent="0.3">
      <c r="B13337" s="55"/>
    </row>
    <row r="13338" spans="2:2" ht="13.85" x14ac:dyDescent="0.3">
      <c r="B13338" s="55"/>
    </row>
    <row r="13339" spans="2:2" ht="13.85" x14ac:dyDescent="0.3">
      <c r="B13339" s="55"/>
    </row>
    <row r="13340" spans="2:2" ht="13.85" x14ac:dyDescent="0.3">
      <c r="B13340" s="55"/>
    </row>
    <row r="13341" spans="2:2" ht="13.85" x14ac:dyDescent="0.3">
      <c r="B13341" s="55"/>
    </row>
    <row r="13342" spans="2:2" ht="13.85" x14ac:dyDescent="0.3">
      <c r="B13342" s="55"/>
    </row>
    <row r="13343" spans="2:2" ht="13.85" x14ac:dyDescent="0.3">
      <c r="B13343" s="55"/>
    </row>
    <row r="13344" spans="2:2" ht="13.85" x14ac:dyDescent="0.3">
      <c r="B13344" s="55"/>
    </row>
    <row r="13345" spans="2:2" ht="13.85" x14ac:dyDescent="0.3">
      <c r="B13345" s="55"/>
    </row>
    <row r="13346" spans="2:2" ht="13.85" x14ac:dyDescent="0.3">
      <c r="B13346" s="55"/>
    </row>
    <row r="13347" spans="2:2" ht="13.85" x14ac:dyDescent="0.3">
      <c r="B13347" s="55"/>
    </row>
    <row r="13348" spans="2:2" ht="13.85" x14ac:dyDescent="0.3">
      <c r="B13348" s="55"/>
    </row>
    <row r="13349" spans="2:2" ht="13.85" x14ac:dyDescent="0.3">
      <c r="B13349" s="55"/>
    </row>
    <row r="13350" spans="2:2" ht="13.85" x14ac:dyDescent="0.3">
      <c r="B13350" s="55"/>
    </row>
    <row r="13351" spans="2:2" ht="13.85" x14ac:dyDescent="0.3">
      <c r="B13351" s="55"/>
    </row>
    <row r="13352" spans="2:2" ht="13.85" x14ac:dyDescent="0.3">
      <c r="B13352" s="55"/>
    </row>
    <row r="13353" spans="2:2" ht="13.85" x14ac:dyDescent="0.3">
      <c r="B13353" s="55"/>
    </row>
    <row r="13354" spans="2:2" ht="13.85" x14ac:dyDescent="0.3">
      <c r="B13354" s="55"/>
    </row>
    <row r="13355" spans="2:2" ht="13.85" x14ac:dyDescent="0.3">
      <c r="B13355" s="55"/>
    </row>
    <row r="13356" spans="2:2" ht="13.85" x14ac:dyDescent="0.3">
      <c r="B13356" s="55"/>
    </row>
    <row r="13357" spans="2:2" ht="13.85" x14ac:dyDescent="0.3">
      <c r="B13357" s="55"/>
    </row>
    <row r="13358" spans="2:2" ht="13.85" x14ac:dyDescent="0.3">
      <c r="B13358" s="55"/>
    </row>
    <row r="13359" spans="2:2" ht="13.85" x14ac:dyDescent="0.3">
      <c r="B13359" s="55"/>
    </row>
    <row r="13360" spans="2:2" ht="13.85" x14ac:dyDescent="0.3">
      <c r="B13360" s="55"/>
    </row>
    <row r="13361" spans="2:2" ht="13.85" x14ac:dyDescent="0.3">
      <c r="B13361" s="55"/>
    </row>
    <row r="13362" spans="2:2" ht="13.85" x14ac:dyDescent="0.3">
      <c r="B13362" s="55"/>
    </row>
    <row r="13363" spans="2:2" ht="13.85" x14ac:dyDescent="0.3">
      <c r="B13363" s="55"/>
    </row>
    <row r="13364" spans="2:2" ht="13.85" x14ac:dyDescent="0.3">
      <c r="B13364" s="55"/>
    </row>
    <row r="13365" spans="2:2" ht="13.85" x14ac:dyDescent="0.3">
      <c r="B13365" s="55"/>
    </row>
    <row r="13366" spans="2:2" ht="13.85" x14ac:dyDescent="0.3">
      <c r="B13366" s="55"/>
    </row>
    <row r="13367" spans="2:2" ht="13.85" x14ac:dyDescent="0.3">
      <c r="B13367" s="55"/>
    </row>
    <row r="13368" spans="2:2" ht="13.85" x14ac:dyDescent="0.3">
      <c r="B13368" s="55"/>
    </row>
    <row r="13369" spans="2:2" ht="13.85" x14ac:dyDescent="0.3">
      <c r="B13369" s="55"/>
    </row>
    <row r="13370" spans="2:2" ht="13.85" x14ac:dyDescent="0.3">
      <c r="B13370" s="55"/>
    </row>
    <row r="13371" spans="2:2" ht="13.85" x14ac:dyDescent="0.3">
      <c r="B13371" s="55"/>
    </row>
    <row r="13372" spans="2:2" ht="13.85" x14ac:dyDescent="0.3">
      <c r="B13372" s="55"/>
    </row>
    <row r="13373" spans="2:2" ht="13.85" x14ac:dyDescent="0.3">
      <c r="B13373" s="55"/>
    </row>
    <row r="13374" spans="2:2" ht="13.85" x14ac:dyDescent="0.3">
      <c r="B13374" s="55"/>
    </row>
    <row r="13375" spans="2:2" ht="13.85" x14ac:dyDescent="0.3">
      <c r="B13375" s="55"/>
    </row>
    <row r="13376" spans="2:2" ht="13.85" x14ac:dyDescent="0.3">
      <c r="B13376" s="55"/>
    </row>
    <row r="13377" spans="2:2" ht="13.85" x14ac:dyDescent="0.3">
      <c r="B13377" s="55"/>
    </row>
    <row r="13378" spans="2:2" ht="13.85" x14ac:dyDescent="0.3">
      <c r="B13378" s="55"/>
    </row>
    <row r="13379" spans="2:2" ht="13.85" x14ac:dyDescent="0.3">
      <c r="B13379" s="55"/>
    </row>
    <row r="13380" spans="2:2" ht="13.85" x14ac:dyDescent="0.3">
      <c r="B13380" s="55"/>
    </row>
    <row r="13381" spans="2:2" ht="13.85" x14ac:dyDescent="0.3">
      <c r="B13381" s="55"/>
    </row>
    <row r="13382" spans="2:2" ht="13.85" x14ac:dyDescent="0.3">
      <c r="B13382" s="55"/>
    </row>
    <row r="13383" spans="2:2" ht="13.85" x14ac:dyDescent="0.3">
      <c r="B13383" s="55"/>
    </row>
    <row r="13384" spans="2:2" ht="13.85" x14ac:dyDescent="0.3">
      <c r="B13384" s="55"/>
    </row>
    <row r="13385" spans="2:2" ht="13.85" x14ac:dyDescent="0.3">
      <c r="B13385" s="55"/>
    </row>
    <row r="13386" spans="2:2" ht="13.85" x14ac:dyDescent="0.3">
      <c r="B13386" s="55"/>
    </row>
    <row r="13387" spans="2:2" ht="13.85" x14ac:dyDescent="0.3">
      <c r="B13387" s="55"/>
    </row>
    <row r="13388" spans="2:2" ht="13.85" x14ac:dyDescent="0.3">
      <c r="B13388" s="55"/>
    </row>
    <row r="13389" spans="2:2" ht="13.85" x14ac:dyDescent="0.3">
      <c r="B13389" s="55"/>
    </row>
    <row r="13390" spans="2:2" ht="13.85" x14ac:dyDescent="0.3">
      <c r="B13390" s="55"/>
    </row>
    <row r="13391" spans="2:2" ht="13.85" x14ac:dyDescent="0.3">
      <c r="B13391" s="55"/>
    </row>
    <row r="13392" spans="2:2" ht="13.85" x14ac:dyDescent="0.3">
      <c r="B13392" s="55"/>
    </row>
    <row r="13393" spans="2:2" ht="13.85" x14ac:dyDescent="0.3">
      <c r="B13393" s="55"/>
    </row>
    <row r="13394" spans="2:2" ht="13.85" x14ac:dyDescent="0.3">
      <c r="B13394" s="55"/>
    </row>
    <row r="13395" spans="2:2" ht="13.85" x14ac:dyDescent="0.3">
      <c r="B13395" s="55"/>
    </row>
    <row r="13396" spans="2:2" ht="13.85" x14ac:dyDescent="0.3">
      <c r="B13396" s="55"/>
    </row>
    <row r="13397" spans="2:2" ht="13.85" x14ac:dyDescent="0.3">
      <c r="B13397" s="55"/>
    </row>
    <row r="13398" spans="2:2" ht="13.85" x14ac:dyDescent="0.3">
      <c r="B13398" s="55"/>
    </row>
    <row r="13399" spans="2:2" ht="13.85" x14ac:dyDescent="0.3">
      <c r="B13399" s="55"/>
    </row>
    <row r="13400" spans="2:2" ht="13.85" x14ac:dyDescent="0.3">
      <c r="B13400" s="55"/>
    </row>
    <row r="13401" spans="2:2" ht="13.85" x14ac:dyDescent="0.3">
      <c r="B13401" s="55"/>
    </row>
    <row r="13402" spans="2:2" ht="13.85" x14ac:dyDescent="0.3">
      <c r="B13402" s="55"/>
    </row>
    <row r="13403" spans="2:2" ht="13.85" x14ac:dyDescent="0.3">
      <c r="B13403" s="55"/>
    </row>
    <row r="13404" spans="2:2" ht="13.85" x14ac:dyDescent="0.3">
      <c r="B13404" s="55"/>
    </row>
    <row r="13405" spans="2:2" ht="13.85" x14ac:dyDescent="0.3">
      <c r="B13405" s="55"/>
    </row>
    <row r="13406" spans="2:2" ht="13.85" x14ac:dyDescent="0.3">
      <c r="B13406" s="55"/>
    </row>
    <row r="13407" spans="2:2" ht="13.85" x14ac:dyDescent="0.3">
      <c r="B13407" s="55"/>
    </row>
    <row r="13408" spans="2:2" ht="13.85" x14ac:dyDescent="0.3">
      <c r="B13408" s="55"/>
    </row>
    <row r="13409" spans="2:2" ht="13.85" x14ac:dyDescent="0.3">
      <c r="B13409" s="55"/>
    </row>
    <row r="13410" spans="2:2" ht="13.85" x14ac:dyDescent="0.3">
      <c r="B13410" s="55"/>
    </row>
    <row r="13411" spans="2:2" ht="13.85" x14ac:dyDescent="0.3">
      <c r="B13411" s="55"/>
    </row>
    <row r="13412" spans="2:2" ht="13.85" x14ac:dyDescent="0.3">
      <c r="B13412" s="55"/>
    </row>
    <row r="13413" spans="2:2" ht="13.85" x14ac:dyDescent="0.3">
      <c r="B13413" s="55"/>
    </row>
    <row r="13414" spans="2:2" ht="13.85" x14ac:dyDescent="0.3">
      <c r="B13414" s="55"/>
    </row>
    <row r="13415" spans="2:2" ht="13.85" x14ac:dyDescent="0.3">
      <c r="B13415" s="55"/>
    </row>
    <row r="13416" spans="2:2" ht="13.85" x14ac:dyDescent="0.3">
      <c r="B13416" s="55"/>
    </row>
    <row r="13417" spans="2:2" ht="13.85" x14ac:dyDescent="0.3">
      <c r="B13417" s="55"/>
    </row>
    <row r="13418" spans="2:2" ht="13.85" x14ac:dyDescent="0.3">
      <c r="B13418" s="55"/>
    </row>
    <row r="13419" spans="2:2" ht="13.85" x14ac:dyDescent="0.3">
      <c r="B13419" s="55"/>
    </row>
    <row r="13420" spans="2:2" ht="13.85" x14ac:dyDescent="0.3">
      <c r="B13420" s="55"/>
    </row>
    <row r="13421" spans="2:2" ht="13.85" x14ac:dyDescent="0.3">
      <c r="B13421" s="55"/>
    </row>
    <row r="13422" spans="2:2" ht="13.85" x14ac:dyDescent="0.3">
      <c r="B13422" s="55"/>
    </row>
    <row r="13423" spans="2:2" ht="13.85" x14ac:dyDescent="0.3">
      <c r="B13423" s="55"/>
    </row>
    <row r="13424" spans="2:2" ht="13.85" x14ac:dyDescent="0.3">
      <c r="B13424" s="55"/>
    </row>
    <row r="13425" spans="2:2" ht="13.85" x14ac:dyDescent="0.3">
      <c r="B13425" s="55"/>
    </row>
    <row r="13426" spans="2:2" ht="13.85" x14ac:dyDescent="0.3">
      <c r="B13426" s="55"/>
    </row>
    <row r="13427" spans="2:2" ht="13.85" x14ac:dyDescent="0.3">
      <c r="B13427" s="55"/>
    </row>
    <row r="13428" spans="2:2" ht="13.85" x14ac:dyDescent="0.3">
      <c r="B13428" s="55"/>
    </row>
    <row r="13429" spans="2:2" ht="13.85" x14ac:dyDescent="0.3">
      <c r="B13429" s="55"/>
    </row>
    <row r="13430" spans="2:2" ht="13.85" x14ac:dyDescent="0.3">
      <c r="B13430" s="55"/>
    </row>
    <row r="13431" spans="2:2" ht="13.85" x14ac:dyDescent="0.3">
      <c r="B13431" s="55"/>
    </row>
    <row r="13432" spans="2:2" ht="13.85" x14ac:dyDescent="0.3">
      <c r="B13432" s="55"/>
    </row>
    <row r="13433" spans="2:2" ht="13.85" x14ac:dyDescent="0.3">
      <c r="B13433" s="55"/>
    </row>
    <row r="13434" spans="2:2" ht="13.85" x14ac:dyDescent="0.3">
      <c r="B13434" s="55"/>
    </row>
    <row r="13435" spans="2:2" ht="13.85" x14ac:dyDescent="0.3">
      <c r="B13435" s="55"/>
    </row>
    <row r="13436" spans="2:2" ht="13.85" x14ac:dyDescent="0.3">
      <c r="B13436" s="55"/>
    </row>
    <row r="13437" spans="2:2" ht="13.85" x14ac:dyDescent="0.3">
      <c r="B13437" s="55"/>
    </row>
    <row r="13438" spans="2:2" ht="13.85" x14ac:dyDescent="0.3">
      <c r="B13438" s="55"/>
    </row>
    <row r="13439" spans="2:2" ht="13.85" x14ac:dyDescent="0.3">
      <c r="B13439" s="55"/>
    </row>
    <row r="13440" spans="2:2" ht="13.85" x14ac:dyDescent="0.3">
      <c r="B13440" s="55"/>
    </row>
    <row r="13441" spans="2:2" ht="13.85" x14ac:dyDescent="0.3">
      <c r="B13441" s="55"/>
    </row>
    <row r="13442" spans="2:2" ht="13.85" x14ac:dyDescent="0.3">
      <c r="B13442" s="55"/>
    </row>
    <row r="13443" spans="2:2" ht="13.85" x14ac:dyDescent="0.3">
      <c r="B13443" s="55"/>
    </row>
    <row r="13444" spans="2:2" ht="13.85" x14ac:dyDescent="0.3">
      <c r="B13444" s="55"/>
    </row>
    <row r="13445" spans="2:2" ht="13.85" x14ac:dyDescent="0.3">
      <c r="B13445" s="55"/>
    </row>
    <row r="13446" spans="2:2" ht="13.85" x14ac:dyDescent="0.3">
      <c r="B13446" s="55"/>
    </row>
    <row r="13447" spans="2:2" ht="13.85" x14ac:dyDescent="0.3">
      <c r="B13447" s="55"/>
    </row>
    <row r="13448" spans="2:2" ht="13.85" x14ac:dyDescent="0.3">
      <c r="B13448" s="55"/>
    </row>
    <row r="13449" spans="2:2" ht="13.85" x14ac:dyDescent="0.3">
      <c r="B13449" s="55"/>
    </row>
    <row r="13450" spans="2:2" ht="13.85" x14ac:dyDescent="0.3">
      <c r="B13450" s="55"/>
    </row>
    <row r="13451" spans="2:2" ht="13.85" x14ac:dyDescent="0.3">
      <c r="B13451" s="55"/>
    </row>
    <row r="13452" spans="2:2" ht="13.85" x14ac:dyDescent="0.3">
      <c r="B13452" s="55"/>
    </row>
    <row r="13453" spans="2:2" ht="13.85" x14ac:dyDescent="0.3">
      <c r="B13453" s="55"/>
    </row>
    <row r="13454" spans="2:2" ht="13.85" x14ac:dyDescent="0.3">
      <c r="B13454" s="55"/>
    </row>
    <row r="13455" spans="2:2" ht="13.85" x14ac:dyDescent="0.3">
      <c r="B13455" s="55"/>
    </row>
    <row r="13456" spans="2:2" ht="13.85" x14ac:dyDescent="0.3">
      <c r="B13456" s="55"/>
    </row>
    <row r="13457" spans="2:2" ht="13.85" x14ac:dyDescent="0.3">
      <c r="B13457" s="55"/>
    </row>
    <row r="13458" spans="2:2" ht="13.85" x14ac:dyDescent="0.3">
      <c r="B13458" s="55"/>
    </row>
    <row r="13459" spans="2:2" ht="13.85" x14ac:dyDescent="0.3">
      <c r="B13459" s="55"/>
    </row>
    <row r="13460" spans="2:2" ht="13.85" x14ac:dyDescent="0.3">
      <c r="B13460" s="55"/>
    </row>
    <row r="13461" spans="2:2" ht="13.85" x14ac:dyDescent="0.3">
      <c r="B13461" s="55"/>
    </row>
    <row r="13462" spans="2:2" ht="13.85" x14ac:dyDescent="0.3">
      <c r="B13462" s="55"/>
    </row>
    <row r="13463" spans="2:2" ht="13.85" x14ac:dyDescent="0.3">
      <c r="B13463" s="55"/>
    </row>
    <row r="13464" spans="2:2" ht="13.85" x14ac:dyDescent="0.3">
      <c r="B13464" s="55"/>
    </row>
    <row r="13465" spans="2:2" ht="13.85" x14ac:dyDescent="0.3">
      <c r="B13465" s="55"/>
    </row>
    <row r="13466" spans="2:2" ht="13.85" x14ac:dyDescent="0.3">
      <c r="B13466" s="55"/>
    </row>
    <row r="13467" spans="2:2" ht="13.85" x14ac:dyDescent="0.3">
      <c r="B13467" s="55"/>
    </row>
    <row r="13468" spans="2:2" ht="13.85" x14ac:dyDescent="0.3">
      <c r="B13468" s="55"/>
    </row>
    <row r="13469" spans="2:2" ht="13.85" x14ac:dyDescent="0.3">
      <c r="B13469" s="55"/>
    </row>
    <row r="13470" spans="2:2" ht="13.85" x14ac:dyDescent="0.3">
      <c r="B13470" s="55"/>
    </row>
    <row r="13471" spans="2:2" ht="13.85" x14ac:dyDescent="0.3">
      <c r="B13471" s="55"/>
    </row>
    <row r="13472" spans="2:2" ht="13.85" x14ac:dyDescent="0.3">
      <c r="B13472" s="55"/>
    </row>
    <row r="13473" spans="2:2" ht="13.85" x14ac:dyDescent="0.3">
      <c r="B13473" s="55"/>
    </row>
    <row r="13474" spans="2:2" ht="13.85" x14ac:dyDescent="0.3">
      <c r="B13474" s="55"/>
    </row>
    <row r="13475" spans="2:2" ht="13.85" x14ac:dyDescent="0.3">
      <c r="B13475" s="55"/>
    </row>
    <row r="13476" spans="2:2" ht="13.85" x14ac:dyDescent="0.3">
      <c r="B13476" s="55"/>
    </row>
    <row r="13477" spans="2:2" ht="13.85" x14ac:dyDescent="0.3">
      <c r="B13477" s="55"/>
    </row>
    <row r="13478" spans="2:2" ht="13.85" x14ac:dyDescent="0.3">
      <c r="B13478" s="55"/>
    </row>
    <row r="13479" spans="2:2" ht="13.85" x14ac:dyDescent="0.3">
      <c r="B13479" s="55"/>
    </row>
    <row r="13480" spans="2:2" ht="13.85" x14ac:dyDescent="0.3">
      <c r="B13480" s="55"/>
    </row>
    <row r="13481" spans="2:2" ht="13.85" x14ac:dyDescent="0.3">
      <c r="B13481" s="55"/>
    </row>
    <row r="13482" spans="2:2" ht="13.85" x14ac:dyDescent="0.3">
      <c r="B13482" s="55"/>
    </row>
    <row r="13483" spans="2:2" ht="13.85" x14ac:dyDescent="0.3">
      <c r="B13483" s="55"/>
    </row>
    <row r="13484" spans="2:2" ht="13.85" x14ac:dyDescent="0.3">
      <c r="B13484" s="55"/>
    </row>
    <row r="13485" spans="2:2" ht="13.85" x14ac:dyDescent="0.3">
      <c r="B13485" s="55"/>
    </row>
    <row r="13486" spans="2:2" ht="13.85" x14ac:dyDescent="0.3">
      <c r="B13486" s="55"/>
    </row>
    <row r="13487" spans="2:2" ht="13.85" x14ac:dyDescent="0.3">
      <c r="B13487" s="55"/>
    </row>
    <row r="13488" spans="2:2" ht="13.85" x14ac:dyDescent="0.3">
      <c r="B13488" s="55"/>
    </row>
    <row r="13489" spans="2:2" ht="13.85" x14ac:dyDescent="0.3">
      <c r="B13489" s="55"/>
    </row>
    <row r="13490" spans="2:2" ht="13.85" x14ac:dyDescent="0.3">
      <c r="B13490" s="55"/>
    </row>
    <row r="13491" spans="2:2" ht="13.85" x14ac:dyDescent="0.3">
      <c r="B13491" s="55"/>
    </row>
    <row r="13492" spans="2:2" ht="13.85" x14ac:dyDescent="0.3">
      <c r="B13492" s="55"/>
    </row>
    <row r="13493" spans="2:2" ht="13.85" x14ac:dyDescent="0.3">
      <c r="B13493" s="55"/>
    </row>
    <row r="13494" spans="2:2" ht="13.85" x14ac:dyDescent="0.3">
      <c r="B13494" s="55"/>
    </row>
    <row r="13495" spans="2:2" ht="13.85" x14ac:dyDescent="0.3">
      <c r="B13495" s="55"/>
    </row>
    <row r="13496" spans="2:2" ht="13.85" x14ac:dyDescent="0.3">
      <c r="B13496" s="55"/>
    </row>
    <row r="13497" spans="2:2" ht="13.85" x14ac:dyDescent="0.3">
      <c r="B13497" s="55"/>
    </row>
    <row r="13498" spans="2:2" ht="13.85" x14ac:dyDescent="0.3">
      <c r="B13498" s="55"/>
    </row>
    <row r="13499" spans="2:2" ht="13.85" x14ac:dyDescent="0.3">
      <c r="B13499" s="55"/>
    </row>
    <row r="13500" spans="2:2" ht="13.85" x14ac:dyDescent="0.3">
      <c r="B13500" s="55"/>
    </row>
    <row r="13501" spans="2:2" ht="13.85" x14ac:dyDescent="0.3">
      <c r="B13501" s="55"/>
    </row>
    <row r="13502" spans="2:2" ht="13.85" x14ac:dyDescent="0.3">
      <c r="B13502" s="55"/>
    </row>
    <row r="13503" spans="2:2" ht="13.85" x14ac:dyDescent="0.3">
      <c r="B13503" s="55"/>
    </row>
    <row r="13504" spans="2:2" ht="13.85" x14ac:dyDescent="0.3">
      <c r="B13504" s="55"/>
    </row>
    <row r="13505" spans="2:2" ht="13.85" x14ac:dyDescent="0.3">
      <c r="B13505" s="55"/>
    </row>
    <row r="13506" spans="2:2" ht="13.85" x14ac:dyDescent="0.3">
      <c r="B13506" s="55"/>
    </row>
    <row r="13507" spans="2:2" ht="13.85" x14ac:dyDescent="0.3">
      <c r="B13507" s="55"/>
    </row>
    <row r="13508" spans="2:2" ht="13.85" x14ac:dyDescent="0.3">
      <c r="B13508" s="55"/>
    </row>
    <row r="13509" spans="2:2" ht="13.85" x14ac:dyDescent="0.3">
      <c r="B13509" s="55"/>
    </row>
    <row r="13510" spans="2:2" ht="13.85" x14ac:dyDescent="0.3">
      <c r="B13510" s="55"/>
    </row>
    <row r="13511" spans="2:2" ht="13.85" x14ac:dyDescent="0.3">
      <c r="B13511" s="55"/>
    </row>
    <row r="13512" spans="2:2" ht="13.85" x14ac:dyDescent="0.3">
      <c r="B13512" s="55"/>
    </row>
    <row r="13513" spans="2:2" ht="13.85" x14ac:dyDescent="0.3">
      <c r="B13513" s="55"/>
    </row>
    <row r="13514" spans="2:2" ht="13.85" x14ac:dyDescent="0.3">
      <c r="B13514" s="55"/>
    </row>
    <row r="13515" spans="2:2" ht="13.85" x14ac:dyDescent="0.3">
      <c r="B13515" s="55"/>
    </row>
    <row r="13516" spans="2:2" ht="13.85" x14ac:dyDescent="0.3">
      <c r="B13516" s="55"/>
    </row>
    <row r="13517" spans="2:2" ht="13.85" x14ac:dyDescent="0.3">
      <c r="B13517" s="55"/>
    </row>
    <row r="13518" spans="2:2" ht="13.85" x14ac:dyDescent="0.3">
      <c r="B13518" s="55"/>
    </row>
    <row r="13519" spans="2:2" ht="13.85" x14ac:dyDescent="0.3">
      <c r="B13519" s="55"/>
    </row>
    <row r="13520" spans="2:2" ht="13.85" x14ac:dyDescent="0.3">
      <c r="B13520" s="55"/>
    </row>
    <row r="13521" spans="2:2" ht="13.85" x14ac:dyDescent="0.3">
      <c r="B13521" s="55"/>
    </row>
    <row r="13522" spans="2:2" ht="13.85" x14ac:dyDescent="0.3">
      <c r="B13522" s="55"/>
    </row>
    <row r="13523" spans="2:2" ht="13.85" x14ac:dyDescent="0.3">
      <c r="B13523" s="55"/>
    </row>
    <row r="13524" spans="2:2" ht="13.85" x14ac:dyDescent="0.3">
      <c r="B13524" s="55"/>
    </row>
    <row r="13525" spans="2:2" ht="13.85" x14ac:dyDescent="0.3">
      <c r="B13525" s="55"/>
    </row>
    <row r="13526" spans="2:2" ht="13.85" x14ac:dyDescent="0.3">
      <c r="B13526" s="55"/>
    </row>
    <row r="13527" spans="2:2" ht="13.85" x14ac:dyDescent="0.3">
      <c r="B13527" s="55"/>
    </row>
    <row r="13528" spans="2:2" ht="13.85" x14ac:dyDescent="0.3">
      <c r="B13528" s="55"/>
    </row>
    <row r="13529" spans="2:2" ht="13.85" x14ac:dyDescent="0.3">
      <c r="B13529" s="55"/>
    </row>
    <row r="13530" spans="2:2" ht="13.85" x14ac:dyDescent="0.3">
      <c r="B13530" s="55"/>
    </row>
    <row r="13531" spans="2:2" ht="13.85" x14ac:dyDescent="0.3">
      <c r="B13531" s="55"/>
    </row>
    <row r="13532" spans="2:2" ht="13.85" x14ac:dyDescent="0.3">
      <c r="B13532" s="55"/>
    </row>
    <row r="13533" spans="2:2" ht="13.85" x14ac:dyDescent="0.3">
      <c r="B13533" s="55"/>
    </row>
    <row r="13534" spans="2:2" ht="13.85" x14ac:dyDescent="0.3">
      <c r="B13534" s="55"/>
    </row>
    <row r="13535" spans="2:2" ht="13.85" x14ac:dyDescent="0.3">
      <c r="B13535" s="55"/>
    </row>
    <row r="13536" spans="2:2" ht="13.85" x14ac:dyDescent="0.3">
      <c r="B13536" s="55"/>
    </row>
    <row r="13537" spans="2:2" ht="13.85" x14ac:dyDescent="0.3">
      <c r="B13537" s="55"/>
    </row>
    <row r="13538" spans="2:2" ht="13.85" x14ac:dyDescent="0.3">
      <c r="B13538" s="55"/>
    </row>
    <row r="13539" spans="2:2" ht="13.85" x14ac:dyDescent="0.3">
      <c r="B13539" s="55"/>
    </row>
    <row r="13540" spans="2:2" ht="13.85" x14ac:dyDescent="0.3">
      <c r="B13540" s="55"/>
    </row>
    <row r="13541" spans="2:2" ht="13.85" x14ac:dyDescent="0.3">
      <c r="B13541" s="55"/>
    </row>
    <row r="13542" spans="2:2" ht="13.85" x14ac:dyDescent="0.3">
      <c r="B13542" s="55"/>
    </row>
    <row r="13543" spans="2:2" ht="13.85" x14ac:dyDescent="0.3">
      <c r="B13543" s="55"/>
    </row>
    <row r="13544" spans="2:2" ht="13.85" x14ac:dyDescent="0.3">
      <c r="B13544" s="55"/>
    </row>
    <row r="13545" spans="2:2" ht="13.85" x14ac:dyDescent="0.3">
      <c r="B13545" s="55"/>
    </row>
    <row r="13546" spans="2:2" ht="13.85" x14ac:dyDescent="0.3">
      <c r="B13546" s="55"/>
    </row>
    <row r="13547" spans="2:2" ht="13.85" x14ac:dyDescent="0.3">
      <c r="B13547" s="55"/>
    </row>
    <row r="13548" spans="2:2" ht="13.85" x14ac:dyDescent="0.3">
      <c r="B13548" s="55"/>
    </row>
    <row r="13549" spans="2:2" ht="13.85" x14ac:dyDescent="0.3">
      <c r="B13549" s="55"/>
    </row>
    <row r="13550" spans="2:2" ht="13.85" x14ac:dyDescent="0.3">
      <c r="B13550" s="55"/>
    </row>
    <row r="13551" spans="2:2" ht="13.85" x14ac:dyDescent="0.3">
      <c r="B13551" s="55"/>
    </row>
    <row r="13552" spans="2:2" ht="13.85" x14ac:dyDescent="0.3">
      <c r="B13552" s="55"/>
    </row>
    <row r="13553" spans="2:2" ht="13.85" x14ac:dyDescent="0.3">
      <c r="B13553" s="55"/>
    </row>
    <row r="13554" spans="2:2" ht="13.85" x14ac:dyDescent="0.3">
      <c r="B13554" s="55"/>
    </row>
    <row r="13555" spans="2:2" ht="13.85" x14ac:dyDescent="0.3">
      <c r="B13555" s="55"/>
    </row>
    <row r="13556" spans="2:2" ht="13.85" x14ac:dyDescent="0.3">
      <c r="B13556" s="55"/>
    </row>
    <row r="13557" spans="2:2" ht="13.85" x14ac:dyDescent="0.3">
      <c r="B13557" s="55"/>
    </row>
    <row r="13558" spans="2:2" ht="13.85" x14ac:dyDescent="0.3">
      <c r="B13558" s="55"/>
    </row>
    <row r="13559" spans="2:2" ht="13.85" x14ac:dyDescent="0.3">
      <c r="B13559" s="55"/>
    </row>
    <row r="13560" spans="2:2" ht="13.85" x14ac:dyDescent="0.3">
      <c r="B13560" s="55"/>
    </row>
    <row r="13561" spans="2:2" ht="13.85" x14ac:dyDescent="0.3">
      <c r="B13561" s="55"/>
    </row>
    <row r="13562" spans="2:2" ht="13.85" x14ac:dyDescent="0.3">
      <c r="B13562" s="55"/>
    </row>
    <row r="13563" spans="2:2" ht="13.85" x14ac:dyDescent="0.3">
      <c r="B13563" s="55"/>
    </row>
    <row r="13564" spans="2:2" ht="13.85" x14ac:dyDescent="0.3">
      <c r="B13564" s="55"/>
    </row>
    <row r="13565" spans="2:2" ht="13.85" x14ac:dyDescent="0.3">
      <c r="B13565" s="55"/>
    </row>
    <row r="13566" spans="2:2" ht="13.85" x14ac:dyDescent="0.3">
      <c r="B13566" s="55"/>
    </row>
    <row r="13567" spans="2:2" ht="13.85" x14ac:dyDescent="0.3">
      <c r="B13567" s="55"/>
    </row>
    <row r="13568" spans="2:2" ht="13.85" x14ac:dyDescent="0.3">
      <c r="B13568" s="55"/>
    </row>
    <row r="13569" spans="2:2" ht="13.85" x14ac:dyDescent="0.3">
      <c r="B13569" s="55"/>
    </row>
    <row r="13570" spans="2:2" ht="13.85" x14ac:dyDescent="0.3">
      <c r="B13570" s="55"/>
    </row>
    <row r="13571" spans="2:2" ht="13.85" x14ac:dyDescent="0.3">
      <c r="B13571" s="55"/>
    </row>
    <row r="13572" spans="2:2" ht="13.85" x14ac:dyDescent="0.3">
      <c r="B13572" s="55"/>
    </row>
    <row r="13573" spans="2:2" ht="13.85" x14ac:dyDescent="0.3">
      <c r="B13573" s="55"/>
    </row>
    <row r="13574" spans="2:2" ht="13.85" x14ac:dyDescent="0.3">
      <c r="B13574" s="55"/>
    </row>
    <row r="13575" spans="2:2" ht="13.85" x14ac:dyDescent="0.3">
      <c r="B13575" s="55"/>
    </row>
    <row r="13576" spans="2:2" ht="13.85" x14ac:dyDescent="0.3">
      <c r="B13576" s="55"/>
    </row>
    <row r="13577" spans="2:2" ht="13.85" x14ac:dyDescent="0.3">
      <c r="B13577" s="55"/>
    </row>
    <row r="13578" spans="2:2" ht="13.85" x14ac:dyDescent="0.3">
      <c r="B13578" s="55"/>
    </row>
    <row r="13579" spans="2:2" ht="13.85" x14ac:dyDescent="0.3">
      <c r="B13579" s="55"/>
    </row>
    <row r="13580" spans="2:2" ht="13.85" x14ac:dyDescent="0.3">
      <c r="B13580" s="55"/>
    </row>
    <row r="13581" spans="2:2" ht="13.85" x14ac:dyDescent="0.3">
      <c r="B13581" s="55"/>
    </row>
    <row r="13582" spans="2:2" ht="13.85" x14ac:dyDescent="0.3">
      <c r="B13582" s="55"/>
    </row>
    <row r="13583" spans="2:2" ht="13.85" x14ac:dyDescent="0.3">
      <c r="B13583" s="55"/>
    </row>
    <row r="13584" spans="2:2" ht="13.85" x14ac:dyDescent="0.3">
      <c r="B13584" s="55"/>
    </row>
    <row r="13585" spans="2:2" ht="13.85" x14ac:dyDescent="0.3">
      <c r="B13585" s="55"/>
    </row>
    <row r="13586" spans="2:2" ht="13.85" x14ac:dyDescent="0.3">
      <c r="B13586" s="55"/>
    </row>
    <row r="13587" spans="2:2" ht="13.85" x14ac:dyDescent="0.3">
      <c r="B13587" s="55"/>
    </row>
    <row r="13588" spans="2:2" ht="13.85" x14ac:dyDescent="0.3">
      <c r="B13588" s="55"/>
    </row>
    <row r="13589" spans="2:2" ht="13.85" x14ac:dyDescent="0.3">
      <c r="B13589" s="55"/>
    </row>
    <row r="13590" spans="2:2" ht="13.85" x14ac:dyDescent="0.3">
      <c r="B13590" s="55"/>
    </row>
    <row r="13591" spans="2:2" ht="13.85" x14ac:dyDescent="0.3">
      <c r="B13591" s="55"/>
    </row>
    <row r="13592" spans="2:2" ht="13.85" x14ac:dyDescent="0.3">
      <c r="B13592" s="55"/>
    </row>
    <row r="13593" spans="2:2" ht="13.85" x14ac:dyDescent="0.3">
      <c r="B13593" s="55"/>
    </row>
    <row r="13594" spans="2:2" ht="13.85" x14ac:dyDescent="0.3">
      <c r="B13594" s="55"/>
    </row>
    <row r="13595" spans="2:2" ht="13.85" x14ac:dyDescent="0.3">
      <c r="B13595" s="55"/>
    </row>
    <row r="13596" spans="2:2" ht="13.85" x14ac:dyDescent="0.3">
      <c r="B13596" s="55"/>
    </row>
    <row r="13597" spans="2:2" ht="13.85" x14ac:dyDescent="0.3">
      <c r="B13597" s="55"/>
    </row>
    <row r="13598" spans="2:2" ht="13.85" x14ac:dyDescent="0.3">
      <c r="B13598" s="55"/>
    </row>
    <row r="13599" spans="2:2" ht="13.85" x14ac:dyDescent="0.3">
      <c r="B13599" s="55"/>
    </row>
    <row r="13600" spans="2:2" ht="13.85" x14ac:dyDescent="0.3">
      <c r="B13600" s="55"/>
    </row>
    <row r="13601" spans="2:2" ht="13.85" x14ac:dyDescent="0.3">
      <c r="B13601" s="55"/>
    </row>
    <row r="13602" spans="2:2" ht="13.85" x14ac:dyDescent="0.3">
      <c r="B13602" s="55"/>
    </row>
    <row r="13603" spans="2:2" ht="13.85" x14ac:dyDescent="0.3">
      <c r="B13603" s="55"/>
    </row>
    <row r="13604" spans="2:2" ht="13.85" x14ac:dyDescent="0.3">
      <c r="B13604" s="55"/>
    </row>
    <row r="13605" spans="2:2" ht="13.85" x14ac:dyDescent="0.3">
      <c r="B13605" s="55"/>
    </row>
    <row r="13606" spans="2:2" ht="13.85" x14ac:dyDescent="0.3">
      <c r="B13606" s="55"/>
    </row>
    <row r="13607" spans="2:2" ht="13.85" x14ac:dyDescent="0.3">
      <c r="B13607" s="55"/>
    </row>
    <row r="13608" spans="2:2" ht="13.85" x14ac:dyDescent="0.3">
      <c r="B13608" s="55"/>
    </row>
    <row r="13609" spans="2:2" ht="13.85" x14ac:dyDescent="0.3">
      <c r="B13609" s="55"/>
    </row>
    <row r="13610" spans="2:2" ht="13.85" x14ac:dyDescent="0.3">
      <c r="B13610" s="55"/>
    </row>
    <row r="13611" spans="2:2" ht="13.85" x14ac:dyDescent="0.3">
      <c r="B13611" s="55"/>
    </row>
    <row r="13612" spans="2:2" ht="13.85" x14ac:dyDescent="0.3">
      <c r="B13612" s="55"/>
    </row>
    <row r="13613" spans="2:2" ht="13.85" x14ac:dyDescent="0.3">
      <c r="B13613" s="55"/>
    </row>
    <row r="13614" spans="2:2" ht="13.85" x14ac:dyDescent="0.3">
      <c r="B13614" s="55"/>
    </row>
    <row r="13615" spans="2:2" ht="13.85" x14ac:dyDescent="0.3">
      <c r="B13615" s="55"/>
    </row>
    <row r="13616" spans="2:2" ht="13.85" x14ac:dyDescent="0.3">
      <c r="B13616" s="55"/>
    </row>
    <row r="13617" spans="2:2" ht="13.85" x14ac:dyDescent="0.3">
      <c r="B13617" s="55"/>
    </row>
    <row r="13618" spans="2:2" ht="13.85" x14ac:dyDescent="0.3">
      <c r="B13618" s="55"/>
    </row>
    <row r="13619" spans="2:2" ht="13.85" x14ac:dyDescent="0.3">
      <c r="B13619" s="55"/>
    </row>
    <row r="13620" spans="2:2" ht="13.85" x14ac:dyDescent="0.3">
      <c r="B13620" s="55"/>
    </row>
    <row r="13621" spans="2:2" ht="13.85" x14ac:dyDescent="0.3">
      <c r="B13621" s="55"/>
    </row>
    <row r="13622" spans="2:2" ht="13.85" x14ac:dyDescent="0.3">
      <c r="B13622" s="55"/>
    </row>
    <row r="13623" spans="2:2" ht="13.85" x14ac:dyDescent="0.3">
      <c r="B13623" s="55"/>
    </row>
    <row r="13624" spans="2:2" ht="13.85" x14ac:dyDescent="0.3">
      <c r="B13624" s="55"/>
    </row>
    <row r="13625" spans="2:2" ht="13.85" x14ac:dyDescent="0.3">
      <c r="B13625" s="55"/>
    </row>
    <row r="13626" spans="2:2" ht="13.85" x14ac:dyDescent="0.3">
      <c r="B13626" s="55"/>
    </row>
    <row r="13627" spans="2:2" ht="13.85" x14ac:dyDescent="0.3">
      <c r="B13627" s="55"/>
    </row>
    <row r="13628" spans="2:2" ht="13.85" x14ac:dyDescent="0.3">
      <c r="B13628" s="55"/>
    </row>
    <row r="13629" spans="2:2" ht="13.85" x14ac:dyDescent="0.3">
      <c r="B13629" s="55"/>
    </row>
    <row r="13630" spans="2:2" ht="13.85" x14ac:dyDescent="0.3">
      <c r="B13630" s="55"/>
    </row>
    <row r="13631" spans="2:2" ht="13.85" x14ac:dyDescent="0.3">
      <c r="B13631" s="55"/>
    </row>
    <row r="13632" spans="2:2" ht="13.85" x14ac:dyDescent="0.3">
      <c r="B13632" s="55"/>
    </row>
    <row r="13633" spans="2:2" ht="13.85" x14ac:dyDescent="0.3">
      <c r="B13633" s="55"/>
    </row>
    <row r="13634" spans="2:2" ht="13.85" x14ac:dyDescent="0.3">
      <c r="B13634" s="55"/>
    </row>
    <row r="13635" spans="2:2" ht="13.85" x14ac:dyDescent="0.3">
      <c r="B13635" s="55"/>
    </row>
    <row r="13636" spans="2:2" ht="13.85" x14ac:dyDescent="0.3">
      <c r="B13636" s="55"/>
    </row>
    <row r="13637" spans="2:2" ht="13.85" x14ac:dyDescent="0.3">
      <c r="B13637" s="55"/>
    </row>
    <row r="13638" spans="2:2" ht="13.85" x14ac:dyDescent="0.3">
      <c r="B13638" s="55"/>
    </row>
    <row r="13639" spans="2:2" ht="13.85" x14ac:dyDescent="0.3">
      <c r="B13639" s="55"/>
    </row>
    <row r="13640" spans="2:2" ht="13.85" x14ac:dyDescent="0.3">
      <c r="B13640" s="55"/>
    </row>
    <row r="13641" spans="2:2" ht="13.85" x14ac:dyDescent="0.3">
      <c r="B13641" s="55"/>
    </row>
    <row r="13642" spans="2:2" ht="13.85" x14ac:dyDescent="0.3">
      <c r="B13642" s="55"/>
    </row>
    <row r="13643" spans="2:2" ht="13.85" x14ac:dyDescent="0.3">
      <c r="B13643" s="55"/>
    </row>
    <row r="13644" spans="2:2" ht="13.85" x14ac:dyDescent="0.3">
      <c r="B13644" s="55"/>
    </row>
    <row r="13645" spans="2:2" ht="13.85" x14ac:dyDescent="0.3">
      <c r="B13645" s="55"/>
    </row>
    <row r="13646" spans="2:2" ht="13.85" x14ac:dyDescent="0.3">
      <c r="B13646" s="55"/>
    </row>
    <row r="13647" spans="2:2" ht="13.85" x14ac:dyDescent="0.3">
      <c r="B13647" s="55"/>
    </row>
    <row r="13648" spans="2:2" ht="13.85" x14ac:dyDescent="0.3">
      <c r="B13648" s="55"/>
    </row>
    <row r="13649" spans="2:2" ht="13.85" x14ac:dyDescent="0.3">
      <c r="B13649" s="55"/>
    </row>
    <row r="13650" spans="2:2" ht="13.85" x14ac:dyDescent="0.3">
      <c r="B13650" s="55"/>
    </row>
    <row r="13651" spans="2:2" ht="13.85" x14ac:dyDescent="0.3">
      <c r="B13651" s="55"/>
    </row>
    <row r="13652" spans="2:2" ht="13.85" x14ac:dyDescent="0.3">
      <c r="B13652" s="55"/>
    </row>
    <row r="13653" spans="2:2" ht="13.85" x14ac:dyDescent="0.3">
      <c r="B13653" s="55"/>
    </row>
    <row r="13654" spans="2:2" ht="13.85" x14ac:dyDescent="0.3">
      <c r="B13654" s="55"/>
    </row>
    <row r="13655" spans="2:2" ht="13.85" x14ac:dyDescent="0.3">
      <c r="B13655" s="55"/>
    </row>
    <row r="13656" spans="2:2" ht="13.85" x14ac:dyDescent="0.3">
      <c r="B13656" s="55"/>
    </row>
    <row r="13657" spans="2:2" ht="13.85" x14ac:dyDescent="0.3">
      <c r="B13657" s="55"/>
    </row>
    <row r="13658" spans="2:2" ht="13.85" x14ac:dyDescent="0.3">
      <c r="B13658" s="55"/>
    </row>
    <row r="13659" spans="2:2" ht="13.85" x14ac:dyDescent="0.3">
      <c r="B13659" s="55"/>
    </row>
    <row r="13660" spans="2:2" ht="13.85" x14ac:dyDescent="0.3">
      <c r="B13660" s="55"/>
    </row>
    <row r="13661" spans="2:2" ht="13.85" x14ac:dyDescent="0.3">
      <c r="B13661" s="55"/>
    </row>
    <row r="13662" spans="2:2" ht="13.85" x14ac:dyDescent="0.3">
      <c r="B13662" s="55"/>
    </row>
    <row r="13663" spans="2:2" ht="13.85" x14ac:dyDescent="0.3">
      <c r="B13663" s="55"/>
    </row>
    <row r="13664" spans="2:2" ht="13.85" x14ac:dyDescent="0.3">
      <c r="B13664" s="55"/>
    </row>
    <row r="13665" spans="2:2" ht="13.85" x14ac:dyDescent="0.3">
      <c r="B13665" s="55"/>
    </row>
    <row r="13666" spans="2:2" ht="13.85" x14ac:dyDescent="0.3">
      <c r="B13666" s="55"/>
    </row>
    <row r="13667" spans="2:2" ht="13.85" x14ac:dyDescent="0.3">
      <c r="B13667" s="55"/>
    </row>
    <row r="13668" spans="2:2" ht="13.85" x14ac:dyDescent="0.3">
      <c r="B13668" s="55"/>
    </row>
    <row r="13669" spans="2:2" ht="13.85" x14ac:dyDescent="0.3">
      <c r="B13669" s="55"/>
    </row>
    <row r="13670" spans="2:2" ht="13.85" x14ac:dyDescent="0.3">
      <c r="B13670" s="55"/>
    </row>
    <row r="13671" spans="2:2" ht="13.85" x14ac:dyDescent="0.3">
      <c r="B13671" s="55"/>
    </row>
    <row r="13672" spans="2:2" ht="13.85" x14ac:dyDescent="0.3">
      <c r="B13672" s="55"/>
    </row>
    <row r="13673" spans="2:2" ht="13.85" x14ac:dyDescent="0.3">
      <c r="B13673" s="55"/>
    </row>
    <row r="13674" spans="2:2" ht="13.85" x14ac:dyDescent="0.3">
      <c r="B13674" s="55"/>
    </row>
    <row r="13675" spans="2:2" ht="13.85" x14ac:dyDescent="0.3">
      <c r="B13675" s="55"/>
    </row>
    <row r="13676" spans="2:2" ht="13.85" x14ac:dyDescent="0.3">
      <c r="B13676" s="55"/>
    </row>
    <row r="13677" spans="2:2" ht="13.85" x14ac:dyDescent="0.3">
      <c r="B13677" s="55"/>
    </row>
    <row r="13678" spans="2:2" ht="13.85" x14ac:dyDescent="0.3">
      <c r="B13678" s="55"/>
    </row>
    <row r="13679" spans="2:2" ht="13.85" x14ac:dyDescent="0.3">
      <c r="B13679" s="55"/>
    </row>
    <row r="13680" spans="2:2" ht="13.85" x14ac:dyDescent="0.3">
      <c r="B13680" s="55"/>
    </row>
    <row r="13681" spans="2:2" ht="13.85" x14ac:dyDescent="0.3">
      <c r="B13681" s="55"/>
    </row>
    <row r="13682" spans="2:2" ht="13.85" x14ac:dyDescent="0.3">
      <c r="B13682" s="55"/>
    </row>
    <row r="13683" spans="2:2" ht="13.85" x14ac:dyDescent="0.3">
      <c r="B13683" s="55"/>
    </row>
    <row r="13684" spans="2:2" ht="13.85" x14ac:dyDescent="0.3">
      <c r="B13684" s="55"/>
    </row>
    <row r="13685" spans="2:2" ht="13.85" x14ac:dyDescent="0.3">
      <c r="B13685" s="55"/>
    </row>
    <row r="13686" spans="2:2" ht="13.85" x14ac:dyDescent="0.3">
      <c r="B13686" s="55"/>
    </row>
    <row r="13687" spans="2:2" ht="13.85" x14ac:dyDescent="0.3">
      <c r="B13687" s="55"/>
    </row>
    <row r="13688" spans="2:2" ht="13.85" x14ac:dyDescent="0.3">
      <c r="B13688" s="55"/>
    </row>
    <row r="13689" spans="2:2" ht="13.85" x14ac:dyDescent="0.3">
      <c r="B13689" s="55"/>
    </row>
    <row r="13690" spans="2:2" ht="13.85" x14ac:dyDescent="0.3">
      <c r="B13690" s="55"/>
    </row>
    <row r="13691" spans="2:2" ht="13.85" x14ac:dyDescent="0.3">
      <c r="B13691" s="55"/>
    </row>
    <row r="13692" spans="2:2" ht="13.85" x14ac:dyDescent="0.3">
      <c r="B13692" s="55"/>
    </row>
    <row r="13693" spans="2:2" ht="13.85" x14ac:dyDescent="0.3">
      <c r="B13693" s="55"/>
    </row>
    <row r="13694" spans="2:2" ht="13.85" x14ac:dyDescent="0.3">
      <c r="B13694" s="55"/>
    </row>
    <row r="13695" spans="2:2" ht="13.85" x14ac:dyDescent="0.3">
      <c r="B13695" s="55"/>
    </row>
    <row r="13696" spans="2:2" ht="13.85" x14ac:dyDescent="0.3">
      <c r="B13696" s="55"/>
    </row>
    <row r="13697" spans="2:2" ht="13.85" x14ac:dyDescent="0.3">
      <c r="B13697" s="55"/>
    </row>
    <row r="13698" spans="2:2" ht="13.85" x14ac:dyDescent="0.3">
      <c r="B13698" s="55"/>
    </row>
    <row r="13699" spans="2:2" ht="13.85" x14ac:dyDescent="0.3">
      <c r="B13699" s="55"/>
    </row>
    <row r="13700" spans="2:2" ht="13.85" x14ac:dyDescent="0.3">
      <c r="B13700" s="55"/>
    </row>
    <row r="13701" spans="2:2" ht="13.85" x14ac:dyDescent="0.3">
      <c r="B13701" s="55"/>
    </row>
    <row r="13702" spans="2:2" ht="13.85" x14ac:dyDescent="0.3">
      <c r="B13702" s="55"/>
    </row>
    <row r="13703" spans="2:2" ht="13.85" x14ac:dyDescent="0.3">
      <c r="B13703" s="55"/>
    </row>
    <row r="13704" spans="2:2" ht="13.85" x14ac:dyDescent="0.3">
      <c r="B13704" s="55"/>
    </row>
    <row r="13705" spans="2:2" ht="13.85" x14ac:dyDescent="0.3">
      <c r="B13705" s="55"/>
    </row>
    <row r="13706" spans="2:2" ht="13.85" x14ac:dyDescent="0.3">
      <c r="B13706" s="55"/>
    </row>
    <row r="13707" spans="2:2" ht="13.85" x14ac:dyDescent="0.3">
      <c r="B13707" s="55"/>
    </row>
    <row r="13708" spans="2:2" ht="13.85" x14ac:dyDescent="0.3">
      <c r="B13708" s="55"/>
    </row>
    <row r="13709" spans="2:2" ht="13.85" x14ac:dyDescent="0.3">
      <c r="B13709" s="55"/>
    </row>
    <row r="13710" spans="2:2" ht="13.85" x14ac:dyDescent="0.3">
      <c r="B13710" s="55"/>
    </row>
    <row r="13711" spans="2:2" ht="13.85" x14ac:dyDescent="0.3">
      <c r="B13711" s="55"/>
    </row>
    <row r="13712" spans="2:2" ht="13.85" x14ac:dyDescent="0.3">
      <c r="B13712" s="55"/>
    </row>
    <row r="13713" spans="2:2" ht="13.85" x14ac:dyDescent="0.3">
      <c r="B13713" s="55"/>
    </row>
    <row r="13714" spans="2:2" ht="13.85" x14ac:dyDescent="0.3">
      <c r="B13714" s="55"/>
    </row>
    <row r="13715" spans="2:2" ht="13.85" x14ac:dyDescent="0.3">
      <c r="B13715" s="55"/>
    </row>
    <row r="13716" spans="2:2" ht="13.85" x14ac:dyDescent="0.3">
      <c r="B13716" s="55"/>
    </row>
    <row r="13717" spans="2:2" ht="13.85" x14ac:dyDescent="0.3">
      <c r="B13717" s="55"/>
    </row>
    <row r="13718" spans="2:2" ht="13.85" x14ac:dyDescent="0.3">
      <c r="B13718" s="55"/>
    </row>
    <row r="13719" spans="2:2" ht="13.85" x14ac:dyDescent="0.3">
      <c r="B13719" s="55"/>
    </row>
    <row r="13720" spans="2:2" ht="13.85" x14ac:dyDescent="0.3">
      <c r="B13720" s="55"/>
    </row>
    <row r="13721" spans="2:2" ht="13.85" x14ac:dyDescent="0.3">
      <c r="B13721" s="55"/>
    </row>
    <row r="13722" spans="2:2" ht="13.85" x14ac:dyDescent="0.3">
      <c r="B13722" s="55"/>
    </row>
    <row r="13723" spans="2:2" ht="13.85" x14ac:dyDescent="0.3">
      <c r="B13723" s="55"/>
    </row>
    <row r="13724" spans="2:2" ht="13.85" x14ac:dyDescent="0.3">
      <c r="B13724" s="55"/>
    </row>
    <row r="13725" spans="2:2" ht="13.85" x14ac:dyDescent="0.3">
      <c r="B13725" s="55"/>
    </row>
    <row r="13726" spans="2:2" ht="13.85" x14ac:dyDescent="0.3">
      <c r="B13726" s="55"/>
    </row>
    <row r="13727" spans="2:2" ht="13.85" x14ac:dyDescent="0.3">
      <c r="B13727" s="55"/>
    </row>
    <row r="13728" spans="2:2" ht="13.85" x14ac:dyDescent="0.3">
      <c r="B13728" s="55"/>
    </row>
    <row r="13729" spans="2:2" ht="13.85" x14ac:dyDescent="0.3">
      <c r="B13729" s="55"/>
    </row>
    <row r="13730" spans="2:2" ht="13.85" x14ac:dyDescent="0.3">
      <c r="B13730" s="55"/>
    </row>
    <row r="13731" spans="2:2" ht="13.85" x14ac:dyDescent="0.3">
      <c r="B13731" s="55"/>
    </row>
    <row r="13732" spans="2:2" ht="13.85" x14ac:dyDescent="0.3">
      <c r="B13732" s="55"/>
    </row>
    <row r="13733" spans="2:2" ht="13.85" x14ac:dyDescent="0.3">
      <c r="B13733" s="55"/>
    </row>
    <row r="13734" spans="2:2" ht="13.85" x14ac:dyDescent="0.3">
      <c r="B13734" s="55"/>
    </row>
    <row r="13735" spans="2:2" ht="13.85" x14ac:dyDescent="0.3">
      <c r="B13735" s="55"/>
    </row>
    <row r="13736" spans="2:2" ht="13.85" x14ac:dyDescent="0.3">
      <c r="B13736" s="55"/>
    </row>
    <row r="13737" spans="2:2" ht="13.85" x14ac:dyDescent="0.3">
      <c r="B13737" s="55"/>
    </row>
    <row r="13738" spans="2:2" ht="13.85" x14ac:dyDescent="0.3">
      <c r="B13738" s="55"/>
    </row>
    <row r="13739" spans="2:2" ht="13.85" x14ac:dyDescent="0.3">
      <c r="B13739" s="55"/>
    </row>
    <row r="13740" spans="2:2" ht="13.85" x14ac:dyDescent="0.3">
      <c r="B13740" s="55"/>
    </row>
    <row r="13741" spans="2:2" ht="13.85" x14ac:dyDescent="0.3">
      <c r="B13741" s="55"/>
    </row>
    <row r="13742" spans="2:2" ht="13.85" x14ac:dyDescent="0.3">
      <c r="B13742" s="55"/>
    </row>
    <row r="13743" spans="2:2" ht="13.85" x14ac:dyDescent="0.3">
      <c r="B13743" s="55"/>
    </row>
    <row r="13744" spans="2:2" ht="13.85" x14ac:dyDescent="0.3">
      <c r="B13744" s="55"/>
    </row>
    <row r="13745" spans="2:2" ht="13.85" x14ac:dyDescent="0.3">
      <c r="B13745" s="55"/>
    </row>
    <row r="13746" spans="2:2" ht="13.85" x14ac:dyDescent="0.3">
      <c r="B13746" s="55"/>
    </row>
    <row r="13747" spans="2:2" ht="13.85" x14ac:dyDescent="0.3">
      <c r="B13747" s="55"/>
    </row>
    <row r="13748" spans="2:2" ht="13.85" x14ac:dyDescent="0.3">
      <c r="B13748" s="55"/>
    </row>
    <row r="13749" spans="2:2" ht="13.85" x14ac:dyDescent="0.3">
      <c r="B13749" s="55"/>
    </row>
    <row r="13750" spans="2:2" ht="13.85" x14ac:dyDescent="0.3">
      <c r="B13750" s="55"/>
    </row>
    <row r="13751" spans="2:2" ht="13.85" x14ac:dyDescent="0.3">
      <c r="B13751" s="55"/>
    </row>
    <row r="13752" spans="2:2" ht="13.85" x14ac:dyDescent="0.3">
      <c r="B13752" s="55"/>
    </row>
    <row r="13753" spans="2:2" ht="13.85" x14ac:dyDescent="0.3">
      <c r="B13753" s="55"/>
    </row>
    <row r="13754" spans="2:2" ht="13.85" x14ac:dyDescent="0.3">
      <c r="B13754" s="55"/>
    </row>
    <row r="13755" spans="2:2" ht="13.85" x14ac:dyDescent="0.3">
      <c r="B13755" s="55"/>
    </row>
    <row r="13756" spans="2:2" ht="13.85" x14ac:dyDescent="0.3">
      <c r="B13756" s="55"/>
    </row>
    <row r="13757" spans="2:2" ht="13.85" x14ac:dyDescent="0.3">
      <c r="B13757" s="55"/>
    </row>
    <row r="13758" spans="2:2" ht="13.85" x14ac:dyDescent="0.3">
      <c r="B13758" s="55"/>
    </row>
    <row r="13759" spans="2:2" ht="13.85" x14ac:dyDescent="0.3">
      <c r="B13759" s="55"/>
    </row>
    <row r="13760" spans="2:2" ht="13.85" x14ac:dyDescent="0.3">
      <c r="B13760" s="55"/>
    </row>
    <row r="13761" spans="2:2" ht="13.85" x14ac:dyDescent="0.3">
      <c r="B13761" s="55"/>
    </row>
    <row r="13762" spans="2:2" ht="13.85" x14ac:dyDescent="0.3">
      <c r="B13762" s="55"/>
    </row>
    <row r="13763" spans="2:2" ht="13.85" x14ac:dyDescent="0.3">
      <c r="B13763" s="55"/>
    </row>
    <row r="13764" spans="2:2" ht="13.85" x14ac:dyDescent="0.3">
      <c r="B13764" s="55"/>
    </row>
    <row r="13765" spans="2:2" ht="13.85" x14ac:dyDescent="0.3">
      <c r="B13765" s="55"/>
    </row>
    <row r="13766" spans="2:2" ht="13.85" x14ac:dyDescent="0.3">
      <c r="B13766" s="55"/>
    </row>
    <row r="13767" spans="2:2" ht="13.85" x14ac:dyDescent="0.3">
      <c r="B13767" s="55"/>
    </row>
    <row r="13768" spans="2:2" ht="13.85" x14ac:dyDescent="0.3">
      <c r="B13768" s="55"/>
    </row>
    <row r="13769" spans="2:2" ht="13.85" x14ac:dyDescent="0.3">
      <c r="B13769" s="55"/>
    </row>
    <row r="13770" spans="2:2" ht="13.85" x14ac:dyDescent="0.3">
      <c r="B13770" s="55"/>
    </row>
    <row r="13771" spans="2:2" ht="13.85" x14ac:dyDescent="0.3">
      <c r="B13771" s="55"/>
    </row>
    <row r="13772" spans="2:2" ht="13.85" x14ac:dyDescent="0.3">
      <c r="B13772" s="55"/>
    </row>
    <row r="13773" spans="2:2" ht="13.85" x14ac:dyDescent="0.3">
      <c r="B13773" s="55"/>
    </row>
    <row r="13774" spans="2:2" ht="13.85" x14ac:dyDescent="0.3">
      <c r="B13774" s="55"/>
    </row>
    <row r="13775" spans="2:2" ht="13.85" x14ac:dyDescent="0.3">
      <c r="B13775" s="55"/>
    </row>
    <row r="13776" spans="2:2" ht="13.85" x14ac:dyDescent="0.3">
      <c r="B13776" s="55"/>
    </row>
    <row r="13777" spans="2:2" ht="13.85" x14ac:dyDescent="0.3">
      <c r="B13777" s="55"/>
    </row>
    <row r="13778" spans="2:2" ht="13.85" x14ac:dyDescent="0.3">
      <c r="B13778" s="55"/>
    </row>
    <row r="13779" spans="2:2" ht="13.85" x14ac:dyDescent="0.3">
      <c r="B13779" s="55"/>
    </row>
    <row r="13780" spans="2:2" ht="13.85" x14ac:dyDescent="0.3">
      <c r="B13780" s="55"/>
    </row>
    <row r="13781" spans="2:2" ht="13.85" x14ac:dyDescent="0.3">
      <c r="B13781" s="55"/>
    </row>
    <row r="13782" spans="2:2" ht="13.85" x14ac:dyDescent="0.3">
      <c r="B13782" s="55"/>
    </row>
    <row r="13783" spans="2:2" ht="13.85" x14ac:dyDescent="0.3">
      <c r="B13783" s="55"/>
    </row>
    <row r="13784" spans="2:2" ht="13.85" x14ac:dyDescent="0.3">
      <c r="B13784" s="55"/>
    </row>
    <row r="13785" spans="2:2" ht="13.85" x14ac:dyDescent="0.3">
      <c r="B13785" s="55"/>
    </row>
    <row r="13786" spans="2:2" ht="13.85" x14ac:dyDescent="0.3">
      <c r="B13786" s="55"/>
    </row>
    <row r="13787" spans="2:2" ht="13.85" x14ac:dyDescent="0.3">
      <c r="B13787" s="55"/>
    </row>
    <row r="13788" spans="2:2" ht="13.85" x14ac:dyDescent="0.3">
      <c r="B13788" s="55"/>
    </row>
    <row r="13789" spans="2:2" ht="13.85" x14ac:dyDescent="0.3">
      <c r="B13789" s="55"/>
    </row>
    <row r="13790" spans="2:2" ht="13.85" x14ac:dyDescent="0.3">
      <c r="B13790" s="55"/>
    </row>
    <row r="13791" spans="2:2" ht="13.85" x14ac:dyDescent="0.3">
      <c r="B13791" s="55"/>
    </row>
    <row r="13792" spans="2:2" ht="13.85" x14ac:dyDescent="0.3">
      <c r="B13792" s="55"/>
    </row>
    <row r="13793" spans="2:2" ht="13.85" x14ac:dyDescent="0.3">
      <c r="B13793" s="55"/>
    </row>
    <row r="13794" spans="2:2" ht="13.85" x14ac:dyDescent="0.3">
      <c r="B13794" s="55"/>
    </row>
    <row r="13795" spans="2:2" ht="13.85" x14ac:dyDescent="0.3">
      <c r="B13795" s="55"/>
    </row>
    <row r="13796" spans="2:2" ht="13.85" x14ac:dyDescent="0.3">
      <c r="B13796" s="55"/>
    </row>
    <row r="13797" spans="2:2" ht="13.85" x14ac:dyDescent="0.3">
      <c r="B13797" s="55"/>
    </row>
    <row r="13798" spans="2:2" ht="13.85" x14ac:dyDescent="0.3">
      <c r="B13798" s="55"/>
    </row>
    <row r="13799" spans="2:2" ht="13.85" x14ac:dyDescent="0.3">
      <c r="B13799" s="55"/>
    </row>
    <row r="13800" spans="2:2" ht="13.85" x14ac:dyDescent="0.3">
      <c r="B13800" s="55"/>
    </row>
    <row r="13801" spans="2:2" ht="13.85" x14ac:dyDescent="0.3">
      <c r="B13801" s="55"/>
    </row>
    <row r="13802" spans="2:2" ht="13.85" x14ac:dyDescent="0.3">
      <c r="B13802" s="55"/>
    </row>
    <row r="13803" spans="2:2" ht="13.85" x14ac:dyDescent="0.3">
      <c r="B13803" s="55"/>
    </row>
    <row r="13804" spans="2:2" ht="13.85" x14ac:dyDescent="0.3">
      <c r="B13804" s="55"/>
    </row>
    <row r="13805" spans="2:2" ht="13.85" x14ac:dyDescent="0.3">
      <c r="B13805" s="55"/>
    </row>
    <row r="13806" spans="2:2" ht="13.85" x14ac:dyDescent="0.3">
      <c r="B13806" s="55"/>
    </row>
    <row r="13807" spans="2:2" ht="13.85" x14ac:dyDescent="0.3">
      <c r="B13807" s="55"/>
    </row>
    <row r="13808" spans="2:2" ht="13.85" x14ac:dyDescent="0.3">
      <c r="B13808" s="55"/>
    </row>
    <row r="13809" spans="2:2" ht="13.85" x14ac:dyDescent="0.3">
      <c r="B13809" s="55"/>
    </row>
    <row r="13810" spans="2:2" ht="13.85" x14ac:dyDescent="0.3">
      <c r="B13810" s="55"/>
    </row>
    <row r="13811" spans="2:2" ht="13.85" x14ac:dyDescent="0.3">
      <c r="B13811" s="55"/>
    </row>
    <row r="13812" spans="2:2" ht="13.85" x14ac:dyDescent="0.3">
      <c r="B13812" s="55"/>
    </row>
    <row r="13813" spans="2:2" ht="13.85" x14ac:dyDescent="0.3">
      <c r="B13813" s="55"/>
    </row>
    <row r="13814" spans="2:2" ht="13.85" x14ac:dyDescent="0.3">
      <c r="B13814" s="55"/>
    </row>
    <row r="13815" spans="2:2" ht="13.85" x14ac:dyDescent="0.3">
      <c r="B13815" s="55"/>
    </row>
    <row r="13816" spans="2:2" ht="13.85" x14ac:dyDescent="0.3">
      <c r="B13816" s="55"/>
    </row>
    <row r="13817" spans="2:2" ht="13.85" x14ac:dyDescent="0.3">
      <c r="B13817" s="55"/>
    </row>
    <row r="13818" spans="2:2" ht="13.85" x14ac:dyDescent="0.3">
      <c r="B13818" s="55"/>
    </row>
    <row r="13819" spans="2:2" ht="13.85" x14ac:dyDescent="0.3">
      <c r="B13819" s="55"/>
    </row>
    <row r="13820" spans="2:2" ht="13.85" x14ac:dyDescent="0.3">
      <c r="B13820" s="55"/>
    </row>
    <row r="13821" spans="2:2" ht="13.85" x14ac:dyDescent="0.3">
      <c r="B13821" s="55"/>
    </row>
    <row r="13822" spans="2:2" ht="13.85" x14ac:dyDescent="0.3">
      <c r="B13822" s="55"/>
    </row>
    <row r="13823" spans="2:2" ht="13.85" x14ac:dyDescent="0.3">
      <c r="B13823" s="55"/>
    </row>
    <row r="13824" spans="2:2" ht="13.85" x14ac:dyDescent="0.3">
      <c r="B13824" s="55"/>
    </row>
    <row r="13825" spans="2:2" ht="13.85" x14ac:dyDescent="0.3">
      <c r="B13825" s="55"/>
    </row>
    <row r="13826" spans="2:2" ht="13.85" x14ac:dyDescent="0.3">
      <c r="B13826" s="55"/>
    </row>
    <row r="13827" spans="2:2" ht="13.85" x14ac:dyDescent="0.3">
      <c r="B13827" s="55"/>
    </row>
    <row r="13828" spans="2:2" ht="13.85" x14ac:dyDescent="0.3">
      <c r="B13828" s="55"/>
    </row>
    <row r="13829" spans="2:2" ht="13.85" x14ac:dyDescent="0.3">
      <c r="B13829" s="55"/>
    </row>
    <row r="13830" spans="2:2" ht="13.85" x14ac:dyDescent="0.3">
      <c r="B13830" s="55"/>
    </row>
    <row r="13831" spans="2:2" ht="13.85" x14ac:dyDescent="0.3">
      <c r="B13831" s="55"/>
    </row>
    <row r="13832" spans="2:2" ht="13.85" x14ac:dyDescent="0.3">
      <c r="B13832" s="55"/>
    </row>
    <row r="13833" spans="2:2" ht="13.85" x14ac:dyDescent="0.3">
      <c r="B13833" s="55"/>
    </row>
    <row r="13834" spans="2:2" ht="13.85" x14ac:dyDescent="0.3">
      <c r="B13834" s="55"/>
    </row>
    <row r="13835" spans="2:2" ht="13.85" x14ac:dyDescent="0.3">
      <c r="B13835" s="55"/>
    </row>
    <row r="13836" spans="2:2" ht="13.85" x14ac:dyDescent="0.3">
      <c r="B13836" s="55"/>
    </row>
    <row r="13837" spans="2:2" ht="13.85" x14ac:dyDescent="0.3">
      <c r="B13837" s="55"/>
    </row>
    <row r="13838" spans="2:2" ht="13.85" x14ac:dyDescent="0.3">
      <c r="B13838" s="55"/>
    </row>
    <row r="13839" spans="2:2" ht="13.85" x14ac:dyDescent="0.3">
      <c r="B13839" s="55"/>
    </row>
    <row r="13840" spans="2:2" ht="13.85" x14ac:dyDescent="0.3">
      <c r="B13840" s="55"/>
    </row>
    <row r="13841" spans="2:2" ht="13.85" x14ac:dyDescent="0.3">
      <c r="B13841" s="55"/>
    </row>
    <row r="13842" spans="2:2" ht="13.85" x14ac:dyDescent="0.3">
      <c r="B13842" s="55"/>
    </row>
    <row r="13843" spans="2:2" ht="13.85" x14ac:dyDescent="0.3">
      <c r="B13843" s="55"/>
    </row>
    <row r="13844" spans="2:2" ht="13.85" x14ac:dyDescent="0.3">
      <c r="B13844" s="55"/>
    </row>
    <row r="13845" spans="2:2" ht="13.85" x14ac:dyDescent="0.3">
      <c r="B13845" s="55"/>
    </row>
    <row r="13846" spans="2:2" ht="13.85" x14ac:dyDescent="0.3">
      <c r="B13846" s="55"/>
    </row>
    <row r="13847" spans="2:2" ht="13.85" x14ac:dyDescent="0.3">
      <c r="B13847" s="55"/>
    </row>
    <row r="13848" spans="2:2" ht="13.85" x14ac:dyDescent="0.3">
      <c r="B13848" s="55"/>
    </row>
    <row r="13849" spans="2:2" ht="13.85" x14ac:dyDescent="0.3">
      <c r="B13849" s="55"/>
    </row>
    <row r="13850" spans="2:2" ht="13.85" x14ac:dyDescent="0.3">
      <c r="B13850" s="55"/>
    </row>
    <row r="13851" spans="2:2" ht="13.85" x14ac:dyDescent="0.3">
      <c r="B13851" s="55"/>
    </row>
    <row r="13852" spans="2:2" ht="13.85" x14ac:dyDescent="0.3">
      <c r="B13852" s="55"/>
    </row>
    <row r="13853" spans="2:2" ht="13.85" x14ac:dyDescent="0.3">
      <c r="B13853" s="55"/>
    </row>
    <row r="13854" spans="2:2" ht="13.85" x14ac:dyDescent="0.3">
      <c r="B13854" s="55"/>
    </row>
    <row r="13855" spans="2:2" ht="13.85" x14ac:dyDescent="0.3">
      <c r="B13855" s="55"/>
    </row>
    <row r="13856" spans="2:2" ht="13.85" x14ac:dyDescent="0.3">
      <c r="B13856" s="55"/>
    </row>
    <row r="13857" spans="2:2" ht="13.85" x14ac:dyDescent="0.3">
      <c r="B13857" s="55"/>
    </row>
    <row r="13858" spans="2:2" ht="13.85" x14ac:dyDescent="0.3">
      <c r="B13858" s="55"/>
    </row>
    <row r="13859" spans="2:2" ht="13.85" x14ac:dyDescent="0.3">
      <c r="B13859" s="55"/>
    </row>
    <row r="13860" spans="2:2" ht="13.85" x14ac:dyDescent="0.3">
      <c r="B13860" s="55"/>
    </row>
    <row r="13861" spans="2:2" ht="13.85" x14ac:dyDescent="0.3">
      <c r="B13861" s="55"/>
    </row>
    <row r="13862" spans="2:2" ht="13.85" x14ac:dyDescent="0.3">
      <c r="B13862" s="55"/>
    </row>
    <row r="13863" spans="2:2" ht="13.85" x14ac:dyDescent="0.3">
      <c r="B13863" s="55"/>
    </row>
    <row r="13864" spans="2:2" ht="13.85" x14ac:dyDescent="0.3">
      <c r="B13864" s="55"/>
    </row>
    <row r="13865" spans="2:2" ht="13.85" x14ac:dyDescent="0.3">
      <c r="B13865" s="55"/>
    </row>
    <row r="13866" spans="2:2" ht="13.85" x14ac:dyDescent="0.3">
      <c r="B13866" s="55"/>
    </row>
    <row r="13867" spans="2:2" ht="13.85" x14ac:dyDescent="0.3">
      <c r="B13867" s="55"/>
    </row>
    <row r="13868" spans="2:2" ht="13.85" x14ac:dyDescent="0.3">
      <c r="B13868" s="55"/>
    </row>
    <row r="13869" spans="2:2" ht="13.85" x14ac:dyDescent="0.3">
      <c r="B13869" s="55"/>
    </row>
    <row r="13870" spans="2:2" ht="13.85" x14ac:dyDescent="0.3">
      <c r="B13870" s="55"/>
    </row>
    <row r="13871" spans="2:2" ht="13.85" x14ac:dyDescent="0.3">
      <c r="B13871" s="55"/>
    </row>
    <row r="13872" spans="2:2" ht="13.85" x14ac:dyDescent="0.3">
      <c r="B13872" s="55"/>
    </row>
    <row r="13873" spans="2:2" ht="13.85" x14ac:dyDescent="0.3">
      <c r="B13873" s="55"/>
    </row>
    <row r="13874" spans="2:2" ht="13.85" x14ac:dyDescent="0.3">
      <c r="B13874" s="55"/>
    </row>
    <row r="13875" spans="2:2" ht="13.85" x14ac:dyDescent="0.3">
      <c r="B13875" s="55"/>
    </row>
    <row r="13876" spans="2:2" ht="13.85" x14ac:dyDescent="0.3">
      <c r="B13876" s="55"/>
    </row>
    <row r="13877" spans="2:2" ht="13.85" x14ac:dyDescent="0.3">
      <c r="B13877" s="55"/>
    </row>
    <row r="13878" spans="2:2" ht="13.85" x14ac:dyDescent="0.3">
      <c r="B13878" s="55"/>
    </row>
    <row r="13879" spans="2:2" ht="13.85" x14ac:dyDescent="0.3">
      <c r="B13879" s="55"/>
    </row>
    <row r="13880" spans="2:2" ht="13.85" x14ac:dyDescent="0.3">
      <c r="B13880" s="55"/>
    </row>
    <row r="13881" spans="2:2" ht="13.85" x14ac:dyDescent="0.3">
      <c r="B13881" s="55"/>
    </row>
    <row r="13882" spans="2:2" ht="13.85" x14ac:dyDescent="0.3">
      <c r="B13882" s="55"/>
    </row>
    <row r="13883" spans="2:2" ht="13.85" x14ac:dyDescent="0.3">
      <c r="B13883" s="55"/>
    </row>
    <row r="13884" spans="2:2" ht="13.85" x14ac:dyDescent="0.3">
      <c r="B13884" s="55"/>
    </row>
    <row r="13885" spans="2:2" ht="13.85" x14ac:dyDescent="0.3">
      <c r="B13885" s="55"/>
    </row>
    <row r="13886" spans="2:2" ht="13.85" x14ac:dyDescent="0.3">
      <c r="B13886" s="55"/>
    </row>
    <row r="13887" spans="2:2" ht="13.85" x14ac:dyDescent="0.3">
      <c r="B13887" s="55"/>
    </row>
    <row r="13888" spans="2:2" ht="13.85" x14ac:dyDescent="0.3">
      <c r="B13888" s="55"/>
    </row>
    <row r="13889" spans="2:2" ht="13.85" x14ac:dyDescent="0.3">
      <c r="B13889" s="55"/>
    </row>
    <row r="13890" spans="2:2" ht="13.85" x14ac:dyDescent="0.3">
      <c r="B13890" s="55"/>
    </row>
    <row r="13891" spans="2:2" ht="13.85" x14ac:dyDescent="0.3">
      <c r="B13891" s="55"/>
    </row>
    <row r="13892" spans="2:2" ht="13.85" x14ac:dyDescent="0.3">
      <c r="B13892" s="55"/>
    </row>
    <row r="13893" spans="2:2" ht="13.85" x14ac:dyDescent="0.3">
      <c r="B13893" s="55"/>
    </row>
    <row r="13894" spans="2:2" ht="13.85" x14ac:dyDescent="0.3">
      <c r="B13894" s="55"/>
    </row>
    <row r="13895" spans="2:2" ht="13.85" x14ac:dyDescent="0.3">
      <c r="B13895" s="55"/>
    </row>
    <row r="13896" spans="2:2" ht="13.85" x14ac:dyDescent="0.3">
      <c r="B13896" s="55"/>
    </row>
    <row r="13897" spans="2:2" ht="13.85" x14ac:dyDescent="0.3">
      <c r="B13897" s="55"/>
    </row>
    <row r="13898" spans="2:2" ht="13.85" x14ac:dyDescent="0.3">
      <c r="B13898" s="55"/>
    </row>
    <row r="13899" spans="2:2" ht="13.85" x14ac:dyDescent="0.3">
      <c r="B13899" s="55"/>
    </row>
    <row r="13900" spans="2:2" ht="13.85" x14ac:dyDescent="0.3">
      <c r="B13900" s="55"/>
    </row>
    <row r="13901" spans="2:2" ht="13.85" x14ac:dyDescent="0.3">
      <c r="B13901" s="55"/>
    </row>
    <row r="13902" spans="2:2" ht="13.85" x14ac:dyDescent="0.3">
      <c r="B13902" s="55"/>
    </row>
    <row r="13903" spans="2:2" ht="13.85" x14ac:dyDescent="0.3">
      <c r="B13903" s="55"/>
    </row>
    <row r="13904" spans="2:2" ht="13.85" x14ac:dyDescent="0.3">
      <c r="B13904" s="55"/>
    </row>
    <row r="13905" spans="2:2" ht="13.85" x14ac:dyDescent="0.3">
      <c r="B13905" s="55"/>
    </row>
    <row r="13906" spans="2:2" ht="13.85" x14ac:dyDescent="0.3">
      <c r="B13906" s="55"/>
    </row>
    <row r="13907" spans="2:2" ht="13.85" x14ac:dyDescent="0.3">
      <c r="B13907" s="55"/>
    </row>
    <row r="13908" spans="2:2" ht="13.85" x14ac:dyDescent="0.3">
      <c r="B13908" s="55"/>
    </row>
    <row r="13909" spans="2:2" ht="13.85" x14ac:dyDescent="0.3">
      <c r="B13909" s="55"/>
    </row>
    <row r="13910" spans="2:2" ht="13.85" x14ac:dyDescent="0.3">
      <c r="B13910" s="55"/>
    </row>
    <row r="13911" spans="2:2" ht="13.85" x14ac:dyDescent="0.3">
      <c r="B13911" s="55"/>
    </row>
    <row r="13912" spans="2:2" ht="13.85" x14ac:dyDescent="0.3">
      <c r="B13912" s="55"/>
    </row>
    <row r="13913" spans="2:2" ht="13.85" x14ac:dyDescent="0.3">
      <c r="B13913" s="55"/>
    </row>
    <row r="13914" spans="2:2" ht="13.85" x14ac:dyDescent="0.3">
      <c r="B13914" s="55"/>
    </row>
    <row r="13915" spans="2:2" ht="13.85" x14ac:dyDescent="0.3">
      <c r="B13915" s="55"/>
    </row>
    <row r="13916" spans="2:2" ht="13.85" x14ac:dyDescent="0.3">
      <c r="B13916" s="55"/>
    </row>
    <row r="13917" spans="2:2" ht="13.85" x14ac:dyDescent="0.3">
      <c r="B13917" s="55"/>
    </row>
    <row r="13918" spans="2:2" ht="13.85" x14ac:dyDescent="0.3">
      <c r="B13918" s="55"/>
    </row>
    <row r="13919" spans="2:2" ht="13.85" x14ac:dyDescent="0.3">
      <c r="B13919" s="55"/>
    </row>
    <row r="13920" spans="2:2" ht="13.85" x14ac:dyDescent="0.3">
      <c r="B13920" s="55"/>
    </row>
    <row r="13921" spans="2:2" ht="13.85" x14ac:dyDescent="0.3">
      <c r="B13921" s="55"/>
    </row>
    <row r="13922" spans="2:2" ht="13.85" x14ac:dyDescent="0.3">
      <c r="B13922" s="55"/>
    </row>
    <row r="13923" spans="2:2" ht="13.85" x14ac:dyDescent="0.3">
      <c r="B13923" s="55"/>
    </row>
    <row r="13924" spans="2:2" ht="13.85" x14ac:dyDescent="0.3">
      <c r="B13924" s="55"/>
    </row>
    <row r="13925" spans="2:2" ht="13.85" x14ac:dyDescent="0.3">
      <c r="B13925" s="55"/>
    </row>
    <row r="13926" spans="2:2" ht="13.85" x14ac:dyDescent="0.3">
      <c r="B13926" s="55"/>
    </row>
    <row r="13927" spans="2:2" ht="13.85" x14ac:dyDescent="0.3">
      <c r="B13927" s="55"/>
    </row>
    <row r="13928" spans="2:2" ht="13.85" x14ac:dyDescent="0.3">
      <c r="B13928" s="55"/>
    </row>
    <row r="13929" spans="2:2" ht="13.85" x14ac:dyDescent="0.3">
      <c r="B13929" s="55"/>
    </row>
    <row r="13930" spans="2:2" ht="13.85" x14ac:dyDescent="0.3">
      <c r="B13930" s="55"/>
    </row>
    <row r="13931" spans="2:2" ht="13.85" x14ac:dyDescent="0.3">
      <c r="B13931" s="55"/>
    </row>
    <row r="13932" spans="2:2" ht="13.85" x14ac:dyDescent="0.3">
      <c r="B13932" s="55"/>
    </row>
    <row r="13933" spans="2:2" ht="13.85" x14ac:dyDescent="0.3">
      <c r="B13933" s="55"/>
    </row>
    <row r="13934" spans="2:2" ht="13.85" x14ac:dyDescent="0.3">
      <c r="B13934" s="55"/>
    </row>
    <row r="13935" spans="2:2" ht="13.85" x14ac:dyDescent="0.3">
      <c r="B13935" s="55"/>
    </row>
    <row r="13936" spans="2:2" ht="13.85" x14ac:dyDescent="0.3">
      <c r="B13936" s="55"/>
    </row>
    <row r="13937" spans="2:2" ht="13.85" x14ac:dyDescent="0.3">
      <c r="B13937" s="55"/>
    </row>
    <row r="13938" spans="2:2" ht="13.85" x14ac:dyDescent="0.3">
      <c r="B13938" s="55"/>
    </row>
    <row r="13939" spans="2:2" ht="13.85" x14ac:dyDescent="0.3">
      <c r="B13939" s="55"/>
    </row>
    <row r="13940" spans="2:2" ht="13.85" x14ac:dyDescent="0.3">
      <c r="B13940" s="55"/>
    </row>
    <row r="13941" spans="2:2" ht="13.85" x14ac:dyDescent="0.3">
      <c r="B13941" s="55"/>
    </row>
    <row r="13942" spans="2:2" ht="13.85" x14ac:dyDescent="0.3">
      <c r="B13942" s="55"/>
    </row>
    <row r="13943" spans="2:2" ht="13.85" x14ac:dyDescent="0.3">
      <c r="B13943" s="55"/>
    </row>
    <row r="13944" spans="2:2" ht="13.85" x14ac:dyDescent="0.3">
      <c r="B13944" s="55"/>
    </row>
    <row r="13945" spans="2:2" ht="13.85" x14ac:dyDescent="0.3">
      <c r="B13945" s="55"/>
    </row>
    <row r="13946" spans="2:2" ht="13.85" x14ac:dyDescent="0.3">
      <c r="B13946" s="55"/>
    </row>
    <row r="13947" spans="2:2" ht="13.85" x14ac:dyDescent="0.3">
      <c r="B13947" s="55"/>
    </row>
    <row r="13948" spans="2:2" ht="13.85" x14ac:dyDescent="0.3">
      <c r="B13948" s="55"/>
    </row>
    <row r="13949" spans="2:2" ht="13.85" x14ac:dyDescent="0.3">
      <c r="B13949" s="55"/>
    </row>
    <row r="13950" spans="2:2" ht="13.85" x14ac:dyDescent="0.3">
      <c r="B13950" s="55"/>
    </row>
    <row r="13951" spans="2:2" ht="13.85" x14ac:dyDescent="0.3">
      <c r="B13951" s="55"/>
    </row>
    <row r="13952" spans="2:2" ht="13.85" x14ac:dyDescent="0.3">
      <c r="B13952" s="55"/>
    </row>
    <row r="13953" spans="2:2" ht="13.85" x14ac:dyDescent="0.3">
      <c r="B13953" s="55"/>
    </row>
    <row r="13954" spans="2:2" ht="13.85" x14ac:dyDescent="0.3">
      <c r="B13954" s="55"/>
    </row>
    <row r="13955" spans="2:2" ht="13.85" x14ac:dyDescent="0.3">
      <c r="B13955" s="55"/>
    </row>
    <row r="13956" spans="2:2" ht="13.85" x14ac:dyDescent="0.3">
      <c r="B13956" s="55"/>
    </row>
    <row r="13957" spans="2:2" ht="13.85" x14ac:dyDescent="0.3">
      <c r="B13957" s="55"/>
    </row>
    <row r="13958" spans="2:2" ht="13.85" x14ac:dyDescent="0.3">
      <c r="B13958" s="55"/>
    </row>
    <row r="13959" spans="2:2" ht="13.85" x14ac:dyDescent="0.3">
      <c r="B13959" s="55"/>
    </row>
    <row r="13960" spans="2:2" ht="13.85" x14ac:dyDescent="0.3">
      <c r="B13960" s="55"/>
    </row>
    <row r="13961" spans="2:2" ht="13.85" x14ac:dyDescent="0.3">
      <c r="B13961" s="55"/>
    </row>
    <row r="13962" spans="2:2" ht="13.85" x14ac:dyDescent="0.3">
      <c r="B13962" s="55"/>
    </row>
    <row r="13963" spans="2:2" ht="13.85" x14ac:dyDescent="0.3">
      <c r="B13963" s="55"/>
    </row>
    <row r="13964" spans="2:2" ht="13.85" x14ac:dyDescent="0.3">
      <c r="B13964" s="55"/>
    </row>
    <row r="13965" spans="2:2" ht="13.85" x14ac:dyDescent="0.3">
      <c r="B13965" s="55"/>
    </row>
    <row r="13966" spans="2:2" ht="13.85" x14ac:dyDescent="0.3">
      <c r="B13966" s="55"/>
    </row>
    <row r="13967" spans="2:2" ht="13.85" x14ac:dyDescent="0.3">
      <c r="B13967" s="55"/>
    </row>
    <row r="13968" spans="2:2" ht="13.85" x14ac:dyDescent="0.3">
      <c r="B13968" s="55"/>
    </row>
    <row r="13969" spans="2:2" ht="13.85" x14ac:dyDescent="0.3">
      <c r="B13969" s="55"/>
    </row>
    <row r="13970" spans="2:2" ht="13.85" x14ac:dyDescent="0.3">
      <c r="B13970" s="55"/>
    </row>
    <row r="13971" spans="2:2" ht="13.85" x14ac:dyDescent="0.3">
      <c r="B13971" s="55"/>
    </row>
    <row r="13972" spans="2:2" ht="13.85" x14ac:dyDescent="0.3">
      <c r="B13972" s="55"/>
    </row>
    <row r="13973" spans="2:2" ht="13.85" x14ac:dyDescent="0.3">
      <c r="B13973" s="55"/>
    </row>
    <row r="13974" spans="2:2" ht="13.85" x14ac:dyDescent="0.3">
      <c r="B13974" s="55"/>
    </row>
    <row r="13975" spans="2:2" ht="13.85" x14ac:dyDescent="0.3">
      <c r="B13975" s="55"/>
    </row>
    <row r="13976" spans="2:2" ht="13.85" x14ac:dyDescent="0.3">
      <c r="B13976" s="55"/>
    </row>
    <row r="13977" spans="2:2" ht="13.85" x14ac:dyDescent="0.3">
      <c r="B13977" s="55"/>
    </row>
    <row r="13978" spans="2:2" ht="13.85" x14ac:dyDescent="0.3">
      <c r="B13978" s="55"/>
    </row>
    <row r="13979" spans="2:2" ht="13.85" x14ac:dyDescent="0.3">
      <c r="B13979" s="55"/>
    </row>
    <row r="13980" spans="2:2" ht="13.85" x14ac:dyDescent="0.3">
      <c r="B13980" s="55"/>
    </row>
    <row r="13981" spans="2:2" ht="13.85" x14ac:dyDescent="0.3">
      <c r="B13981" s="55"/>
    </row>
    <row r="13982" spans="2:2" ht="13.85" x14ac:dyDescent="0.3">
      <c r="B13982" s="55"/>
    </row>
    <row r="13983" spans="2:2" ht="13.85" x14ac:dyDescent="0.3">
      <c r="B13983" s="55"/>
    </row>
    <row r="13984" spans="2:2" ht="13.85" x14ac:dyDescent="0.3">
      <c r="B13984" s="55"/>
    </row>
    <row r="13985" spans="2:2" ht="13.85" x14ac:dyDescent="0.3">
      <c r="B13985" s="55"/>
    </row>
    <row r="13986" spans="2:2" ht="13.85" x14ac:dyDescent="0.3">
      <c r="B13986" s="55"/>
    </row>
    <row r="13987" spans="2:2" ht="13.85" x14ac:dyDescent="0.3">
      <c r="B13987" s="55"/>
    </row>
    <row r="13988" spans="2:2" ht="13.85" x14ac:dyDescent="0.3">
      <c r="B13988" s="55"/>
    </row>
    <row r="13989" spans="2:2" ht="13.85" x14ac:dyDescent="0.3">
      <c r="B13989" s="55"/>
    </row>
    <row r="13990" spans="2:2" ht="13.85" x14ac:dyDescent="0.3">
      <c r="B13990" s="55"/>
    </row>
    <row r="13991" spans="2:2" ht="13.85" x14ac:dyDescent="0.3">
      <c r="B13991" s="55"/>
    </row>
    <row r="13992" spans="2:2" ht="13.85" x14ac:dyDescent="0.3">
      <c r="B13992" s="55"/>
    </row>
    <row r="13993" spans="2:2" ht="13.85" x14ac:dyDescent="0.3">
      <c r="B13993" s="55"/>
    </row>
    <row r="13994" spans="2:2" ht="13.85" x14ac:dyDescent="0.3">
      <c r="B13994" s="55"/>
    </row>
    <row r="13995" spans="2:2" ht="13.85" x14ac:dyDescent="0.3">
      <c r="B13995" s="55"/>
    </row>
    <row r="13996" spans="2:2" ht="13.85" x14ac:dyDescent="0.3">
      <c r="B13996" s="55"/>
    </row>
    <row r="13997" spans="2:2" ht="13.85" x14ac:dyDescent="0.3">
      <c r="B13997" s="55"/>
    </row>
    <row r="13998" spans="2:2" ht="13.85" x14ac:dyDescent="0.3">
      <c r="B13998" s="55"/>
    </row>
    <row r="13999" spans="2:2" ht="13.85" x14ac:dyDescent="0.3">
      <c r="B13999" s="55"/>
    </row>
    <row r="14000" spans="2:2" ht="13.85" x14ac:dyDescent="0.3">
      <c r="B14000" s="55"/>
    </row>
    <row r="14001" spans="2:2" ht="13.85" x14ac:dyDescent="0.3">
      <c r="B14001" s="55"/>
    </row>
    <row r="14002" spans="2:2" ht="13.85" x14ac:dyDescent="0.3">
      <c r="B14002" s="55"/>
    </row>
    <row r="14003" spans="2:2" ht="13.85" x14ac:dyDescent="0.3">
      <c r="B14003" s="55"/>
    </row>
    <row r="14004" spans="2:2" ht="13.85" x14ac:dyDescent="0.3">
      <c r="B14004" s="55"/>
    </row>
    <row r="14005" spans="2:2" ht="13.85" x14ac:dyDescent="0.3">
      <c r="B14005" s="55"/>
    </row>
    <row r="14006" spans="2:2" ht="13.85" x14ac:dyDescent="0.3">
      <c r="B14006" s="55"/>
    </row>
    <row r="14007" spans="2:2" ht="13.85" x14ac:dyDescent="0.3">
      <c r="B14007" s="55"/>
    </row>
    <row r="14008" spans="2:2" ht="13.85" x14ac:dyDescent="0.3">
      <c r="B14008" s="55"/>
    </row>
    <row r="14009" spans="2:2" ht="13.85" x14ac:dyDescent="0.3">
      <c r="B14009" s="55"/>
    </row>
    <row r="14010" spans="2:2" ht="13.85" x14ac:dyDescent="0.3">
      <c r="B14010" s="55"/>
    </row>
    <row r="14011" spans="2:2" ht="13.85" x14ac:dyDescent="0.3">
      <c r="B14011" s="55"/>
    </row>
    <row r="14012" spans="2:2" ht="13.85" x14ac:dyDescent="0.3">
      <c r="B14012" s="55"/>
    </row>
    <row r="14013" spans="2:2" ht="13.85" x14ac:dyDescent="0.3">
      <c r="B14013" s="55"/>
    </row>
    <row r="14014" spans="2:2" ht="13.85" x14ac:dyDescent="0.3">
      <c r="B14014" s="55"/>
    </row>
    <row r="14015" spans="2:2" ht="13.85" x14ac:dyDescent="0.3">
      <c r="B14015" s="55"/>
    </row>
    <row r="14016" spans="2:2" ht="13.85" x14ac:dyDescent="0.3">
      <c r="B14016" s="55"/>
    </row>
    <row r="14017" spans="2:2" ht="13.85" x14ac:dyDescent="0.3">
      <c r="B14017" s="55"/>
    </row>
    <row r="14018" spans="2:2" ht="13.85" x14ac:dyDescent="0.3">
      <c r="B14018" s="55"/>
    </row>
    <row r="14019" spans="2:2" ht="13.85" x14ac:dyDescent="0.3">
      <c r="B14019" s="55"/>
    </row>
    <row r="14020" spans="2:2" ht="13.85" x14ac:dyDescent="0.3">
      <c r="B14020" s="55"/>
    </row>
    <row r="14021" spans="2:2" ht="13.85" x14ac:dyDescent="0.3">
      <c r="B14021" s="55"/>
    </row>
    <row r="14022" spans="2:2" ht="13.85" x14ac:dyDescent="0.3">
      <c r="B14022" s="55"/>
    </row>
    <row r="14023" spans="2:2" ht="13.85" x14ac:dyDescent="0.3">
      <c r="B14023" s="55"/>
    </row>
    <row r="14024" spans="2:2" ht="13.85" x14ac:dyDescent="0.3">
      <c r="B14024" s="55"/>
    </row>
    <row r="14025" spans="2:2" ht="13.85" x14ac:dyDescent="0.3">
      <c r="B14025" s="55"/>
    </row>
    <row r="14026" spans="2:2" ht="13.85" x14ac:dyDescent="0.3">
      <c r="B14026" s="55"/>
    </row>
    <row r="14027" spans="2:2" ht="13.85" x14ac:dyDescent="0.3">
      <c r="B14027" s="55"/>
    </row>
    <row r="14028" spans="2:2" ht="13.85" x14ac:dyDescent="0.3">
      <c r="B14028" s="55"/>
    </row>
    <row r="14029" spans="2:2" ht="13.85" x14ac:dyDescent="0.3">
      <c r="B14029" s="55"/>
    </row>
    <row r="14030" spans="2:2" ht="13.85" x14ac:dyDescent="0.3">
      <c r="B14030" s="55"/>
    </row>
    <row r="14031" spans="2:2" ht="13.85" x14ac:dyDescent="0.3">
      <c r="B14031" s="55"/>
    </row>
    <row r="14032" spans="2:2" ht="13.85" x14ac:dyDescent="0.3">
      <c r="B14032" s="55"/>
    </row>
    <row r="14033" spans="2:2" ht="13.85" x14ac:dyDescent="0.3">
      <c r="B14033" s="55"/>
    </row>
    <row r="14034" spans="2:2" ht="13.85" x14ac:dyDescent="0.3">
      <c r="B14034" s="55"/>
    </row>
    <row r="14035" spans="2:2" ht="13.85" x14ac:dyDescent="0.3">
      <c r="B14035" s="55"/>
    </row>
    <row r="14036" spans="2:2" ht="13.85" x14ac:dyDescent="0.3">
      <c r="B14036" s="55"/>
    </row>
    <row r="14037" spans="2:2" ht="13.85" x14ac:dyDescent="0.3">
      <c r="B14037" s="55"/>
    </row>
    <row r="14038" spans="2:2" ht="13.85" x14ac:dyDescent="0.3">
      <c r="B14038" s="55"/>
    </row>
    <row r="14039" spans="2:2" ht="13.85" x14ac:dyDescent="0.3">
      <c r="B14039" s="55"/>
    </row>
    <row r="14040" spans="2:2" ht="13.85" x14ac:dyDescent="0.3">
      <c r="B14040" s="55"/>
    </row>
    <row r="14041" spans="2:2" ht="13.85" x14ac:dyDescent="0.3">
      <c r="B14041" s="55"/>
    </row>
    <row r="14042" spans="2:2" ht="13.85" x14ac:dyDescent="0.3">
      <c r="B14042" s="55"/>
    </row>
    <row r="14043" spans="2:2" ht="13.85" x14ac:dyDescent="0.3">
      <c r="B14043" s="55"/>
    </row>
    <row r="14044" spans="2:2" ht="13.85" x14ac:dyDescent="0.3">
      <c r="B14044" s="55"/>
    </row>
    <row r="14045" spans="2:2" ht="13.85" x14ac:dyDescent="0.3">
      <c r="B14045" s="55"/>
    </row>
    <row r="14046" spans="2:2" ht="13.85" x14ac:dyDescent="0.3">
      <c r="B14046" s="55"/>
    </row>
    <row r="14047" spans="2:2" ht="13.85" x14ac:dyDescent="0.3">
      <c r="B14047" s="55"/>
    </row>
    <row r="14048" spans="2:2" ht="13.85" x14ac:dyDescent="0.3">
      <c r="B14048" s="55"/>
    </row>
    <row r="14049" spans="2:2" ht="13.85" x14ac:dyDescent="0.3">
      <c r="B14049" s="55"/>
    </row>
    <row r="14050" spans="2:2" ht="13.85" x14ac:dyDescent="0.3">
      <c r="B14050" s="55"/>
    </row>
    <row r="14051" spans="2:2" ht="13.85" x14ac:dyDescent="0.3">
      <c r="B14051" s="55"/>
    </row>
    <row r="14052" spans="2:2" ht="13.85" x14ac:dyDescent="0.3">
      <c r="B14052" s="55"/>
    </row>
    <row r="14053" spans="2:2" ht="13.85" x14ac:dyDescent="0.3">
      <c r="B14053" s="55"/>
    </row>
    <row r="14054" spans="2:2" ht="13.85" x14ac:dyDescent="0.3">
      <c r="B14054" s="55"/>
    </row>
    <row r="14055" spans="2:2" ht="13.85" x14ac:dyDescent="0.3">
      <c r="B14055" s="55"/>
    </row>
    <row r="14056" spans="2:2" ht="13.85" x14ac:dyDescent="0.3">
      <c r="B14056" s="55"/>
    </row>
    <row r="14057" spans="2:2" ht="13.85" x14ac:dyDescent="0.3">
      <c r="B14057" s="55"/>
    </row>
    <row r="14058" spans="2:2" ht="13.85" x14ac:dyDescent="0.3">
      <c r="B14058" s="55"/>
    </row>
    <row r="14059" spans="2:2" ht="13.85" x14ac:dyDescent="0.3">
      <c r="B14059" s="55"/>
    </row>
    <row r="14060" spans="2:2" ht="13.85" x14ac:dyDescent="0.3">
      <c r="B14060" s="55"/>
    </row>
    <row r="14061" spans="2:2" ht="13.85" x14ac:dyDescent="0.3">
      <c r="B14061" s="55"/>
    </row>
    <row r="14062" spans="2:2" ht="13.85" x14ac:dyDescent="0.3">
      <c r="B14062" s="55"/>
    </row>
    <row r="14063" spans="2:2" ht="13.85" x14ac:dyDescent="0.3">
      <c r="B14063" s="55"/>
    </row>
    <row r="14064" spans="2:2" ht="13.85" x14ac:dyDescent="0.3">
      <c r="B14064" s="55"/>
    </row>
    <row r="14065" spans="2:2" ht="13.85" x14ac:dyDescent="0.3">
      <c r="B14065" s="55"/>
    </row>
    <row r="14066" spans="2:2" ht="13.85" x14ac:dyDescent="0.3">
      <c r="B14066" s="55"/>
    </row>
    <row r="14067" spans="2:2" ht="13.85" x14ac:dyDescent="0.3">
      <c r="B14067" s="55"/>
    </row>
    <row r="14068" spans="2:2" ht="13.85" x14ac:dyDescent="0.3">
      <c r="B14068" s="55"/>
    </row>
    <row r="14069" spans="2:2" ht="13.85" x14ac:dyDescent="0.3">
      <c r="B14069" s="55"/>
    </row>
    <row r="14070" spans="2:2" ht="13.85" x14ac:dyDescent="0.3">
      <c r="B14070" s="55"/>
    </row>
    <row r="14071" spans="2:2" ht="13.85" x14ac:dyDescent="0.3">
      <c r="B14071" s="55"/>
    </row>
    <row r="14072" spans="2:2" ht="13.85" x14ac:dyDescent="0.3">
      <c r="B14072" s="55"/>
    </row>
    <row r="14073" spans="2:2" ht="13.85" x14ac:dyDescent="0.3">
      <c r="B14073" s="55"/>
    </row>
    <row r="14074" spans="2:2" ht="13.85" x14ac:dyDescent="0.3">
      <c r="B14074" s="55"/>
    </row>
    <row r="14075" spans="2:2" ht="13.85" x14ac:dyDescent="0.3">
      <c r="B14075" s="55"/>
    </row>
    <row r="14076" spans="2:2" ht="13.85" x14ac:dyDescent="0.3">
      <c r="B14076" s="55"/>
    </row>
    <row r="14077" spans="2:2" ht="13.85" x14ac:dyDescent="0.3">
      <c r="B14077" s="55"/>
    </row>
    <row r="14078" spans="2:2" ht="13.85" x14ac:dyDescent="0.3">
      <c r="B14078" s="55"/>
    </row>
    <row r="14079" spans="2:2" ht="13.85" x14ac:dyDescent="0.3">
      <c r="B14079" s="55"/>
    </row>
    <row r="14080" spans="2:2" ht="13.85" x14ac:dyDescent="0.3">
      <c r="B14080" s="55"/>
    </row>
    <row r="14081" spans="2:2" ht="13.85" x14ac:dyDescent="0.3">
      <c r="B14081" s="55"/>
    </row>
    <row r="14082" spans="2:2" ht="13.85" x14ac:dyDescent="0.3">
      <c r="B14082" s="55"/>
    </row>
    <row r="14083" spans="2:2" ht="13.85" x14ac:dyDescent="0.3">
      <c r="B14083" s="55"/>
    </row>
    <row r="14084" spans="2:2" ht="13.85" x14ac:dyDescent="0.3">
      <c r="B14084" s="55"/>
    </row>
    <row r="14085" spans="2:2" ht="13.85" x14ac:dyDescent="0.3">
      <c r="B14085" s="55"/>
    </row>
    <row r="14086" spans="2:2" ht="13.85" x14ac:dyDescent="0.3">
      <c r="B14086" s="55"/>
    </row>
    <row r="14087" spans="2:2" ht="13.85" x14ac:dyDescent="0.3">
      <c r="B14087" s="55"/>
    </row>
    <row r="14088" spans="2:2" ht="13.85" x14ac:dyDescent="0.3">
      <c r="B14088" s="55"/>
    </row>
    <row r="14089" spans="2:2" ht="13.85" x14ac:dyDescent="0.3">
      <c r="B14089" s="55"/>
    </row>
    <row r="14090" spans="2:2" ht="13.85" x14ac:dyDescent="0.3">
      <c r="B14090" s="55"/>
    </row>
    <row r="14091" spans="2:2" ht="13.85" x14ac:dyDescent="0.3">
      <c r="B14091" s="55"/>
    </row>
    <row r="14092" spans="2:2" ht="13.85" x14ac:dyDescent="0.3">
      <c r="B14092" s="55"/>
    </row>
    <row r="14093" spans="2:2" ht="13.85" x14ac:dyDescent="0.3">
      <c r="B14093" s="55"/>
    </row>
    <row r="14094" spans="2:2" ht="13.85" x14ac:dyDescent="0.3">
      <c r="B14094" s="55"/>
    </row>
    <row r="14095" spans="2:2" ht="13.85" x14ac:dyDescent="0.3">
      <c r="B14095" s="55"/>
    </row>
    <row r="14096" spans="2:2" ht="13.85" x14ac:dyDescent="0.3">
      <c r="B14096" s="55"/>
    </row>
    <row r="14097" spans="2:2" ht="13.85" x14ac:dyDescent="0.3">
      <c r="B14097" s="55"/>
    </row>
    <row r="14098" spans="2:2" ht="13.85" x14ac:dyDescent="0.3">
      <c r="B14098" s="55"/>
    </row>
    <row r="14099" spans="2:2" ht="13.85" x14ac:dyDescent="0.3">
      <c r="B14099" s="55"/>
    </row>
    <row r="14100" spans="2:2" ht="13.85" x14ac:dyDescent="0.3">
      <c r="B14100" s="55"/>
    </row>
    <row r="14101" spans="2:2" ht="13.85" x14ac:dyDescent="0.3">
      <c r="B14101" s="55"/>
    </row>
    <row r="14102" spans="2:2" ht="13.85" x14ac:dyDescent="0.3">
      <c r="B14102" s="55"/>
    </row>
    <row r="14103" spans="2:2" ht="13.85" x14ac:dyDescent="0.3">
      <c r="B14103" s="55"/>
    </row>
    <row r="14104" spans="2:2" ht="13.85" x14ac:dyDescent="0.3">
      <c r="B14104" s="55"/>
    </row>
    <row r="14105" spans="2:2" ht="13.85" x14ac:dyDescent="0.3">
      <c r="B14105" s="55"/>
    </row>
    <row r="14106" spans="2:2" ht="13.85" x14ac:dyDescent="0.3">
      <c r="B14106" s="55"/>
    </row>
    <row r="14107" spans="2:2" ht="13.85" x14ac:dyDescent="0.3">
      <c r="B14107" s="55"/>
    </row>
    <row r="14108" spans="2:2" ht="13.85" x14ac:dyDescent="0.3">
      <c r="B14108" s="55"/>
    </row>
    <row r="14109" spans="2:2" ht="13.85" x14ac:dyDescent="0.3">
      <c r="B14109" s="55"/>
    </row>
    <row r="14110" spans="2:2" ht="13.85" x14ac:dyDescent="0.3">
      <c r="B14110" s="55"/>
    </row>
    <row r="14111" spans="2:2" ht="13.85" x14ac:dyDescent="0.3">
      <c r="B14111" s="55"/>
    </row>
    <row r="14112" spans="2:2" ht="13.85" x14ac:dyDescent="0.3">
      <c r="B14112" s="55"/>
    </row>
    <row r="14113" spans="2:2" ht="13.85" x14ac:dyDescent="0.3">
      <c r="B14113" s="55"/>
    </row>
    <row r="14114" spans="2:2" ht="13.85" x14ac:dyDescent="0.3">
      <c r="B14114" s="55"/>
    </row>
    <row r="14115" spans="2:2" ht="13.85" x14ac:dyDescent="0.3">
      <c r="B14115" s="55"/>
    </row>
    <row r="14116" spans="2:2" ht="13.85" x14ac:dyDescent="0.3">
      <c r="B14116" s="55"/>
    </row>
    <row r="14117" spans="2:2" ht="13.85" x14ac:dyDescent="0.3">
      <c r="B14117" s="55"/>
    </row>
    <row r="14118" spans="2:2" ht="13.85" x14ac:dyDescent="0.3">
      <c r="B14118" s="55"/>
    </row>
    <row r="14119" spans="2:2" ht="13.85" x14ac:dyDescent="0.3">
      <c r="B14119" s="55"/>
    </row>
    <row r="14120" spans="2:2" ht="13.85" x14ac:dyDescent="0.3">
      <c r="B14120" s="55"/>
    </row>
    <row r="14121" spans="2:2" ht="13.85" x14ac:dyDescent="0.3">
      <c r="B14121" s="55"/>
    </row>
    <row r="14122" spans="2:2" ht="13.85" x14ac:dyDescent="0.3">
      <c r="B14122" s="55"/>
    </row>
    <row r="14123" spans="2:2" ht="13.85" x14ac:dyDescent="0.3">
      <c r="B14123" s="55"/>
    </row>
    <row r="14124" spans="2:2" ht="13.85" x14ac:dyDescent="0.3">
      <c r="B14124" s="55"/>
    </row>
    <row r="14125" spans="2:2" ht="13.85" x14ac:dyDescent="0.3">
      <c r="B14125" s="55"/>
    </row>
    <row r="14126" spans="2:2" ht="13.85" x14ac:dyDescent="0.3">
      <c r="B14126" s="55"/>
    </row>
    <row r="14127" spans="2:2" ht="13.85" x14ac:dyDescent="0.3">
      <c r="B14127" s="55"/>
    </row>
    <row r="14128" spans="2:2" ht="13.85" x14ac:dyDescent="0.3">
      <c r="B14128" s="55"/>
    </row>
    <row r="14129" spans="2:2" ht="13.85" x14ac:dyDescent="0.3">
      <c r="B14129" s="55"/>
    </row>
    <row r="14130" spans="2:2" ht="13.85" x14ac:dyDescent="0.3">
      <c r="B14130" s="55"/>
    </row>
    <row r="14131" spans="2:2" ht="13.85" x14ac:dyDescent="0.3">
      <c r="B14131" s="55"/>
    </row>
    <row r="14132" spans="2:2" ht="13.85" x14ac:dyDescent="0.3">
      <c r="B14132" s="55"/>
    </row>
    <row r="14133" spans="2:2" ht="13.85" x14ac:dyDescent="0.3">
      <c r="B14133" s="55"/>
    </row>
    <row r="14134" spans="2:2" ht="13.85" x14ac:dyDescent="0.3">
      <c r="B14134" s="55"/>
    </row>
    <row r="14135" spans="2:2" ht="13.85" x14ac:dyDescent="0.3">
      <c r="B14135" s="55"/>
    </row>
    <row r="14136" spans="2:2" ht="13.85" x14ac:dyDescent="0.3">
      <c r="B14136" s="55"/>
    </row>
    <row r="14137" spans="2:2" ht="13.85" x14ac:dyDescent="0.3">
      <c r="B14137" s="55"/>
    </row>
    <row r="14138" spans="2:2" ht="13.85" x14ac:dyDescent="0.3">
      <c r="B14138" s="55"/>
    </row>
    <row r="14139" spans="2:2" ht="13.85" x14ac:dyDescent="0.3">
      <c r="B14139" s="55"/>
    </row>
    <row r="14140" spans="2:2" ht="13.85" x14ac:dyDescent="0.3">
      <c r="B14140" s="55"/>
    </row>
    <row r="14141" spans="2:2" ht="13.85" x14ac:dyDescent="0.3">
      <c r="B14141" s="55"/>
    </row>
    <row r="14142" spans="2:2" ht="13.85" x14ac:dyDescent="0.3">
      <c r="B14142" s="55"/>
    </row>
    <row r="14143" spans="2:2" ht="13.85" x14ac:dyDescent="0.3">
      <c r="B14143" s="55"/>
    </row>
    <row r="14144" spans="2:2" ht="13.85" x14ac:dyDescent="0.3">
      <c r="B14144" s="55"/>
    </row>
    <row r="14145" spans="2:2" ht="13.85" x14ac:dyDescent="0.3">
      <c r="B14145" s="55"/>
    </row>
    <row r="14146" spans="2:2" ht="13.85" x14ac:dyDescent="0.3">
      <c r="B14146" s="55"/>
    </row>
    <row r="14147" spans="2:2" ht="13.85" x14ac:dyDescent="0.3">
      <c r="B14147" s="55"/>
    </row>
    <row r="14148" spans="2:2" ht="13.85" x14ac:dyDescent="0.3">
      <c r="B14148" s="55"/>
    </row>
    <row r="14149" spans="2:2" ht="13.85" x14ac:dyDescent="0.3">
      <c r="B14149" s="55"/>
    </row>
    <row r="14150" spans="2:2" ht="13.85" x14ac:dyDescent="0.3">
      <c r="B14150" s="55"/>
    </row>
    <row r="14151" spans="2:2" ht="13.85" x14ac:dyDescent="0.3">
      <c r="B14151" s="55"/>
    </row>
    <row r="14152" spans="2:2" ht="13.85" x14ac:dyDescent="0.3">
      <c r="B14152" s="55"/>
    </row>
    <row r="14153" spans="2:2" ht="13.85" x14ac:dyDescent="0.3">
      <c r="B14153" s="55"/>
    </row>
    <row r="14154" spans="2:2" ht="13.85" x14ac:dyDescent="0.3">
      <c r="B14154" s="55"/>
    </row>
    <row r="14155" spans="2:2" ht="13.85" x14ac:dyDescent="0.3">
      <c r="B14155" s="55"/>
    </row>
    <row r="14156" spans="2:2" ht="13.85" x14ac:dyDescent="0.3">
      <c r="B14156" s="55"/>
    </row>
    <row r="14157" spans="2:2" ht="13.85" x14ac:dyDescent="0.3">
      <c r="B14157" s="55"/>
    </row>
    <row r="14158" spans="2:2" ht="13.85" x14ac:dyDescent="0.3">
      <c r="B14158" s="55"/>
    </row>
    <row r="14159" spans="2:2" ht="13.85" x14ac:dyDescent="0.3">
      <c r="B14159" s="55"/>
    </row>
    <row r="14160" spans="2:2" ht="13.85" x14ac:dyDescent="0.3">
      <c r="B14160" s="55"/>
    </row>
    <row r="14161" spans="2:2" ht="13.85" x14ac:dyDescent="0.3">
      <c r="B14161" s="55"/>
    </row>
    <row r="14162" spans="2:2" ht="13.85" x14ac:dyDescent="0.3">
      <c r="B14162" s="55"/>
    </row>
    <row r="14163" spans="2:2" ht="13.85" x14ac:dyDescent="0.3">
      <c r="B14163" s="55"/>
    </row>
    <row r="14164" spans="2:2" ht="13.85" x14ac:dyDescent="0.3">
      <c r="B14164" s="55"/>
    </row>
    <row r="14165" spans="2:2" ht="13.85" x14ac:dyDescent="0.3">
      <c r="B14165" s="55"/>
    </row>
    <row r="14166" spans="2:2" ht="13.85" x14ac:dyDescent="0.3">
      <c r="B14166" s="55"/>
    </row>
    <row r="14167" spans="2:2" ht="13.85" x14ac:dyDescent="0.3">
      <c r="B14167" s="55"/>
    </row>
    <row r="14168" spans="2:2" ht="13.85" x14ac:dyDescent="0.3">
      <c r="B14168" s="55"/>
    </row>
    <row r="14169" spans="2:2" ht="13.85" x14ac:dyDescent="0.3">
      <c r="B14169" s="55"/>
    </row>
    <row r="14170" spans="2:2" ht="13.85" x14ac:dyDescent="0.3">
      <c r="B14170" s="55"/>
    </row>
    <row r="14171" spans="2:2" ht="13.85" x14ac:dyDescent="0.3">
      <c r="B14171" s="55"/>
    </row>
    <row r="14172" spans="2:2" ht="13.85" x14ac:dyDescent="0.3">
      <c r="B14172" s="55"/>
    </row>
    <row r="14173" spans="2:2" ht="13.85" x14ac:dyDescent="0.3">
      <c r="B14173" s="55"/>
    </row>
    <row r="14174" spans="2:2" ht="13.85" x14ac:dyDescent="0.3">
      <c r="B14174" s="55"/>
    </row>
    <row r="14175" spans="2:2" ht="13.85" x14ac:dyDescent="0.3">
      <c r="B14175" s="55"/>
    </row>
    <row r="14176" spans="2:2" ht="13.85" x14ac:dyDescent="0.3">
      <c r="B14176" s="55"/>
    </row>
    <row r="14177" spans="2:2" ht="13.85" x14ac:dyDescent="0.3">
      <c r="B14177" s="55"/>
    </row>
    <row r="14178" spans="2:2" ht="13.85" x14ac:dyDescent="0.3">
      <c r="B14178" s="55"/>
    </row>
    <row r="14179" spans="2:2" ht="13.85" x14ac:dyDescent="0.3">
      <c r="B14179" s="55"/>
    </row>
    <row r="14180" spans="2:2" ht="13.85" x14ac:dyDescent="0.3">
      <c r="B14180" s="55"/>
    </row>
    <row r="14181" spans="2:2" ht="13.85" x14ac:dyDescent="0.3">
      <c r="B14181" s="55"/>
    </row>
    <row r="14182" spans="2:2" ht="13.85" x14ac:dyDescent="0.3">
      <c r="B14182" s="55"/>
    </row>
    <row r="14183" spans="2:2" ht="13.85" x14ac:dyDescent="0.3">
      <c r="B14183" s="55"/>
    </row>
    <row r="14184" spans="2:2" ht="13.85" x14ac:dyDescent="0.3">
      <c r="B14184" s="55"/>
    </row>
    <row r="14185" spans="2:2" ht="13.85" x14ac:dyDescent="0.3">
      <c r="B14185" s="55"/>
    </row>
    <row r="14186" spans="2:2" ht="13.85" x14ac:dyDescent="0.3">
      <c r="B14186" s="55"/>
    </row>
    <row r="14187" spans="2:2" ht="13.85" x14ac:dyDescent="0.3">
      <c r="B14187" s="55"/>
    </row>
    <row r="14188" spans="2:2" ht="13.85" x14ac:dyDescent="0.3">
      <c r="B14188" s="55"/>
    </row>
    <row r="14189" spans="2:2" ht="13.85" x14ac:dyDescent="0.3">
      <c r="B14189" s="55"/>
    </row>
    <row r="14190" spans="2:2" ht="13.85" x14ac:dyDescent="0.3">
      <c r="B14190" s="55"/>
    </row>
    <row r="14191" spans="2:2" ht="13.85" x14ac:dyDescent="0.3">
      <c r="B14191" s="55"/>
    </row>
    <row r="14192" spans="2:2" ht="13.85" x14ac:dyDescent="0.3">
      <c r="B14192" s="55"/>
    </row>
    <row r="14193" spans="2:2" ht="13.85" x14ac:dyDescent="0.3">
      <c r="B14193" s="55"/>
    </row>
    <row r="14194" spans="2:2" ht="13.85" x14ac:dyDescent="0.3">
      <c r="B14194" s="55"/>
    </row>
    <row r="14195" spans="2:2" ht="13.85" x14ac:dyDescent="0.3">
      <c r="B14195" s="55"/>
    </row>
    <row r="14196" spans="2:2" ht="13.85" x14ac:dyDescent="0.3">
      <c r="B14196" s="55"/>
    </row>
    <row r="14197" spans="2:2" ht="13.85" x14ac:dyDescent="0.3">
      <c r="B14197" s="55"/>
    </row>
    <row r="14198" spans="2:2" ht="13.85" x14ac:dyDescent="0.3">
      <c r="B14198" s="55"/>
    </row>
    <row r="14199" spans="2:2" ht="13.85" x14ac:dyDescent="0.3">
      <c r="B14199" s="55"/>
    </row>
    <row r="14200" spans="2:2" ht="13.85" x14ac:dyDescent="0.3">
      <c r="B14200" s="55"/>
    </row>
    <row r="14201" spans="2:2" ht="13.85" x14ac:dyDescent="0.3">
      <c r="B14201" s="55"/>
    </row>
    <row r="14202" spans="2:2" ht="13.85" x14ac:dyDescent="0.3">
      <c r="B14202" s="55"/>
    </row>
    <row r="14203" spans="2:2" ht="13.85" x14ac:dyDescent="0.3">
      <c r="B14203" s="55"/>
    </row>
    <row r="14204" spans="2:2" ht="13.85" x14ac:dyDescent="0.3">
      <c r="B14204" s="55"/>
    </row>
    <row r="14205" spans="2:2" ht="13.85" x14ac:dyDescent="0.3">
      <c r="B14205" s="55"/>
    </row>
    <row r="14206" spans="2:2" ht="13.85" x14ac:dyDescent="0.3">
      <c r="B14206" s="55"/>
    </row>
    <row r="14207" spans="2:2" ht="13.85" x14ac:dyDescent="0.3">
      <c r="B14207" s="55"/>
    </row>
    <row r="14208" spans="2:2" ht="13.85" x14ac:dyDescent="0.3">
      <c r="B14208" s="55"/>
    </row>
    <row r="14209" spans="2:2" ht="13.85" x14ac:dyDescent="0.3">
      <c r="B14209" s="55"/>
    </row>
    <row r="14210" spans="2:2" ht="13.85" x14ac:dyDescent="0.3">
      <c r="B14210" s="55"/>
    </row>
    <row r="14211" spans="2:2" ht="13.85" x14ac:dyDescent="0.3">
      <c r="B14211" s="55"/>
    </row>
    <row r="14212" spans="2:2" ht="13.85" x14ac:dyDescent="0.3">
      <c r="B14212" s="55"/>
    </row>
    <row r="14213" spans="2:2" ht="13.85" x14ac:dyDescent="0.3">
      <c r="B14213" s="55"/>
    </row>
    <row r="14214" spans="2:2" ht="13.85" x14ac:dyDescent="0.3">
      <c r="B14214" s="55"/>
    </row>
    <row r="14215" spans="2:2" ht="13.85" x14ac:dyDescent="0.3">
      <c r="B14215" s="55"/>
    </row>
    <row r="14216" spans="2:2" ht="13.85" x14ac:dyDescent="0.3">
      <c r="B14216" s="55"/>
    </row>
    <row r="14217" spans="2:2" ht="13.85" x14ac:dyDescent="0.3">
      <c r="B14217" s="55"/>
    </row>
    <row r="14218" spans="2:2" ht="13.85" x14ac:dyDescent="0.3">
      <c r="B14218" s="55"/>
    </row>
    <row r="14219" spans="2:2" ht="13.85" x14ac:dyDescent="0.3">
      <c r="B14219" s="55"/>
    </row>
    <row r="14220" spans="2:2" ht="13.85" x14ac:dyDescent="0.3">
      <c r="B14220" s="55"/>
    </row>
    <row r="14221" spans="2:2" ht="13.85" x14ac:dyDescent="0.3">
      <c r="B14221" s="55"/>
    </row>
    <row r="14222" spans="2:2" ht="13.85" x14ac:dyDescent="0.3">
      <c r="B14222" s="55"/>
    </row>
    <row r="14223" spans="2:2" ht="13.85" x14ac:dyDescent="0.3">
      <c r="B14223" s="55"/>
    </row>
    <row r="14224" spans="2:2" ht="13.85" x14ac:dyDescent="0.3">
      <c r="B14224" s="55"/>
    </row>
    <row r="14225" spans="2:2" ht="13.85" x14ac:dyDescent="0.3">
      <c r="B14225" s="55"/>
    </row>
    <row r="14226" spans="2:2" ht="13.85" x14ac:dyDescent="0.3">
      <c r="B14226" s="55"/>
    </row>
    <row r="14227" spans="2:2" ht="13.85" x14ac:dyDescent="0.3">
      <c r="B14227" s="55"/>
    </row>
    <row r="14228" spans="2:2" ht="13.85" x14ac:dyDescent="0.3">
      <c r="B14228" s="55"/>
    </row>
    <row r="14229" spans="2:2" ht="13.85" x14ac:dyDescent="0.3">
      <c r="B14229" s="55"/>
    </row>
    <row r="14230" spans="2:2" ht="13.85" x14ac:dyDescent="0.3">
      <c r="B14230" s="55"/>
    </row>
    <row r="14231" spans="2:2" ht="13.85" x14ac:dyDescent="0.3">
      <c r="B14231" s="55"/>
    </row>
    <row r="14232" spans="2:2" ht="13.85" x14ac:dyDescent="0.3">
      <c r="B14232" s="55"/>
    </row>
    <row r="14233" spans="2:2" ht="13.85" x14ac:dyDescent="0.3">
      <c r="B14233" s="55"/>
    </row>
    <row r="14234" spans="2:2" ht="13.85" x14ac:dyDescent="0.3">
      <c r="B14234" s="55"/>
    </row>
    <row r="14235" spans="2:2" ht="13.85" x14ac:dyDescent="0.3">
      <c r="B14235" s="55"/>
    </row>
    <row r="14236" spans="2:2" ht="13.85" x14ac:dyDescent="0.3">
      <c r="B14236" s="55"/>
    </row>
    <row r="14237" spans="2:2" ht="13.85" x14ac:dyDescent="0.3">
      <c r="B14237" s="55"/>
    </row>
    <row r="14238" spans="2:2" ht="13.85" x14ac:dyDescent="0.3">
      <c r="B14238" s="55"/>
    </row>
    <row r="14239" spans="2:2" ht="13.85" x14ac:dyDescent="0.3">
      <c r="B14239" s="55"/>
    </row>
    <row r="14240" spans="2:2" ht="13.85" x14ac:dyDescent="0.3">
      <c r="B14240" s="55"/>
    </row>
    <row r="14241" spans="2:2" ht="13.85" x14ac:dyDescent="0.3">
      <c r="B14241" s="55"/>
    </row>
    <row r="14242" spans="2:2" ht="13.85" x14ac:dyDescent="0.3">
      <c r="B14242" s="55"/>
    </row>
    <row r="14243" spans="2:2" ht="13.85" x14ac:dyDescent="0.3">
      <c r="B14243" s="55"/>
    </row>
    <row r="14244" spans="2:2" ht="13.85" x14ac:dyDescent="0.3">
      <c r="B14244" s="55"/>
    </row>
    <row r="14245" spans="2:2" ht="13.85" x14ac:dyDescent="0.3">
      <c r="B14245" s="55"/>
    </row>
    <row r="14246" spans="2:2" ht="13.85" x14ac:dyDescent="0.3">
      <c r="B14246" s="55"/>
    </row>
    <row r="14247" spans="2:2" ht="13.85" x14ac:dyDescent="0.3">
      <c r="B14247" s="55"/>
    </row>
    <row r="14248" spans="2:2" ht="13.85" x14ac:dyDescent="0.3">
      <c r="B14248" s="55"/>
    </row>
    <row r="14249" spans="2:2" ht="13.85" x14ac:dyDescent="0.3">
      <c r="B14249" s="55"/>
    </row>
    <row r="14250" spans="2:2" ht="13.85" x14ac:dyDescent="0.3">
      <c r="B14250" s="55"/>
    </row>
    <row r="14251" spans="2:2" ht="13.85" x14ac:dyDescent="0.3">
      <c r="B14251" s="55"/>
    </row>
    <row r="14252" spans="2:2" ht="13.85" x14ac:dyDescent="0.3">
      <c r="B14252" s="55"/>
    </row>
    <row r="14253" spans="2:2" ht="13.85" x14ac:dyDescent="0.3">
      <c r="B14253" s="55"/>
    </row>
    <row r="14254" spans="2:2" ht="13.85" x14ac:dyDescent="0.3">
      <c r="B14254" s="55"/>
    </row>
    <row r="14255" spans="2:2" ht="13.85" x14ac:dyDescent="0.3">
      <c r="B14255" s="55"/>
    </row>
    <row r="14256" spans="2:2" ht="13.85" x14ac:dyDescent="0.3">
      <c r="B14256" s="55"/>
    </row>
    <row r="14257" spans="2:2" ht="13.85" x14ac:dyDescent="0.3">
      <c r="B14257" s="55"/>
    </row>
    <row r="14258" spans="2:2" ht="13.85" x14ac:dyDescent="0.3">
      <c r="B14258" s="55"/>
    </row>
    <row r="14259" spans="2:2" ht="13.85" x14ac:dyDescent="0.3">
      <c r="B14259" s="55"/>
    </row>
    <row r="14260" spans="2:2" ht="13.85" x14ac:dyDescent="0.3">
      <c r="B14260" s="55"/>
    </row>
    <row r="14261" spans="2:2" ht="13.85" x14ac:dyDescent="0.3">
      <c r="B14261" s="55"/>
    </row>
    <row r="14262" spans="2:2" ht="13.85" x14ac:dyDescent="0.3">
      <c r="B14262" s="55"/>
    </row>
    <row r="14263" spans="2:2" ht="13.85" x14ac:dyDescent="0.3">
      <c r="B14263" s="55"/>
    </row>
    <row r="14264" spans="2:2" ht="13.85" x14ac:dyDescent="0.3">
      <c r="B14264" s="55"/>
    </row>
    <row r="14265" spans="2:2" ht="13.85" x14ac:dyDescent="0.3">
      <c r="B14265" s="55"/>
    </row>
    <row r="14266" spans="2:2" ht="13.85" x14ac:dyDescent="0.3">
      <c r="B14266" s="55"/>
    </row>
    <row r="14267" spans="2:2" ht="13.85" x14ac:dyDescent="0.3">
      <c r="B14267" s="55"/>
    </row>
    <row r="14268" spans="2:2" ht="13.85" x14ac:dyDescent="0.3">
      <c r="B14268" s="55"/>
    </row>
    <row r="14269" spans="2:2" ht="13.85" x14ac:dyDescent="0.3">
      <c r="B14269" s="55"/>
    </row>
    <row r="14270" spans="2:2" ht="13.85" x14ac:dyDescent="0.3">
      <c r="B14270" s="55"/>
    </row>
    <row r="14271" spans="2:2" ht="13.85" x14ac:dyDescent="0.3">
      <c r="B14271" s="55"/>
    </row>
    <row r="14272" spans="2:2" ht="13.85" x14ac:dyDescent="0.3">
      <c r="B14272" s="55"/>
    </row>
    <row r="14273" spans="2:2" ht="13.85" x14ac:dyDescent="0.3">
      <c r="B14273" s="55"/>
    </row>
    <row r="14274" spans="2:2" ht="13.85" x14ac:dyDescent="0.3">
      <c r="B14274" s="55"/>
    </row>
    <row r="14275" spans="2:2" ht="13.85" x14ac:dyDescent="0.3">
      <c r="B14275" s="55"/>
    </row>
    <row r="14276" spans="2:2" ht="13.85" x14ac:dyDescent="0.3">
      <c r="B14276" s="55"/>
    </row>
    <row r="14277" spans="2:2" ht="13.85" x14ac:dyDescent="0.3">
      <c r="B14277" s="55"/>
    </row>
    <row r="14278" spans="2:2" ht="13.85" x14ac:dyDescent="0.3">
      <c r="B14278" s="55"/>
    </row>
    <row r="14279" spans="2:2" ht="13.85" x14ac:dyDescent="0.3">
      <c r="B14279" s="55"/>
    </row>
    <row r="14280" spans="2:2" ht="13.85" x14ac:dyDescent="0.3">
      <c r="B14280" s="55"/>
    </row>
    <row r="14281" spans="2:2" ht="13.85" x14ac:dyDescent="0.3">
      <c r="B14281" s="55"/>
    </row>
    <row r="14282" spans="2:2" ht="13.85" x14ac:dyDescent="0.3">
      <c r="B14282" s="55"/>
    </row>
    <row r="14283" spans="2:2" ht="13.85" x14ac:dyDescent="0.3">
      <c r="B14283" s="55"/>
    </row>
    <row r="14284" spans="2:2" ht="13.85" x14ac:dyDescent="0.3">
      <c r="B14284" s="55"/>
    </row>
    <row r="14285" spans="2:2" ht="13.85" x14ac:dyDescent="0.3">
      <c r="B14285" s="55"/>
    </row>
    <row r="14286" spans="2:2" ht="13.85" x14ac:dyDescent="0.3">
      <c r="B14286" s="55"/>
    </row>
    <row r="14287" spans="2:2" ht="13.85" x14ac:dyDescent="0.3">
      <c r="B14287" s="55"/>
    </row>
    <row r="14288" spans="2:2" ht="13.85" x14ac:dyDescent="0.3">
      <c r="B14288" s="55"/>
    </row>
    <row r="14289" spans="2:2" ht="13.85" x14ac:dyDescent="0.3">
      <c r="B14289" s="55"/>
    </row>
    <row r="14290" spans="2:2" ht="13.85" x14ac:dyDescent="0.3">
      <c r="B14290" s="55"/>
    </row>
    <row r="14291" spans="2:2" ht="13.85" x14ac:dyDescent="0.3">
      <c r="B14291" s="55"/>
    </row>
    <row r="14292" spans="2:2" ht="13.85" x14ac:dyDescent="0.3">
      <c r="B14292" s="55"/>
    </row>
    <row r="14293" spans="2:2" ht="13.85" x14ac:dyDescent="0.3">
      <c r="B14293" s="55"/>
    </row>
    <row r="14294" spans="2:2" ht="13.85" x14ac:dyDescent="0.3">
      <c r="B14294" s="55"/>
    </row>
    <row r="14295" spans="2:2" ht="13.85" x14ac:dyDescent="0.3">
      <c r="B14295" s="55"/>
    </row>
    <row r="14296" spans="2:2" ht="13.85" x14ac:dyDescent="0.3">
      <c r="B14296" s="55"/>
    </row>
    <row r="14297" spans="2:2" ht="13.85" x14ac:dyDescent="0.3">
      <c r="B14297" s="55"/>
    </row>
    <row r="14298" spans="2:2" ht="13.85" x14ac:dyDescent="0.3">
      <c r="B14298" s="55"/>
    </row>
    <row r="14299" spans="2:2" ht="13.85" x14ac:dyDescent="0.3">
      <c r="B14299" s="55"/>
    </row>
    <row r="14300" spans="2:2" ht="13.85" x14ac:dyDescent="0.3">
      <c r="B14300" s="55"/>
    </row>
    <row r="14301" spans="2:2" ht="13.85" x14ac:dyDescent="0.3">
      <c r="B14301" s="55"/>
    </row>
    <row r="14302" spans="2:2" ht="13.85" x14ac:dyDescent="0.3">
      <c r="B14302" s="55"/>
    </row>
    <row r="14303" spans="2:2" ht="13.85" x14ac:dyDescent="0.3">
      <c r="B14303" s="55"/>
    </row>
    <row r="14304" spans="2:2" ht="13.85" x14ac:dyDescent="0.3">
      <c r="B14304" s="55"/>
    </row>
    <row r="14305" spans="2:2" ht="13.85" x14ac:dyDescent="0.3">
      <c r="B14305" s="55"/>
    </row>
    <row r="14306" spans="2:2" ht="13.85" x14ac:dyDescent="0.3">
      <c r="B14306" s="55"/>
    </row>
    <row r="14307" spans="2:2" ht="13.85" x14ac:dyDescent="0.3">
      <c r="B14307" s="55"/>
    </row>
    <row r="14308" spans="2:2" ht="13.85" x14ac:dyDescent="0.3">
      <c r="B14308" s="55"/>
    </row>
    <row r="14309" spans="2:2" ht="13.85" x14ac:dyDescent="0.3">
      <c r="B14309" s="55"/>
    </row>
    <row r="14310" spans="2:2" ht="13.85" x14ac:dyDescent="0.3">
      <c r="B14310" s="55"/>
    </row>
    <row r="14311" spans="2:2" ht="13.85" x14ac:dyDescent="0.3">
      <c r="B14311" s="55"/>
    </row>
    <row r="14312" spans="2:2" ht="13.85" x14ac:dyDescent="0.3">
      <c r="B14312" s="55"/>
    </row>
    <row r="14313" spans="2:2" ht="13.85" x14ac:dyDescent="0.3">
      <c r="B14313" s="55"/>
    </row>
    <row r="14314" spans="2:2" ht="13.85" x14ac:dyDescent="0.3">
      <c r="B14314" s="55"/>
    </row>
    <row r="14315" spans="2:2" ht="13.85" x14ac:dyDescent="0.3">
      <c r="B14315" s="55"/>
    </row>
    <row r="14316" spans="2:2" ht="13.85" x14ac:dyDescent="0.3">
      <c r="B14316" s="55"/>
    </row>
    <row r="14317" spans="2:2" ht="13.85" x14ac:dyDescent="0.3">
      <c r="B14317" s="55"/>
    </row>
    <row r="14318" spans="2:2" ht="13.85" x14ac:dyDescent="0.3">
      <c r="B14318" s="55"/>
    </row>
    <row r="14319" spans="2:2" ht="13.85" x14ac:dyDescent="0.3">
      <c r="B14319" s="55"/>
    </row>
    <row r="14320" spans="2:2" ht="13.85" x14ac:dyDescent="0.3">
      <c r="B14320" s="55"/>
    </row>
    <row r="14321" spans="2:2" ht="13.85" x14ac:dyDescent="0.3">
      <c r="B14321" s="55"/>
    </row>
    <row r="14322" spans="2:2" ht="13.85" x14ac:dyDescent="0.3">
      <c r="B14322" s="55"/>
    </row>
    <row r="14323" spans="2:2" ht="13.85" x14ac:dyDescent="0.3">
      <c r="B14323" s="55"/>
    </row>
    <row r="14324" spans="2:2" ht="13.85" x14ac:dyDescent="0.3">
      <c r="B14324" s="55"/>
    </row>
    <row r="14325" spans="2:2" ht="13.85" x14ac:dyDescent="0.3">
      <c r="B14325" s="55"/>
    </row>
    <row r="14326" spans="2:2" ht="13.85" x14ac:dyDescent="0.3">
      <c r="B14326" s="55"/>
    </row>
    <row r="14327" spans="2:2" ht="13.85" x14ac:dyDescent="0.3">
      <c r="B14327" s="55"/>
    </row>
    <row r="14328" spans="2:2" ht="13.85" x14ac:dyDescent="0.3">
      <c r="B14328" s="55"/>
    </row>
    <row r="14329" spans="2:2" ht="13.85" x14ac:dyDescent="0.3">
      <c r="B14329" s="55"/>
    </row>
    <row r="14330" spans="2:2" ht="13.85" x14ac:dyDescent="0.3">
      <c r="B14330" s="55"/>
    </row>
    <row r="14331" spans="2:2" ht="13.85" x14ac:dyDescent="0.3">
      <c r="B14331" s="55"/>
    </row>
    <row r="14332" spans="2:2" ht="13.85" x14ac:dyDescent="0.3">
      <c r="B14332" s="55"/>
    </row>
    <row r="14333" spans="2:2" ht="13.85" x14ac:dyDescent="0.3">
      <c r="B14333" s="55"/>
    </row>
    <row r="14334" spans="2:2" ht="13.85" x14ac:dyDescent="0.3">
      <c r="B14334" s="55"/>
    </row>
    <row r="14335" spans="2:2" ht="13.85" x14ac:dyDescent="0.3">
      <c r="B14335" s="55"/>
    </row>
    <row r="14336" spans="2:2" ht="13.85" x14ac:dyDescent="0.3">
      <c r="B14336" s="55"/>
    </row>
    <row r="14337" spans="2:2" ht="13.85" x14ac:dyDescent="0.3">
      <c r="B14337" s="55"/>
    </row>
    <row r="14338" spans="2:2" ht="13.85" x14ac:dyDescent="0.3">
      <c r="B14338" s="55"/>
    </row>
    <row r="14339" spans="2:2" ht="13.85" x14ac:dyDescent="0.3">
      <c r="B14339" s="55"/>
    </row>
    <row r="14340" spans="2:2" ht="13.85" x14ac:dyDescent="0.3">
      <c r="B14340" s="55"/>
    </row>
    <row r="14341" spans="2:2" ht="13.85" x14ac:dyDescent="0.3">
      <c r="B14341" s="55"/>
    </row>
    <row r="14342" spans="2:2" ht="13.85" x14ac:dyDescent="0.3">
      <c r="B14342" s="55"/>
    </row>
    <row r="14343" spans="2:2" ht="13.85" x14ac:dyDescent="0.3">
      <c r="B14343" s="55"/>
    </row>
    <row r="14344" spans="2:2" ht="13.85" x14ac:dyDescent="0.3">
      <c r="B14344" s="55"/>
    </row>
    <row r="14345" spans="2:2" ht="13.85" x14ac:dyDescent="0.3">
      <c r="B14345" s="55"/>
    </row>
    <row r="14346" spans="2:2" ht="13.85" x14ac:dyDescent="0.3">
      <c r="B14346" s="55"/>
    </row>
    <row r="14347" spans="2:2" ht="13.85" x14ac:dyDescent="0.3">
      <c r="B14347" s="55"/>
    </row>
    <row r="14348" spans="2:2" ht="13.85" x14ac:dyDescent="0.3">
      <c r="B14348" s="55"/>
    </row>
    <row r="14349" spans="2:2" ht="13.85" x14ac:dyDescent="0.3">
      <c r="B14349" s="55"/>
    </row>
    <row r="14350" spans="2:2" ht="13.85" x14ac:dyDescent="0.3">
      <c r="B14350" s="55"/>
    </row>
    <row r="14351" spans="2:2" ht="13.85" x14ac:dyDescent="0.3">
      <c r="B14351" s="55"/>
    </row>
    <row r="14352" spans="2:2" ht="13.85" x14ac:dyDescent="0.3">
      <c r="B14352" s="55"/>
    </row>
    <row r="14353" spans="2:2" ht="13.85" x14ac:dyDescent="0.3">
      <c r="B14353" s="55"/>
    </row>
    <row r="14354" spans="2:2" ht="13.85" x14ac:dyDescent="0.3">
      <c r="B14354" s="55"/>
    </row>
    <row r="14355" spans="2:2" ht="13.85" x14ac:dyDescent="0.3">
      <c r="B14355" s="55"/>
    </row>
    <row r="14356" spans="2:2" ht="13.85" x14ac:dyDescent="0.3">
      <c r="B14356" s="55"/>
    </row>
    <row r="14357" spans="2:2" ht="13.85" x14ac:dyDescent="0.3">
      <c r="B14357" s="55"/>
    </row>
    <row r="14358" spans="2:2" ht="13.85" x14ac:dyDescent="0.3">
      <c r="B14358" s="55"/>
    </row>
    <row r="14359" spans="2:2" ht="13.85" x14ac:dyDescent="0.3">
      <c r="B14359" s="55"/>
    </row>
    <row r="14360" spans="2:2" ht="13.85" x14ac:dyDescent="0.3">
      <c r="B14360" s="55"/>
    </row>
    <row r="14361" spans="2:2" ht="13.85" x14ac:dyDescent="0.3">
      <c r="B14361" s="55"/>
    </row>
    <row r="14362" spans="2:2" ht="13.85" x14ac:dyDescent="0.3">
      <c r="B14362" s="55"/>
    </row>
    <row r="14363" spans="2:2" ht="13.85" x14ac:dyDescent="0.3">
      <c r="B14363" s="55"/>
    </row>
    <row r="14364" spans="2:2" ht="13.85" x14ac:dyDescent="0.3">
      <c r="B14364" s="55"/>
    </row>
    <row r="14365" spans="2:2" ht="13.85" x14ac:dyDescent="0.3">
      <c r="B14365" s="55"/>
    </row>
    <row r="14366" spans="2:2" ht="13.85" x14ac:dyDescent="0.3">
      <c r="B14366" s="55"/>
    </row>
    <row r="14367" spans="2:2" ht="13.85" x14ac:dyDescent="0.3">
      <c r="B14367" s="55"/>
    </row>
    <row r="14368" spans="2:2" ht="13.85" x14ac:dyDescent="0.3">
      <c r="B14368" s="55"/>
    </row>
    <row r="14369" spans="2:2" ht="13.85" x14ac:dyDescent="0.3">
      <c r="B14369" s="55"/>
    </row>
    <row r="14370" spans="2:2" ht="13.85" x14ac:dyDescent="0.3">
      <c r="B14370" s="55"/>
    </row>
    <row r="14371" spans="2:2" ht="13.85" x14ac:dyDescent="0.3">
      <c r="B14371" s="55"/>
    </row>
    <row r="14372" spans="2:2" ht="13.85" x14ac:dyDescent="0.3">
      <c r="B14372" s="55"/>
    </row>
    <row r="14373" spans="2:2" ht="13.85" x14ac:dyDescent="0.3">
      <c r="B14373" s="55"/>
    </row>
    <row r="14374" spans="2:2" ht="13.85" x14ac:dyDescent="0.3">
      <c r="B14374" s="55"/>
    </row>
    <row r="14375" spans="2:2" ht="13.85" x14ac:dyDescent="0.3">
      <c r="B14375" s="55"/>
    </row>
    <row r="14376" spans="2:2" ht="13.85" x14ac:dyDescent="0.3">
      <c r="B14376" s="55"/>
    </row>
    <row r="14377" spans="2:2" ht="13.85" x14ac:dyDescent="0.3">
      <c r="B14377" s="55"/>
    </row>
    <row r="14378" spans="2:2" ht="13.85" x14ac:dyDescent="0.3">
      <c r="B14378" s="55"/>
    </row>
    <row r="14379" spans="2:2" ht="13.85" x14ac:dyDescent="0.3">
      <c r="B14379" s="55"/>
    </row>
    <row r="14380" spans="2:2" ht="13.85" x14ac:dyDescent="0.3">
      <c r="B14380" s="55"/>
    </row>
    <row r="14381" spans="2:2" ht="13.85" x14ac:dyDescent="0.3">
      <c r="B14381" s="55"/>
    </row>
    <row r="14382" spans="2:2" ht="13.85" x14ac:dyDescent="0.3">
      <c r="B14382" s="55"/>
    </row>
    <row r="14383" spans="2:2" ht="13.85" x14ac:dyDescent="0.3">
      <c r="B14383" s="55"/>
    </row>
    <row r="14384" spans="2:2" ht="13.85" x14ac:dyDescent="0.3">
      <c r="B14384" s="55"/>
    </row>
    <row r="14385" spans="2:2" ht="13.85" x14ac:dyDescent="0.3">
      <c r="B14385" s="55"/>
    </row>
    <row r="14386" spans="2:2" ht="13.85" x14ac:dyDescent="0.3">
      <c r="B14386" s="55"/>
    </row>
    <row r="14387" spans="2:2" ht="13.85" x14ac:dyDescent="0.3">
      <c r="B14387" s="55"/>
    </row>
    <row r="14388" spans="2:2" ht="13.85" x14ac:dyDescent="0.3">
      <c r="B14388" s="55"/>
    </row>
    <row r="14389" spans="2:2" ht="13.85" x14ac:dyDescent="0.3">
      <c r="B14389" s="55"/>
    </row>
    <row r="14390" spans="2:2" ht="13.85" x14ac:dyDescent="0.3">
      <c r="B14390" s="55"/>
    </row>
    <row r="14391" spans="2:2" ht="13.85" x14ac:dyDescent="0.3">
      <c r="B14391" s="55"/>
    </row>
    <row r="14392" spans="2:2" ht="13.85" x14ac:dyDescent="0.3">
      <c r="B14392" s="55"/>
    </row>
    <row r="14393" spans="2:2" ht="13.85" x14ac:dyDescent="0.3">
      <c r="B14393" s="55"/>
    </row>
    <row r="14394" spans="2:2" ht="13.85" x14ac:dyDescent="0.3">
      <c r="B14394" s="55"/>
    </row>
    <row r="14395" spans="2:2" ht="13.85" x14ac:dyDescent="0.3">
      <c r="B14395" s="55"/>
    </row>
    <row r="14396" spans="2:2" ht="13.85" x14ac:dyDescent="0.3">
      <c r="B14396" s="55"/>
    </row>
    <row r="14397" spans="2:2" ht="13.85" x14ac:dyDescent="0.3">
      <c r="B14397" s="55"/>
    </row>
    <row r="14398" spans="2:2" ht="13.85" x14ac:dyDescent="0.3">
      <c r="B14398" s="55"/>
    </row>
    <row r="14399" spans="2:2" ht="13.85" x14ac:dyDescent="0.3">
      <c r="B14399" s="55"/>
    </row>
    <row r="14400" spans="2:2" ht="13.85" x14ac:dyDescent="0.3">
      <c r="B14400" s="55"/>
    </row>
    <row r="14401" spans="2:2" ht="13.85" x14ac:dyDescent="0.3">
      <c r="B14401" s="55"/>
    </row>
    <row r="14402" spans="2:2" ht="13.85" x14ac:dyDescent="0.3">
      <c r="B14402" s="55"/>
    </row>
    <row r="14403" spans="2:2" ht="13.85" x14ac:dyDescent="0.3">
      <c r="B14403" s="55"/>
    </row>
    <row r="14404" spans="2:2" ht="13.85" x14ac:dyDescent="0.3">
      <c r="B14404" s="55"/>
    </row>
    <row r="14405" spans="2:2" ht="13.85" x14ac:dyDescent="0.3">
      <c r="B14405" s="55"/>
    </row>
    <row r="14406" spans="2:2" ht="13.85" x14ac:dyDescent="0.3">
      <c r="B14406" s="55"/>
    </row>
    <row r="14407" spans="2:2" ht="13.85" x14ac:dyDescent="0.3">
      <c r="B14407" s="55"/>
    </row>
    <row r="14408" spans="2:2" ht="13.85" x14ac:dyDescent="0.3">
      <c r="B14408" s="55"/>
    </row>
    <row r="14409" spans="2:2" ht="13.85" x14ac:dyDescent="0.3">
      <c r="B14409" s="55"/>
    </row>
    <row r="14410" spans="2:2" ht="13.85" x14ac:dyDescent="0.3">
      <c r="B14410" s="55"/>
    </row>
    <row r="14411" spans="2:2" ht="13.85" x14ac:dyDescent="0.3">
      <c r="B14411" s="55"/>
    </row>
    <row r="14412" spans="2:2" ht="13.85" x14ac:dyDescent="0.3">
      <c r="B14412" s="55"/>
    </row>
    <row r="14413" spans="2:2" ht="13.85" x14ac:dyDescent="0.3">
      <c r="B14413" s="55"/>
    </row>
    <row r="14414" spans="2:2" ht="13.85" x14ac:dyDescent="0.3">
      <c r="B14414" s="55"/>
    </row>
    <row r="14415" spans="2:2" ht="13.85" x14ac:dyDescent="0.3">
      <c r="B14415" s="55"/>
    </row>
    <row r="14416" spans="2:2" ht="13.85" x14ac:dyDescent="0.3">
      <c r="B14416" s="55"/>
    </row>
    <row r="14417" spans="2:2" ht="13.85" x14ac:dyDescent="0.3">
      <c r="B14417" s="55"/>
    </row>
    <row r="14418" spans="2:2" ht="13.85" x14ac:dyDescent="0.3">
      <c r="B14418" s="55"/>
    </row>
    <row r="14419" spans="2:2" ht="13.85" x14ac:dyDescent="0.3">
      <c r="B14419" s="55"/>
    </row>
    <row r="14420" spans="2:2" ht="13.85" x14ac:dyDescent="0.3">
      <c r="B14420" s="55"/>
    </row>
    <row r="14421" spans="2:2" ht="13.85" x14ac:dyDescent="0.3">
      <c r="B14421" s="55"/>
    </row>
    <row r="14422" spans="2:2" ht="13.85" x14ac:dyDescent="0.3">
      <c r="B14422" s="55"/>
    </row>
    <row r="14423" spans="2:2" ht="13.85" x14ac:dyDescent="0.3">
      <c r="B14423" s="55"/>
    </row>
    <row r="14424" spans="2:2" ht="13.85" x14ac:dyDescent="0.3">
      <c r="B14424" s="55"/>
    </row>
    <row r="14425" spans="2:2" ht="13.85" x14ac:dyDescent="0.3">
      <c r="B14425" s="55"/>
    </row>
    <row r="14426" spans="2:2" ht="13.85" x14ac:dyDescent="0.3">
      <c r="B14426" s="55"/>
    </row>
    <row r="14427" spans="2:2" ht="13.85" x14ac:dyDescent="0.3">
      <c r="B14427" s="55"/>
    </row>
    <row r="14428" spans="2:2" ht="13.85" x14ac:dyDescent="0.3">
      <c r="B14428" s="55"/>
    </row>
    <row r="14429" spans="2:2" ht="13.85" x14ac:dyDescent="0.3">
      <c r="B14429" s="55"/>
    </row>
    <row r="14430" spans="2:2" ht="13.85" x14ac:dyDescent="0.3">
      <c r="B14430" s="55"/>
    </row>
    <row r="14431" spans="2:2" ht="13.85" x14ac:dyDescent="0.3">
      <c r="B14431" s="55"/>
    </row>
    <row r="14432" spans="2:2" ht="13.85" x14ac:dyDescent="0.3">
      <c r="B14432" s="55"/>
    </row>
    <row r="14433" spans="2:2" ht="13.85" x14ac:dyDescent="0.3">
      <c r="B14433" s="55"/>
    </row>
    <row r="14434" spans="2:2" ht="13.85" x14ac:dyDescent="0.3">
      <c r="B14434" s="55"/>
    </row>
    <row r="14435" spans="2:2" ht="13.85" x14ac:dyDescent="0.3">
      <c r="B14435" s="55"/>
    </row>
    <row r="14436" spans="2:2" ht="13.85" x14ac:dyDescent="0.3">
      <c r="B14436" s="55"/>
    </row>
    <row r="14437" spans="2:2" ht="13.85" x14ac:dyDescent="0.3">
      <c r="B14437" s="55"/>
    </row>
    <row r="14438" spans="2:2" ht="13.85" x14ac:dyDescent="0.3">
      <c r="B14438" s="55"/>
    </row>
    <row r="14439" spans="2:2" ht="13.85" x14ac:dyDescent="0.3">
      <c r="B14439" s="55"/>
    </row>
    <row r="14440" spans="2:2" ht="13.85" x14ac:dyDescent="0.3">
      <c r="B14440" s="55"/>
    </row>
    <row r="14441" spans="2:2" ht="13.85" x14ac:dyDescent="0.3">
      <c r="B14441" s="55"/>
    </row>
    <row r="14442" spans="2:2" ht="13.85" x14ac:dyDescent="0.3">
      <c r="B14442" s="55"/>
    </row>
    <row r="14443" spans="2:2" ht="13.85" x14ac:dyDescent="0.3">
      <c r="B14443" s="55"/>
    </row>
    <row r="14444" spans="2:2" ht="13.85" x14ac:dyDescent="0.3">
      <c r="B14444" s="55"/>
    </row>
    <row r="14445" spans="2:2" ht="13.85" x14ac:dyDescent="0.3">
      <c r="B14445" s="55"/>
    </row>
    <row r="14446" spans="2:2" ht="13.85" x14ac:dyDescent="0.3">
      <c r="B14446" s="55"/>
    </row>
    <row r="14447" spans="2:2" ht="13.85" x14ac:dyDescent="0.3">
      <c r="B14447" s="55"/>
    </row>
    <row r="14448" spans="2:2" ht="13.85" x14ac:dyDescent="0.3">
      <c r="B14448" s="55"/>
    </row>
    <row r="14449" spans="2:2" ht="13.85" x14ac:dyDescent="0.3">
      <c r="B14449" s="55"/>
    </row>
    <row r="14450" spans="2:2" ht="13.85" x14ac:dyDescent="0.3">
      <c r="B14450" s="55"/>
    </row>
    <row r="14451" spans="2:2" ht="13.85" x14ac:dyDescent="0.3">
      <c r="B14451" s="55"/>
    </row>
    <row r="14452" spans="2:2" ht="13.85" x14ac:dyDescent="0.3">
      <c r="B14452" s="55"/>
    </row>
    <row r="14453" spans="2:2" ht="13.85" x14ac:dyDescent="0.3">
      <c r="B14453" s="55"/>
    </row>
    <row r="14454" spans="2:2" ht="13.85" x14ac:dyDescent="0.3">
      <c r="B14454" s="55"/>
    </row>
    <row r="14455" spans="2:2" ht="13.85" x14ac:dyDescent="0.3">
      <c r="B14455" s="55"/>
    </row>
    <row r="14456" spans="2:2" ht="13.85" x14ac:dyDescent="0.3">
      <c r="B14456" s="55"/>
    </row>
    <row r="14457" spans="2:2" ht="13.85" x14ac:dyDescent="0.3">
      <c r="B14457" s="55"/>
    </row>
    <row r="14458" spans="2:2" ht="13.85" x14ac:dyDescent="0.3">
      <c r="B14458" s="55"/>
    </row>
    <row r="14459" spans="2:2" ht="13.85" x14ac:dyDescent="0.3">
      <c r="B14459" s="55"/>
    </row>
    <row r="14460" spans="2:2" ht="13.85" x14ac:dyDescent="0.3">
      <c r="B14460" s="55"/>
    </row>
    <row r="14461" spans="2:2" ht="13.85" x14ac:dyDescent="0.3">
      <c r="B14461" s="55"/>
    </row>
    <row r="14462" spans="2:2" ht="13.85" x14ac:dyDescent="0.3">
      <c r="B14462" s="55"/>
    </row>
    <row r="14463" spans="2:2" ht="13.85" x14ac:dyDescent="0.3">
      <c r="B14463" s="55"/>
    </row>
    <row r="14464" spans="2:2" ht="13.85" x14ac:dyDescent="0.3">
      <c r="B14464" s="55"/>
    </row>
    <row r="14465" spans="2:2" ht="13.85" x14ac:dyDescent="0.3">
      <c r="B14465" s="55"/>
    </row>
    <row r="14466" spans="2:2" ht="13.85" x14ac:dyDescent="0.3">
      <c r="B14466" s="55"/>
    </row>
    <row r="14467" spans="2:2" ht="13.85" x14ac:dyDescent="0.3">
      <c r="B14467" s="55"/>
    </row>
    <row r="14468" spans="2:2" ht="13.85" x14ac:dyDescent="0.3">
      <c r="B14468" s="55"/>
    </row>
    <row r="14469" spans="2:2" ht="13.85" x14ac:dyDescent="0.3">
      <c r="B14469" s="55"/>
    </row>
    <row r="14470" spans="2:2" ht="13.85" x14ac:dyDescent="0.3">
      <c r="B14470" s="55"/>
    </row>
    <row r="14471" spans="2:2" ht="13.85" x14ac:dyDescent="0.3">
      <c r="B14471" s="55"/>
    </row>
    <row r="14472" spans="2:2" ht="13.85" x14ac:dyDescent="0.3">
      <c r="B14472" s="55"/>
    </row>
    <row r="14473" spans="2:2" ht="13.85" x14ac:dyDescent="0.3">
      <c r="B14473" s="55"/>
    </row>
    <row r="14474" spans="2:2" ht="13.85" x14ac:dyDescent="0.3">
      <c r="B14474" s="55"/>
    </row>
    <row r="14475" spans="2:2" ht="13.85" x14ac:dyDescent="0.3">
      <c r="B14475" s="55"/>
    </row>
    <row r="14476" spans="2:2" ht="13.85" x14ac:dyDescent="0.3">
      <c r="B14476" s="55"/>
    </row>
    <row r="14477" spans="2:2" ht="13.85" x14ac:dyDescent="0.3">
      <c r="B14477" s="55"/>
    </row>
    <row r="14478" spans="2:2" ht="13.85" x14ac:dyDescent="0.3">
      <c r="B14478" s="55"/>
    </row>
    <row r="14479" spans="2:2" ht="13.85" x14ac:dyDescent="0.3">
      <c r="B14479" s="55"/>
    </row>
    <row r="14480" spans="2:2" ht="13.85" x14ac:dyDescent="0.3">
      <c r="B14480" s="55"/>
    </row>
    <row r="14481" spans="2:2" ht="13.85" x14ac:dyDescent="0.3">
      <c r="B14481" s="55"/>
    </row>
    <row r="14482" spans="2:2" ht="13.85" x14ac:dyDescent="0.3">
      <c r="B14482" s="55"/>
    </row>
    <row r="14483" spans="2:2" ht="13.85" x14ac:dyDescent="0.3">
      <c r="B14483" s="55"/>
    </row>
    <row r="14484" spans="2:2" ht="13.85" x14ac:dyDescent="0.3">
      <c r="B14484" s="55"/>
    </row>
    <row r="14485" spans="2:2" ht="13.85" x14ac:dyDescent="0.3">
      <c r="B14485" s="55"/>
    </row>
    <row r="14486" spans="2:2" ht="13.85" x14ac:dyDescent="0.3">
      <c r="B14486" s="55"/>
    </row>
    <row r="14487" spans="2:2" ht="13.85" x14ac:dyDescent="0.3">
      <c r="B14487" s="55"/>
    </row>
    <row r="14488" spans="2:2" ht="13.85" x14ac:dyDescent="0.3">
      <c r="B14488" s="55"/>
    </row>
    <row r="14489" spans="2:2" ht="13.85" x14ac:dyDescent="0.3">
      <c r="B14489" s="55"/>
    </row>
    <row r="14490" spans="2:2" ht="13.85" x14ac:dyDescent="0.3">
      <c r="B14490" s="55"/>
    </row>
    <row r="14491" spans="2:2" ht="13.85" x14ac:dyDescent="0.3">
      <c r="B14491" s="55"/>
    </row>
    <row r="14492" spans="2:2" ht="13.85" x14ac:dyDescent="0.3">
      <c r="B14492" s="55"/>
    </row>
    <row r="14493" spans="2:2" ht="13.85" x14ac:dyDescent="0.3">
      <c r="B14493" s="55"/>
    </row>
    <row r="14494" spans="2:2" ht="13.85" x14ac:dyDescent="0.3">
      <c r="B14494" s="55"/>
    </row>
    <row r="14495" spans="2:2" ht="13.85" x14ac:dyDescent="0.3">
      <c r="B14495" s="55"/>
    </row>
    <row r="14496" spans="2:2" ht="13.85" x14ac:dyDescent="0.3">
      <c r="B14496" s="55"/>
    </row>
    <row r="14497" spans="2:2" ht="13.85" x14ac:dyDescent="0.3">
      <c r="B14497" s="55"/>
    </row>
    <row r="14498" spans="2:2" ht="13.85" x14ac:dyDescent="0.3">
      <c r="B14498" s="55"/>
    </row>
    <row r="14499" spans="2:2" ht="13.85" x14ac:dyDescent="0.3">
      <c r="B14499" s="55"/>
    </row>
    <row r="14500" spans="2:2" ht="13.85" x14ac:dyDescent="0.3">
      <c r="B14500" s="55"/>
    </row>
    <row r="14501" spans="2:2" ht="13.85" x14ac:dyDescent="0.3">
      <c r="B14501" s="55"/>
    </row>
    <row r="14502" spans="2:2" ht="13.85" x14ac:dyDescent="0.3">
      <c r="B14502" s="55"/>
    </row>
    <row r="14503" spans="2:2" ht="13.85" x14ac:dyDescent="0.3">
      <c r="B14503" s="55"/>
    </row>
    <row r="14504" spans="2:2" ht="13.85" x14ac:dyDescent="0.3">
      <c r="B14504" s="55"/>
    </row>
    <row r="14505" spans="2:2" ht="13.85" x14ac:dyDescent="0.3">
      <c r="B14505" s="55"/>
    </row>
    <row r="14506" spans="2:2" ht="13.85" x14ac:dyDescent="0.3">
      <c r="B14506" s="55"/>
    </row>
    <row r="14507" spans="2:2" ht="13.85" x14ac:dyDescent="0.3">
      <c r="B14507" s="55"/>
    </row>
    <row r="14508" spans="2:2" ht="13.85" x14ac:dyDescent="0.3">
      <c r="B14508" s="55"/>
    </row>
    <row r="14509" spans="2:2" ht="13.85" x14ac:dyDescent="0.3">
      <c r="B14509" s="55"/>
    </row>
    <row r="14510" spans="2:2" ht="13.85" x14ac:dyDescent="0.3">
      <c r="B14510" s="55"/>
    </row>
    <row r="14511" spans="2:2" ht="13.85" x14ac:dyDescent="0.3">
      <c r="B14511" s="55"/>
    </row>
    <row r="14512" spans="2:2" ht="13.85" x14ac:dyDescent="0.3">
      <c r="B14512" s="55"/>
    </row>
    <row r="14513" spans="2:2" ht="13.85" x14ac:dyDescent="0.3">
      <c r="B14513" s="55"/>
    </row>
    <row r="14514" spans="2:2" ht="13.85" x14ac:dyDescent="0.3">
      <c r="B14514" s="55"/>
    </row>
    <row r="14515" spans="2:2" ht="13.85" x14ac:dyDescent="0.3">
      <c r="B14515" s="55"/>
    </row>
    <row r="14516" spans="2:2" ht="13.85" x14ac:dyDescent="0.3">
      <c r="B14516" s="55"/>
    </row>
    <row r="14517" spans="2:2" ht="13.85" x14ac:dyDescent="0.3">
      <c r="B14517" s="55"/>
    </row>
    <row r="14518" spans="2:2" ht="13.85" x14ac:dyDescent="0.3">
      <c r="B14518" s="55"/>
    </row>
    <row r="14519" spans="2:2" ht="13.85" x14ac:dyDescent="0.3">
      <c r="B14519" s="55"/>
    </row>
    <row r="14520" spans="2:2" ht="13.85" x14ac:dyDescent="0.3">
      <c r="B14520" s="55"/>
    </row>
    <row r="14521" spans="2:2" ht="13.85" x14ac:dyDescent="0.3">
      <c r="B14521" s="55"/>
    </row>
    <row r="14522" spans="2:2" ht="13.85" x14ac:dyDescent="0.3">
      <c r="B14522" s="55"/>
    </row>
    <row r="14523" spans="2:2" ht="13.85" x14ac:dyDescent="0.3">
      <c r="B14523" s="55"/>
    </row>
    <row r="14524" spans="2:2" ht="13.85" x14ac:dyDescent="0.3">
      <c r="B14524" s="55"/>
    </row>
    <row r="14525" spans="2:2" ht="13.85" x14ac:dyDescent="0.3">
      <c r="B14525" s="55"/>
    </row>
    <row r="14526" spans="2:2" ht="13.85" x14ac:dyDescent="0.3">
      <c r="B14526" s="55"/>
    </row>
    <row r="14527" spans="2:2" ht="13.85" x14ac:dyDescent="0.3">
      <c r="B14527" s="55"/>
    </row>
    <row r="14528" spans="2:2" ht="13.85" x14ac:dyDescent="0.3">
      <c r="B14528" s="55"/>
    </row>
    <row r="14529" spans="2:2" ht="13.85" x14ac:dyDescent="0.3">
      <c r="B14529" s="55"/>
    </row>
    <row r="14530" spans="2:2" ht="13.85" x14ac:dyDescent="0.3">
      <c r="B14530" s="55"/>
    </row>
    <row r="14531" spans="2:2" ht="13.85" x14ac:dyDescent="0.3">
      <c r="B14531" s="55"/>
    </row>
    <row r="14532" spans="2:2" ht="13.85" x14ac:dyDescent="0.3">
      <c r="B14532" s="55"/>
    </row>
    <row r="14533" spans="2:2" ht="13.85" x14ac:dyDescent="0.3">
      <c r="B14533" s="55"/>
    </row>
    <row r="14534" spans="2:2" ht="13.85" x14ac:dyDescent="0.3">
      <c r="B14534" s="55"/>
    </row>
    <row r="14535" spans="2:2" ht="13.85" x14ac:dyDescent="0.3">
      <c r="B14535" s="55"/>
    </row>
    <row r="14536" spans="2:2" ht="13.85" x14ac:dyDescent="0.3">
      <c r="B14536" s="55"/>
    </row>
    <row r="14537" spans="2:2" ht="13.85" x14ac:dyDescent="0.3">
      <c r="B14537" s="55"/>
    </row>
    <row r="14538" spans="2:2" ht="13.85" x14ac:dyDescent="0.3">
      <c r="B14538" s="55"/>
    </row>
    <row r="14539" spans="2:2" ht="13.85" x14ac:dyDescent="0.3">
      <c r="B14539" s="55"/>
    </row>
    <row r="14540" spans="2:2" ht="13.85" x14ac:dyDescent="0.3">
      <c r="B14540" s="55"/>
    </row>
    <row r="14541" spans="2:2" ht="13.85" x14ac:dyDescent="0.3">
      <c r="B14541" s="55"/>
    </row>
    <row r="14542" spans="2:2" ht="13.85" x14ac:dyDescent="0.3">
      <c r="B14542" s="55"/>
    </row>
    <row r="14543" spans="2:2" ht="13.85" x14ac:dyDescent="0.3">
      <c r="B14543" s="55"/>
    </row>
    <row r="14544" spans="2:2" ht="13.85" x14ac:dyDescent="0.3">
      <c r="B14544" s="55"/>
    </row>
    <row r="14545" spans="2:2" ht="13.85" x14ac:dyDescent="0.3">
      <c r="B14545" s="55"/>
    </row>
    <row r="14546" spans="2:2" ht="13.85" x14ac:dyDescent="0.3">
      <c r="B14546" s="55"/>
    </row>
    <row r="14547" spans="2:2" ht="13.85" x14ac:dyDescent="0.3">
      <c r="B14547" s="55"/>
    </row>
    <row r="14548" spans="2:2" ht="13.85" x14ac:dyDescent="0.3">
      <c r="B14548" s="55"/>
    </row>
    <row r="14549" spans="2:2" ht="13.85" x14ac:dyDescent="0.3">
      <c r="B14549" s="55"/>
    </row>
    <row r="14550" spans="2:2" ht="13.85" x14ac:dyDescent="0.3">
      <c r="B14550" s="55"/>
    </row>
    <row r="14551" spans="2:2" ht="13.85" x14ac:dyDescent="0.3">
      <c r="B14551" s="55"/>
    </row>
    <row r="14552" spans="2:2" ht="13.85" x14ac:dyDescent="0.3">
      <c r="B14552" s="55"/>
    </row>
    <row r="14553" spans="2:2" ht="13.85" x14ac:dyDescent="0.3">
      <c r="B14553" s="55"/>
    </row>
    <row r="14554" spans="2:2" ht="13.85" x14ac:dyDescent="0.3">
      <c r="B14554" s="55"/>
    </row>
    <row r="14555" spans="2:2" ht="13.85" x14ac:dyDescent="0.3">
      <c r="B14555" s="55"/>
    </row>
    <row r="14556" spans="2:2" ht="13.85" x14ac:dyDescent="0.3">
      <c r="B14556" s="55"/>
    </row>
    <row r="14557" spans="2:2" ht="13.85" x14ac:dyDescent="0.3">
      <c r="B14557" s="55"/>
    </row>
    <row r="14558" spans="2:2" ht="13.85" x14ac:dyDescent="0.3">
      <c r="B14558" s="55"/>
    </row>
    <row r="14559" spans="2:2" ht="13.85" x14ac:dyDescent="0.3">
      <c r="B14559" s="55"/>
    </row>
    <row r="14560" spans="2:2" ht="13.85" x14ac:dyDescent="0.3">
      <c r="B14560" s="55"/>
    </row>
    <row r="14561" spans="2:2" ht="13.85" x14ac:dyDescent="0.3">
      <c r="B14561" s="55"/>
    </row>
    <row r="14562" spans="2:2" ht="13.85" x14ac:dyDescent="0.3">
      <c r="B14562" s="55"/>
    </row>
    <row r="14563" spans="2:2" ht="13.85" x14ac:dyDescent="0.3">
      <c r="B14563" s="55"/>
    </row>
    <row r="14564" spans="2:2" ht="13.85" x14ac:dyDescent="0.3">
      <c r="B14564" s="55"/>
    </row>
    <row r="14565" spans="2:2" ht="13.85" x14ac:dyDescent="0.3">
      <c r="B14565" s="55"/>
    </row>
    <row r="14566" spans="2:2" ht="13.85" x14ac:dyDescent="0.3">
      <c r="B14566" s="55"/>
    </row>
    <row r="14567" spans="2:2" ht="13.85" x14ac:dyDescent="0.3">
      <c r="B14567" s="55"/>
    </row>
    <row r="14568" spans="2:2" ht="13.85" x14ac:dyDescent="0.3">
      <c r="B14568" s="55"/>
    </row>
    <row r="14569" spans="2:2" ht="13.85" x14ac:dyDescent="0.3">
      <c r="B14569" s="55"/>
    </row>
    <row r="14570" spans="2:2" ht="13.85" x14ac:dyDescent="0.3">
      <c r="B14570" s="55"/>
    </row>
    <row r="14571" spans="2:2" ht="13.85" x14ac:dyDescent="0.3">
      <c r="B14571" s="55"/>
    </row>
    <row r="14572" spans="2:2" ht="13.85" x14ac:dyDescent="0.3">
      <c r="B14572" s="55"/>
    </row>
    <row r="14573" spans="2:2" ht="13.85" x14ac:dyDescent="0.3">
      <c r="B14573" s="55"/>
    </row>
    <row r="14574" spans="2:2" ht="13.85" x14ac:dyDescent="0.3">
      <c r="B14574" s="55"/>
    </row>
    <row r="14575" spans="2:2" ht="13.85" x14ac:dyDescent="0.3">
      <c r="B14575" s="55"/>
    </row>
    <row r="14576" spans="2:2" ht="13.85" x14ac:dyDescent="0.3">
      <c r="B14576" s="55"/>
    </row>
    <row r="14577" spans="2:2" ht="13.85" x14ac:dyDescent="0.3">
      <c r="B14577" s="55"/>
    </row>
    <row r="14578" spans="2:2" ht="13.85" x14ac:dyDescent="0.3">
      <c r="B14578" s="55"/>
    </row>
    <row r="14579" spans="2:2" ht="13.85" x14ac:dyDescent="0.3">
      <c r="B14579" s="55"/>
    </row>
    <row r="14580" spans="2:2" ht="13.85" x14ac:dyDescent="0.3">
      <c r="B14580" s="55"/>
    </row>
    <row r="14581" spans="2:2" ht="13.85" x14ac:dyDescent="0.3">
      <c r="B14581" s="55"/>
    </row>
    <row r="14582" spans="2:2" ht="13.85" x14ac:dyDescent="0.3">
      <c r="B14582" s="55"/>
    </row>
    <row r="14583" spans="2:2" ht="13.85" x14ac:dyDescent="0.3">
      <c r="B14583" s="55"/>
    </row>
    <row r="14584" spans="2:2" ht="13.85" x14ac:dyDescent="0.3">
      <c r="B14584" s="55"/>
    </row>
    <row r="14585" spans="2:2" ht="13.85" x14ac:dyDescent="0.3">
      <c r="B14585" s="55"/>
    </row>
    <row r="14586" spans="2:2" ht="13.85" x14ac:dyDescent="0.3">
      <c r="B14586" s="55"/>
    </row>
    <row r="14587" spans="2:2" ht="13.85" x14ac:dyDescent="0.3">
      <c r="B14587" s="55"/>
    </row>
    <row r="14588" spans="2:2" ht="13.85" x14ac:dyDescent="0.3">
      <c r="B14588" s="55"/>
    </row>
    <row r="14589" spans="2:2" ht="13.85" x14ac:dyDescent="0.3">
      <c r="B14589" s="55"/>
    </row>
    <row r="14590" spans="2:2" ht="13.85" x14ac:dyDescent="0.3">
      <c r="B14590" s="55"/>
    </row>
    <row r="14591" spans="2:2" ht="13.85" x14ac:dyDescent="0.3">
      <c r="B14591" s="55"/>
    </row>
    <row r="14592" spans="2:2" ht="13.85" x14ac:dyDescent="0.3">
      <c r="B14592" s="55"/>
    </row>
    <row r="14593" spans="2:2" ht="13.85" x14ac:dyDescent="0.3">
      <c r="B14593" s="55"/>
    </row>
    <row r="14594" spans="2:2" ht="13.85" x14ac:dyDescent="0.3">
      <c r="B14594" s="55"/>
    </row>
    <row r="14595" spans="2:2" ht="13.85" x14ac:dyDescent="0.3">
      <c r="B14595" s="55"/>
    </row>
    <row r="14596" spans="2:2" ht="13.85" x14ac:dyDescent="0.3">
      <c r="B14596" s="55"/>
    </row>
    <row r="14597" spans="2:2" ht="13.85" x14ac:dyDescent="0.3">
      <c r="B14597" s="55"/>
    </row>
    <row r="14598" spans="2:2" ht="13.85" x14ac:dyDescent="0.3">
      <c r="B14598" s="55"/>
    </row>
    <row r="14599" spans="2:2" ht="13.85" x14ac:dyDescent="0.3">
      <c r="B14599" s="55"/>
    </row>
    <row r="14600" spans="2:2" ht="13.85" x14ac:dyDescent="0.3">
      <c r="B14600" s="55"/>
    </row>
    <row r="14601" spans="2:2" ht="13.85" x14ac:dyDescent="0.3">
      <c r="B14601" s="55"/>
    </row>
    <row r="14602" spans="2:2" ht="13.85" x14ac:dyDescent="0.3">
      <c r="B14602" s="55"/>
    </row>
    <row r="14603" spans="2:2" ht="13.85" x14ac:dyDescent="0.3">
      <c r="B14603" s="55"/>
    </row>
    <row r="14604" spans="2:2" ht="13.85" x14ac:dyDescent="0.3">
      <c r="B14604" s="55"/>
    </row>
    <row r="14605" spans="2:2" ht="13.85" x14ac:dyDescent="0.3">
      <c r="B14605" s="55"/>
    </row>
    <row r="14606" spans="2:2" ht="13.85" x14ac:dyDescent="0.3">
      <c r="B14606" s="55"/>
    </row>
    <row r="14607" spans="2:2" ht="13.85" x14ac:dyDescent="0.3">
      <c r="B14607" s="55"/>
    </row>
    <row r="14608" spans="2:2" ht="13.85" x14ac:dyDescent="0.3">
      <c r="B14608" s="55"/>
    </row>
    <row r="14609" spans="2:2" ht="13.85" x14ac:dyDescent="0.3">
      <c r="B14609" s="55"/>
    </row>
    <row r="14610" spans="2:2" ht="13.85" x14ac:dyDescent="0.3">
      <c r="B14610" s="55"/>
    </row>
    <row r="14611" spans="2:2" ht="13.85" x14ac:dyDescent="0.3">
      <c r="B14611" s="55"/>
    </row>
    <row r="14612" spans="2:2" ht="13.85" x14ac:dyDescent="0.3">
      <c r="B14612" s="55"/>
    </row>
    <row r="14613" spans="2:2" ht="13.85" x14ac:dyDescent="0.3">
      <c r="B14613" s="55"/>
    </row>
    <row r="14614" spans="2:2" ht="13.85" x14ac:dyDescent="0.3">
      <c r="B14614" s="55"/>
    </row>
    <row r="14615" spans="2:2" ht="13.85" x14ac:dyDescent="0.3">
      <c r="B14615" s="55"/>
    </row>
    <row r="14616" spans="2:2" ht="13.85" x14ac:dyDescent="0.3">
      <c r="B14616" s="55"/>
    </row>
    <row r="14617" spans="2:2" ht="13.85" x14ac:dyDescent="0.3">
      <c r="B14617" s="55"/>
    </row>
    <row r="14618" spans="2:2" ht="13.85" x14ac:dyDescent="0.3">
      <c r="B14618" s="55"/>
    </row>
    <row r="14619" spans="2:2" ht="13.85" x14ac:dyDescent="0.3">
      <c r="B14619" s="55"/>
    </row>
    <row r="14620" spans="2:2" ht="13.85" x14ac:dyDescent="0.3">
      <c r="B14620" s="55"/>
    </row>
    <row r="14621" spans="2:2" ht="13.85" x14ac:dyDescent="0.3">
      <c r="B14621" s="55"/>
    </row>
    <row r="14622" spans="2:2" ht="13.85" x14ac:dyDescent="0.3">
      <c r="B14622" s="55"/>
    </row>
    <row r="14623" spans="2:2" ht="13.85" x14ac:dyDescent="0.3">
      <c r="B14623" s="55"/>
    </row>
    <row r="14624" spans="2:2" ht="13.85" x14ac:dyDescent="0.3">
      <c r="B14624" s="55"/>
    </row>
    <row r="14625" spans="2:2" ht="13.85" x14ac:dyDescent="0.3">
      <c r="B14625" s="55"/>
    </row>
    <row r="14626" spans="2:2" ht="13.85" x14ac:dyDescent="0.3">
      <c r="B14626" s="55"/>
    </row>
    <row r="14627" spans="2:2" ht="13.85" x14ac:dyDescent="0.3">
      <c r="B14627" s="55"/>
    </row>
    <row r="14628" spans="2:2" ht="13.85" x14ac:dyDescent="0.3">
      <c r="B14628" s="55"/>
    </row>
    <row r="14629" spans="2:2" ht="13.85" x14ac:dyDescent="0.3">
      <c r="B14629" s="55"/>
    </row>
    <row r="14630" spans="2:2" ht="13.85" x14ac:dyDescent="0.3">
      <c r="B14630" s="55"/>
    </row>
    <row r="14631" spans="2:2" ht="13.85" x14ac:dyDescent="0.3">
      <c r="B14631" s="55"/>
    </row>
    <row r="14632" spans="2:2" ht="13.85" x14ac:dyDescent="0.3">
      <c r="B14632" s="55"/>
    </row>
    <row r="14633" spans="2:2" ht="13.85" x14ac:dyDescent="0.3">
      <c r="B14633" s="55"/>
    </row>
    <row r="14634" spans="2:2" ht="13.85" x14ac:dyDescent="0.3">
      <c r="B14634" s="55"/>
    </row>
    <row r="14635" spans="2:2" ht="13.85" x14ac:dyDescent="0.3">
      <c r="B14635" s="55"/>
    </row>
    <row r="14636" spans="2:2" ht="13.85" x14ac:dyDescent="0.3">
      <c r="B14636" s="55"/>
    </row>
    <row r="14637" spans="2:2" ht="13.85" x14ac:dyDescent="0.3">
      <c r="B14637" s="55"/>
    </row>
    <row r="14638" spans="2:2" ht="13.85" x14ac:dyDescent="0.3">
      <c r="B14638" s="55"/>
    </row>
    <row r="14639" spans="2:2" ht="13.85" x14ac:dyDescent="0.3">
      <c r="B14639" s="55"/>
    </row>
    <row r="14640" spans="2:2" ht="13.85" x14ac:dyDescent="0.3">
      <c r="B14640" s="55"/>
    </row>
    <row r="14641" spans="2:2" ht="13.85" x14ac:dyDescent="0.3">
      <c r="B14641" s="55"/>
    </row>
    <row r="14642" spans="2:2" ht="13.85" x14ac:dyDescent="0.3">
      <c r="B14642" s="55"/>
    </row>
    <row r="14643" spans="2:2" ht="13.85" x14ac:dyDescent="0.3">
      <c r="B14643" s="55"/>
    </row>
    <row r="14644" spans="2:2" ht="13.85" x14ac:dyDescent="0.3">
      <c r="B14644" s="55"/>
    </row>
    <row r="14645" spans="2:2" ht="13.85" x14ac:dyDescent="0.3">
      <c r="B14645" s="55"/>
    </row>
    <row r="14646" spans="2:2" ht="13.85" x14ac:dyDescent="0.3">
      <c r="B14646" s="55"/>
    </row>
    <row r="14647" spans="2:2" ht="13.85" x14ac:dyDescent="0.3">
      <c r="B14647" s="55"/>
    </row>
    <row r="14648" spans="2:2" ht="13.85" x14ac:dyDescent="0.3">
      <c r="B14648" s="55"/>
    </row>
    <row r="14649" spans="2:2" ht="13.85" x14ac:dyDescent="0.3">
      <c r="B14649" s="55"/>
    </row>
    <row r="14650" spans="2:2" ht="13.85" x14ac:dyDescent="0.3">
      <c r="B14650" s="55"/>
    </row>
    <row r="14651" spans="2:2" ht="13.85" x14ac:dyDescent="0.3">
      <c r="B14651" s="55"/>
    </row>
    <row r="14652" spans="2:2" ht="13.85" x14ac:dyDescent="0.3">
      <c r="B14652" s="55"/>
    </row>
    <row r="14653" spans="2:2" ht="13.85" x14ac:dyDescent="0.3">
      <c r="B14653" s="55"/>
    </row>
    <row r="14654" spans="2:2" ht="13.85" x14ac:dyDescent="0.3">
      <c r="B14654" s="55"/>
    </row>
    <row r="14655" spans="2:2" ht="13.85" x14ac:dyDescent="0.3">
      <c r="B14655" s="55"/>
    </row>
    <row r="14656" spans="2:2" ht="13.85" x14ac:dyDescent="0.3">
      <c r="B14656" s="55"/>
    </row>
    <row r="14657" spans="2:2" ht="13.85" x14ac:dyDescent="0.3">
      <c r="B14657" s="55"/>
    </row>
    <row r="14658" spans="2:2" ht="13.85" x14ac:dyDescent="0.3">
      <c r="B14658" s="55"/>
    </row>
    <row r="14659" spans="2:2" ht="13.85" x14ac:dyDescent="0.3">
      <c r="B14659" s="55"/>
    </row>
    <row r="14660" spans="2:2" ht="13.85" x14ac:dyDescent="0.3">
      <c r="B14660" s="55"/>
    </row>
    <row r="14661" spans="2:2" ht="13.85" x14ac:dyDescent="0.3">
      <c r="B14661" s="55"/>
    </row>
    <row r="14662" spans="2:2" ht="13.85" x14ac:dyDescent="0.3">
      <c r="B14662" s="55"/>
    </row>
    <row r="14663" spans="2:2" ht="13.85" x14ac:dyDescent="0.3">
      <c r="B14663" s="55"/>
    </row>
    <row r="14664" spans="2:2" ht="13.85" x14ac:dyDescent="0.3">
      <c r="B14664" s="55"/>
    </row>
    <row r="14665" spans="2:2" ht="13.85" x14ac:dyDescent="0.3">
      <c r="B14665" s="55"/>
    </row>
    <row r="14666" spans="2:2" ht="13.85" x14ac:dyDescent="0.3">
      <c r="B14666" s="55"/>
    </row>
    <row r="14667" spans="2:2" ht="13.85" x14ac:dyDescent="0.3">
      <c r="B14667" s="55"/>
    </row>
    <row r="14668" spans="2:2" ht="13.85" x14ac:dyDescent="0.3">
      <c r="B14668" s="55"/>
    </row>
    <row r="14669" spans="2:2" ht="13.85" x14ac:dyDescent="0.3">
      <c r="B14669" s="55"/>
    </row>
    <row r="14670" spans="2:2" ht="13.85" x14ac:dyDescent="0.3">
      <c r="B14670" s="55"/>
    </row>
    <row r="14671" spans="2:2" ht="13.85" x14ac:dyDescent="0.3">
      <c r="B14671" s="55"/>
    </row>
    <row r="14672" spans="2:2" ht="13.85" x14ac:dyDescent="0.3">
      <c r="B14672" s="55"/>
    </row>
    <row r="14673" spans="2:2" ht="13.85" x14ac:dyDescent="0.3">
      <c r="B14673" s="55"/>
    </row>
    <row r="14674" spans="2:2" ht="13.85" x14ac:dyDescent="0.3">
      <c r="B14674" s="55"/>
    </row>
    <row r="14675" spans="2:2" ht="13.85" x14ac:dyDescent="0.3">
      <c r="B14675" s="55"/>
    </row>
    <row r="14676" spans="2:2" ht="13.85" x14ac:dyDescent="0.3">
      <c r="B14676" s="55"/>
    </row>
    <row r="14677" spans="2:2" ht="13.85" x14ac:dyDescent="0.3">
      <c r="B14677" s="55"/>
    </row>
    <row r="14678" spans="2:2" ht="13.85" x14ac:dyDescent="0.3">
      <c r="B14678" s="55"/>
    </row>
    <row r="14679" spans="2:2" ht="13.85" x14ac:dyDescent="0.3">
      <c r="B14679" s="55"/>
    </row>
    <row r="14680" spans="2:2" ht="13.85" x14ac:dyDescent="0.3">
      <c r="B14680" s="55"/>
    </row>
    <row r="14681" spans="2:2" ht="13.85" x14ac:dyDescent="0.3">
      <c r="B14681" s="55"/>
    </row>
    <row r="14682" spans="2:2" ht="13.85" x14ac:dyDescent="0.3">
      <c r="B14682" s="55"/>
    </row>
    <row r="14683" spans="2:2" ht="13.85" x14ac:dyDescent="0.3">
      <c r="B14683" s="55"/>
    </row>
    <row r="14684" spans="2:2" ht="13.85" x14ac:dyDescent="0.3">
      <c r="B14684" s="55"/>
    </row>
    <row r="14685" spans="2:2" ht="13.85" x14ac:dyDescent="0.3">
      <c r="B14685" s="55"/>
    </row>
    <row r="14686" spans="2:2" ht="13.85" x14ac:dyDescent="0.3">
      <c r="B14686" s="55"/>
    </row>
    <row r="14687" spans="2:2" ht="13.85" x14ac:dyDescent="0.3">
      <c r="B14687" s="55"/>
    </row>
    <row r="14688" spans="2:2" ht="13.85" x14ac:dyDescent="0.3">
      <c r="B14688" s="55"/>
    </row>
    <row r="14689" spans="2:2" ht="13.85" x14ac:dyDescent="0.3">
      <c r="B14689" s="55"/>
    </row>
    <row r="14690" spans="2:2" ht="13.85" x14ac:dyDescent="0.3">
      <c r="B14690" s="55"/>
    </row>
    <row r="14691" spans="2:2" ht="13.85" x14ac:dyDescent="0.3">
      <c r="B14691" s="55"/>
    </row>
    <row r="14692" spans="2:2" ht="13.85" x14ac:dyDescent="0.3">
      <c r="B14692" s="55"/>
    </row>
    <row r="14693" spans="2:2" ht="13.85" x14ac:dyDescent="0.3">
      <c r="B14693" s="55"/>
    </row>
    <row r="14694" spans="2:2" ht="13.85" x14ac:dyDescent="0.3">
      <c r="B14694" s="55"/>
    </row>
    <row r="14695" spans="2:2" ht="13.85" x14ac:dyDescent="0.3">
      <c r="B14695" s="55"/>
    </row>
    <row r="14696" spans="2:2" ht="13.85" x14ac:dyDescent="0.3">
      <c r="B14696" s="55"/>
    </row>
    <row r="14697" spans="2:2" ht="13.85" x14ac:dyDescent="0.3">
      <c r="B14697" s="55"/>
    </row>
    <row r="14698" spans="2:2" ht="13.85" x14ac:dyDescent="0.3">
      <c r="B14698" s="55"/>
    </row>
    <row r="14699" spans="2:2" ht="13.85" x14ac:dyDescent="0.3">
      <c r="B14699" s="55"/>
    </row>
    <row r="14700" spans="2:2" ht="13.85" x14ac:dyDescent="0.3">
      <c r="B14700" s="55"/>
    </row>
    <row r="14701" spans="2:2" ht="13.85" x14ac:dyDescent="0.3">
      <c r="B14701" s="55"/>
    </row>
    <row r="14702" spans="2:2" ht="13.85" x14ac:dyDescent="0.3">
      <c r="B14702" s="55"/>
    </row>
    <row r="14703" spans="2:2" ht="13.85" x14ac:dyDescent="0.3">
      <c r="B14703" s="55"/>
    </row>
    <row r="14704" spans="2:2" ht="13.85" x14ac:dyDescent="0.3">
      <c r="B14704" s="55"/>
    </row>
    <row r="14705" spans="2:2" ht="13.85" x14ac:dyDescent="0.3">
      <c r="B14705" s="55"/>
    </row>
    <row r="14706" spans="2:2" ht="13.85" x14ac:dyDescent="0.3">
      <c r="B14706" s="55"/>
    </row>
    <row r="14707" spans="2:2" ht="13.85" x14ac:dyDescent="0.3">
      <c r="B14707" s="55"/>
    </row>
    <row r="14708" spans="2:2" ht="13.85" x14ac:dyDescent="0.3">
      <c r="B14708" s="55"/>
    </row>
    <row r="14709" spans="2:2" ht="13.85" x14ac:dyDescent="0.3">
      <c r="B14709" s="55"/>
    </row>
    <row r="14710" spans="2:2" ht="13.85" x14ac:dyDescent="0.3">
      <c r="B14710" s="55"/>
    </row>
    <row r="14711" spans="2:2" ht="13.85" x14ac:dyDescent="0.3">
      <c r="B14711" s="55"/>
    </row>
    <row r="14712" spans="2:2" ht="13.85" x14ac:dyDescent="0.3">
      <c r="B14712" s="55"/>
    </row>
    <row r="14713" spans="2:2" ht="13.85" x14ac:dyDescent="0.3">
      <c r="B14713" s="55"/>
    </row>
    <row r="14714" spans="2:2" ht="13.85" x14ac:dyDescent="0.3">
      <c r="B14714" s="55"/>
    </row>
    <row r="14715" spans="2:2" ht="13.85" x14ac:dyDescent="0.3">
      <c r="B14715" s="55"/>
    </row>
    <row r="14716" spans="2:2" ht="13.85" x14ac:dyDescent="0.3">
      <c r="B14716" s="55"/>
    </row>
    <row r="14717" spans="2:2" ht="13.85" x14ac:dyDescent="0.3">
      <c r="B14717" s="55"/>
    </row>
    <row r="14718" spans="2:2" ht="13.85" x14ac:dyDescent="0.3">
      <c r="B14718" s="55"/>
    </row>
    <row r="14719" spans="2:2" ht="13.85" x14ac:dyDescent="0.3">
      <c r="B14719" s="55"/>
    </row>
    <row r="14720" spans="2:2" ht="13.85" x14ac:dyDescent="0.3">
      <c r="B14720" s="55"/>
    </row>
    <row r="14721" spans="2:2" ht="13.85" x14ac:dyDescent="0.3">
      <c r="B14721" s="55"/>
    </row>
    <row r="14722" spans="2:2" ht="13.85" x14ac:dyDescent="0.3">
      <c r="B14722" s="55"/>
    </row>
    <row r="14723" spans="2:2" ht="13.85" x14ac:dyDescent="0.3">
      <c r="B14723" s="55"/>
    </row>
    <row r="14724" spans="2:2" ht="13.85" x14ac:dyDescent="0.3">
      <c r="B14724" s="55"/>
    </row>
    <row r="14725" spans="2:2" ht="13.85" x14ac:dyDescent="0.3">
      <c r="B14725" s="55"/>
    </row>
    <row r="14726" spans="2:2" ht="13.85" x14ac:dyDescent="0.3">
      <c r="B14726" s="55"/>
    </row>
    <row r="14727" spans="2:2" ht="13.85" x14ac:dyDescent="0.3">
      <c r="B14727" s="55"/>
    </row>
    <row r="14728" spans="2:2" ht="13.85" x14ac:dyDescent="0.3">
      <c r="B14728" s="55"/>
    </row>
    <row r="14729" spans="2:2" ht="13.85" x14ac:dyDescent="0.3">
      <c r="B14729" s="55"/>
    </row>
    <row r="14730" spans="2:2" ht="13.85" x14ac:dyDescent="0.3">
      <c r="B14730" s="55"/>
    </row>
    <row r="14731" spans="2:2" ht="13.85" x14ac:dyDescent="0.3">
      <c r="B14731" s="55"/>
    </row>
    <row r="14732" spans="2:2" ht="13.85" x14ac:dyDescent="0.3">
      <c r="B14732" s="55"/>
    </row>
    <row r="14733" spans="2:2" ht="13.85" x14ac:dyDescent="0.3">
      <c r="B14733" s="55"/>
    </row>
    <row r="14734" spans="2:2" ht="13.85" x14ac:dyDescent="0.3">
      <c r="B14734" s="55"/>
    </row>
    <row r="14735" spans="2:2" ht="13.85" x14ac:dyDescent="0.3">
      <c r="B14735" s="55"/>
    </row>
    <row r="14736" spans="2:2" ht="13.85" x14ac:dyDescent="0.3">
      <c r="B14736" s="55"/>
    </row>
    <row r="14737" spans="2:2" ht="13.85" x14ac:dyDescent="0.3">
      <c r="B14737" s="55"/>
    </row>
    <row r="14738" spans="2:2" ht="13.85" x14ac:dyDescent="0.3">
      <c r="B14738" s="55"/>
    </row>
    <row r="14739" spans="2:2" ht="13.85" x14ac:dyDescent="0.3">
      <c r="B14739" s="55"/>
    </row>
    <row r="14740" spans="2:2" ht="13.85" x14ac:dyDescent="0.3">
      <c r="B14740" s="55"/>
    </row>
    <row r="14741" spans="2:2" ht="13.85" x14ac:dyDescent="0.3">
      <c r="B14741" s="55"/>
    </row>
    <row r="14742" spans="2:2" ht="13.85" x14ac:dyDescent="0.3">
      <c r="B14742" s="55"/>
    </row>
    <row r="14743" spans="2:2" ht="13.85" x14ac:dyDescent="0.3">
      <c r="B14743" s="55"/>
    </row>
    <row r="14744" spans="2:2" ht="13.85" x14ac:dyDescent="0.3">
      <c r="B14744" s="55"/>
    </row>
    <row r="14745" spans="2:2" ht="13.85" x14ac:dyDescent="0.3">
      <c r="B14745" s="55"/>
    </row>
    <row r="14746" spans="2:2" ht="13.85" x14ac:dyDescent="0.3">
      <c r="B14746" s="55"/>
    </row>
    <row r="14747" spans="2:2" ht="13.85" x14ac:dyDescent="0.3">
      <c r="B14747" s="55"/>
    </row>
    <row r="14748" spans="2:2" ht="13.85" x14ac:dyDescent="0.3">
      <c r="B14748" s="55"/>
    </row>
    <row r="14749" spans="2:2" ht="13.85" x14ac:dyDescent="0.3">
      <c r="B14749" s="55"/>
    </row>
    <row r="14750" spans="2:2" ht="13.85" x14ac:dyDescent="0.3">
      <c r="B14750" s="55"/>
    </row>
    <row r="14751" spans="2:2" ht="13.85" x14ac:dyDescent="0.3">
      <c r="B14751" s="55"/>
    </row>
    <row r="14752" spans="2:2" ht="13.85" x14ac:dyDescent="0.3">
      <c r="B14752" s="55"/>
    </row>
    <row r="14753" spans="2:2" ht="13.85" x14ac:dyDescent="0.3">
      <c r="B14753" s="55"/>
    </row>
    <row r="14754" spans="2:2" ht="13.85" x14ac:dyDescent="0.3">
      <c r="B14754" s="55"/>
    </row>
    <row r="14755" spans="2:2" ht="13.85" x14ac:dyDescent="0.3">
      <c r="B14755" s="55"/>
    </row>
    <row r="14756" spans="2:2" ht="13.85" x14ac:dyDescent="0.3">
      <c r="B14756" s="55"/>
    </row>
    <row r="14757" spans="2:2" ht="13.85" x14ac:dyDescent="0.3">
      <c r="B14757" s="55"/>
    </row>
    <row r="14758" spans="2:2" ht="13.85" x14ac:dyDescent="0.3">
      <c r="B14758" s="55"/>
    </row>
    <row r="14759" spans="2:2" ht="13.85" x14ac:dyDescent="0.3">
      <c r="B14759" s="55"/>
    </row>
    <row r="14760" spans="2:2" ht="13.85" x14ac:dyDescent="0.3">
      <c r="B14760" s="55"/>
    </row>
    <row r="14761" spans="2:2" ht="13.85" x14ac:dyDescent="0.3">
      <c r="B14761" s="55"/>
    </row>
    <row r="14762" spans="2:2" ht="13.85" x14ac:dyDescent="0.3">
      <c r="B14762" s="55"/>
    </row>
    <row r="14763" spans="2:2" ht="13.85" x14ac:dyDescent="0.3">
      <c r="B14763" s="55"/>
    </row>
    <row r="14764" spans="2:2" ht="13.85" x14ac:dyDescent="0.3">
      <c r="B14764" s="55"/>
    </row>
    <row r="14765" spans="2:2" ht="13.85" x14ac:dyDescent="0.3">
      <c r="B14765" s="55"/>
    </row>
    <row r="14766" spans="2:2" ht="13.85" x14ac:dyDescent="0.3">
      <c r="B14766" s="55"/>
    </row>
    <row r="14767" spans="2:2" ht="13.85" x14ac:dyDescent="0.3">
      <c r="B14767" s="55"/>
    </row>
    <row r="14768" spans="2:2" ht="13.85" x14ac:dyDescent="0.3">
      <c r="B14768" s="55"/>
    </row>
    <row r="14769" spans="2:2" ht="13.85" x14ac:dyDescent="0.3">
      <c r="B14769" s="55"/>
    </row>
    <row r="14770" spans="2:2" ht="13.85" x14ac:dyDescent="0.3">
      <c r="B14770" s="55"/>
    </row>
    <row r="14771" spans="2:2" ht="13.85" x14ac:dyDescent="0.3">
      <c r="B14771" s="55"/>
    </row>
    <row r="14772" spans="2:2" ht="13.85" x14ac:dyDescent="0.3">
      <c r="B14772" s="55"/>
    </row>
    <row r="14773" spans="2:2" ht="13.85" x14ac:dyDescent="0.3">
      <c r="B14773" s="55"/>
    </row>
    <row r="14774" spans="2:2" ht="13.85" x14ac:dyDescent="0.3">
      <c r="B14774" s="55"/>
    </row>
    <row r="14775" spans="2:2" ht="13.85" x14ac:dyDescent="0.3">
      <c r="B14775" s="55"/>
    </row>
    <row r="14776" spans="2:2" ht="13.85" x14ac:dyDescent="0.3">
      <c r="B14776" s="55"/>
    </row>
    <row r="14777" spans="2:2" ht="13.85" x14ac:dyDescent="0.3">
      <c r="B14777" s="55"/>
    </row>
    <row r="14778" spans="2:2" ht="13.85" x14ac:dyDescent="0.3">
      <c r="B14778" s="55"/>
    </row>
    <row r="14779" spans="2:2" ht="13.85" x14ac:dyDescent="0.3">
      <c r="B14779" s="55"/>
    </row>
    <row r="14780" spans="2:2" ht="13.85" x14ac:dyDescent="0.3">
      <c r="B14780" s="55"/>
    </row>
    <row r="14781" spans="2:2" ht="13.85" x14ac:dyDescent="0.3">
      <c r="B14781" s="55"/>
    </row>
    <row r="14782" spans="2:2" ht="13.85" x14ac:dyDescent="0.3">
      <c r="B14782" s="55"/>
    </row>
    <row r="14783" spans="2:2" ht="13.85" x14ac:dyDescent="0.3">
      <c r="B14783" s="55"/>
    </row>
    <row r="14784" spans="2:2" ht="13.85" x14ac:dyDescent="0.3">
      <c r="B14784" s="55"/>
    </row>
    <row r="14785" spans="2:2" ht="13.85" x14ac:dyDescent="0.3">
      <c r="B14785" s="55"/>
    </row>
    <row r="14786" spans="2:2" ht="13.85" x14ac:dyDescent="0.3">
      <c r="B14786" s="55"/>
    </row>
    <row r="14787" spans="2:2" ht="13.85" x14ac:dyDescent="0.3">
      <c r="B14787" s="55"/>
    </row>
    <row r="14788" spans="2:2" ht="13.85" x14ac:dyDescent="0.3">
      <c r="B14788" s="55"/>
    </row>
    <row r="14789" spans="2:2" ht="13.85" x14ac:dyDescent="0.3">
      <c r="B14789" s="55"/>
    </row>
    <row r="14790" spans="2:2" ht="13.85" x14ac:dyDescent="0.3">
      <c r="B14790" s="55"/>
    </row>
    <row r="14791" spans="2:2" ht="13.85" x14ac:dyDescent="0.3">
      <c r="B14791" s="55"/>
    </row>
    <row r="14792" spans="2:2" ht="13.85" x14ac:dyDescent="0.3">
      <c r="B14792" s="55"/>
    </row>
    <row r="14793" spans="2:2" ht="13.85" x14ac:dyDescent="0.3">
      <c r="B14793" s="55"/>
    </row>
    <row r="14794" spans="2:2" ht="13.85" x14ac:dyDescent="0.3">
      <c r="B14794" s="55"/>
    </row>
    <row r="14795" spans="2:2" ht="13.85" x14ac:dyDescent="0.3">
      <c r="B14795" s="55"/>
    </row>
    <row r="14796" spans="2:2" ht="13.85" x14ac:dyDescent="0.3">
      <c r="B14796" s="55"/>
    </row>
    <row r="14797" spans="2:2" ht="13.85" x14ac:dyDescent="0.3">
      <c r="B14797" s="55"/>
    </row>
    <row r="14798" spans="2:2" ht="13.85" x14ac:dyDescent="0.3">
      <c r="B14798" s="55"/>
    </row>
    <row r="14799" spans="2:2" ht="13.85" x14ac:dyDescent="0.3">
      <c r="B14799" s="55"/>
    </row>
    <row r="14800" spans="2:2" ht="13.85" x14ac:dyDescent="0.3">
      <c r="B14800" s="55"/>
    </row>
    <row r="14801" spans="2:2" ht="13.85" x14ac:dyDescent="0.3">
      <c r="B14801" s="55"/>
    </row>
    <row r="14802" spans="2:2" ht="13.85" x14ac:dyDescent="0.3">
      <c r="B14802" s="55"/>
    </row>
    <row r="14803" spans="2:2" ht="13.85" x14ac:dyDescent="0.3">
      <c r="B14803" s="55"/>
    </row>
    <row r="14804" spans="2:2" ht="13.85" x14ac:dyDescent="0.3">
      <c r="B14804" s="55"/>
    </row>
    <row r="14805" spans="2:2" ht="13.85" x14ac:dyDescent="0.3">
      <c r="B14805" s="55"/>
    </row>
    <row r="14806" spans="2:2" ht="13.85" x14ac:dyDescent="0.3">
      <c r="B14806" s="55"/>
    </row>
    <row r="14807" spans="2:2" ht="13.85" x14ac:dyDescent="0.3">
      <c r="B14807" s="55"/>
    </row>
    <row r="14808" spans="2:2" ht="13.85" x14ac:dyDescent="0.3">
      <c r="B14808" s="55"/>
    </row>
    <row r="14809" spans="2:2" ht="13.85" x14ac:dyDescent="0.3">
      <c r="B14809" s="55"/>
    </row>
    <row r="14810" spans="2:2" ht="13.85" x14ac:dyDescent="0.3">
      <c r="B14810" s="55"/>
    </row>
    <row r="14811" spans="2:2" ht="13.85" x14ac:dyDescent="0.3">
      <c r="B14811" s="55"/>
    </row>
    <row r="14812" spans="2:2" ht="13.85" x14ac:dyDescent="0.3">
      <c r="B14812" s="55"/>
    </row>
    <row r="14813" spans="2:2" ht="13.85" x14ac:dyDescent="0.3">
      <c r="B14813" s="55"/>
    </row>
    <row r="14814" spans="2:2" ht="13.85" x14ac:dyDescent="0.3">
      <c r="B14814" s="55"/>
    </row>
    <row r="14815" spans="2:2" ht="13.85" x14ac:dyDescent="0.3">
      <c r="B14815" s="55"/>
    </row>
    <row r="14816" spans="2:2" ht="13.85" x14ac:dyDescent="0.3">
      <c r="B14816" s="55"/>
    </row>
    <row r="14817" spans="2:2" ht="13.85" x14ac:dyDescent="0.3">
      <c r="B14817" s="55"/>
    </row>
    <row r="14818" spans="2:2" ht="13.85" x14ac:dyDescent="0.3">
      <c r="B14818" s="55"/>
    </row>
    <row r="14819" spans="2:2" ht="13.85" x14ac:dyDescent="0.3">
      <c r="B14819" s="55"/>
    </row>
    <row r="14820" spans="2:2" ht="13.85" x14ac:dyDescent="0.3">
      <c r="B14820" s="55"/>
    </row>
    <row r="14821" spans="2:2" ht="13.85" x14ac:dyDescent="0.3">
      <c r="B14821" s="55"/>
    </row>
    <row r="14822" spans="2:2" ht="13.85" x14ac:dyDescent="0.3">
      <c r="B14822" s="55"/>
    </row>
    <row r="14823" spans="2:2" ht="13.85" x14ac:dyDescent="0.3">
      <c r="B14823" s="55"/>
    </row>
    <row r="14824" spans="2:2" ht="13.85" x14ac:dyDescent="0.3">
      <c r="B14824" s="55"/>
    </row>
    <row r="14825" spans="2:2" ht="13.85" x14ac:dyDescent="0.3">
      <c r="B14825" s="55"/>
    </row>
    <row r="14826" spans="2:2" ht="13.85" x14ac:dyDescent="0.3">
      <c r="B14826" s="55"/>
    </row>
    <row r="14827" spans="2:2" ht="13.85" x14ac:dyDescent="0.3">
      <c r="B14827" s="55"/>
    </row>
    <row r="14828" spans="2:2" ht="13.85" x14ac:dyDescent="0.3">
      <c r="B14828" s="55"/>
    </row>
    <row r="14829" spans="2:2" ht="13.85" x14ac:dyDescent="0.3">
      <c r="B14829" s="55"/>
    </row>
    <row r="14830" spans="2:2" ht="13.85" x14ac:dyDescent="0.3">
      <c r="B14830" s="55"/>
    </row>
    <row r="14831" spans="2:2" ht="13.85" x14ac:dyDescent="0.3">
      <c r="B14831" s="55"/>
    </row>
    <row r="14832" spans="2:2" ht="13.85" x14ac:dyDescent="0.3">
      <c r="B14832" s="55"/>
    </row>
    <row r="14833" spans="2:2" ht="13.85" x14ac:dyDescent="0.3">
      <c r="B14833" s="55"/>
    </row>
    <row r="14834" spans="2:2" ht="13.85" x14ac:dyDescent="0.3">
      <c r="B14834" s="55"/>
    </row>
    <row r="14835" spans="2:2" ht="13.85" x14ac:dyDescent="0.3">
      <c r="B14835" s="55"/>
    </row>
    <row r="14836" spans="2:2" ht="13.85" x14ac:dyDescent="0.3">
      <c r="B14836" s="55"/>
    </row>
    <row r="14837" spans="2:2" ht="13.85" x14ac:dyDescent="0.3">
      <c r="B14837" s="55"/>
    </row>
    <row r="14838" spans="2:2" ht="13.85" x14ac:dyDescent="0.3">
      <c r="B14838" s="55"/>
    </row>
    <row r="14839" spans="2:2" ht="13.85" x14ac:dyDescent="0.3">
      <c r="B14839" s="55"/>
    </row>
    <row r="14840" spans="2:2" ht="13.85" x14ac:dyDescent="0.3">
      <c r="B14840" s="55"/>
    </row>
    <row r="14841" spans="2:2" ht="13.85" x14ac:dyDescent="0.3">
      <c r="B14841" s="55"/>
    </row>
    <row r="14842" spans="2:2" ht="13.85" x14ac:dyDescent="0.3">
      <c r="B14842" s="55"/>
    </row>
    <row r="14843" spans="2:2" ht="13.85" x14ac:dyDescent="0.3">
      <c r="B14843" s="55"/>
    </row>
    <row r="14844" spans="2:2" ht="13.85" x14ac:dyDescent="0.3">
      <c r="B14844" s="55"/>
    </row>
    <row r="14845" spans="2:2" ht="13.85" x14ac:dyDescent="0.3">
      <c r="B14845" s="55"/>
    </row>
    <row r="14846" spans="2:2" ht="13.85" x14ac:dyDescent="0.3">
      <c r="B14846" s="55"/>
    </row>
    <row r="14847" spans="2:2" ht="13.85" x14ac:dyDescent="0.3">
      <c r="B14847" s="55"/>
    </row>
    <row r="14848" spans="2:2" ht="13.85" x14ac:dyDescent="0.3">
      <c r="B14848" s="55"/>
    </row>
    <row r="14849" spans="2:2" ht="13.85" x14ac:dyDescent="0.3">
      <c r="B14849" s="55"/>
    </row>
    <row r="14850" spans="2:2" ht="13.85" x14ac:dyDescent="0.3">
      <c r="B14850" s="55"/>
    </row>
    <row r="14851" spans="2:2" ht="13.85" x14ac:dyDescent="0.3">
      <c r="B14851" s="55"/>
    </row>
    <row r="14852" spans="2:2" ht="13.85" x14ac:dyDescent="0.3">
      <c r="B14852" s="55"/>
    </row>
    <row r="14853" spans="2:2" ht="13.85" x14ac:dyDescent="0.3">
      <c r="B14853" s="55"/>
    </row>
    <row r="14854" spans="2:2" ht="13.85" x14ac:dyDescent="0.3">
      <c r="B14854" s="55"/>
    </row>
    <row r="14855" spans="2:2" ht="13.85" x14ac:dyDescent="0.3">
      <c r="B14855" s="55"/>
    </row>
    <row r="14856" spans="2:2" ht="13.85" x14ac:dyDescent="0.3">
      <c r="B14856" s="55"/>
    </row>
    <row r="14857" spans="2:2" ht="13.85" x14ac:dyDescent="0.3">
      <c r="B14857" s="55"/>
    </row>
    <row r="14858" spans="2:2" ht="13.85" x14ac:dyDescent="0.3">
      <c r="B14858" s="55"/>
    </row>
    <row r="14859" spans="2:2" ht="13.85" x14ac:dyDescent="0.3">
      <c r="B14859" s="55"/>
    </row>
    <row r="14860" spans="2:2" ht="13.85" x14ac:dyDescent="0.3">
      <c r="B14860" s="55"/>
    </row>
    <row r="14861" spans="2:2" ht="13.85" x14ac:dyDescent="0.3">
      <c r="B14861" s="55"/>
    </row>
    <row r="14862" spans="2:2" ht="13.85" x14ac:dyDescent="0.3">
      <c r="B14862" s="55"/>
    </row>
    <row r="14863" spans="2:2" ht="13.85" x14ac:dyDescent="0.3">
      <c r="B14863" s="55"/>
    </row>
    <row r="14864" spans="2:2" ht="13.85" x14ac:dyDescent="0.3">
      <c r="B14864" s="55"/>
    </row>
    <row r="14865" spans="2:2" ht="13.85" x14ac:dyDescent="0.3">
      <c r="B14865" s="55"/>
    </row>
    <row r="14866" spans="2:2" ht="13.85" x14ac:dyDescent="0.3">
      <c r="B14866" s="55"/>
    </row>
    <row r="14867" spans="2:2" ht="13.85" x14ac:dyDescent="0.3">
      <c r="B14867" s="55"/>
    </row>
    <row r="14868" spans="2:2" ht="13.85" x14ac:dyDescent="0.3">
      <c r="B14868" s="55"/>
    </row>
    <row r="14869" spans="2:2" ht="13.85" x14ac:dyDescent="0.3">
      <c r="B14869" s="55"/>
    </row>
    <row r="14870" spans="2:2" ht="13.85" x14ac:dyDescent="0.3">
      <c r="B14870" s="55"/>
    </row>
    <row r="14871" spans="2:2" ht="13.85" x14ac:dyDescent="0.3">
      <c r="B14871" s="55"/>
    </row>
    <row r="14872" spans="2:2" ht="13.85" x14ac:dyDescent="0.3">
      <c r="B14872" s="55"/>
    </row>
    <row r="14873" spans="2:2" ht="13.85" x14ac:dyDescent="0.3">
      <c r="B14873" s="55"/>
    </row>
    <row r="14874" spans="2:2" ht="13.85" x14ac:dyDescent="0.3">
      <c r="B14874" s="55"/>
    </row>
    <row r="14875" spans="2:2" ht="13.85" x14ac:dyDescent="0.3">
      <c r="B14875" s="55"/>
    </row>
    <row r="14876" spans="2:2" ht="13.85" x14ac:dyDescent="0.3">
      <c r="B14876" s="55"/>
    </row>
    <row r="14877" spans="2:2" ht="13.85" x14ac:dyDescent="0.3">
      <c r="B14877" s="55"/>
    </row>
    <row r="14878" spans="2:2" ht="13.85" x14ac:dyDescent="0.3">
      <c r="B14878" s="55"/>
    </row>
    <row r="14879" spans="2:2" ht="13.85" x14ac:dyDescent="0.3">
      <c r="B14879" s="55"/>
    </row>
    <row r="14880" spans="2:2" ht="13.85" x14ac:dyDescent="0.3">
      <c r="B14880" s="55"/>
    </row>
    <row r="14881" spans="2:2" ht="13.85" x14ac:dyDescent="0.3">
      <c r="B14881" s="55"/>
    </row>
    <row r="14882" spans="2:2" ht="13.85" x14ac:dyDescent="0.3">
      <c r="B14882" s="55"/>
    </row>
    <row r="14883" spans="2:2" ht="13.85" x14ac:dyDescent="0.3">
      <c r="B14883" s="55"/>
    </row>
    <row r="14884" spans="2:2" ht="13.85" x14ac:dyDescent="0.3">
      <c r="B14884" s="55"/>
    </row>
    <row r="14885" spans="2:2" ht="13.85" x14ac:dyDescent="0.3">
      <c r="B14885" s="55"/>
    </row>
    <row r="14886" spans="2:2" ht="13.85" x14ac:dyDescent="0.3">
      <c r="B14886" s="55"/>
    </row>
    <row r="14887" spans="2:2" ht="13.85" x14ac:dyDescent="0.3">
      <c r="B14887" s="55"/>
    </row>
    <row r="14888" spans="2:2" ht="13.85" x14ac:dyDescent="0.3">
      <c r="B14888" s="55"/>
    </row>
    <row r="14889" spans="2:2" ht="13.85" x14ac:dyDescent="0.3">
      <c r="B14889" s="55"/>
    </row>
    <row r="14890" spans="2:2" ht="13.85" x14ac:dyDescent="0.3">
      <c r="B14890" s="55"/>
    </row>
    <row r="14891" spans="2:2" ht="13.85" x14ac:dyDescent="0.3">
      <c r="B14891" s="55"/>
    </row>
    <row r="14892" spans="2:2" ht="13.85" x14ac:dyDescent="0.3">
      <c r="B14892" s="55"/>
    </row>
    <row r="14893" spans="2:2" ht="13.85" x14ac:dyDescent="0.3">
      <c r="B14893" s="55"/>
    </row>
    <row r="14894" spans="2:2" ht="13.85" x14ac:dyDescent="0.3">
      <c r="B14894" s="55"/>
    </row>
    <row r="14895" spans="2:2" ht="13.85" x14ac:dyDescent="0.3">
      <c r="B14895" s="55"/>
    </row>
    <row r="14896" spans="2:2" ht="13.85" x14ac:dyDescent="0.3">
      <c r="B14896" s="55"/>
    </row>
    <row r="14897" spans="2:2" ht="13.85" x14ac:dyDescent="0.3">
      <c r="B14897" s="55"/>
    </row>
    <row r="14898" spans="2:2" ht="13.85" x14ac:dyDescent="0.3">
      <c r="B14898" s="55"/>
    </row>
    <row r="14899" spans="2:2" ht="13.85" x14ac:dyDescent="0.3">
      <c r="B14899" s="55"/>
    </row>
    <row r="14900" spans="2:2" ht="13.85" x14ac:dyDescent="0.3">
      <c r="B14900" s="55"/>
    </row>
    <row r="14901" spans="2:2" ht="13.85" x14ac:dyDescent="0.3">
      <c r="B14901" s="55"/>
    </row>
    <row r="14902" spans="2:2" ht="13.85" x14ac:dyDescent="0.3">
      <c r="B14902" s="55"/>
    </row>
    <row r="14903" spans="2:2" ht="13.85" x14ac:dyDescent="0.3">
      <c r="B14903" s="55"/>
    </row>
    <row r="14904" spans="2:2" ht="13.85" x14ac:dyDescent="0.3">
      <c r="B14904" s="55"/>
    </row>
    <row r="14905" spans="2:2" ht="13.85" x14ac:dyDescent="0.3">
      <c r="B14905" s="55"/>
    </row>
    <row r="14906" spans="2:2" ht="13.85" x14ac:dyDescent="0.3">
      <c r="B14906" s="55"/>
    </row>
    <row r="14907" spans="2:2" ht="13.85" x14ac:dyDescent="0.3">
      <c r="B14907" s="55"/>
    </row>
    <row r="14908" spans="2:2" ht="13.85" x14ac:dyDescent="0.3">
      <c r="B14908" s="55"/>
    </row>
    <row r="14909" spans="2:2" ht="13.85" x14ac:dyDescent="0.3">
      <c r="B14909" s="55"/>
    </row>
    <row r="14910" spans="2:2" ht="13.85" x14ac:dyDescent="0.3">
      <c r="B14910" s="55"/>
    </row>
    <row r="14911" spans="2:2" ht="13.85" x14ac:dyDescent="0.3">
      <c r="B14911" s="55"/>
    </row>
    <row r="14912" spans="2:2" ht="13.85" x14ac:dyDescent="0.3">
      <c r="B14912" s="55"/>
    </row>
    <row r="14913" spans="2:2" ht="13.85" x14ac:dyDescent="0.3">
      <c r="B14913" s="55"/>
    </row>
    <row r="14914" spans="2:2" ht="13.85" x14ac:dyDescent="0.3">
      <c r="B14914" s="55"/>
    </row>
    <row r="14915" spans="2:2" ht="13.85" x14ac:dyDescent="0.3">
      <c r="B14915" s="55"/>
    </row>
    <row r="14916" spans="2:2" ht="13.85" x14ac:dyDescent="0.3">
      <c r="B14916" s="55"/>
    </row>
    <row r="14917" spans="2:2" ht="13.85" x14ac:dyDescent="0.3">
      <c r="B14917" s="55"/>
    </row>
    <row r="14918" spans="2:2" ht="13.85" x14ac:dyDescent="0.3">
      <c r="B14918" s="55"/>
    </row>
    <row r="14919" spans="2:2" ht="13.85" x14ac:dyDescent="0.3">
      <c r="B14919" s="55"/>
    </row>
    <row r="14920" spans="2:2" ht="13.85" x14ac:dyDescent="0.3">
      <c r="B14920" s="55"/>
    </row>
    <row r="14921" spans="2:2" ht="13.85" x14ac:dyDescent="0.3">
      <c r="B14921" s="55"/>
    </row>
    <row r="14922" spans="2:2" ht="13.85" x14ac:dyDescent="0.3">
      <c r="B14922" s="55"/>
    </row>
    <row r="14923" spans="2:2" ht="13.85" x14ac:dyDescent="0.3">
      <c r="B14923" s="55"/>
    </row>
    <row r="14924" spans="2:2" ht="13.85" x14ac:dyDescent="0.3">
      <c r="B14924" s="55"/>
    </row>
    <row r="14925" spans="2:2" ht="13.85" x14ac:dyDescent="0.3">
      <c r="B14925" s="55"/>
    </row>
    <row r="14926" spans="2:2" ht="13.85" x14ac:dyDescent="0.3">
      <c r="B14926" s="55"/>
    </row>
    <row r="14927" spans="2:2" ht="13.85" x14ac:dyDescent="0.3">
      <c r="B14927" s="55"/>
    </row>
    <row r="14928" spans="2:2" ht="13.85" x14ac:dyDescent="0.3">
      <c r="B14928" s="55"/>
    </row>
    <row r="14929" spans="2:2" ht="13.85" x14ac:dyDescent="0.3">
      <c r="B14929" s="55"/>
    </row>
    <row r="14930" spans="2:2" ht="13.85" x14ac:dyDescent="0.3">
      <c r="B14930" s="55"/>
    </row>
    <row r="14931" spans="2:2" ht="13.85" x14ac:dyDescent="0.3">
      <c r="B14931" s="55"/>
    </row>
    <row r="14932" spans="2:2" ht="13.85" x14ac:dyDescent="0.3">
      <c r="B14932" s="55"/>
    </row>
    <row r="14933" spans="2:2" ht="13.85" x14ac:dyDescent="0.3">
      <c r="B14933" s="55"/>
    </row>
    <row r="14934" spans="2:2" ht="13.85" x14ac:dyDescent="0.3">
      <c r="B14934" s="55"/>
    </row>
    <row r="14935" spans="2:2" ht="13.85" x14ac:dyDescent="0.3">
      <c r="B14935" s="55"/>
    </row>
    <row r="14936" spans="2:2" ht="13.85" x14ac:dyDescent="0.3">
      <c r="B14936" s="55"/>
    </row>
    <row r="14937" spans="2:2" ht="13.85" x14ac:dyDescent="0.3">
      <c r="B14937" s="55"/>
    </row>
    <row r="14938" spans="2:2" ht="13.85" x14ac:dyDescent="0.3">
      <c r="B14938" s="55"/>
    </row>
    <row r="14939" spans="2:2" ht="13.85" x14ac:dyDescent="0.3">
      <c r="B14939" s="55"/>
    </row>
    <row r="14940" spans="2:2" ht="13.85" x14ac:dyDescent="0.3">
      <c r="B14940" s="55"/>
    </row>
    <row r="14941" spans="2:2" ht="13.85" x14ac:dyDescent="0.3">
      <c r="B14941" s="55"/>
    </row>
    <row r="14942" spans="2:2" ht="13.85" x14ac:dyDescent="0.3">
      <c r="B14942" s="55"/>
    </row>
    <row r="14943" spans="2:2" ht="13.85" x14ac:dyDescent="0.3">
      <c r="B14943" s="55"/>
    </row>
    <row r="14944" spans="2:2" ht="13.85" x14ac:dyDescent="0.3">
      <c r="B14944" s="55"/>
    </row>
    <row r="14945" spans="2:2" ht="13.85" x14ac:dyDescent="0.3">
      <c r="B14945" s="55"/>
    </row>
    <row r="14946" spans="2:2" ht="13.85" x14ac:dyDescent="0.3">
      <c r="B14946" s="55"/>
    </row>
    <row r="14947" spans="2:2" ht="13.85" x14ac:dyDescent="0.3">
      <c r="B14947" s="55"/>
    </row>
    <row r="14948" spans="2:2" ht="13.85" x14ac:dyDescent="0.3">
      <c r="B14948" s="55"/>
    </row>
    <row r="14949" spans="2:2" ht="13.85" x14ac:dyDescent="0.3">
      <c r="B14949" s="55"/>
    </row>
    <row r="14950" spans="2:2" ht="13.85" x14ac:dyDescent="0.3">
      <c r="B14950" s="55"/>
    </row>
    <row r="14951" spans="2:2" ht="13.85" x14ac:dyDescent="0.3">
      <c r="B14951" s="55"/>
    </row>
    <row r="14952" spans="2:2" ht="13.85" x14ac:dyDescent="0.3">
      <c r="B14952" s="55"/>
    </row>
    <row r="14953" spans="2:2" ht="13.85" x14ac:dyDescent="0.3">
      <c r="B14953" s="55"/>
    </row>
    <row r="14954" spans="2:2" ht="13.85" x14ac:dyDescent="0.3">
      <c r="B14954" s="55"/>
    </row>
    <row r="14955" spans="2:2" ht="13.85" x14ac:dyDescent="0.3">
      <c r="B14955" s="55"/>
    </row>
    <row r="14956" spans="2:2" ht="13.85" x14ac:dyDescent="0.3">
      <c r="B14956" s="55"/>
    </row>
    <row r="14957" spans="2:2" ht="13.85" x14ac:dyDescent="0.3">
      <c r="B14957" s="55"/>
    </row>
    <row r="14958" spans="2:2" ht="13.85" x14ac:dyDescent="0.3">
      <c r="B14958" s="55"/>
    </row>
    <row r="14959" spans="2:2" ht="13.85" x14ac:dyDescent="0.3">
      <c r="B14959" s="55"/>
    </row>
    <row r="14960" spans="2:2" ht="13.85" x14ac:dyDescent="0.3">
      <c r="B14960" s="55"/>
    </row>
    <row r="14961" spans="2:2" ht="13.85" x14ac:dyDescent="0.3">
      <c r="B14961" s="55"/>
    </row>
    <row r="14962" spans="2:2" ht="13.85" x14ac:dyDescent="0.3">
      <c r="B14962" s="55"/>
    </row>
    <row r="14963" spans="2:2" ht="13.85" x14ac:dyDescent="0.3">
      <c r="B14963" s="55"/>
    </row>
    <row r="14964" spans="2:2" ht="13.85" x14ac:dyDescent="0.3">
      <c r="B14964" s="55"/>
    </row>
    <row r="14965" spans="2:2" ht="13.85" x14ac:dyDescent="0.3">
      <c r="B14965" s="55"/>
    </row>
    <row r="14966" spans="2:2" ht="13.85" x14ac:dyDescent="0.3">
      <c r="B14966" s="55"/>
    </row>
    <row r="14967" spans="2:2" ht="13.85" x14ac:dyDescent="0.3">
      <c r="B14967" s="55"/>
    </row>
    <row r="14968" spans="2:2" ht="13.85" x14ac:dyDescent="0.3">
      <c r="B14968" s="55"/>
    </row>
    <row r="14969" spans="2:2" ht="13.85" x14ac:dyDescent="0.3">
      <c r="B14969" s="55"/>
    </row>
    <row r="14970" spans="2:2" ht="13.85" x14ac:dyDescent="0.3">
      <c r="B14970" s="55"/>
    </row>
    <row r="14971" spans="2:2" ht="13.85" x14ac:dyDescent="0.3">
      <c r="B14971" s="55"/>
    </row>
    <row r="14972" spans="2:2" ht="13.85" x14ac:dyDescent="0.3">
      <c r="B14972" s="55"/>
    </row>
    <row r="14973" spans="2:2" ht="13.85" x14ac:dyDescent="0.3">
      <c r="B14973" s="55"/>
    </row>
    <row r="14974" spans="2:2" ht="13.85" x14ac:dyDescent="0.3">
      <c r="B14974" s="55"/>
    </row>
    <row r="14975" spans="2:2" ht="13.85" x14ac:dyDescent="0.3">
      <c r="B14975" s="55"/>
    </row>
    <row r="14976" spans="2:2" ht="13.85" x14ac:dyDescent="0.3">
      <c r="B14976" s="55"/>
    </row>
    <row r="14977" spans="2:2" ht="13.85" x14ac:dyDescent="0.3">
      <c r="B14977" s="55"/>
    </row>
    <row r="14978" spans="2:2" ht="13.85" x14ac:dyDescent="0.3">
      <c r="B14978" s="55"/>
    </row>
    <row r="14979" spans="2:2" ht="13.85" x14ac:dyDescent="0.3">
      <c r="B14979" s="55"/>
    </row>
    <row r="14980" spans="2:2" ht="13.85" x14ac:dyDescent="0.3">
      <c r="B14980" s="55"/>
    </row>
    <row r="14981" spans="2:2" ht="13.85" x14ac:dyDescent="0.3">
      <c r="B14981" s="55"/>
    </row>
    <row r="14982" spans="2:2" ht="13.85" x14ac:dyDescent="0.3">
      <c r="B14982" s="55"/>
    </row>
    <row r="14983" spans="2:2" ht="13.85" x14ac:dyDescent="0.3">
      <c r="B14983" s="55"/>
    </row>
    <row r="14984" spans="2:2" ht="13.85" x14ac:dyDescent="0.3">
      <c r="B14984" s="55"/>
    </row>
    <row r="14985" spans="2:2" ht="13.85" x14ac:dyDescent="0.3">
      <c r="B14985" s="55"/>
    </row>
    <row r="14986" spans="2:2" ht="13.85" x14ac:dyDescent="0.3">
      <c r="B14986" s="55"/>
    </row>
    <row r="14987" spans="2:2" ht="13.85" x14ac:dyDescent="0.3">
      <c r="B14987" s="55"/>
    </row>
    <row r="14988" spans="2:2" ht="13.85" x14ac:dyDescent="0.3">
      <c r="B14988" s="55"/>
    </row>
    <row r="14989" spans="2:2" ht="13.85" x14ac:dyDescent="0.3">
      <c r="B14989" s="55"/>
    </row>
    <row r="14990" spans="2:2" ht="13.85" x14ac:dyDescent="0.3">
      <c r="B14990" s="55"/>
    </row>
    <row r="14991" spans="2:2" ht="13.85" x14ac:dyDescent="0.3">
      <c r="B14991" s="55"/>
    </row>
    <row r="14992" spans="2:2" ht="13.85" x14ac:dyDescent="0.3">
      <c r="B14992" s="55"/>
    </row>
    <row r="14993" spans="2:2" ht="13.85" x14ac:dyDescent="0.3">
      <c r="B14993" s="55"/>
    </row>
    <row r="14994" spans="2:2" ht="13.85" x14ac:dyDescent="0.3">
      <c r="B14994" s="55"/>
    </row>
    <row r="14995" spans="2:2" ht="13.85" x14ac:dyDescent="0.3">
      <c r="B14995" s="55"/>
    </row>
    <row r="14996" spans="2:2" ht="13.85" x14ac:dyDescent="0.3">
      <c r="B14996" s="55"/>
    </row>
    <row r="14997" spans="2:2" ht="13.85" x14ac:dyDescent="0.3">
      <c r="B14997" s="55"/>
    </row>
    <row r="14998" spans="2:2" ht="13.85" x14ac:dyDescent="0.3">
      <c r="B14998" s="55"/>
    </row>
    <row r="14999" spans="2:2" ht="13.85" x14ac:dyDescent="0.3">
      <c r="B14999" s="55"/>
    </row>
    <row r="15000" spans="2:2" ht="13.85" x14ac:dyDescent="0.3">
      <c r="B15000" s="55"/>
    </row>
    <row r="15001" spans="2:2" ht="13.85" x14ac:dyDescent="0.3">
      <c r="B15001" s="55"/>
    </row>
    <row r="15002" spans="2:2" ht="13.85" x14ac:dyDescent="0.3">
      <c r="B15002" s="55"/>
    </row>
    <row r="15003" spans="2:2" ht="13.85" x14ac:dyDescent="0.3">
      <c r="B15003" s="55"/>
    </row>
    <row r="15004" spans="2:2" ht="13.85" x14ac:dyDescent="0.3">
      <c r="B15004" s="55"/>
    </row>
    <row r="15005" spans="2:2" ht="13.85" x14ac:dyDescent="0.3">
      <c r="B15005" s="55"/>
    </row>
    <row r="15006" spans="2:2" ht="13.85" x14ac:dyDescent="0.3">
      <c r="B15006" s="55"/>
    </row>
    <row r="15007" spans="2:2" ht="13.85" x14ac:dyDescent="0.3">
      <c r="B15007" s="55"/>
    </row>
    <row r="15008" spans="2:2" ht="13.85" x14ac:dyDescent="0.3">
      <c r="B15008" s="55"/>
    </row>
    <row r="15009" spans="2:2" ht="13.85" x14ac:dyDescent="0.3">
      <c r="B15009" s="55"/>
    </row>
    <row r="15010" spans="2:2" ht="13.85" x14ac:dyDescent="0.3">
      <c r="B15010" s="55"/>
    </row>
    <row r="15011" spans="2:2" ht="13.85" x14ac:dyDescent="0.3">
      <c r="B15011" s="55"/>
    </row>
    <row r="15012" spans="2:2" ht="13.85" x14ac:dyDescent="0.3">
      <c r="B15012" s="55"/>
    </row>
    <row r="15013" spans="2:2" ht="13.85" x14ac:dyDescent="0.3">
      <c r="B15013" s="55"/>
    </row>
    <row r="15014" spans="2:2" ht="13.85" x14ac:dyDescent="0.3">
      <c r="B15014" s="55"/>
    </row>
    <row r="15015" spans="2:2" ht="13.85" x14ac:dyDescent="0.3">
      <c r="B15015" s="55"/>
    </row>
    <row r="15016" spans="2:2" ht="13.85" x14ac:dyDescent="0.3">
      <c r="B15016" s="55"/>
    </row>
    <row r="15017" spans="2:2" ht="13.85" x14ac:dyDescent="0.3">
      <c r="B15017" s="55"/>
    </row>
    <row r="15018" spans="2:2" ht="13.85" x14ac:dyDescent="0.3">
      <c r="B15018" s="55"/>
    </row>
    <row r="15019" spans="2:2" ht="13.85" x14ac:dyDescent="0.3">
      <c r="B15019" s="55"/>
    </row>
    <row r="15020" spans="2:2" ht="13.85" x14ac:dyDescent="0.3">
      <c r="B15020" s="55"/>
    </row>
    <row r="15021" spans="2:2" ht="13.85" x14ac:dyDescent="0.3">
      <c r="B15021" s="55"/>
    </row>
    <row r="15022" spans="2:2" ht="13.85" x14ac:dyDescent="0.3">
      <c r="B15022" s="55"/>
    </row>
    <row r="15023" spans="2:2" ht="13.85" x14ac:dyDescent="0.3">
      <c r="B15023" s="55"/>
    </row>
    <row r="15024" spans="2:2" ht="13.85" x14ac:dyDescent="0.3">
      <c r="B15024" s="55"/>
    </row>
    <row r="15025" spans="2:2" ht="13.85" x14ac:dyDescent="0.3">
      <c r="B15025" s="55"/>
    </row>
    <row r="15026" spans="2:2" ht="13.85" x14ac:dyDescent="0.3">
      <c r="B15026" s="55"/>
    </row>
    <row r="15027" spans="2:2" ht="13.85" x14ac:dyDescent="0.3">
      <c r="B15027" s="55"/>
    </row>
    <row r="15028" spans="2:2" ht="13.85" x14ac:dyDescent="0.3">
      <c r="B15028" s="55"/>
    </row>
    <row r="15029" spans="2:2" ht="13.85" x14ac:dyDescent="0.3">
      <c r="B15029" s="55"/>
    </row>
    <row r="15030" spans="2:2" ht="13.85" x14ac:dyDescent="0.3">
      <c r="B15030" s="55"/>
    </row>
    <row r="15031" spans="2:2" ht="13.85" x14ac:dyDescent="0.3">
      <c r="B15031" s="55"/>
    </row>
    <row r="15032" spans="2:2" ht="13.85" x14ac:dyDescent="0.3">
      <c r="B15032" s="55"/>
    </row>
    <row r="15033" spans="2:2" ht="13.85" x14ac:dyDescent="0.3">
      <c r="B15033" s="55"/>
    </row>
    <row r="15034" spans="2:2" ht="13.85" x14ac:dyDescent="0.3">
      <c r="B15034" s="55"/>
    </row>
    <row r="15035" spans="2:2" ht="13.85" x14ac:dyDescent="0.3">
      <c r="B15035" s="55"/>
    </row>
    <row r="15036" spans="2:2" ht="13.85" x14ac:dyDescent="0.3">
      <c r="B15036" s="55"/>
    </row>
    <row r="15037" spans="2:2" ht="13.85" x14ac:dyDescent="0.3">
      <c r="B15037" s="55"/>
    </row>
    <row r="15038" spans="2:2" ht="13.85" x14ac:dyDescent="0.3">
      <c r="B15038" s="55"/>
    </row>
    <row r="15039" spans="2:2" ht="13.85" x14ac:dyDescent="0.3">
      <c r="B15039" s="55"/>
    </row>
    <row r="15040" spans="2:2" ht="13.85" x14ac:dyDescent="0.3">
      <c r="B15040" s="55"/>
    </row>
    <row r="15041" spans="2:2" ht="13.85" x14ac:dyDescent="0.3">
      <c r="B15041" s="55"/>
    </row>
    <row r="15042" spans="2:2" ht="13.85" x14ac:dyDescent="0.3">
      <c r="B15042" s="55"/>
    </row>
    <row r="15043" spans="2:2" ht="13.85" x14ac:dyDescent="0.3">
      <c r="B15043" s="55"/>
    </row>
    <row r="15044" spans="2:2" ht="13.85" x14ac:dyDescent="0.3">
      <c r="B15044" s="55"/>
    </row>
    <row r="15045" spans="2:2" ht="13.85" x14ac:dyDescent="0.3">
      <c r="B15045" s="55"/>
    </row>
    <row r="15046" spans="2:2" ht="13.85" x14ac:dyDescent="0.3">
      <c r="B15046" s="55"/>
    </row>
    <row r="15047" spans="2:2" ht="13.85" x14ac:dyDescent="0.3">
      <c r="B15047" s="55"/>
    </row>
    <row r="15048" spans="2:2" ht="13.85" x14ac:dyDescent="0.3">
      <c r="B15048" s="55"/>
    </row>
    <row r="15049" spans="2:2" ht="13.85" x14ac:dyDescent="0.3">
      <c r="B15049" s="55"/>
    </row>
    <row r="15050" spans="2:2" ht="13.85" x14ac:dyDescent="0.3">
      <c r="B15050" s="55"/>
    </row>
    <row r="15051" spans="2:2" ht="13.85" x14ac:dyDescent="0.3">
      <c r="B15051" s="55"/>
    </row>
    <row r="15052" spans="2:2" ht="13.85" x14ac:dyDescent="0.3">
      <c r="B15052" s="55"/>
    </row>
    <row r="15053" spans="2:2" ht="13.85" x14ac:dyDescent="0.3">
      <c r="B15053" s="55"/>
    </row>
    <row r="15054" spans="2:2" ht="13.85" x14ac:dyDescent="0.3">
      <c r="B15054" s="55"/>
    </row>
    <row r="15055" spans="2:2" ht="13.85" x14ac:dyDescent="0.3">
      <c r="B15055" s="55"/>
    </row>
    <row r="15056" spans="2:2" ht="13.85" x14ac:dyDescent="0.3">
      <c r="B15056" s="55"/>
    </row>
    <row r="15057" spans="2:2" ht="13.85" x14ac:dyDescent="0.3">
      <c r="B15057" s="55"/>
    </row>
    <row r="15058" spans="2:2" ht="13.85" x14ac:dyDescent="0.3">
      <c r="B15058" s="55"/>
    </row>
    <row r="15059" spans="2:2" ht="13.85" x14ac:dyDescent="0.3">
      <c r="B15059" s="55"/>
    </row>
    <row r="15060" spans="2:2" ht="13.85" x14ac:dyDescent="0.3">
      <c r="B15060" s="55"/>
    </row>
    <row r="15061" spans="2:2" ht="13.85" x14ac:dyDescent="0.3">
      <c r="B15061" s="55"/>
    </row>
    <row r="15062" spans="2:2" ht="13.85" x14ac:dyDescent="0.3">
      <c r="B15062" s="55"/>
    </row>
    <row r="15063" spans="2:2" ht="13.85" x14ac:dyDescent="0.3">
      <c r="B15063" s="55"/>
    </row>
    <row r="15064" spans="2:2" ht="13.85" x14ac:dyDescent="0.3">
      <c r="B15064" s="55"/>
    </row>
    <row r="15065" spans="2:2" ht="13.85" x14ac:dyDescent="0.3">
      <c r="B15065" s="55"/>
    </row>
    <row r="15066" spans="2:2" ht="13.85" x14ac:dyDescent="0.3">
      <c r="B15066" s="55"/>
    </row>
    <row r="15067" spans="2:2" ht="13.85" x14ac:dyDescent="0.3">
      <c r="B15067" s="55"/>
    </row>
    <row r="15068" spans="2:2" ht="13.85" x14ac:dyDescent="0.3">
      <c r="B15068" s="55"/>
    </row>
    <row r="15069" spans="2:2" ht="13.85" x14ac:dyDescent="0.3">
      <c r="B15069" s="55"/>
    </row>
    <row r="15070" spans="2:2" ht="13.85" x14ac:dyDescent="0.3">
      <c r="B15070" s="55"/>
    </row>
    <row r="15071" spans="2:2" ht="13.85" x14ac:dyDescent="0.3">
      <c r="B15071" s="55"/>
    </row>
    <row r="15072" spans="2:2" ht="13.85" x14ac:dyDescent="0.3">
      <c r="B15072" s="55"/>
    </row>
    <row r="15073" spans="2:2" ht="13.85" x14ac:dyDescent="0.3">
      <c r="B15073" s="55"/>
    </row>
    <row r="15074" spans="2:2" ht="13.85" x14ac:dyDescent="0.3">
      <c r="B15074" s="55"/>
    </row>
    <row r="15075" spans="2:2" ht="13.85" x14ac:dyDescent="0.3">
      <c r="B15075" s="55"/>
    </row>
    <row r="15076" spans="2:2" ht="13.85" x14ac:dyDescent="0.3">
      <c r="B15076" s="55"/>
    </row>
    <row r="15077" spans="2:2" ht="13.85" x14ac:dyDescent="0.3">
      <c r="B15077" s="55"/>
    </row>
    <row r="15078" spans="2:2" ht="13.85" x14ac:dyDescent="0.3">
      <c r="B15078" s="55"/>
    </row>
    <row r="15079" spans="2:2" ht="13.85" x14ac:dyDescent="0.3">
      <c r="B15079" s="55"/>
    </row>
    <row r="15080" spans="2:2" ht="13.85" x14ac:dyDescent="0.3">
      <c r="B15080" s="55"/>
    </row>
    <row r="15081" spans="2:2" ht="13.85" x14ac:dyDescent="0.3">
      <c r="B15081" s="55"/>
    </row>
    <row r="15082" spans="2:2" ht="13.85" x14ac:dyDescent="0.3">
      <c r="B15082" s="55"/>
    </row>
    <row r="15083" spans="2:2" ht="13.85" x14ac:dyDescent="0.3">
      <c r="B15083" s="55"/>
    </row>
    <row r="15084" spans="2:2" ht="13.85" x14ac:dyDescent="0.3">
      <c r="B15084" s="55"/>
    </row>
    <row r="15085" spans="2:2" ht="13.85" x14ac:dyDescent="0.3">
      <c r="B15085" s="55"/>
    </row>
    <row r="15086" spans="2:2" ht="13.85" x14ac:dyDescent="0.3">
      <c r="B15086" s="55"/>
    </row>
    <row r="15087" spans="2:2" ht="13.85" x14ac:dyDescent="0.3">
      <c r="B15087" s="55"/>
    </row>
    <row r="15088" spans="2:2" ht="13.85" x14ac:dyDescent="0.3">
      <c r="B15088" s="55"/>
    </row>
    <row r="15089" spans="2:2" ht="13.85" x14ac:dyDescent="0.3">
      <c r="B15089" s="55"/>
    </row>
    <row r="15090" spans="2:2" ht="13.85" x14ac:dyDescent="0.3">
      <c r="B15090" s="55"/>
    </row>
    <row r="15091" spans="2:2" ht="13.85" x14ac:dyDescent="0.3">
      <c r="B15091" s="55"/>
    </row>
    <row r="15092" spans="2:2" ht="13.85" x14ac:dyDescent="0.3">
      <c r="B15092" s="55"/>
    </row>
    <row r="15093" spans="2:2" ht="13.85" x14ac:dyDescent="0.3">
      <c r="B15093" s="55"/>
    </row>
    <row r="15094" spans="2:2" ht="13.85" x14ac:dyDescent="0.3">
      <c r="B15094" s="55"/>
    </row>
    <row r="15095" spans="2:2" ht="13.85" x14ac:dyDescent="0.3">
      <c r="B15095" s="55"/>
    </row>
    <row r="15096" spans="2:2" ht="13.85" x14ac:dyDescent="0.3">
      <c r="B15096" s="55"/>
    </row>
    <row r="15097" spans="2:2" ht="13.85" x14ac:dyDescent="0.3">
      <c r="B15097" s="55"/>
    </row>
    <row r="15098" spans="2:2" ht="13.85" x14ac:dyDescent="0.3">
      <c r="B15098" s="55"/>
    </row>
    <row r="15099" spans="2:2" ht="13.85" x14ac:dyDescent="0.3">
      <c r="B15099" s="55"/>
    </row>
    <row r="15100" spans="2:2" ht="13.85" x14ac:dyDescent="0.3">
      <c r="B15100" s="55"/>
    </row>
    <row r="15101" spans="2:2" ht="13.85" x14ac:dyDescent="0.3">
      <c r="B15101" s="55"/>
    </row>
    <row r="15102" spans="2:2" ht="13.85" x14ac:dyDescent="0.3">
      <c r="B15102" s="55"/>
    </row>
    <row r="15103" spans="2:2" ht="13.85" x14ac:dyDescent="0.3">
      <c r="B15103" s="55"/>
    </row>
    <row r="15104" spans="2:2" ht="13.85" x14ac:dyDescent="0.3">
      <c r="B15104" s="55"/>
    </row>
    <row r="15105" spans="2:2" ht="13.85" x14ac:dyDescent="0.3">
      <c r="B15105" s="55"/>
    </row>
    <row r="15106" spans="2:2" ht="13.85" x14ac:dyDescent="0.3">
      <c r="B15106" s="55"/>
    </row>
    <row r="15107" spans="2:2" ht="13.85" x14ac:dyDescent="0.3">
      <c r="B15107" s="55"/>
    </row>
    <row r="15108" spans="2:2" ht="13.85" x14ac:dyDescent="0.3">
      <c r="B15108" s="55"/>
    </row>
    <row r="15109" spans="2:2" ht="13.85" x14ac:dyDescent="0.3">
      <c r="B15109" s="55"/>
    </row>
    <row r="15110" spans="2:2" ht="13.85" x14ac:dyDescent="0.3">
      <c r="B15110" s="55"/>
    </row>
    <row r="15111" spans="2:2" ht="13.85" x14ac:dyDescent="0.3">
      <c r="B15111" s="55"/>
    </row>
    <row r="15112" spans="2:2" ht="13.85" x14ac:dyDescent="0.3">
      <c r="B15112" s="55"/>
    </row>
    <row r="15113" spans="2:2" ht="13.85" x14ac:dyDescent="0.3">
      <c r="B15113" s="55"/>
    </row>
    <row r="15114" spans="2:2" ht="13.85" x14ac:dyDescent="0.3">
      <c r="B15114" s="55"/>
    </row>
    <row r="15115" spans="2:2" ht="13.85" x14ac:dyDescent="0.3">
      <c r="B15115" s="55"/>
    </row>
    <row r="15116" spans="2:2" ht="13.85" x14ac:dyDescent="0.3">
      <c r="B15116" s="55"/>
    </row>
    <row r="15117" spans="2:2" ht="13.85" x14ac:dyDescent="0.3">
      <c r="B15117" s="55"/>
    </row>
    <row r="15118" spans="2:2" ht="13.85" x14ac:dyDescent="0.3">
      <c r="B15118" s="55"/>
    </row>
    <row r="15119" spans="2:2" ht="13.85" x14ac:dyDescent="0.3">
      <c r="B15119" s="55"/>
    </row>
    <row r="15120" spans="2:2" ht="13.85" x14ac:dyDescent="0.3">
      <c r="B15120" s="55"/>
    </row>
    <row r="15121" spans="2:2" ht="13.85" x14ac:dyDescent="0.3">
      <c r="B15121" s="55"/>
    </row>
    <row r="15122" spans="2:2" ht="13.85" x14ac:dyDescent="0.3">
      <c r="B15122" s="55"/>
    </row>
    <row r="15123" spans="2:2" ht="13.85" x14ac:dyDescent="0.3">
      <c r="B15123" s="55"/>
    </row>
    <row r="15124" spans="2:2" ht="13.85" x14ac:dyDescent="0.3">
      <c r="B15124" s="55"/>
    </row>
    <row r="15125" spans="2:2" ht="13.85" x14ac:dyDescent="0.3">
      <c r="B15125" s="55"/>
    </row>
    <row r="15126" spans="2:2" ht="13.85" x14ac:dyDescent="0.3">
      <c r="B15126" s="55"/>
    </row>
    <row r="15127" spans="2:2" ht="13.85" x14ac:dyDescent="0.3">
      <c r="B15127" s="55"/>
    </row>
    <row r="15128" spans="2:2" ht="13.85" x14ac:dyDescent="0.3">
      <c r="B15128" s="55"/>
    </row>
    <row r="15129" spans="2:2" ht="13.85" x14ac:dyDescent="0.3">
      <c r="B15129" s="55"/>
    </row>
    <row r="15130" spans="2:2" ht="13.85" x14ac:dyDescent="0.3">
      <c r="B15130" s="55"/>
    </row>
    <row r="15131" spans="2:2" ht="13.85" x14ac:dyDescent="0.3">
      <c r="B15131" s="55"/>
    </row>
    <row r="15132" spans="2:2" ht="13.85" x14ac:dyDescent="0.3">
      <c r="B15132" s="55"/>
    </row>
    <row r="15133" spans="2:2" ht="13.85" x14ac:dyDescent="0.3">
      <c r="B15133" s="55"/>
    </row>
    <row r="15134" spans="2:2" ht="13.85" x14ac:dyDescent="0.3">
      <c r="B15134" s="55"/>
    </row>
    <row r="15135" spans="2:2" ht="13.85" x14ac:dyDescent="0.3">
      <c r="B15135" s="55"/>
    </row>
    <row r="15136" spans="2:2" ht="13.85" x14ac:dyDescent="0.3">
      <c r="B15136" s="55"/>
    </row>
    <row r="15137" spans="2:2" ht="13.85" x14ac:dyDescent="0.3">
      <c r="B15137" s="55"/>
    </row>
    <row r="15138" spans="2:2" ht="13.85" x14ac:dyDescent="0.3">
      <c r="B15138" s="55"/>
    </row>
    <row r="15139" spans="2:2" ht="13.85" x14ac:dyDescent="0.3">
      <c r="B15139" s="55"/>
    </row>
    <row r="15140" spans="2:2" ht="13.85" x14ac:dyDescent="0.3">
      <c r="B15140" s="55"/>
    </row>
    <row r="15141" spans="2:2" ht="13.85" x14ac:dyDescent="0.3">
      <c r="B15141" s="55"/>
    </row>
    <row r="15142" spans="2:2" ht="13.85" x14ac:dyDescent="0.3">
      <c r="B15142" s="55"/>
    </row>
    <row r="15143" spans="2:2" ht="13.85" x14ac:dyDescent="0.3">
      <c r="B15143" s="55"/>
    </row>
    <row r="15144" spans="2:2" ht="13.85" x14ac:dyDescent="0.3">
      <c r="B15144" s="55"/>
    </row>
    <row r="15145" spans="2:2" ht="13.85" x14ac:dyDescent="0.3">
      <c r="B15145" s="55"/>
    </row>
    <row r="15146" spans="2:2" ht="13.85" x14ac:dyDescent="0.3">
      <c r="B15146" s="55"/>
    </row>
    <row r="15147" spans="2:2" ht="13.85" x14ac:dyDescent="0.3">
      <c r="B15147" s="55"/>
    </row>
    <row r="15148" spans="2:2" ht="13.85" x14ac:dyDescent="0.3">
      <c r="B15148" s="55"/>
    </row>
    <row r="15149" spans="2:2" ht="13.85" x14ac:dyDescent="0.3">
      <c r="B15149" s="55"/>
    </row>
    <row r="15150" spans="2:2" ht="13.85" x14ac:dyDescent="0.3">
      <c r="B15150" s="55"/>
    </row>
    <row r="15151" spans="2:2" ht="13.85" x14ac:dyDescent="0.3">
      <c r="B15151" s="55"/>
    </row>
    <row r="15152" spans="2:2" ht="13.85" x14ac:dyDescent="0.3">
      <c r="B15152" s="55"/>
    </row>
    <row r="15153" spans="2:2" ht="13.85" x14ac:dyDescent="0.3">
      <c r="B15153" s="55"/>
    </row>
    <row r="15154" spans="2:2" ht="13.85" x14ac:dyDescent="0.3">
      <c r="B15154" s="55"/>
    </row>
    <row r="15155" spans="2:2" ht="13.85" x14ac:dyDescent="0.3">
      <c r="B15155" s="55"/>
    </row>
    <row r="15156" spans="2:2" ht="13.85" x14ac:dyDescent="0.3">
      <c r="B15156" s="55"/>
    </row>
    <row r="15157" spans="2:2" ht="13.85" x14ac:dyDescent="0.3">
      <c r="B15157" s="55"/>
    </row>
    <row r="15158" spans="2:2" ht="13.85" x14ac:dyDescent="0.3">
      <c r="B15158" s="55"/>
    </row>
    <row r="15159" spans="2:2" ht="13.85" x14ac:dyDescent="0.3">
      <c r="B15159" s="55"/>
    </row>
    <row r="15160" spans="2:2" ht="13.85" x14ac:dyDescent="0.3">
      <c r="B15160" s="55"/>
    </row>
    <row r="15161" spans="2:2" ht="13.85" x14ac:dyDescent="0.3">
      <c r="B15161" s="55"/>
    </row>
    <row r="15162" spans="2:2" ht="13.85" x14ac:dyDescent="0.3">
      <c r="B15162" s="55"/>
    </row>
    <row r="15163" spans="2:2" ht="13.85" x14ac:dyDescent="0.3">
      <c r="B15163" s="55"/>
    </row>
    <row r="15164" spans="2:2" ht="13.85" x14ac:dyDescent="0.3">
      <c r="B15164" s="55"/>
    </row>
    <row r="15165" spans="2:2" ht="13.85" x14ac:dyDescent="0.3">
      <c r="B15165" s="55"/>
    </row>
    <row r="15166" spans="2:2" ht="13.85" x14ac:dyDescent="0.3">
      <c r="B15166" s="55"/>
    </row>
    <row r="15167" spans="2:2" ht="13.85" x14ac:dyDescent="0.3">
      <c r="B15167" s="55"/>
    </row>
    <row r="15168" spans="2:2" ht="13.85" x14ac:dyDescent="0.3">
      <c r="B15168" s="55"/>
    </row>
    <row r="15169" spans="2:2" ht="13.85" x14ac:dyDescent="0.3">
      <c r="B15169" s="55"/>
    </row>
    <row r="15170" spans="2:2" ht="13.85" x14ac:dyDescent="0.3">
      <c r="B15170" s="55"/>
    </row>
    <row r="15171" spans="2:2" ht="13.85" x14ac:dyDescent="0.3">
      <c r="B15171" s="55"/>
    </row>
    <row r="15172" spans="2:2" ht="13.85" x14ac:dyDescent="0.3">
      <c r="B15172" s="55"/>
    </row>
    <row r="15173" spans="2:2" ht="13.85" x14ac:dyDescent="0.3">
      <c r="B15173" s="55"/>
    </row>
    <row r="15174" spans="2:2" ht="13.85" x14ac:dyDescent="0.3">
      <c r="B15174" s="55"/>
    </row>
    <row r="15175" spans="2:2" ht="13.85" x14ac:dyDescent="0.3">
      <c r="B15175" s="55"/>
    </row>
    <row r="15176" spans="2:2" ht="13.85" x14ac:dyDescent="0.3">
      <c r="B15176" s="55"/>
    </row>
    <row r="15177" spans="2:2" ht="13.85" x14ac:dyDescent="0.3">
      <c r="B15177" s="55"/>
    </row>
    <row r="15178" spans="2:2" ht="13.85" x14ac:dyDescent="0.3">
      <c r="B15178" s="55"/>
    </row>
    <row r="15179" spans="2:2" ht="13.85" x14ac:dyDescent="0.3">
      <c r="B15179" s="55"/>
    </row>
    <row r="15180" spans="2:2" ht="13.85" x14ac:dyDescent="0.3">
      <c r="B15180" s="55"/>
    </row>
    <row r="15181" spans="2:2" ht="13.85" x14ac:dyDescent="0.3">
      <c r="B15181" s="55"/>
    </row>
    <row r="15182" spans="2:2" ht="13.85" x14ac:dyDescent="0.3">
      <c r="B15182" s="55"/>
    </row>
    <row r="15183" spans="2:2" ht="13.85" x14ac:dyDescent="0.3">
      <c r="B15183" s="55"/>
    </row>
    <row r="15184" spans="2:2" ht="13.85" x14ac:dyDescent="0.3">
      <c r="B15184" s="55"/>
    </row>
    <row r="15185" spans="2:2" ht="13.85" x14ac:dyDescent="0.3">
      <c r="B15185" s="55"/>
    </row>
    <row r="15186" spans="2:2" ht="13.85" x14ac:dyDescent="0.3">
      <c r="B15186" s="55"/>
    </row>
    <row r="15187" spans="2:2" ht="13.85" x14ac:dyDescent="0.3">
      <c r="B15187" s="55"/>
    </row>
    <row r="15188" spans="2:2" ht="13.85" x14ac:dyDescent="0.3">
      <c r="B15188" s="55"/>
    </row>
    <row r="15189" spans="2:2" ht="13.85" x14ac:dyDescent="0.3">
      <c r="B15189" s="55"/>
    </row>
    <row r="15190" spans="2:2" ht="13.85" x14ac:dyDescent="0.3">
      <c r="B15190" s="55"/>
    </row>
    <row r="15191" spans="2:2" ht="13.85" x14ac:dyDescent="0.3">
      <c r="B15191" s="55"/>
    </row>
    <row r="15192" spans="2:2" ht="13.85" x14ac:dyDescent="0.3">
      <c r="B15192" s="55"/>
    </row>
    <row r="15193" spans="2:2" ht="13.85" x14ac:dyDescent="0.3">
      <c r="B15193" s="55"/>
    </row>
    <row r="15194" spans="2:2" ht="13.85" x14ac:dyDescent="0.3">
      <c r="B15194" s="55"/>
    </row>
    <row r="15195" spans="2:2" ht="13.85" x14ac:dyDescent="0.3">
      <c r="B15195" s="55"/>
    </row>
    <row r="15196" spans="2:2" ht="13.85" x14ac:dyDescent="0.3">
      <c r="B15196" s="55"/>
    </row>
    <row r="15197" spans="2:2" ht="13.85" x14ac:dyDescent="0.3">
      <c r="B15197" s="55"/>
    </row>
    <row r="15198" spans="2:2" ht="13.85" x14ac:dyDescent="0.3">
      <c r="B15198" s="55"/>
    </row>
    <row r="15199" spans="2:2" ht="13.85" x14ac:dyDescent="0.3">
      <c r="B15199" s="55"/>
    </row>
    <row r="15200" spans="2:2" ht="13.85" x14ac:dyDescent="0.3">
      <c r="B15200" s="55"/>
    </row>
    <row r="15201" spans="2:2" ht="13.85" x14ac:dyDescent="0.3">
      <c r="B15201" s="55"/>
    </row>
    <row r="15202" spans="2:2" ht="13.85" x14ac:dyDescent="0.3">
      <c r="B15202" s="55"/>
    </row>
    <row r="15203" spans="2:2" ht="13.85" x14ac:dyDescent="0.3">
      <c r="B15203" s="55"/>
    </row>
    <row r="15204" spans="2:2" ht="13.85" x14ac:dyDescent="0.3">
      <c r="B15204" s="55"/>
    </row>
    <row r="15205" spans="2:2" ht="13.85" x14ac:dyDescent="0.3">
      <c r="B15205" s="55"/>
    </row>
    <row r="15206" spans="2:2" ht="13.85" x14ac:dyDescent="0.3">
      <c r="B15206" s="55"/>
    </row>
    <row r="15207" spans="2:2" ht="13.85" x14ac:dyDescent="0.3">
      <c r="B15207" s="55"/>
    </row>
    <row r="15208" spans="2:2" ht="13.85" x14ac:dyDescent="0.3">
      <c r="B15208" s="55"/>
    </row>
    <row r="15209" spans="2:2" ht="13.85" x14ac:dyDescent="0.3">
      <c r="B15209" s="55"/>
    </row>
    <row r="15210" spans="2:2" ht="13.85" x14ac:dyDescent="0.3">
      <c r="B15210" s="55"/>
    </row>
    <row r="15211" spans="2:2" ht="13.85" x14ac:dyDescent="0.3">
      <c r="B15211" s="55"/>
    </row>
    <row r="15212" spans="2:2" ht="13.85" x14ac:dyDescent="0.3">
      <c r="B15212" s="55"/>
    </row>
    <row r="15213" spans="2:2" ht="13.85" x14ac:dyDescent="0.3">
      <c r="B15213" s="55"/>
    </row>
    <row r="15214" spans="2:2" ht="13.85" x14ac:dyDescent="0.3">
      <c r="B15214" s="55"/>
    </row>
    <row r="15215" spans="2:2" ht="13.85" x14ac:dyDescent="0.3">
      <c r="B15215" s="55"/>
    </row>
    <row r="15216" spans="2:2" ht="13.85" x14ac:dyDescent="0.3">
      <c r="B15216" s="55"/>
    </row>
    <row r="15217" spans="2:2" ht="13.85" x14ac:dyDescent="0.3">
      <c r="B15217" s="55"/>
    </row>
    <row r="15218" spans="2:2" ht="13.85" x14ac:dyDescent="0.3">
      <c r="B15218" s="55"/>
    </row>
    <row r="15219" spans="2:2" ht="13.85" x14ac:dyDescent="0.3">
      <c r="B15219" s="55"/>
    </row>
    <row r="15220" spans="2:2" ht="13.85" x14ac:dyDescent="0.3">
      <c r="B15220" s="55"/>
    </row>
    <row r="15221" spans="2:2" ht="13.85" x14ac:dyDescent="0.3">
      <c r="B15221" s="55"/>
    </row>
    <row r="15222" spans="2:2" ht="13.85" x14ac:dyDescent="0.3">
      <c r="B15222" s="55"/>
    </row>
    <row r="15223" spans="2:2" ht="13.85" x14ac:dyDescent="0.3">
      <c r="B15223" s="55"/>
    </row>
    <row r="15224" spans="2:2" ht="13.85" x14ac:dyDescent="0.3">
      <c r="B15224" s="55"/>
    </row>
    <row r="15225" spans="2:2" ht="13.85" x14ac:dyDescent="0.3">
      <c r="B15225" s="55"/>
    </row>
    <row r="15226" spans="2:2" ht="13.85" x14ac:dyDescent="0.3">
      <c r="B15226" s="55"/>
    </row>
    <row r="15227" spans="2:2" ht="13.85" x14ac:dyDescent="0.3">
      <c r="B15227" s="55"/>
    </row>
    <row r="15228" spans="2:2" ht="13.85" x14ac:dyDescent="0.3">
      <c r="B15228" s="55"/>
    </row>
    <row r="15229" spans="2:2" ht="13.85" x14ac:dyDescent="0.3">
      <c r="B15229" s="55"/>
    </row>
    <row r="15230" spans="2:2" ht="13.85" x14ac:dyDescent="0.3">
      <c r="B15230" s="55"/>
    </row>
    <row r="15231" spans="2:2" ht="13.85" x14ac:dyDescent="0.3">
      <c r="B15231" s="55"/>
    </row>
    <row r="15232" spans="2:2" ht="13.85" x14ac:dyDescent="0.3">
      <c r="B15232" s="55"/>
    </row>
    <row r="15233" spans="2:2" ht="13.85" x14ac:dyDescent="0.3">
      <c r="B15233" s="55"/>
    </row>
    <row r="15234" spans="2:2" ht="13.85" x14ac:dyDescent="0.3">
      <c r="B15234" s="55"/>
    </row>
    <row r="15235" spans="2:2" ht="13.85" x14ac:dyDescent="0.3">
      <c r="B15235" s="55"/>
    </row>
    <row r="15236" spans="2:2" ht="13.85" x14ac:dyDescent="0.3">
      <c r="B15236" s="55"/>
    </row>
    <row r="15237" spans="2:2" ht="13.85" x14ac:dyDescent="0.3">
      <c r="B15237" s="55"/>
    </row>
    <row r="15238" spans="2:2" ht="13.85" x14ac:dyDescent="0.3">
      <c r="B15238" s="55"/>
    </row>
    <row r="15239" spans="2:2" ht="13.85" x14ac:dyDescent="0.3">
      <c r="B15239" s="55"/>
    </row>
    <row r="15240" spans="2:2" ht="13.85" x14ac:dyDescent="0.3">
      <c r="B15240" s="55"/>
    </row>
    <row r="15241" spans="2:2" ht="13.85" x14ac:dyDescent="0.3">
      <c r="B15241" s="55"/>
    </row>
    <row r="15242" spans="2:2" ht="13.85" x14ac:dyDescent="0.3">
      <c r="B15242" s="55"/>
    </row>
    <row r="15243" spans="2:2" ht="13.85" x14ac:dyDescent="0.3">
      <c r="B15243" s="55"/>
    </row>
    <row r="15244" spans="2:2" ht="13.85" x14ac:dyDescent="0.3">
      <c r="B15244" s="55"/>
    </row>
    <row r="15245" spans="2:2" ht="13.85" x14ac:dyDescent="0.3">
      <c r="B15245" s="55"/>
    </row>
    <row r="15246" spans="2:2" ht="13.85" x14ac:dyDescent="0.3">
      <c r="B15246" s="55"/>
    </row>
    <row r="15247" spans="2:2" ht="13.85" x14ac:dyDescent="0.3">
      <c r="B15247" s="55"/>
    </row>
    <row r="15248" spans="2:2" ht="13.85" x14ac:dyDescent="0.3">
      <c r="B15248" s="55"/>
    </row>
    <row r="15249" spans="2:2" ht="13.85" x14ac:dyDescent="0.3">
      <c r="B15249" s="55"/>
    </row>
    <row r="15250" spans="2:2" ht="13.85" x14ac:dyDescent="0.3">
      <c r="B15250" s="55"/>
    </row>
    <row r="15251" spans="2:2" ht="13.85" x14ac:dyDescent="0.3">
      <c r="B15251" s="55"/>
    </row>
    <row r="15252" spans="2:2" ht="13.85" x14ac:dyDescent="0.3">
      <c r="B15252" s="55"/>
    </row>
    <row r="15253" spans="2:2" ht="13.85" x14ac:dyDescent="0.3">
      <c r="B15253" s="55"/>
    </row>
    <row r="15254" spans="2:2" ht="13.85" x14ac:dyDescent="0.3">
      <c r="B15254" s="55"/>
    </row>
    <row r="15255" spans="2:2" ht="13.85" x14ac:dyDescent="0.3">
      <c r="B15255" s="55"/>
    </row>
    <row r="15256" spans="2:2" ht="13.85" x14ac:dyDescent="0.3">
      <c r="B15256" s="55"/>
    </row>
    <row r="15257" spans="2:2" ht="13.85" x14ac:dyDescent="0.3">
      <c r="B15257" s="55"/>
    </row>
    <row r="15258" spans="2:2" ht="13.85" x14ac:dyDescent="0.3">
      <c r="B15258" s="55"/>
    </row>
    <row r="15259" spans="2:2" ht="13.85" x14ac:dyDescent="0.3">
      <c r="B15259" s="55"/>
    </row>
    <row r="15260" spans="2:2" ht="13.85" x14ac:dyDescent="0.3">
      <c r="B15260" s="55"/>
    </row>
    <row r="15261" spans="2:2" ht="13.85" x14ac:dyDescent="0.3">
      <c r="B15261" s="55"/>
    </row>
    <row r="15262" spans="2:2" ht="13.85" x14ac:dyDescent="0.3">
      <c r="B15262" s="55"/>
    </row>
    <row r="15263" spans="2:2" ht="13.85" x14ac:dyDescent="0.3">
      <c r="B15263" s="55"/>
    </row>
    <row r="15264" spans="2:2" ht="13.85" x14ac:dyDescent="0.3">
      <c r="B15264" s="55"/>
    </row>
    <row r="15265" spans="2:2" ht="13.85" x14ac:dyDescent="0.3">
      <c r="B15265" s="55"/>
    </row>
    <row r="15266" spans="2:2" ht="13.85" x14ac:dyDescent="0.3">
      <c r="B15266" s="55"/>
    </row>
    <row r="15267" spans="2:2" ht="13.85" x14ac:dyDescent="0.3">
      <c r="B15267" s="55"/>
    </row>
    <row r="15268" spans="2:2" ht="13.85" x14ac:dyDescent="0.3">
      <c r="B15268" s="55"/>
    </row>
    <row r="15269" spans="2:2" ht="13.85" x14ac:dyDescent="0.3">
      <c r="B15269" s="55"/>
    </row>
    <row r="15270" spans="2:2" ht="13.85" x14ac:dyDescent="0.3">
      <c r="B15270" s="55"/>
    </row>
    <row r="15271" spans="2:2" ht="13.85" x14ac:dyDescent="0.3">
      <c r="B15271" s="55"/>
    </row>
    <row r="15272" spans="2:2" ht="13.85" x14ac:dyDescent="0.3">
      <c r="B15272" s="55"/>
    </row>
    <row r="15273" spans="2:2" ht="13.85" x14ac:dyDescent="0.3">
      <c r="B15273" s="55"/>
    </row>
    <row r="15274" spans="2:2" ht="13.85" x14ac:dyDescent="0.3">
      <c r="B15274" s="55"/>
    </row>
    <row r="15275" spans="2:2" ht="13.85" x14ac:dyDescent="0.3">
      <c r="B15275" s="55"/>
    </row>
    <row r="15276" spans="2:2" ht="13.85" x14ac:dyDescent="0.3">
      <c r="B15276" s="55"/>
    </row>
    <row r="15277" spans="2:2" ht="13.85" x14ac:dyDescent="0.3">
      <c r="B15277" s="55"/>
    </row>
    <row r="15278" spans="2:2" ht="13.85" x14ac:dyDescent="0.3">
      <c r="B15278" s="55"/>
    </row>
    <row r="15279" spans="2:2" ht="13.85" x14ac:dyDescent="0.3">
      <c r="B15279" s="55"/>
    </row>
    <row r="15280" spans="2:2" ht="13.85" x14ac:dyDescent="0.3">
      <c r="B15280" s="55"/>
    </row>
    <row r="15281" spans="2:2" ht="13.85" x14ac:dyDescent="0.3">
      <c r="B15281" s="55"/>
    </row>
    <row r="15282" spans="2:2" ht="13.85" x14ac:dyDescent="0.3">
      <c r="B15282" s="55"/>
    </row>
    <row r="15283" spans="2:2" ht="13.85" x14ac:dyDescent="0.3">
      <c r="B15283" s="55"/>
    </row>
    <row r="15284" spans="2:2" ht="13.85" x14ac:dyDescent="0.3">
      <c r="B15284" s="55"/>
    </row>
    <row r="15285" spans="2:2" ht="13.85" x14ac:dyDescent="0.3">
      <c r="B15285" s="55"/>
    </row>
    <row r="15286" spans="2:2" ht="13.85" x14ac:dyDescent="0.3">
      <c r="B15286" s="55"/>
    </row>
    <row r="15287" spans="2:2" ht="13.85" x14ac:dyDescent="0.3">
      <c r="B15287" s="55"/>
    </row>
    <row r="15288" spans="2:2" ht="13.85" x14ac:dyDescent="0.3">
      <c r="B15288" s="55"/>
    </row>
    <row r="15289" spans="2:2" ht="13.85" x14ac:dyDescent="0.3">
      <c r="B15289" s="55"/>
    </row>
    <row r="15290" spans="2:2" ht="13.85" x14ac:dyDescent="0.3">
      <c r="B15290" s="55"/>
    </row>
    <row r="15291" spans="2:2" ht="13.85" x14ac:dyDescent="0.3">
      <c r="B15291" s="55"/>
    </row>
    <row r="15292" spans="2:2" ht="13.85" x14ac:dyDescent="0.3">
      <c r="B15292" s="55"/>
    </row>
    <row r="15293" spans="2:2" ht="13.85" x14ac:dyDescent="0.3">
      <c r="B15293" s="55"/>
    </row>
    <row r="15294" spans="2:2" ht="13.85" x14ac:dyDescent="0.3">
      <c r="B15294" s="55"/>
    </row>
    <row r="15295" spans="2:2" ht="13.85" x14ac:dyDescent="0.3">
      <c r="B15295" s="55"/>
    </row>
    <row r="15296" spans="2:2" ht="13.85" x14ac:dyDescent="0.3">
      <c r="B15296" s="55"/>
    </row>
    <row r="15297" spans="2:2" ht="13.85" x14ac:dyDescent="0.3">
      <c r="B15297" s="55"/>
    </row>
    <row r="15298" spans="2:2" ht="13.85" x14ac:dyDescent="0.3">
      <c r="B15298" s="55"/>
    </row>
    <row r="15299" spans="2:2" ht="13.85" x14ac:dyDescent="0.3">
      <c r="B15299" s="55"/>
    </row>
    <row r="15300" spans="2:2" ht="13.85" x14ac:dyDescent="0.3">
      <c r="B15300" s="55"/>
    </row>
    <row r="15301" spans="2:2" ht="13.85" x14ac:dyDescent="0.3">
      <c r="B15301" s="55"/>
    </row>
    <row r="15302" spans="2:2" ht="13.85" x14ac:dyDescent="0.3">
      <c r="B15302" s="55"/>
    </row>
    <row r="15303" spans="2:2" ht="13.85" x14ac:dyDescent="0.3">
      <c r="B15303" s="55"/>
    </row>
    <row r="15304" spans="2:2" ht="13.85" x14ac:dyDescent="0.3">
      <c r="B15304" s="55"/>
    </row>
    <row r="15305" spans="2:2" ht="13.85" x14ac:dyDescent="0.3">
      <c r="B15305" s="55"/>
    </row>
    <row r="15306" spans="2:2" ht="13.85" x14ac:dyDescent="0.3">
      <c r="B15306" s="55"/>
    </row>
    <row r="15307" spans="2:2" ht="13.85" x14ac:dyDescent="0.3">
      <c r="B15307" s="55"/>
    </row>
    <row r="15308" spans="2:2" ht="13.85" x14ac:dyDescent="0.3">
      <c r="B15308" s="55"/>
    </row>
    <row r="15309" spans="2:2" ht="13.85" x14ac:dyDescent="0.3">
      <c r="B15309" s="55"/>
    </row>
    <row r="15310" spans="2:2" ht="13.85" x14ac:dyDescent="0.3">
      <c r="B15310" s="55"/>
    </row>
    <row r="15311" spans="2:2" ht="13.85" x14ac:dyDescent="0.3">
      <c r="B15311" s="55"/>
    </row>
    <row r="15312" spans="2:2" ht="13.85" x14ac:dyDescent="0.3">
      <c r="B15312" s="55"/>
    </row>
    <row r="15313" spans="2:2" ht="13.85" x14ac:dyDescent="0.3">
      <c r="B15313" s="55"/>
    </row>
    <row r="15314" spans="2:2" ht="13.85" x14ac:dyDescent="0.3">
      <c r="B15314" s="55"/>
    </row>
    <row r="15315" spans="2:2" ht="13.85" x14ac:dyDescent="0.3">
      <c r="B15315" s="55"/>
    </row>
    <row r="15316" spans="2:2" ht="13.85" x14ac:dyDescent="0.3">
      <c r="B15316" s="55"/>
    </row>
    <row r="15317" spans="2:2" ht="13.85" x14ac:dyDescent="0.3">
      <c r="B15317" s="55"/>
    </row>
    <row r="15318" spans="2:2" ht="13.85" x14ac:dyDescent="0.3">
      <c r="B15318" s="55"/>
    </row>
    <row r="15319" spans="2:2" ht="13.85" x14ac:dyDescent="0.3">
      <c r="B15319" s="55"/>
    </row>
    <row r="15320" spans="2:2" ht="13.85" x14ac:dyDescent="0.3">
      <c r="B15320" s="55"/>
    </row>
    <row r="15321" spans="2:2" ht="13.85" x14ac:dyDescent="0.3">
      <c r="B15321" s="55"/>
    </row>
    <row r="15322" spans="2:2" ht="13.85" x14ac:dyDescent="0.3">
      <c r="B15322" s="55"/>
    </row>
    <row r="15323" spans="2:2" ht="13.85" x14ac:dyDescent="0.3">
      <c r="B15323" s="55"/>
    </row>
    <row r="15324" spans="2:2" ht="13.85" x14ac:dyDescent="0.3">
      <c r="B15324" s="55"/>
    </row>
    <row r="15325" spans="2:2" ht="13.85" x14ac:dyDescent="0.3">
      <c r="B15325" s="55"/>
    </row>
    <row r="15326" spans="2:2" ht="13.85" x14ac:dyDescent="0.3">
      <c r="B15326" s="55"/>
    </row>
    <row r="15327" spans="2:2" ht="13.85" x14ac:dyDescent="0.3">
      <c r="B15327" s="55"/>
    </row>
    <row r="15328" spans="2:2" ht="13.85" x14ac:dyDescent="0.3">
      <c r="B15328" s="55"/>
    </row>
    <row r="15329" spans="2:2" ht="13.85" x14ac:dyDescent="0.3">
      <c r="B15329" s="55"/>
    </row>
    <row r="15330" spans="2:2" ht="13.85" x14ac:dyDescent="0.3">
      <c r="B15330" s="55"/>
    </row>
    <row r="15331" spans="2:2" ht="13.85" x14ac:dyDescent="0.3">
      <c r="B15331" s="55"/>
    </row>
    <row r="15332" spans="2:2" ht="13.85" x14ac:dyDescent="0.3">
      <c r="B15332" s="55"/>
    </row>
    <row r="15333" spans="2:2" ht="13.85" x14ac:dyDescent="0.3">
      <c r="B15333" s="55"/>
    </row>
    <row r="15334" spans="2:2" ht="13.85" x14ac:dyDescent="0.3">
      <c r="B15334" s="55"/>
    </row>
    <row r="15335" spans="2:2" ht="13.85" x14ac:dyDescent="0.3">
      <c r="B15335" s="55"/>
    </row>
    <row r="15336" spans="2:2" ht="13.85" x14ac:dyDescent="0.3">
      <c r="B15336" s="55"/>
    </row>
    <row r="15337" spans="2:2" ht="13.85" x14ac:dyDescent="0.3">
      <c r="B15337" s="55"/>
    </row>
    <row r="15338" spans="2:2" ht="13.85" x14ac:dyDescent="0.3">
      <c r="B15338" s="55"/>
    </row>
    <row r="15339" spans="2:2" ht="13.85" x14ac:dyDescent="0.3">
      <c r="B15339" s="55"/>
    </row>
    <row r="15340" spans="2:2" ht="13.85" x14ac:dyDescent="0.3">
      <c r="B15340" s="55"/>
    </row>
    <row r="15341" spans="2:2" ht="13.85" x14ac:dyDescent="0.3">
      <c r="B15341" s="55"/>
    </row>
    <row r="15342" spans="2:2" ht="13.85" x14ac:dyDescent="0.3">
      <c r="B15342" s="55"/>
    </row>
    <row r="15343" spans="2:2" ht="13.85" x14ac:dyDescent="0.3">
      <c r="B15343" s="55"/>
    </row>
    <row r="15344" spans="2:2" ht="13.85" x14ac:dyDescent="0.3">
      <c r="B15344" s="55"/>
    </row>
    <row r="15345" spans="2:2" ht="13.85" x14ac:dyDescent="0.3">
      <c r="B15345" s="55"/>
    </row>
    <row r="15346" spans="2:2" ht="13.85" x14ac:dyDescent="0.3">
      <c r="B15346" s="55"/>
    </row>
    <row r="15347" spans="2:2" ht="13.85" x14ac:dyDescent="0.3">
      <c r="B15347" s="55"/>
    </row>
    <row r="15348" spans="2:2" ht="13.85" x14ac:dyDescent="0.3">
      <c r="B15348" s="55"/>
    </row>
    <row r="15349" spans="2:2" ht="13.85" x14ac:dyDescent="0.3">
      <c r="B15349" s="55"/>
    </row>
    <row r="15350" spans="2:2" ht="13.85" x14ac:dyDescent="0.3">
      <c r="B15350" s="55"/>
    </row>
    <row r="15351" spans="2:2" ht="13.85" x14ac:dyDescent="0.3">
      <c r="B15351" s="55"/>
    </row>
    <row r="15352" spans="2:2" ht="13.85" x14ac:dyDescent="0.3">
      <c r="B15352" s="55"/>
    </row>
    <row r="15353" spans="2:2" ht="13.85" x14ac:dyDescent="0.3">
      <c r="B15353" s="55"/>
    </row>
    <row r="15354" spans="2:2" ht="13.85" x14ac:dyDescent="0.3">
      <c r="B15354" s="55"/>
    </row>
    <row r="15355" spans="2:2" ht="13.85" x14ac:dyDescent="0.3">
      <c r="B15355" s="55"/>
    </row>
    <row r="15356" spans="2:2" ht="13.85" x14ac:dyDescent="0.3">
      <c r="B15356" s="55"/>
    </row>
    <row r="15357" spans="2:2" ht="13.85" x14ac:dyDescent="0.3">
      <c r="B15357" s="55"/>
    </row>
    <row r="15358" spans="2:2" ht="13.85" x14ac:dyDescent="0.3">
      <c r="B15358" s="55"/>
    </row>
    <row r="15359" spans="2:2" ht="13.85" x14ac:dyDescent="0.3">
      <c r="B15359" s="55"/>
    </row>
    <row r="15360" spans="2:2" ht="13.85" x14ac:dyDescent="0.3">
      <c r="B15360" s="55"/>
    </row>
    <row r="15361" spans="2:2" ht="13.85" x14ac:dyDescent="0.3">
      <c r="B15361" s="55"/>
    </row>
    <row r="15362" spans="2:2" ht="13.85" x14ac:dyDescent="0.3">
      <c r="B15362" s="55"/>
    </row>
    <row r="15363" spans="2:2" ht="13.85" x14ac:dyDescent="0.3">
      <c r="B15363" s="55"/>
    </row>
    <row r="15364" spans="2:2" ht="13.85" x14ac:dyDescent="0.3">
      <c r="B15364" s="55"/>
    </row>
    <row r="15365" spans="2:2" ht="13.85" x14ac:dyDescent="0.3">
      <c r="B15365" s="55"/>
    </row>
    <row r="15366" spans="2:2" ht="13.85" x14ac:dyDescent="0.3">
      <c r="B15366" s="55"/>
    </row>
    <row r="15367" spans="2:2" ht="13.85" x14ac:dyDescent="0.3">
      <c r="B15367" s="55"/>
    </row>
    <row r="15368" spans="2:2" ht="13.85" x14ac:dyDescent="0.3">
      <c r="B15368" s="55"/>
    </row>
    <row r="15369" spans="2:2" ht="13.85" x14ac:dyDescent="0.3">
      <c r="B15369" s="55"/>
    </row>
    <row r="15370" spans="2:2" ht="13.85" x14ac:dyDescent="0.3">
      <c r="B15370" s="55"/>
    </row>
    <row r="15371" spans="2:2" ht="13.85" x14ac:dyDescent="0.3">
      <c r="B15371" s="55"/>
    </row>
    <row r="15372" spans="2:2" ht="13.85" x14ac:dyDescent="0.3">
      <c r="B15372" s="55"/>
    </row>
    <row r="15373" spans="2:2" ht="13.85" x14ac:dyDescent="0.3">
      <c r="B15373" s="55"/>
    </row>
    <row r="15374" spans="2:2" ht="13.85" x14ac:dyDescent="0.3">
      <c r="B15374" s="55"/>
    </row>
    <row r="15375" spans="2:2" ht="13.85" x14ac:dyDescent="0.3">
      <c r="B15375" s="55"/>
    </row>
    <row r="15376" spans="2:2" ht="13.85" x14ac:dyDescent="0.3">
      <c r="B15376" s="55"/>
    </row>
    <row r="15377" spans="2:2" ht="13.85" x14ac:dyDescent="0.3">
      <c r="B15377" s="55"/>
    </row>
    <row r="15378" spans="2:2" ht="13.85" x14ac:dyDescent="0.3">
      <c r="B15378" s="55"/>
    </row>
    <row r="15379" spans="2:2" ht="13.85" x14ac:dyDescent="0.3">
      <c r="B15379" s="55"/>
    </row>
    <row r="15380" spans="2:2" ht="13.85" x14ac:dyDescent="0.3">
      <c r="B15380" s="55"/>
    </row>
    <row r="15381" spans="2:2" ht="13.85" x14ac:dyDescent="0.3">
      <c r="B15381" s="55"/>
    </row>
    <row r="15382" spans="2:2" ht="13.85" x14ac:dyDescent="0.3">
      <c r="B15382" s="55"/>
    </row>
    <row r="15383" spans="2:2" ht="13.85" x14ac:dyDescent="0.3">
      <c r="B15383" s="55"/>
    </row>
    <row r="15384" spans="2:2" ht="13.85" x14ac:dyDescent="0.3">
      <c r="B15384" s="55"/>
    </row>
    <row r="15385" spans="2:2" ht="13.85" x14ac:dyDescent="0.3">
      <c r="B15385" s="55"/>
    </row>
    <row r="15386" spans="2:2" ht="13.85" x14ac:dyDescent="0.3">
      <c r="B15386" s="55"/>
    </row>
    <row r="15387" spans="2:2" ht="13.85" x14ac:dyDescent="0.3">
      <c r="B15387" s="55"/>
    </row>
    <row r="15388" spans="2:2" ht="13.85" x14ac:dyDescent="0.3">
      <c r="B15388" s="55"/>
    </row>
    <row r="15389" spans="2:2" ht="13.85" x14ac:dyDescent="0.3">
      <c r="B15389" s="55"/>
    </row>
    <row r="15390" spans="2:2" ht="13.85" x14ac:dyDescent="0.3">
      <c r="B15390" s="55"/>
    </row>
    <row r="15391" spans="2:2" ht="13.85" x14ac:dyDescent="0.3">
      <c r="B15391" s="55"/>
    </row>
    <row r="15392" spans="2:2" ht="13.85" x14ac:dyDescent="0.3">
      <c r="B15392" s="55"/>
    </row>
    <row r="15393" spans="2:2" ht="13.85" x14ac:dyDescent="0.3">
      <c r="B15393" s="55"/>
    </row>
    <row r="15394" spans="2:2" ht="13.85" x14ac:dyDescent="0.3">
      <c r="B15394" s="55"/>
    </row>
    <row r="15395" spans="2:2" ht="13.85" x14ac:dyDescent="0.3">
      <c r="B15395" s="55"/>
    </row>
    <row r="15396" spans="2:2" ht="13.85" x14ac:dyDescent="0.3">
      <c r="B15396" s="55"/>
    </row>
    <row r="15397" spans="2:2" ht="13.85" x14ac:dyDescent="0.3">
      <c r="B15397" s="55"/>
    </row>
    <row r="15398" spans="2:2" ht="13.85" x14ac:dyDescent="0.3">
      <c r="B15398" s="55"/>
    </row>
    <row r="15399" spans="2:2" ht="13.85" x14ac:dyDescent="0.3">
      <c r="B15399" s="55"/>
    </row>
    <row r="15400" spans="2:2" ht="13.85" x14ac:dyDescent="0.3">
      <c r="B15400" s="55"/>
    </row>
    <row r="15401" spans="2:2" ht="13.85" x14ac:dyDescent="0.3">
      <c r="B15401" s="55"/>
    </row>
    <row r="15402" spans="2:2" ht="13.85" x14ac:dyDescent="0.3">
      <c r="B15402" s="55"/>
    </row>
    <row r="15403" spans="2:2" ht="13.85" x14ac:dyDescent="0.3">
      <c r="B15403" s="55"/>
    </row>
    <row r="15404" spans="2:2" ht="13.85" x14ac:dyDescent="0.3">
      <c r="B15404" s="55"/>
    </row>
    <row r="15405" spans="2:2" ht="13.85" x14ac:dyDescent="0.3">
      <c r="B15405" s="55"/>
    </row>
    <row r="15406" spans="2:2" ht="13.85" x14ac:dyDescent="0.3">
      <c r="B15406" s="55"/>
    </row>
    <row r="15407" spans="2:2" ht="13.85" x14ac:dyDescent="0.3">
      <c r="B15407" s="55"/>
    </row>
    <row r="15408" spans="2:2" ht="13.85" x14ac:dyDescent="0.3">
      <c r="B15408" s="55"/>
    </row>
    <row r="15409" spans="2:2" ht="13.85" x14ac:dyDescent="0.3">
      <c r="B15409" s="55"/>
    </row>
    <row r="15410" spans="2:2" ht="13.85" x14ac:dyDescent="0.3">
      <c r="B15410" s="55"/>
    </row>
    <row r="15411" spans="2:2" ht="13.85" x14ac:dyDescent="0.3">
      <c r="B15411" s="55"/>
    </row>
    <row r="15412" spans="2:2" ht="13.85" x14ac:dyDescent="0.3">
      <c r="B15412" s="55"/>
    </row>
    <row r="15413" spans="2:2" ht="13.85" x14ac:dyDescent="0.3">
      <c r="B15413" s="55"/>
    </row>
    <row r="15414" spans="2:2" ht="13.85" x14ac:dyDescent="0.3">
      <c r="B15414" s="55"/>
    </row>
    <row r="15415" spans="2:2" ht="13.85" x14ac:dyDescent="0.3">
      <c r="B15415" s="55"/>
    </row>
    <row r="15416" spans="2:2" ht="13.85" x14ac:dyDescent="0.3">
      <c r="B15416" s="55"/>
    </row>
    <row r="15417" spans="2:2" ht="13.85" x14ac:dyDescent="0.3">
      <c r="B15417" s="55"/>
    </row>
    <row r="15418" spans="2:2" ht="13.85" x14ac:dyDescent="0.3">
      <c r="B15418" s="55"/>
    </row>
    <row r="15419" spans="2:2" ht="13.85" x14ac:dyDescent="0.3">
      <c r="B15419" s="55"/>
    </row>
    <row r="15420" spans="2:2" ht="13.85" x14ac:dyDescent="0.3">
      <c r="B15420" s="55"/>
    </row>
    <row r="15421" spans="2:2" ht="13.85" x14ac:dyDescent="0.3">
      <c r="B15421" s="55"/>
    </row>
    <row r="15422" spans="2:2" ht="13.85" x14ac:dyDescent="0.3">
      <c r="B15422" s="55"/>
    </row>
    <row r="15423" spans="2:2" ht="13.85" x14ac:dyDescent="0.3">
      <c r="B15423" s="55"/>
    </row>
    <row r="15424" spans="2:2" ht="13.85" x14ac:dyDescent="0.3">
      <c r="B15424" s="55"/>
    </row>
    <row r="15425" spans="2:2" ht="13.85" x14ac:dyDescent="0.3">
      <c r="B15425" s="55"/>
    </row>
    <row r="15426" spans="2:2" ht="13.85" x14ac:dyDescent="0.3">
      <c r="B15426" s="55"/>
    </row>
    <row r="15427" spans="2:2" ht="13.85" x14ac:dyDescent="0.3">
      <c r="B15427" s="55"/>
    </row>
    <row r="15428" spans="2:2" ht="13.85" x14ac:dyDescent="0.3">
      <c r="B15428" s="55"/>
    </row>
    <row r="15429" spans="2:2" ht="13.85" x14ac:dyDescent="0.3">
      <c r="B15429" s="55"/>
    </row>
    <row r="15430" spans="2:2" ht="13.85" x14ac:dyDescent="0.3">
      <c r="B15430" s="55"/>
    </row>
    <row r="15431" spans="2:2" ht="13.85" x14ac:dyDescent="0.3">
      <c r="B15431" s="55"/>
    </row>
    <row r="15432" spans="2:2" ht="13.85" x14ac:dyDescent="0.3">
      <c r="B15432" s="55"/>
    </row>
    <row r="15433" spans="2:2" ht="13.85" x14ac:dyDescent="0.3">
      <c r="B15433" s="55"/>
    </row>
    <row r="15434" spans="2:2" ht="13.85" x14ac:dyDescent="0.3">
      <c r="B15434" s="55"/>
    </row>
    <row r="15435" spans="2:2" ht="13.85" x14ac:dyDescent="0.3">
      <c r="B15435" s="55"/>
    </row>
    <row r="15436" spans="2:2" ht="13.85" x14ac:dyDescent="0.3">
      <c r="B15436" s="55"/>
    </row>
    <row r="15437" spans="2:2" ht="13.85" x14ac:dyDescent="0.3">
      <c r="B15437" s="55"/>
    </row>
    <row r="15438" spans="2:2" ht="13.85" x14ac:dyDescent="0.3">
      <c r="B15438" s="55"/>
    </row>
    <row r="15439" spans="2:2" ht="13.85" x14ac:dyDescent="0.3">
      <c r="B15439" s="55"/>
    </row>
    <row r="15440" spans="2:2" ht="13.85" x14ac:dyDescent="0.3">
      <c r="B15440" s="55"/>
    </row>
    <row r="15441" spans="2:2" ht="13.85" x14ac:dyDescent="0.3">
      <c r="B15441" s="55"/>
    </row>
    <row r="15442" spans="2:2" ht="13.85" x14ac:dyDescent="0.3">
      <c r="B15442" s="55"/>
    </row>
    <row r="15443" spans="2:2" ht="13.85" x14ac:dyDescent="0.3">
      <c r="B15443" s="55"/>
    </row>
    <row r="15444" spans="2:2" ht="13.85" x14ac:dyDescent="0.3">
      <c r="B15444" s="55"/>
    </row>
    <row r="15445" spans="2:2" ht="13.85" x14ac:dyDescent="0.3">
      <c r="B15445" s="55"/>
    </row>
    <row r="15446" spans="2:2" ht="13.85" x14ac:dyDescent="0.3">
      <c r="B15446" s="55"/>
    </row>
    <row r="15447" spans="2:2" ht="13.85" x14ac:dyDescent="0.3">
      <c r="B15447" s="55"/>
    </row>
    <row r="15448" spans="2:2" ht="13.85" x14ac:dyDescent="0.3">
      <c r="B15448" s="55"/>
    </row>
    <row r="15449" spans="2:2" ht="13.85" x14ac:dyDescent="0.3">
      <c r="B15449" s="55"/>
    </row>
    <row r="15450" spans="2:2" ht="13.85" x14ac:dyDescent="0.3">
      <c r="B15450" s="55"/>
    </row>
    <row r="15451" spans="2:2" ht="13.85" x14ac:dyDescent="0.3">
      <c r="B15451" s="55"/>
    </row>
    <row r="15452" spans="2:2" ht="13.85" x14ac:dyDescent="0.3">
      <c r="B15452" s="55"/>
    </row>
    <row r="15453" spans="2:2" ht="13.85" x14ac:dyDescent="0.3">
      <c r="B15453" s="55"/>
    </row>
    <row r="15454" spans="2:2" ht="13.85" x14ac:dyDescent="0.3">
      <c r="B15454" s="55"/>
    </row>
    <row r="15455" spans="2:2" ht="13.85" x14ac:dyDescent="0.3">
      <c r="B15455" s="55"/>
    </row>
    <row r="15456" spans="2:2" ht="13.85" x14ac:dyDescent="0.3">
      <c r="B15456" s="55"/>
    </row>
    <row r="15457" spans="2:2" ht="13.85" x14ac:dyDescent="0.3">
      <c r="B15457" s="55"/>
    </row>
    <row r="15458" spans="2:2" ht="13.85" x14ac:dyDescent="0.3">
      <c r="B15458" s="55"/>
    </row>
    <row r="15459" spans="2:2" ht="13.85" x14ac:dyDescent="0.3">
      <c r="B15459" s="55"/>
    </row>
    <row r="15460" spans="2:2" ht="13.85" x14ac:dyDescent="0.3">
      <c r="B15460" s="55"/>
    </row>
    <row r="15461" spans="2:2" ht="13.85" x14ac:dyDescent="0.3">
      <c r="B15461" s="55"/>
    </row>
    <row r="15462" spans="2:2" ht="13.85" x14ac:dyDescent="0.3">
      <c r="B15462" s="55"/>
    </row>
    <row r="15463" spans="2:2" ht="13.85" x14ac:dyDescent="0.3">
      <c r="B15463" s="55"/>
    </row>
    <row r="15464" spans="2:2" ht="13.85" x14ac:dyDescent="0.3">
      <c r="B15464" s="55"/>
    </row>
    <row r="15465" spans="2:2" ht="13.85" x14ac:dyDescent="0.3">
      <c r="B15465" s="55"/>
    </row>
    <row r="15466" spans="2:2" ht="13.85" x14ac:dyDescent="0.3">
      <c r="B15466" s="55"/>
    </row>
    <row r="15467" spans="2:2" ht="13.85" x14ac:dyDescent="0.3">
      <c r="B15467" s="55"/>
    </row>
    <row r="15468" spans="2:2" ht="13.85" x14ac:dyDescent="0.3">
      <c r="B15468" s="55"/>
    </row>
    <row r="15469" spans="2:2" ht="13.85" x14ac:dyDescent="0.3">
      <c r="B15469" s="55"/>
    </row>
    <row r="15470" spans="2:2" ht="13.85" x14ac:dyDescent="0.3">
      <c r="B15470" s="55"/>
    </row>
    <row r="15471" spans="2:2" ht="13.85" x14ac:dyDescent="0.3">
      <c r="B15471" s="55"/>
    </row>
    <row r="15472" spans="2:2" ht="13.85" x14ac:dyDescent="0.3">
      <c r="B15472" s="55"/>
    </row>
    <row r="15473" spans="2:2" ht="13.85" x14ac:dyDescent="0.3">
      <c r="B15473" s="55"/>
    </row>
    <row r="15474" spans="2:2" ht="13.85" x14ac:dyDescent="0.3">
      <c r="B15474" s="55"/>
    </row>
    <row r="15475" spans="2:2" ht="13.85" x14ac:dyDescent="0.3">
      <c r="B15475" s="55"/>
    </row>
    <row r="15476" spans="2:2" ht="13.85" x14ac:dyDescent="0.3">
      <c r="B15476" s="55"/>
    </row>
    <row r="15477" spans="2:2" ht="13.85" x14ac:dyDescent="0.3">
      <c r="B15477" s="55"/>
    </row>
    <row r="15478" spans="2:2" ht="13.85" x14ac:dyDescent="0.3">
      <c r="B15478" s="55"/>
    </row>
    <row r="15479" spans="2:2" ht="13.85" x14ac:dyDescent="0.3">
      <c r="B15479" s="55"/>
    </row>
    <row r="15480" spans="2:2" ht="13.85" x14ac:dyDescent="0.3">
      <c r="B15480" s="55"/>
    </row>
    <row r="15481" spans="2:2" ht="13.85" x14ac:dyDescent="0.3">
      <c r="B15481" s="55"/>
    </row>
    <row r="15482" spans="2:2" ht="13.85" x14ac:dyDescent="0.3">
      <c r="B15482" s="55"/>
    </row>
    <row r="15483" spans="2:2" ht="13.85" x14ac:dyDescent="0.3">
      <c r="B15483" s="55"/>
    </row>
    <row r="15484" spans="2:2" ht="13.85" x14ac:dyDescent="0.3">
      <c r="B15484" s="55"/>
    </row>
    <row r="15485" spans="2:2" ht="13.85" x14ac:dyDescent="0.3">
      <c r="B15485" s="55"/>
    </row>
    <row r="15486" spans="2:2" ht="13.85" x14ac:dyDescent="0.3">
      <c r="B15486" s="55"/>
    </row>
    <row r="15487" spans="2:2" ht="13.85" x14ac:dyDescent="0.3">
      <c r="B15487" s="55"/>
    </row>
    <row r="15488" spans="2:2" ht="13.85" x14ac:dyDescent="0.3">
      <c r="B15488" s="55"/>
    </row>
    <row r="15489" spans="2:2" ht="13.85" x14ac:dyDescent="0.3">
      <c r="B15489" s="55"/>
    </row>
    <row r="15490" spans="2:2" ht="13.85" x14ac:dyDescent="0.3">
      <c r="B15490" s="55"/>
    </row>
    <row r="15491" spans="2:2" ht="13.85" x14ac:dyDescent="0.3">
      <c r="B15491" s="55"/>
    </row>
    <row r="15492" spans="2:2" ht="13.85" x14ac:dyDescent="0.3">
      <c r="B15492" s="55"/>
    </row>
    <row r="15493" spans="2:2" ht="13.85" x14ac:dyDescent="0.3">
      <c r="B15493" s="55"/>
    </row>
    <row r="15494" spans="2:2" ht="13.85" x14ac:dyDescent="0.3">
      <c r="B15494" s="55"/>
    </row>
    <row r="15495" spans="2:2" ht="13.85" x14ac:dyDescent="0.3">
      <c r="B15495" s="55"/>
    </row>
    <row r="15496" spans="2:2" ht="13.85" x14ac:dyDescent="0.3">
      <c r="B15496" s="55"/>
    </row>
    <row r="15497" spans="2:2" ht="13.85" x14ac:dyDescent="0.3">
      <c r="B15497" s="55"/>
    </row>
    <row r="15498" spans="2:2" ht="13.85" x14ac:dyDescent="0.3">
      <c r="B15498" s="55"/>
    </row>
    <row r="15499" spans="2:2" ht="13.85" x14ac:dyDescent="0.3">
      <c r="B15499" s="55"/>
    </row>
    <row r="15500" spans="2:2" ht="13.85" x14ac:dyDescent="0.3">
      <c r="B15500" s="55"/>
    </row>
    <row r="15501" spans="2:2" ht="13.85" x14ac:dyDescent="0.3">
      <c r="B15501" s="55"/>
    </row>
    <row r="15502" spans="2:2" ht="13.85" x14ac:dyDescent="0.3">
      <c r="B15502" s="55"/>
    </row>
    <row r="15503" spans="2:2" ht="13.85" x14ac:dyDescent="0.3">
      <c r="B15503" s="55"/>
    </row>
    <row r="15504" spans="2:2" ht="13.85" x14ac:dyDescent="0.3">
      <c r="B15504" s="55"/>
    </row>
    <row r="15505" spans="2:2" ht="13.85" x14ac:dyDescent="0.3">
      <c r="B15505" s="55"/>
    </row>
    <row r="15506" spans="2:2" ht="13.85" x14ac:dyDescent="0.3">
      <c r="B15506" s="55"/>
    </row>
    <row r="15507" spans="2:2" ht="13.85" x14ac:dyDescent="0.3">
      <c r="B15507" s="55"/>
    </row>
    <row r="15508" spans="2:2" ht="13.85" x14ac:dyDescent="0.3">
      <c r="B15508" s="55"/>
    </row>
    <row r="15509" spans="2:2" ht="13.85" x14ac:dyDescent="0.3">
      <c r="B15509" s="55"/>
    </row>
    <row r="15510" spans="2:2" ht="13.85" x14ac:dyDescent="0.3">
      <c r="B15510" s="55"/>
    </row>
    <row r="15511" spans="2:2" ht="13.85" x14ac:dyDescent="0.3">
      <c r="B15511" s="55"/>
    </row>
    <row r="15512" spans="2:2" ht="13.85" x14ac:dyDescent="0.3">
      <c r="B15512" s="55"/>
    </row>
    <row r="15513" spans="2:2" ht="13.85" x14ac:dyDescent="0.3">
      <c r="B15513" s="55"/>
    </row>
    <row r="15514" spans="2:2" ht="13.85" x14ac:dyDescent="0.3">
      <c r="B15514" s="55"/>
    </row>
    <row r="15515" spans="2:2" ht="13.85" x14ac:dyDescent="0.3">
      <c r="B15515" s="55"/>
    </row>
    <row r="15516" spans="2:2" ht="13.85" x14ac:dyDescent="0.3">
      <c r="B15516" s="55"/>
    </row>
    <row r="15517" spans="2:2" ht="13.85" x14ac:dyDescent="0.3">
      <c r="B15517" s="55"/>
    </row>
    <row r="15518" spans="2:2" ht="13.85" x14ac:dyDescent="0.3">
      <c r="B15518" s="55"/>
    </row>
    <row r="15519" spans="2:2" ht="13.85" x14ac:dyDescent="0.3">
      <c r="B15519" s="55"/>
    </row>
    <row r="15520" spans="2:2" ht="13.85" x14ac:dyDescent="0.3">
      <c r="B15520" s="55"/>
    </row>
    <row r="15521" spans="2:2" ht="13.85" x14ac:dyDescent="0.3">
      <c r="B15521" s="55"/>
    </row>
    <row r="15522" spans="2:2" ht="13.85" x14ac:dyDescent="0.3">
      <c r="B15522" s="55"/>
    </row>
    <row r="15523" spans="2:2" ht="13.85" x14ac:dyDescent="0.3">
      <c r="B15523" s="55"/>
    </row>
    <row r="15524" spans="2:2" ht="13.85" x14ac:dyDescent="0.3">
      <c r="B15524" s="55"/>
    </row>
    <row r="15525" spans="2:2" ht="13.85" x14ac:dyDescent="0.3">
      <c r="B15525" s="55"/>
    </row>
    <row r="15526" spans="2:2" ht="13.85" x14ac:dyDescent="0.3">
      <c r="B15526" s="55"/>
    </row>
    <row r="15527" spans="2:2" ht="13.85" x14ac:dyDescent="0.3">
      <c r="B15527" s="55"/>
    </row>
    <row r="15528" spans="2:2" ht="13.85" x14ac:dyDescent="0.3">
      <c r="B15528" s="55"/>
    </row>
    <row r="15529" spans="2:2" ht="13.85" x14ac:dyDescent="0.3">
      <c r="B15529" s="55"/>
    </row>
    <row r="15530" spans="2:2" ht="13.85" x14ac:dyDescent="0.3">
      <c r="B15530" s="55"/>
    </row>
    <row r="15531" spans="2:2" ht="13.85" x14ac:dyDescent="0.3">
      <c r="B15531" s="55"/>
    </row>
    <row r="15532" spans="2:2" ht="13.85" x14ac:dyDescent="0.3">
      <c r="B15532" s="55"/>
    </row>
    <row r="15533" spans="2:2" ht="13.85" x14ac:dyDescent="0.3">
      <c r="B15533" s="55"/>
    </row>
    <row r="15534" spans="2:2" ht="13.85" x14ac:dyDescent="0.3">
      <c r="B15534" s="55"/>
    </row>
    <row r="15535" spans="2:2" ht="13.85" x14ac:dyDescent="0.3">
      <c r="B15535" s="55"/>
    </row>
    <row r="15536" spans="2:2" ht="13.85" x14ac:dyDescent="0.3">
      <c r="B15536" s="55"/>
    </row>
    <row r="15537" spans="2:2" ht="13.85" x14ac:dyDescent="0.3">
      <c r="B15537" s="55"/>
    </row>
    <row r="15538" spans="2:2" ht="13.85" x14ac:dyDescent="0.3">
      <c r="B15538" s="55"/>
    </row>
    <row r="15539" spans="2:2" ht="13.85" x14ac:dyDescent="0.3">
      <c r="B15539" s="55"/>
    </row>
    <row r="15540" spans="2:2" ht="13.85" x14ac:dyDescent="0.3">
      <c r="B15540" s="55"/>
    </row>
    <row r="15541" spans="2:2" ht="13.85" x14ac:dyDescent="0.3">
      <c r="B15541" s="55"/>
    </row>
    <row r="15542" spans="2:2" ht="13.85" x14ac:dyDescent="0.3">
      <c r="B15542" s="55"/>
    </row>
    <row r="15543" spans="2:2" ht="13.85" x14ac:dyDescent="0.3">
      <c r="B15543" s="55"/>
    </row>
    <row r="15544" spans="2:2" ht="13.85" x14ac:dyDescent="0.3">
      <c r="B15544" s="55"/>
    </row>
    <row r="15545" spans="2:2" ht="13.85" x14ac:dyDescent="0.3">
      <c r="B15545" s="55"/>
    </row>
    <row r="15546" spans="2:2" ht="13.85" x14ac:dyDescent="0.3">
      <c r="B15546" s="55"/>
    </row>
    <row r="15547" spans="2:2" ht="13.85" x14ac:dyDescent="0.3">
      <c r="B15547" s="55"/>
    </row>
    <row r="15548" spans="2:2" ht="13.85" x14ac:dyDescent="0.3">
      <c r="B15548" s="55"/>
    </row>
    <row r="15549" spans="2:2" ht="13.85" x14ac:dyDescent="0.3">
      <c r="B15549" s="55"/>
    </row>
    <row r="15550" spans="2:2" ht="13.85" x14ac:dyDescent="0.3">
      <c r="B15550" s="55"/>
    </row>
    <row r="15551" spans="2:2" ht="13.85" x14ac:dyDescent="0.3">
      <c r="B15551" s="55"/>
    </row>
    <row r="15552" spans="2:2" ht="13.85" x14ac:dyDescent="0.3">
      <c r="B15552" s="55"/>
    </row>
    <row r="15553" spans="2:2" ht="13.85" x14ac:dyDescent="0.3">
      <c r="B15553" s="55"/>
    </row>
    <row r="15554" spans="2:2" ht="13.85" x14ac:dyDescent="0.3">
      <c r="B15554" s="55"/>
    </row>
    <row r="15555" spans="2:2" ht="13.85" x14ac:dyDescent="0.3">
      <c r="B15555" s="55"/>
    </row>
    <row r="15556" spans="2:2" ht="13.85" x14ac:dyDescent="0.3">
      <c r="B15556" s="55"/>
    </row>
    <row r="15557" spans="2:2" ht="13.85" x14ac:dyDescent="0.3">
      <c r="B15557" s="55"/>
    </row>
    <row r="15558" spans="2:2" ht="13.85" x14ac:dyDescent="0.3">
      <c r="B15558" s="55"/>
    </row>
    <row r="15559" spans="2:2" ht="13.85" x14ac:dyDescent="0.3">
      <c r="B15559" s="55"/>
    </row>
    <row r="15560" spans="2:2" ht="13.85" x14ac:dyDescent="0.3">
      <c r="B15560" s="55"/>
    </row>
    <row r="15561" spans="2:2" ht="13.85" x14ac:dyDescent="0.3">
      <c r="B15561" s="55"/>
    </row>
    <row r="15562" spans="2:2" ht="13.85" x14ac:dyDescent="0.3">
      <c r="B15562" s="55"/>
    </row>
    <row r="15563" spans="2:2" ht="13.85" x14ac:dyDescent="0.3">
      <c r="B15563" s="55"/>
    </row>
    <row r="15564" spans="2:2" ht="13.85" x14ac:dyDescent="0.3">
      <c r="B15564" s="55"/>
    </row>
    <row r="15565" spans="2:2" ht="13.85" x14ac:dyDescent="0.3">
      <c r="B15565" s="55"/>
    </row>
    <row r="15566" spans="2:2" ht="13.85" x14ac:dyDescent="0.3">
      <c r="B15566" s="55"/>
    </row>
    <row r="15567" spans="2:2" ht="13.85" x14ac:dyDescent="0.3">
      <c r="B15567" s="55"/>
    </row>
    <row r="15568" spans="2:2" ht="13.85" x14ac:dyDescent="0.3">
      <c r="B15568" s="55"/>
    </row>
    <row r="15569" spans="2:2" ht="13.85" x14ac:dyDescent="0.3">
      <c r="B15569" s="55"/>
    </row>
    <row r="15570" spans="2:2" ht="13.85" x14ac:dyDescent="0.3">
      <c r="B15570" s="55"/>
    </row>
    <row r="15571" spans="2:2" ht="13.85" x14ac:dyDescent="0.3">
      <c r="B15571" s="55"/>
    </row>
    <row r="15572" spans="2:2" ht="13.85" x14ac:dyDescent="0.3">
      <c r="B15572" s="55"/>
    </row>
    <row r="15573" spans="2:2" ht="13.85" x14ac:dyDescent="0.3">
      <c r="B15573" s="55"/>
    </row>
    <row r="15574" spans="2:2" ht="13.85" x14ac:dyDescent="0.3">
      <c r="B15574" s="55"/>
    </row>
    <row r="15575" spans="2:2" ht="13.85" x14ac:dyDescent="0.3">
      <c r="B15575" s="55"/>
    </row>
    <row r="15576" spans="2:2" ht="13.85" x14ac:dyDescent="0.3">
      <c r="B15576" s="55"/>
    </row>
    <row r="15577" spans="2:2" ht="13.85" x14ac:dyDescent="0.3">
      <c r="B15577" s="55"/>
    </row>
    <row r="15578" spans="2:2" ht="13.85" x14ac:dyDescent="0.3">
      <c r="B15578" s="55"/>
    </row>
    <row r="15579" spans="2:2" ht="13.85" x14ac:dyDescent="0.3">
      <c r="B15579" s="55"/>
    </row>
    <row r="15580" spans="2:2" ht="13.85" x14ac:dyDescent="0.3">
      <c r="B15580" s="55"/>
    </row>
    <row r="15581" spans="2:2" ht="13.85" x14ac:dyDescent="0.3">
      <c r="B15581" s="55"/>
    </row>
    <row r="15582" spans="2:2" ht="13.85" x14ac:dyDescent="0.3">
      <c r="B15582" s="55"/>
    </row>
    <row r="15583" spans="2:2" ht="13.85" x14ac:dyDescent="0.3">
      <c r="B15583" s="55"/>
    </row>
    <row r="15584" spans="2:2" ht="13.85" x14ac:dyDescent="0.3">
      <c r="B15584" s="55"/>
    </row>
    <row r="15585" spans="2:2" ht="13.85" x14ac:dyDescent="0.3">
      <c r="B15585" s="55"/>
    </row>
    <row r="15586" spans="2:2" ht="13.85" x14ac:dyDescent="0.3">
      <c r="B15586" s="55"/>
    </row>
    <row r="15587" spans="2:2" ht="13.85" x14ac:dyDescent="0.3">
      <c r="B15587" s="55"/>
    </row>
    <row r="15588" spans="2:2" ht="13.85" x14ac:dyDescent="0.3">
      <c r="B15588" s="55"/>
    </row>
    <row r="15589" spans="2:2" ht="13.85" x14ac:dyDescent="0.3">
      <c r="B15589" s="55"/>
    </row>
    <row r="15590" spans="2:2" ht="13.85" x14ac:dyDescent="0.3">
      <c r="B15590" s="55"/>
    </row>
    <row r="15591" spans="2:2" ht="13.85" x14ac:dyDescent="0.3">
      <c r="B15591" s="55"/>
    </row>
    <row r="15592" spans="2:2" ht="13.85" x14ac:dyDescent="0.3">
      <c r="B15592" s="55"/>
    </row>
    <row r="15593" spans="2:2" ht="13.85" x14ac:dyDescent="0.3">
      <c r="B15593" s="55"/>
    </row>
    <row r="15594" spans="2:2" ht="13.85" x14ac:dyDescent="0.3">
      <c r="B15594" s="55"/>
    </row>
    <row r="15595" spans="2:2" ht="13.85" x14ac:dyDescent="0.3">
      <c r="B15595" s="55"/>
    </row>
    <row r="15596" spans="2:2" ht="13.85" x14ac:dyDescent="0.3">
      <c r="B15596" s="55"/>
    </row>
    <row r="15597" spans="2:2" ht="13.85" x14ac:dyDescent="0.3">
      <c r="B15597" s="55"/>
    </row>
    <row r="15598" spans="2:2" ht="13.85" x14ac:dyDescent="0.3">
      <c r="B15598" s="55"/>
    </row>
    <row r="15599" spans="2:2" ht="13.85" x14ac:dyDescent="0.3">
      <c r="B15599" s="55"/>
    </row>
    <row r="15600" spans="2:2" ht="13.85" x14ac:dyDescent="0.3">
      <c r="B15600" s="55"/>
    </row>
    <row r="15601" spans="2:2" ht="13.85" x14ac:dyDescent="0.3">
      <c r="B15601" s="55"/>
    </row>
    <row r="15602" spans="2:2" ht="13.85" x14ac:dyDescent="0.3">
      <c r="B15602" s="55"/>
    </row>
    <row r="15603" spans="2:2" ht="13.85" x14ac:dyDescent="0.3">
      <c r="B15603" s="55"/>
    </row>
    <row r="15604" spans="2:2" ht="13.85" x14ac:dyDescent="0.3">
      <c r="B15604" s="55"/>
    </row>
    <row r="15605" spans="2:2" ht="13.85" x14ac:dyDescent="0.3">
      <c r="B15605" s="55"/>
    </row>
    <row r="15606" spans="2:2" ht="13.85" x14ac:dyDescent="0.3">
      <c r="B15606" s="55"/>
    </row>
    <row r="15607" spans="2:2" ht="13.85" x14ac:dyDescent="0.3">
      <c r="B15607" s="55"/>
    </row>
    <row r="15608" spans="2:2" ht="13.85" x14ac:dyDescent="0.3">
      <c r="B15608" s="55"/>
    </row>
    <row r="15609" spans="2:2" ht="13.85" x14ac:dyDescent="0.3">
      <c r="B15609" s="55"/>
    </row>
    <row r="15610" spans="2:2" ht="13.85" x14ac:dyDescent="0.3">
      <c r="B15610" s="55"/>
    </row>
    <row r="15611" spans="2:2" ht="13.85" x14ac:dyDescent="0.3">
      <c r="B15611" s="55"/>
    </row>
    <row r="15612" spans="2:2" ht="13.85" x14ac:dyDescent="0.3">
      <c r="B15612" s="55"/>
    </row>
    <row r="15613" spans="2:2" ht="13.85" x14ac:dyDescent="0.3">
      <c r="B15613" s="55"/>
    </row>
    <row r="15614" spans="2:2" ht="13.85" x14ac:dyDescent="0.3">
      <c r="B15614" s="55"/>
    </row>
    <row r="15615" spans="2:2" ht="13.85" x14ac:dyDescent="0.3">
      <c r="B15615" s="55"/>
    </row>
    <row r="15616" spans="2:2" ht="13.85" x14ac:dyDescent="0.3">
      <c r="B15616" s="55"/>
    </row>
    <row r="15617" spans="2:2" ht="13.85" x14ac:dyDescent="0.3">
      <c r="B15617" s="55"/>
    </row>
    <row r="15618" spans="2:2" ht="13.85" x14ac:dyDescent="0.3">
      <c r="B15618" s="55"/>
    </row>
    <row r="15619" spans="2:2" ht="13.85" x14ac:dyDescent="0.3">
      <c r="B15619" s="55"/>
    </row>
    <row r="15620" spans="2:2" ht="13.85" x14ac:dyDescent="0.3">
      <c r="B15620" s="55"/>
    </row>
    <row r="15621" spans="2:2" ht="13.85" x14ac:dyDescent="0.3">
      <c r="B15621" s="55"/>
    </row>
    <row r="15622" spans="2:2" ht="13.85" x14ac:dyDescent="0.3">
      <c r="B15622" s="55"/>
    </row>
    <row r="15623" spans="2:2" ht="13.85" x14ac:dyDescent="0.3">
      <c r="B15623" s="55"/>
    </row>
    <row r="15624" spans="2:2" ht="13.85" x14ac:dyDescent="0.3">
      <c r="B15624" s="55"/>
    </row>
    <row r="15625" spans="2:2" ht="13.85" x14ac:dyDescent="0.3">
      <c r="B15625" s="55"/>
    </row>
    <row r="15626" spans="2:2" ht="13.85" x14ac:dyDescent="0.3">
      <c r="B15626" s="55"/>
    </row>
    <row r="15627" spans="2:2" ht="13.85" x14ac:dyDescent="0.3">
      <c r="B15627" s="55"/>
    </row>
    <row r="15628" spans="2:2" ht="13.85" x14ac:dyDescent="0.3">
      <c r="B15628" s="55"/>
    </row>
    <row r="15629" spans="2:2" ht="13.85" x14ac:dyDescent="0.3">
      <c r="B15629" s="55"/>
    </row>
    <row r="15630" spans="2:2" ht="13.85" x14ac:dyDescent="0.3">
      <c r="B15630" s="55"/>
    </row>
    <row r="15631" spans="2:2" ht="13.85" x14ac:dyDescent="0.3">
      <c r="B15631" s="55"/>
    </row>
    <row r="15632" spans="2:2" ht="13.85" x14ac:dyDescent="0.3">
      <c r="B15632" s="55"/>
    </row>
    <row r="15633" spans="2:2" ht="13.85" x14ac:dyDescent="0.3">
      <c r="B15633" s="55"/>
    </row>
    <row r="15634" spans="2:2" ht="13.85" x14ac:dyDescent="0.3">
      <c r="B15634" s="55"/>
    </row>
    <row r="15635" spans="2:2" ht="13.85" x14ac:dyDescent="0.3">
      <c r="B15635" s="55"/>
    </row>
    <row r="15636" spans="2:2" ht="13.85" x14ac:dyDescent="0.3">
      <c r="B15636" s="55"/>
    </row>
    <row r="15637" spans="2:2" ht="13.85" x14ac:dyDescent="0.3">
      <c r="B15637" s="55"/>
    </row>
    <row r="15638" spans="2:2" ht="13.85" x14ac:dyDescent="0.3">
      <c r="B15638" s="55"/>
    </row>
    <row r="15639" spans="2:2" ht="13.85" x14ac:dyDescent="0.3">
      <c r="B15639" s="55"/>
    </row>
    <row r="15640" spans="2:2" ht="13.85" x14ac:dyDescent="0.3">
      <c r="B15640" s="55"/>
    </row>
    <row r="15641" spans="2:2" ht="13.85" x14ac:dyDescent="0.3">
      <c r="B15641" s="55"/>
    </row>
    <row r="15642" spans="2:2" ht="13.85" x14ac:dyDescent="0.3">
      <c r="B15642" s="55"/>
    </row>
    <row r="15643" spans="2:2" ht="13.85" x14ac:dyDescent="0.3">
      <c r="B15643" s="55"/>
    </row>
    <row r="15644" spans="2:2" ht="13.85" x14ac:dyDescent="0.3">
      <c r="B15644" s="55"/>
    </row>
    <row r="15645" spans="2:2" ht="13.85" x14ac:dyDescent="0.3">
      <c r="B15645" s="55"/>
    </row>
    <row r="15646" spans="2:2" ht="13.85" x14ac:dyDescent="0.3">
      <c r="B15646" s="55"/>
    </row>
    <row r="15647" spans="2:2" ht="13.85" x14ac:dyDescent="0.3">
      <c r="B15647" s="55"/>
    </row>
    <row r="15648" spans="2:2" ht="13.85" x14ac:dyDescent="0.3">
      <c r="B15648" s="55"/>
    </row>
    <row r="15649" spans="2:2" ht="13.85" x14ac:dyDescent="0.3">
      <c r="B15649" s="55"/>
    </row>
    <row r="15650" spans="2:2" ht="13.85" x14ac:dyDescent="0.3">
      <c r="B15650" s="55"/>
    </row>
    <row r="15651" spans="2:2" ht="13.85" x14ac:dyDescent="0.3">
      <c r="B15651" s="55"/>
    </row>
    <row r="15652" spans="2:2" ht="13.85" x14ac:dyDescent="0.3">
      <c r="B15652" s="55"/>
    </row>
    <row r="15653" spans="2:2" ht="13.85" x14ac:dyDescent="0.3">
      <c r="B15653" s="55"/>
    </row>
    <row r="15654" spans="2:2" ht="13.85" x14ac:dyDescent="0.3">
      <c r="B15654" s="55"/>
    </row>
    <row r="15655" spans="2:2" ht="13.85" x14ac:dyDescent="0.3">
      <c r="B15655" s="55"/>
    </row>
    <row r="15656" spans="2:2" ht="13.85" x14ac:dyDescent="0.3">
      <c r="B15656" s="55"/>
    </row>
    <row r="15657" spans="2:2" ht="13.85" x14ac:dyDescent="0.3">
      <c r="B15657" s="55"/>
    </row>
    <row r="15658" spans="2:2" ht="13.85" x14ac:dyDescent="0.3">
      <c r="B15658" s="55"/>
    </row>
    <row r="15659" spans="2:2" ht="13.85" x14ac:dyDescent="0.3">
      <c r="B15659" s="55"/>
    </row>
    <row r="15660" spans="2:2" ht="13.85" x14ac:dyDescent="0.3">
      <c r="B15660" s="55"/>
    </row>
    <row r="15661" spans="2:2" ht="13.85" x14ac:dyDescent="0.3">
      <c r="B15661" s="55"/>
    </row>
    <row r="15662" spans="2:2" ht="13.85" x14ac:dyDescent="0.3">
      <c r="B15662" s="55"/>
    </row>
    <row r="15663" spans="2:2" ht="13.85" x14ac:dyDescent="0.3">
      <c r="B15663" s="55"/>
    </row>
    <row r="15664" spans="2:2" ht="13.85" x14ac:dyDescent="0.3">
      <c r="B15664" s="55"/>
    </row>
    <row r="15665" spans="2:2" ht="13.85" x14ac:dyDescent="0.3">
      <c r="B15665" s="55"/>
    </row>
    <row r="15666" spans="2:2" ht="13.85" x14ac:dyDescent="0.3">
      <c r="B15666" s="55"/>
    </row>
    <row r="15667" spans="2:2" ht="13.85" x14ac:dyDescent="0.3">
      <c r="B15667" s="55"/>
    </row>
    <row r="15668" spans="2:2" ht="13.85" x14ac:dyDescent="0.3">
      <c r="B15668" s="55"/>
    </row>
    <row r="15669" spans="2:2" ht="13.85" x14ac:dyDescent="0.3">
      <c r="B15669" s="55"/>
    </row>
    <row r="15670" spans="2:2" ht="13.85" x14ac:dyDescent="0.3">
      <c r="B15670" s="55"/>
    </row>
    <row r="15671" spans="2:2" ht="13.85" x14ac:dyDescent="0.3">
      <c r="B15671" s="55"/>
    </row>
    <row r="15672" spans="2:2" ht="13.85" x14ac:dyDescent="0.3">
      <c r="B15672" s="55"/>
    </row>
    <row r="15673" spans="2:2" ht="13.85" x14ac:dyDescent="0.3">
      <c r="B15673" s="55"/>
    </row>
    <row r="15674" spans="2:2" ht="13.85" x14ac:dyDescent="0.3">
      <c r="B15674" s="55"/>
    </row>
    <row r="15675" spans="2:2" ht="13.85" x14ac:dyDescent="0.3">
      <c r="B15675" s="55"/>
    </row>
    <row r="15676" spans="2:2" ht="13.85" x14ac:dyDescent="0.3">
      <c r="B15676" s="55"/>
    </row>
    <row r="15677" spans="2:2" ht="13.85" x14ac:dyDescent="0.3">
      <c r="B15677" s="55"/>
    </row>
    <row r="15678" spans="2:2" ht="13.85" x14ac:dyDescent="0.3">
      <c r="B15678" s="55"/>
    </row>
    <row r="15679" spans="2:2" ht="13.85" x14ac:dyDescent="0.3">
      <c r="B15679" s="55"/>
    </row>
    <row r="15680" spans="2:2" ht="13.85" x14ac:dyDescent="0.3">
      <c r="B15680" s="55"/>
    </row>
    <row r="15681" spans="2:2" ht="13.85" x14ac:dyDescent="0.3">
      <c r="B15681" s="55"/>
    </row>
    <row r="15682" spans="2:2" ht="13.85" x14ac:dyDescent="0.3">
      <c r="B15682" s="55"/>
    </row>
    <row r="15683" spans="2:2" ht="13.85" x14ac:dyDescent="0.3">
      <c r="B15683" s="55"/>
    </row>
    <row r="15684" spans="2:2" ht="13.85" x14ac:dyDescent="0.3">
      <c r="B15684" s="55"/>
    </row>
    <row r="15685" spans="2:2" ht="13.85" x14ac:dyDescent="0.3">
      <c r="B15685" s="55"/>
    </row>
    <row r="15686" spans="2:2" ht="13.85" x14ac:dyDescent="0.3">
      <c r="B15686" s="55"/>
    </row>
    <row r="15687" spans="2:2" ht="13.85" x14ac:dyDescent="0.3">
      <c r="B15687" s="55"/>
    </row>
    <row r="15688" spans="2:2" ht="13.85" x14ac:dyDescent="0.3">
      <c r="B15688" s="55"/>
    </row>
    <row r="15689" spans="2:2" ht="13.85" x14ac:dyDescent="0.3">
      <c r="B15689" s="55"/>
    </row>
    <row r="15690" spans="2:2" ht="13.85" x14ac:dyDescent="0.3">
      <c r="B15690" s="55"/>
    </row>
    <row r="15691" spans="2:2" ht="13.85" x14ac:dyDescent="0.3">
      <c r="B15691" s="55"/>
    </row>
    <row r="15692" spans="2:2" ht="13.85" x14ac:dyDescent="0.3">
      <c r="B15692" s="55"/>
    </row>
    <row r="15693" spans="2:2" ht="13.85" x14ac:dyDescent="0.3">
      <c r="B15693" s="55"/>
    </row>
    <row r="15694" spans="2:2" ht="13.85" x14ac:dyDescent="0.3">
      <c r="B15694" s="55"/>
    </row>
    <row r="15695" spans="2:2" ht="13.85" x14ac:dyDescent="0.3">
      <c r="B15695" s="55"/>
    </row>
    <row r="15696" spans="2:2" ht="13.85" x14ac:dyDescent="0.3">
      <c r="B15696" s="55"/>
    </row>
    <row r="15697" spans="2:2" ht="13.85" x14ac:dyDescent="0.3">
      <c r="B15697" s="55"/>
    </row>
    <row r="15698" spans="2:2" ht="13.85" x14ac:dyDescent="0.3">
      <c r="B15698" s="55"/>
    </row>
    <row r="15699" spans="2:2" ht="13.85" x14ac:dyDescent="0.3">
      <c r="B15699" s="55"/>
    </row>
    <row r="15700" spans="2:2" ht="13.85" x14ac:dyDescent="0.3">
      <c r="B15700" s="55"/>
    </row>
    <row r="15701" spans="2:2" ht="13.85" x14ac:dyDescent="0.3">
      <c r="B15701" s="55"/>
    </row>
    <row r="15702" spans="2:2" ht="13.85" x14ac:dyDescent="0.3">
      <c r="B15702" s="55"/>
    </row>
    <row r="15703" spans="2:2" ht="13.85" x14ac:dyDescent="0.3">
      <c r="B15703" s="55"/>
    </row>
    <row r="15704" spans="2:2" ht="13.85" x14ac:dyDescent="0.3">
      <c r="B15704" s="55"/>
    </row>
    <row r="15705" spans="2:2" ht="13.85" x14ac:dyDescent="0.3">
      <c r="B15705" s="55"/>
    </row>
    <row r="15706" spans="2:2" ht="13.85" x14ac:dyDescent="0.3">
      <c r="B15706" s="55"/>
    </row>
    <row r="15707" spans="2:2" ht="13.85" x14ac:dyDescent="0.3">
      <c r="B15707" s="55"/>
    </row>
    <row r="15708" spans="2:2" ht="13.85" x14ac:dyDescent="0.3">
      <c r="B15708" s="55"/>
    </row>
    <row r="15709" spans="2:2" ht="13.85" x14ac:dyDescent="0.3">
      <c r="B15709" s="55"/>
    </row>
    <row r="15710" spans="2:2" ht="13.85" x14ac:dyDescent="0.3">
      <c r="B15710" s="55"/>
    </row>
    <row r="15711" spans="2:2" ht="13.85" x14ac:dyDescent="0.3">
      <c r="B15711" s="55"/>
    </row>
    <row r="15712" spans="2:2" ht="13.85" x14ac:dyDescent="0.3">
      <c r="B15712" s="55"/>
    </row>
    <row r="15713" spans="2:2" ht="13.85" x14ac:dyDescent="0.3">
      <c r="B15713" s="55"/>
    </row>
    <row r="15714" spans="2:2" ht="13.85" x14ac:dyDescent="0.3">
      <c r="B15714" s="55"/>
    </row>
    <row r="15715" spans="2:2" ht="13.85" x14ac:dyDescent="0.3">
      <c r="B15715" s="55"/>
    </row>
    <row r="15716" spans="2:2" ht="13.85" x14ac:dyDescent="0.3">
      <c r="B15716" s="55"/>
    </row>
    <row r="15717" spans="2:2" ht="13.85" x14ac:dyDescent="0.3">
      <c r="B15717" s="55"/>
    </row>
    <row r="15718" spans="2:2" ht="13.85" x14ac:dyDescent="0.3">
      <c r="B15718" s="55"/>
    </row>
    <row r="15719" spans="2:2" ht="13.85" x14ac:dyDescent="0.3">
      <c r="B15719" s="55"/>
    </row>
    <row r="15720" spans="2:2" ht="13.85" x14ac:dyDescent="0.3">
      <c r="B15720" s="55"/>
    </row>
    <row r="15721" spans="2:2" ht="13.85" x14ac:dyDescent="0.3">
      <c r="B15721" s="55"/>
    </row>
    <row r="15722" spans="2:2" ht="13.85" x14ac:dyDescent="0.3">
      <c r="B15722" s="55"/>
    </row>
    <row r="15723" spans="2:2" ht="13.85" x14ac:dyDescent="0.3">
      <c r="B15723" s="55"/>
    </row>
    <row r="15724" spans="2:2" ht="13.85" x14ac:dyDescent="0.3">
      <c r="B15724" s="55"/>
    </row>
    <row r="15725" spans="2:2" ht="13.85" x14ac:dyDescent="0.3">
      <c r="B15725" s="55"/>
    </row>
    <row r="15726" spans="2:2" ht="13.85" x14ac:dyDescent="0.3">
      <c r="B15726" s="55"/>
    </row>
    <row r="15727" spans="2:2" ht="13.85" x14ac:dyDescent="0.3">
      <c r="B15727" s="55"/>
    </row>
    <row r="15728" spans="2:2" ht="13.85" x14ac:dyDescent="0.3">
      <c r="B15728" s="55"/>
    </row>
    <row r="15729" spans="2:2" ht="13.85" x14ac:dyDescent="0.3">
      <c r="B15729" s="55"/>
    </row>
    <row r="15730" spans="2:2" ht="13.85" x14ac:dyDescent="0.3">
      <c r="B15730" s="55"/>
    </row>
    <row r="15731" spans="2:2" ht="13.85" x14ac:dyDescent="0.3">
      <c r="B15731" s="55"/>
    </row>
    <row r="15732" spans="2:2" ht="13.85" x14ac:dyDescent="0.3">
      <c r="B15732" s="55"/>
    </row>
    <row r="15733" spans="2:2" ht="13.85" x14ac:dyDescent="0.3">
      <c r="B15733" s="55"/>
    </row>
    <row r="15734" spans="2:2" ht="13.85" x14ac:dyDescent="0.3">
      <c r="B15734" s="55"/>
    </row>
    <row r="15735" spans="2:2" ht="13.85" x14ac:dyDescent="0.3">
      <c r="B15735" s="55"/>
    </row>
    <row r="15736" spans="2:2" ht="13.85" x14ac:dyDescent="0.3">
      <c r="B15736" s="55"/>
    </row>
    <row r="15737" spans="2:2" ht="13.85" x14ac:dyDescent="0.3">
      <c r="B15737" s="55"/>
    </row>
    <row r="15738" spans="2:2" ht="13.85" x14ac:dyDescent="0.3">
      <c r="B15738" s="55"/>
    </row>
    <row r="15739" spans="2:2" ht="13.85" x14ac:dyDescent="0.3">
      <c r="B15739" s="55"/>
    </row>
    <row r="15740" spans="2:2" ht="13.85" x14ac:dyDescent="0.3">
      <c r="B15740" s="55"/>
    </row>
    <row r="15741" spans="2:2" ht="13.85" x14ac:dyDescent="0.3">
      <c r="B15741" s="55"/>
    </row>
    <row r="15742" spans="2:2" ht="13.85" x14ac:dyDescent="0.3">
      <c r="B15742" s="55"/>
    </row>
    <row r="15743" spans="2:2" ht="13.85" x14ac:dyDescent="0.3">
      <c r="B15743" s="55"/>
    </row>
    <row r="15744" spans="2:2" ht="13.85" x14ac:dyDescent="0.3">
      <c r="B15744" s="55"/>
    </row>
    <row r="15745" spans="2:2" ht="13.85" x14ac:dyDescent="0.3">
      <c r="B15745" s="55"/>
    </row>
    <row r="15746" spans="2:2" ht="13.85" x14ac:dyDescent="0.3">
      <c r="B15746" s="55"/>
    </row>
    <row r="15747" spans="2:2" ht="13.85" x14ac:dyDescent="0.3">
      <c r="B15747" s="55"/>
    </row>
    <row r="15748" spans="2:2" ht="13.85" x14ac:dyDescent="0.3">
      <c r="B15748" s="55"/>
    </row>
    <row r="15749" spans="2:2" ht="13.85" x14ac:dyDescent="0.3">
      <c r="B15749" s="55"/>
    </row>
    <row r="15750" spans="2:2" ht="13.85" x14ac:dyDescent="0.3">
      <c r="B15750" s="55"/>
    </row>
    <row r="15751" spans="2:2" ht="13.85" x14ac:dyDescent="0.3">
      <c r="B15751" s="55"/>
    </row>
    <row r="15752" spans="2:2" ht="13.85" x14ac:dyDescent="0.3">
      <c r="B15752" s="55"/>
    </row>
    <row r="15753" spans="2:2" ht="13.85" x14ac:dyDescent="0.3">
      <c r="B15753" s="55"/>
    </row>
    <row r="15754" spans="2:2" ht="13.85" x14ac:dyDescent="0.3">
      <c r="B15754" s="55"/>
    </row>
    <row r="15755" spans="2:2" ht="13.85" x14ac:dyDescent="0.3">
      <c r="B15755" s="55"/>
    </row>
    <row r="15756" spans="2:2" ht="13.85" x14ac:dyDescent="0.3">
      <c r="B15756" s="55"/>
    </row>
    <row r="15757" spans="2:2" ht="13.85" x14ac:dyDescent="0.3">
      <c r="B15757" s="55"/>
    </row>
    <row r="15758" spans="2:2" ht="13.85" x14ac:dyDescent="0.3">
      <c r="B15758" s="55"/>
    </row>
    <row r="15759" spans="2:2" ht="13.85" x14ac:dyDescent="0.3">
      <c r="B15759" s="55"/>
    </row>
    <row r="15760" spans="2:2" ht="13.85" x14ac:dyDescent="0.3">
      <c r="B15760" s="55"/>
    </row>
    <row r="15761" spans="2:2" ht="13.85" x14ac:dyDescent="0.3">
      <c r="B15761" s="55"/>
    </row>
    <row r="15762" spans="2:2" ht="13.85" x14ac:dyDescent="0.3">
      <c r="B15762" s="55"/>
    </row>
    <row r="15763" spans="2:2" ht="13.85" x14ac:dyDescent="0.3">
      <c r="B15763" s="55"/>
    </row>
    <row r="15764" spans="2:2" ht="13.85" x14ac:dyDescent="0.3">
      <c r="B15764" s="55"/>
    </row>
    <row r="15765" spans="2:2" ht="13.85" x14ac:dyDescent="0.3">
      <c r="B15765" s="55"/>
    </row>
    <row r="15766" spans="2:2" ht="13.85" x14ac:dyDescent="0.3">
      <c r="B15766" s="55"/>
    </row>
    <row r="15767" spans="2:2" ht="13.85" x14ac:dyDescent="0.3">
      <c r="B15767" s="55"/>
    </row>
    <row r="15768" spans="2:2" ht="13.85" x14ac:dyDescent="0.3">
      <c r="B15768" s="55"/>
    </row>
    <row r="15769" spans="2:2" ht="13.85" x14ac:dyDescent="0.3">
      <c r="B15769" s="55"/>
    </row>
    <row r="15770" spans="2:2" ht="13.85" x14ac:dyDescent="0.3">
      <c r="B15770" s="55"/>
    </row>
    <row r="15771" spans="2:2" ht="13.85" x14ac:dyDescent="0.3">
      <c r="B15771" s="55"/>
    </row>
    <row r="15772" spans="2:2" ht="13.85" x14ac:dyDescent="0.3">
      <c r="B15772" s="55"/>
    </row>
    <row r="15773" spans="2:2" ht="13.85" x14ac:dyDescent="0.3">
      <c r="B15773" s="55"/>
    </row>
    <row r="15774" spans="2:2" ht="13.85" x14ac:dyDescent="0.3">
      <c r="B15774" s="55"/>
    </row>
    <row r="15775" spans="2:2" ht="13.85" x14ac:dyDescent="0.3">
      <c r="B15775" s="55"/>
    </row>
    <row r="15776" spans="2:2" ht="13.85" x14ac:dyDescent="0.3">
      <c r="B15776" s="55"/>
    </row>
    <row r="15777" spans="2:2" ht="13.85" x14ac:dyDescent="0.3">
      <c r="B15777" s="55"/>
    </row>
    <row r="15778" spans="2:2" ht="13.85" x14ac:dyDescent="0.3">
      <c r="B15778" s="55"/>
    </row>
    <row r="15779" spans="2:2" ht="13.85" x14ac:dyDescent="0.3">
      <c r="B15779" s="55"/>
    </row>
    <row r="15780" spans="2:2" ht="13.85" x14ac:dyDescent="0.3">
      <c r="B15780" s="55"/>
    </row>
    <row r="15781" spans="2:2" ht="13.85" x14ac:dyDescent="0.3">
      <c r="B15781" s="55"/>
    </row>
    <row r="15782" spans="2:2" ht="13.85" x14ac:dyDescent="0.3">
      <c r="B15782" s="55"/>
    </row>
    <row r="15783" spans="2:2" ht="13.85" x14ac:dyDescent="0.3">
      <c r="B15783" s="55"/>
    </row>
    <row r="15784" spans="2:2" ht="13.85" x14ac:dyDescent="0.3">
      <c r="B15784" s="55"/>
    </row>
    <row r="15785" spans="2:2" ht="13.85" x14ac:dyDescent="0.3">
      <c r="B15785" s="55"/>
    </row>
    <row r="15786" spans="2:2" ht="13.85" x14ac:dyDescent="0.3">
      <c r="B15786" s="55"/>
    </row>
    <row r="15787" spans="2:2" ht="13.85" x14ac:dyDescent="0.3">
      <c r="B15787" s="55"/>
    </row>
    <row r="15788" spans="2:2" ht="13.85" x14ac:dyDescent="0.3">
      <c r="B15788" s="55"/>
    </row>
    <row r="15789" spans="2:2" ht="13.85" x14ac:dyDescent="0.3">
      <c r="B15789" s="55"/>
    </row>
    <row r="15790" spans="2:2" ht="13.85" x14ac:dyDescent="0.3">
      <c r="B15790" s="55"/>
    </row>
    <row r="15791" spans="2:2" ht="13.85" x14ac:dyDescent="0.3">
      <c r="B15791" s="55"/>
    </row>
    <row r="15792" spans="2:2" ht="13.85" x14ac:dyDescent="0.3">
      <c r="B15792" s="55"/>
    </row>
    <row r="15793" spans="2:2" ht="13.85" x14ac:dyDescent="0.3">
      <c r="B15793" s="55"/>
    </row>
    <row r="15794" spans="2:2" ht="13.85" x14ac:dyDescent="0.3">
      <c r="B15794" s="55"/>
    </row>
    <row r="15795" spans="2:2" ht="13.85" x14ac:dyDescent="0.3">
      <c r="B15795" s="55"/>
    </row>
    <row r="15796" spans="2:2" ht="13.85" x14ac:dyDescent="0.3">
      <c r="B15796" s="55"/>
    </row>
    <row r="15797" spans="2:2" ht="13.85" x14ac:dyDescent="0.3">
      <c r="B15797" s="55"/>
    </row>
    <row r="15798" spans="2:2" ht="13.85" x14ac:dyDescent="0.3">
      <c r="B15798" s="55"/>
    </row>
    <row r="15799" spans="2:2" ht="13.85" x14ac:dyDescent="0.3">
      <c r="B15799" s="55"/>
    </row>
    <row r="15800" spans="2:2" ht="13.85" x14ac:dyDescent="0.3">
      <c r="B15800" s="55"/>
    </row>
    <row r="15801" spans="2:2" ht="13.85" x14ac:dyDescent="0.3">
      <c r="B15801" s="55"/>
    </row>
    <row r="15802" spans="2:2" ht="13.85" x14ac:dyDescent="0.3">
      <c r="B15802" s="55"/>
    </row>
    <row r="15803" spans="2:2" ht="13.85" x14ac:dyDescent="0.3">
      <c r="B15803" s="55"/>
    </row>
    <row r="15804" spans="2:2" ht="13.85" x14ac:dyDescent="0.3">
      <c r="B15804" s="55"/>
    </row>
    <row r="15805" spans="2:2" ht="13.85" x14ac:dyDescent="0.3">
      <c r="B15805" s="55"/>
    </row>
    <row r="15806" spans="2:2" ht="13.85" x14ac:dyDescent="0.3">
      <c r="B15806" s="55"/>
    </row>
    <row r="15807" spans="2:2" ht="13.85" x14ac:dyDescent="0.3">
      <c r="B15807" s="55"/>
    </row>
    <row r="15808" spans="2:2" ht="13.85" x14ac:dyDescent="0.3">
      <c r="B15808" s="55"/>
    </row>
    <row r="15809" spans="2:2" ht="13.85" x14ac:dyDescent="0.3">
      <c r="B15809" s="55"/>
    </row>
    <row r="15810" spans="2:2" ht="13.85" x14ac:dyDescent="0.3">
      <c r="B15810" s="55"/>
    </row>
    <row r="15811" spans="2:2" ht="13.85" x14ac:dyDescent="0.3">
      <c r="B15811" s="55"/>
    </row>
    <row r="15812" spans="2:2" ht="13.85" x14ac:dyDescent="0.3">
      <c r="B15812" s="55"/>
    </row>
    <row r="15813" spans="2:2" ht="13.85" x14ac:dyDescent="0.3">
      <c r="B15813" s="55"/>
    </row>
    <row r="15814" spans="2:2" ht="13.85" x14ac:dyDescent="0.3">
      <c r="B15814" s="55"/>
    </row>
    <row r="15815" spans="2:2" ht="13.85" x14ac:dyDescent="0.3">
      <c r="B15815" s="55"/>
    </row>
    <row r="15816" spans="2:2" ht="13.85" x14ac:dyDescent="0.3">
      <c r="B15816" s="55"/>
    </row>
    <row r="15817" spans="2:2" ht="13.85" x14ac:dyDescent="0.3">
      <c r="B15817" s="55"/>
    </row>
    <row r="15818" spans="2:2" ht="13.85" x14ac:dyDescent="0.3">
      <c r="B15818" s="55"/>
    </row>
    <row r="15819" spans="2:2" ht="13.85" x14ac:dyDescent="0.3">
      <c r="B15819" s="55"/>
    </row>
    <row r="15820" spans="2:2" ht="13.85" x14ac:dyDescent="0.3">
      <c r="B15820" s="55"/>
    </row>
    <row r="15821" spans="2:2" ht="13.85" x14ac:dyDescent="0.3">
      <c r="B15821" s="55"/>
    </row>
    <row r="15822" spans="2:2" ht="13.85" x14ac:dyDescent="0.3">
      <c r="B15822" s="55"/>
    </row>
    <row r="15823" spans="2:2" ht="13.85" x14ac:dyDescent="0.3">
      <c r="B15823" s="55"/>
    </row>
    <row r="15824" spans="2:2" ht="13.85" x14ac:dyDescent="0.3">
      <c r="B15824" s="55"/>
    </row>
    <row r="15825" spans="2:2" ht="13.85" x14ac:dyDescent="0.3">
      <c r="B15825" s="55"/>
    </row>
    <row r="15826" spans="2:2" ht="13.85" x14ac:dyDescent="0.3">
      <c r="B15826" s="55"/>
    </row>
    <row r="15827" spans="2:2" ht="13.85" x14ac:dyDescent="0.3">
      <c r="B15827" s="55"/>
    </row>
    <row r="15828" spans="2:2" ht="13.85" x14ac:dyDescent="0.3">
      <c r="B15828" s="55"/>
    </row>
    <row r="15829" spans="2:2" ht="13.85" x14ac:dyDescent="0.3">
      <c r="B15829" s="55"/>
    </row>
    <row r="15830" spans="2:2" ht="13.85" x14ac:dyDescent="0.3">
      <c r="B15830" s="55"/>
    </row>
    <row r="15831" spans="2:2" ht="13.85" x14ac:dyDescent="0.3">
      <c r="B15831" s="55"/>
    </row>
    <row r="15832" spans="2:2" ht="13.85" x14ac:dyDescent="0.3">
      <c r="B15832" s="55"/>
    </row>
    <row r="15833" spans="2:2" ht="13.85" x14ac:dyDescent="0.3">
      <c r="B15833" s="55"/>
    </row>
    <row r="15834" spans="2:2" ht="13.85" x14ac:dyDescent="0.3">
      <c r="B15834" s="55"/>
    </row>
    <row r="15835" spans="2:2" ht="13.85" x14ac:dyDescent="0.3">
      <c r="B15835" s="55"/>
    </row>
    <row r="15836" spans="2:2" ht="13.85" x14ac:dyDescent="0.3">
      <c r="B15836" s="55"/>
    </row>
    <row r="15837" spans="2:2" ht="13.85" x14ac:dyDescent="0.3">
      <c r="B15837" s="55"/>
    </row>
    <row r="15838" spans="2:2" ht="13.85" x14ac:dyDescent="0.3">
      <c r="B15838" s="55"/>
    </row>
    <row r="15839" spans="2:2" ht="13.85" x14ac:dyDescent="0.3">
      <c r="B15839" s="55"/>
    </row>
    <row r="15840" spans="2:2" ht="13.85" x14ac:dyDescent="0.3">
      <c r="B15840" s="55"/>
    </row>
    <row r="15841" spans="2:2" ht="13.85" x14ac:dyDescent="0.3">
      <c r="B15841" s="55"/>
    </row>
    <row r="15842" spans="2:2" ht="13.85" x14ac:dyDescent="0.3">
      <c r="B15842" s="55"/>
    </row>
    <row r="15843" spans="2:2" ht="13.85" x14ac:dyDescent="0.3">
      <c r="B15843" s="55"/>
    </row>
    <row r="15844" spans="2:2" ht="13.85" x14ac:dyDescent="0.3">
      <c r="B15844" s="55"/>
    </row>
    <row r="15845" spans="2:2" ht="13.85" x14ac:dyDescent="0.3">
      <c r="B15845" s="55"/>
    </row>
    <row r="15846" spans="2:2" ht="13.85" x14ac:dyDescent="0.3">
      <c r="B15846" s="55"/>
    </row>
    <row r="15847" spans="2:2" ht="13.85" x14ac:dyDescent="0.3">
      <c r="B15847" s="55"/>
    </row>
    <row r="15848" spans="2:2" ht="13.85" x14ac:dyDescent="0.3">
      <c r="B15848" s="55"/>
    </row>
    <row r="15849" spans="2:2" ht="13.85" x14ac:dyDescent="0.3">
      <c r="B15849" s="55"/>
    </row>
    <row r="15850" spans="2:2" ht="13.85" x14ac:dyDescent="0.3">
      <c r="B15850" s="55"/>
    </row>
    <row r="15851" spans="2:2" ht="13.85" x14ac:dyDescent="0.3">
      <c r="B15851" s="55"/>
    </row>
    <row r="15852" spans="2:2" ht="13.85" x14ac:dyDescent="0.3">
      <c r="B15852" s="55"/>
    </row>
    <row r="15853" spans="2:2" ht="13.85" x14ac:dyDescent="0.3">
      <c r="B15853" s="55"/>
    </row>
    <row r="15854" spans="2:2" ht="13.85" x14ac:dyDescent="0.3">
      <c r="B15854" s="55"/>
    </row>
    <row r="15855" spans="2:2" ht="13.85" x14ac:dyDescent="0.3">
      <c r="B15855" s="55"/>
    </row>
    <row r="15856" spans="2:2" ht="13.85" x14ac:dyDescent="0.3">
      <c r="B15856" s="55"/>
    </row>
    <row r="15857" spans="2:2" ht="13.85" x14ac:dyDescent="0.3">
      <c r="B15857" s="55"/>
    </row>
    <row r="15858" spans="2:2" ht="13.85" x14ac:dyDescent="0.3">
      <c r="B15858" s="55"/>
    </row>
    <row r="15859" spans="2:2" ht="13.85" x14ac:dyDescent="0.3">
      <c r="B15859" s="55"/>
    </row>
    <row r="15860" spans="2:2" ht="13.85" x14ac:dyDescent="0.3">
      <c r="B15860" s="55"/>
    </row>
    <row r="15861" spans="2:2" ht="13.85" x14ac:dyDescent="0.3">
      <c r="B15861" s="55"/>
    </row>
    <row r="15862" spans="2:2" ht="13.85" x14ac:dyDescent="0.3">
      <c r="B15862" s="55"/>
    </row>
    <row r="15863" spans="2:2" ht="13.85" x14ac:dyDescent="0.3">
      <c r="B15863" s="55"/>
    </row>
    <row r="15864" spans="2:2" ht="13.85" x14ac:dyDescent="0.3">
      <c r="B15864" s="55"/>
    </row>
    <row r="15865" spans="2:2" ht="13.85" x14ac:dyDescent="0.3">
      <c r="B15865" s="55"/>
    </row>
    <row r="15866" spans="2:2" ht="13.85" x14ac:dyDescent="0.3">
      <c r="B15866" s="55"/>
    </row>
    <row r="15867" spans="2:2" ht="13.85" x14ac:dyDescent="0.3">
      <c r="B15867" s="55"/>
    </row>
    <row r="15868" spans="2:2" ht="13.85" x14ac:dyDescent="0.3">
      <c r="B15868" s="55"/>
    </row>
    <row r="15869" spans="2:2" ht="13.85" x14ac:dyDescent="0.3">
      <c r="B15869" s="55"/>
    </row>
    <row r="15870" spans="2:2" ht="13.85" x14ac:dyDescent="0.3">
      <c r="B15870" s="55"/>
    </row>
    <row r="15871" spans="2:2" ht="13.85" x14ac:dyDescent="0.3">
      <c r="B15871" s="55"/>
    </row>
    <row r="15872" spans="2:2" ht="13.85" x14ac:dyDescent="0.3">
      <c r="B15872" s="55"/>
    </row>
    <row r="15873" spans="2:2" ht="13.85" x14ac:dyDescent="0.3">
      <c r="B15873" s="55"/>
    </row>
    <row r="15874" spans="2:2" ht="13.85" x14ac:dyDescent="0.3">
      <c r="B15874" s="55"/>
    </row>
    <row r="15875" spans="2:2" ht="13.85" x14ac:dyDescent="0.3">
      <c r="B15875" s="55"/>
    </row>
    <row r="15876" spans="2:2" ht="13.85" x14ac:dyDescent="0.3">
      <c r="B15876" s="55"/>
    </row>
    <row r="15877" spans="2:2" ht="13.85" x14ac:dyDescent="0.3">
      <c r="B15877" s="55"/>
    </row>
    <row r="15878" spans="2:2" ht="13.85" x14ac:dyDescent="0.3">
      <c r="B15878" s="55"/>
    </row>
    <row r="15879" spans="2:2" ht="13.85" x14ac:dyDescent="0.3">
      <c r="B15879" s="55"/>
    </row>
    <row r="15880" spans="2:2" ht="13.85" x14ac:dyDescent="0.3">
      <c r="B15880" s="55"/>
    </row>
    <row r="15881" spans="2:2" ht="13.85" x14ac:dyDescent="0.3">
      <c r="B15881" s="55"/>
    </row>
    <row r="15882" spans="2:2" ht="13.85" x14ac:dyDescent="0.3">
      <c r="B15882" s="55"/>
    </row>
    <row r="15883" spans="2:2" ht="13.85" x14ac:dyDescent="0.3">
      <c r="B15883" s="55"/>
    </row>
    <row r="15884" spans="2:2" ht="13.85" x14ac:dyDescent="0.3">
      <c r="B15884" s="55"/>
    </row>
    <row r="15885" spans="2:2" ht="13.85" x14ac:dyDescent="0.3">
      <c r="B15885" s="55"/>
    </row>
    <row r="15886" spans="2:2" ht="13.85" x14ac:dyDescent="0.3">
      <c r="B15886" s="55"/>
    </row>
    <row r="15887" spans="2:2" ht="13.85" x14ac:dyDescent="0.3">
      <c r="B15887" s="55"/>
    </row>
    <row r="15888" spans="2:2" ht="13.85" x14ac:dyDescent="0.3">
      <c r="B15888" s="55"/>
    </row>
    <row r="15889" spans="2:2" ht="13.85" x14ac:dyDescent="0.3">
      <c r="B15889" s="55"/>
    </row>
    <row r="15890" spans="2:2" ht="13.85" x14ac:dyDescent="0.3">
      <c r="B15890" s="55"/>
    </row>
    <row r="15891" spans="2:2" ht="13.85" x14ac:dyDescent="0.3">
      <c r="B15891" s="55"/>
    </row>
    <row r="15892" spans="2:2" ht="13.85" x14ac:dyDescent="0.3">
      <c r="B15892" s="55"/>
    </row>
    <row r="15893" spans="2:2" ht="13.85" x14ac:dyDescent="0.3">
      <c r="B15893" s="55"/>
    </row>
    <row r="15894" spans="2:2" ht="13.85" x14ac:dyDescent="0.3">
      <c r="B15894" s="55"/>
    </row>
    <row r="15895" spans="2:2" ht="13.85" x14ac:dyDescent="0.3">
      <c r="B15895" s="55"/>
    </row>
    <row r="15896" spans="2:2" ht="13.85" x14ac:dyDescent="0.3">
      <c r="B15896" s="55"/>
    </row>
    <row r="15897" spans="2:2" ht="13.85" x14ac:dyDescent="0.3">
      <c r="B15897" s="55"/>
    </row>
    <row r="15898" spans="2:2" ht="13.85" x14ac:dyDescent="0.3">
      <c r="B15898" s="55"/>
    </row>
    <row r="15899" spans="2:2" ht="13.85" x14ac:dyDescent="0.3">
      <c r="B15899" s="55"/>
    </row>
    <row r="15900" spans="2:2" ht="13.85" x14ac:dyDescent="0.3">
      <c r="B15900" s="55"/>
    </row>
    <row r="15901" spans="2:2" ht="13.85" x14ac:dyDescent="0.3">
      <c r="B15901" s="55"/>
    </row>
    <row r="15902" spans="2:2" ht="13.85" x14ac:dyDescent="0.3">
      <c r="B15902" s="55"/>
    </row>
    <row r="15903" spans="2:2" ht="13.85" x14ac:dyDescent="0.3">
      <c r="B15903" s="55"/>
    </row>
    <row r="15904" spans="2:2" ht="13.85" x14ac:dyDescent="0.3">
      <c r="B15904" s="55"/>
    </row>
    <row r="15905" spans="2:2" ht="13.85" x14ac:dyDescent="0.3">
      <c r="B15905" s="55"/>
    </row>
    <row r="15906" spans="2:2" ht="13.85" x14ac:dyDescent="0.3">
      <c r="B15906" s="55"/>
    </row>
    <row r="15907" spans="2:2" ht="13.85" x14ac:dyDescent="0.3">
      <c r="B15907" s="55"/>
    </row>
    <row r="15908" spans="2:2" ht="13.85" x14ac:dyDescent="0.3">
      <c r="B15908" s="55"/>
    </row>
    <row r="15909" spans="2:2" ht="13.85" x14ac:dyDescent="0.3">
      <c r="B15909" s="55"/>
    </row>
    <row r="15910" spans="2:2" ht="13.85" x14ac:dyDescent="0.3">
      <c r="B15910" s="55"/>
    </row>
    <row r="15911" spans="2:2" ht="13.85" x14ac:dyDescent="0.3">
      <c r="B15911" s="55"/>
    </row>
    <row r="15912" spans="2:2" ht="13.85" x14ac:dyDescent="0.3">
      <c r="B15912" s="55"/>
    </row>
    <row r="15913" spans="2:2" ht="13.85" x14ac:dyDescent="0.3">
      <c r="B15913" s="55"/>
    </row>
    <row r="15914" spans="2:2" ht="13.85" x14ac:dyDescent="0.3">
      <c r="B15914" s="55"/>
    </row>
    <row r="15915" spans="2:2" ht="13.85" x14ac:dyDescent="0.3">
      <c r="B15915" s="55"/>
    </row>
    <row r="15916" spans="2:2" ht="13.85" x14ac:dyDescent="0.3">
      <c r="B15916" s="55"/>
    </row>
    <row r="15917" spans="2:2" ht="13.85" x14ac:dyDescent="0.3">
      <c r="B15917" s="55"/>
    </row>
    <row r="15918" spans="2:2" ht="13.85" x14ac:dyDescent="0.3">
      <c r="B15918" s="55"/>
    </row>
    <row r="15919" spans="2:2" ht="13.85" x14ac:dyDescent="0.3">
      <c r="B15919" s="55"/>
    </row>
    <row r="15920" spans="2:2" ht="13.85" x14ac:dyDescent="0.3">
      <c r="B15920" s="55"/>
    </row>
    <row r="15921" spans="2:2" ht="13.85" x14ac:dyDescent="0.3">
      <c r="B15921" s="55"/>
    </row>
    <row r="15922" spans="2:2" ht="13.85" x14ac:dyDescent="0.3">
      <c r="B15922" s="55"/>
    </row>
    <row r="15923" spans="2:2" ht="13.85" x14ac:dyDescent="0.3">
      <c r="B15923" s="55"/>
    </row>
    <row r="15924" spans="2:2" ht="13.85" x14ac:dyDescent="0.3">
      <c r="B15924" s="55"/>
    </row>
    <row r="15925" spans="2:2" ht="13.85" x14ac:dyDescent="0.3">
      <c r="B15925" s="55"/>
    </row>
    <row r="15926" spans="2:2" ht="13.85" x14ac:dyDescent="0.3">
      <c r="B15926" s="55"/>
    </row>
    <row r="15927" spans="2:2" ht="13.85" x14ac:dyDescent="0.3">
      <c r="B15927" s="55"/>
    </row>
    <row r="15928" spans="2:2" ht="13.85" x14ac:dyDescent="0.3">
      <c r="B15928" s="55"/>
    </row>
    <row r="15929" spans="2:2" ht="13.85" x14ac:dyDescent="0.3">
      <c r="B15929" s="55"/>
    </row>
    <row r="15930" spans="2:2" ht="13.85" x14ac:dyDescent="0.3">
      <c r="B15930" s="55"/>
    </row>
    <row r="15931" spans="2:2" ht="13.85" x14ac:dyDescent="0.3">
      <c r="B15931" s="55"/>
    </row>
    <row r="15932" spans="2:2" ht="13.85" x14ac:dyDescent="0.3">
      <c r="B15932" s="55"/>
    </row>
    <row r="15933" spans="2:2" ht="13.85" x14ac:dyDescent="0.3">
      <c r="B15933" s="55"/>
    </row>
    <row r="15934" spans="2:2" ht="13.85" x14ac:dyDescent="0.3">
      <c r="B15934" s="55"/>
    </row>
    <row r="15935" spans="2:2" ht="13.85" x14ac:dyDescent="0.3">
      <c r="B15935" s="55"/>
    </row>
    <row r="15936" spans="2:2" ht="13.85" x14ac:dyDescent="0.3">
      <c r="B15936" s="55"/>
    </row>
    <row r="15937" spans="2:2" ht="13.85" x14ac:dyDescent="0.3">
      <c r="B15937" s="55"/>
    </row>
    <row r="15938" spans="2:2" ht="13.85" x14ac:dyDescent="0.3">
      <c r="B15938" s="55"/>
    </row>
    <row r="15939" spans="2:2" ht="13.85" x14ac:dyDescent="0.3">
      <c r="B15939" s="55"/>
    </row>
    <row r="15940" spans="2:2" ht="13.85" x14ac:dyDescent="0.3">
      <c r="B15940" s="55"/>
    </row>
    <row r="15941" spans="2:2" ht="13.85" x14ac:dyDescent="0.3">
      <c r="B15941" s="55"/>
    </row>
    <row r="15942" spans="2:2" ht="13.85" x14ac:dyDescent="0.3">
      <c r="B15942" s="55"/>
    </row>
    <row r="15943" spans="2:2" ht="13.85" x14ac:dyDescent="0.3">
      <c r="B15943" s="55"/>
    </row>
    <row r="15944" spans="2:2" ht="13.85" x14ac:dyDescent="0.3">
      <c r="B15944" s="55"/>
    </row>
    <row r="15945" spans="2:2" ht="13.85" x14ac:dyDescent="0.3">
      <c r="B15945" s="55"/>
    </row>
    <row r="15946" spans="2:2" ht="13.85" x14ac:dyDescent="0.3">
      <c r="B15946" s="55"/>
    </row>
    <row r="15947" spans="2:2" ht="13.85" x14ac:dyDescent="0.3">
      <c r="B15947" s="55"/>
    </row>
    <row r="15948" spans="2:2" ht="13.85" x14ac:dyDescent="0.3">
      <c r="B15948" s="55"/>
    </row>
    <row r="15949" spans="2:2" ht="13.85" x14ac:dyDescent="0.3">
      <c r="B15949" s="55"/>
    </row>
    <row r="15950" spans="2:2" ht="13.85" x14ac:dyDescent="0.3">
      <c r="B15950" s="55"/>
    </row>
    <row r="15951" spans="2:2" ht="13.85" x14ac:dyDescent="0.3">
      <c r="B15951" s="55"/>
    </row>
    <row r="15952" spans="2:2" ht="13.85" x14ac:dyDescent="0.3">
      <c r="B15952" s="55"/>
    </row>
    <row r="15953" spans="2:2" ht="13.85" x14ac:dyDescent="0.3">
      <c r="B15953" s="55"/>
    </row>
    <row r="15954" spans="2:2" ht="13.85" x14ac:dyDescent="0.3">
      <c r="B15954" s="55"/>
    </row>
    <row r="15955" spans="2:2" ht="13.85" x14ac:dyDescent="0.3">
      <c r="B15955" s="55"/>
    </row>
    <row r="15956" spans="2:2" ht="13.85" x14ac:dyDescent="0.3">
      <c r="B15956" s="55"/>
    </row>
    <row r="15957" spans="2:2" ht="13.85" x14ac:dyDescent="0.3">
      <c r="B15957" s="55"/>
    </row>
    <row r="15958" spans="2:2" ht="13.85" x14ac:dyDescent="0.3">
      <c r="B15958" s="55"/>
    </row>
    <row r="15959" spans="2:2" ht="13.85" x14ac:dyDescent="0.3">
      <c r="B15959" s="55"/>
    </row>
    <row r="15960" spans="2:2" ht="13.85" x14ac:dyDescent="0.3">
      <c r="B15960" s="55"/>
    </row>
    <row r="15961" spans="2:2" ht="13.85" x14ac:dyDescent="0.3">
      <c r="B15961" s="55"/>
    </row>
    <row r="15962" spans="2:2" ht="13.85" x14ac:dyDescent="0.3">
      <c r="B15962" s="55"/>
    </row>
    <row r="15963" spans="2:2" ht="13.85" x14ac:dyDescent="0.3">
      <c r="B15963" s="55"/>
    </row>
    <row r="15964" spans="2:2" ht="13.85" x14ac:dyDescent="0.3">
      <c r="B15964" s="55"/>
    </row>
    <row r="15965" spans="2:2" ht="13.85" x14ac:dyDescent="0.3">
      <c r="B15965" s="55"/>
    </row>
    <row r="15966" spans="2:2" ht="13.85" x14ac:dyDescent="0.3">
      <c r="B15966" s="55"/>
    </row>
    <row r="15967" spans="2:2" ht="13.85" x14ac:dyDescent="0.3">
      <c r="B15967" s="55"/>
    </row>
    <row r="15968" spans="2:2" ht="13.85" x14ac:dyDescent="0.3">
      <c r="B15968" s="55"/>
    </row>
    <row r="15969" spans="2:2" ht="13.85" x14ac:dyDescent="0.3">
      <c r="B15969" s="55"/>
    </row>
    <row r="15970" spans="2:2" ht="13.85" x14ac:dyDescent="0.3">
      <c r="B15970" s="55"/>
    </row>
    <row r="15971" spans="2:2" ht="13.85" x14ac:dyDescent="0.3">
      <c r="B15971" s="55"/>
    </row>
    <row r="15972" spans="2:2" ht="13.85" x14ac:dyDescent="0.3">
      <c r="B15972" s="55"/>
    </row>
    <row r="15973" spans="2:2" ht="13.85" x14ac:dyDescent="0.3">
      <c r="B15973" s="55"/>
    </row>
    <row r="15974" spans="2:2" ht="13.85" x14ac:dyDescent="0.3">
      <c r="B15974" s="55"/>
    </row>
    <row r="15975" spans="2:2" ht="13.85" x14ac:dyDescent="0.3">
      <c r="B15975" s="55"/>
    </row>
    <row r="15976" spans="2:2" ht="13.85" x14ac:dyDescent="0.3">
      <c r="B15976" s="55"/>
    </row>
    <row r="15977" spans="2:2" ht="13.85" x14ac:dyDescent="0.3">
      <c r="B15977" s="55"/>
    </row>
    <row r="15978" spans="2:2" ht="13.85" x14ac:dyDescent="0.3">
      <c r="B15978" s="55"/>
    </row>
    <row r="15979" spans="2:2" ht="13.85" x14ac:dyDescent="0.3">
      <c r="B15979" s="55"/>
    </row>
    <row r="15980" spans="2:2" ht="13.85" x14ac:dyDescent="0.3">
      <c r="B15980" s="55"/>
    </row>
    <row r="15981" spans="2:2" ht="13.85" x14ac:dyDescent="0.3">
      <c r="B15981" s="55"/>
    </row>
    <row r="15982" spans="2:2" ht="13.85" x14ac:dyDescent="0.3">
      <c r="B15982" s="55"/>
    </row>
    <row r="15983" spans="2:2" ht="13.85" x14ac:dyDescent="0.3">
      <c r="B15983" s="55"/>
    </row>
    <row r="15984" spans="2:2" ht="13.85" x14ac:dyDescent="0.3">
      <c r="B15984" s="55"/>
    </row>
    <row r="15985" spans="2:2" ht="13.85" x14ac:dyDescent="0.3">
      <c r="B15985" s="55"/>
    </row>
    <row r="15986" spans="2:2" ht="13.85" x14ac:dyDescent="0.3">
      <c r="B15986" s="55"/>
    </row>
    <row r="15987" spans="2:2" ht="13.85" x14ac:dyDescent="0.3">
      <c r="B15987" s="55"/>
    </row>
    <row r="15988" spans="2:2" ht="13.85" x14ac:dyDescent="0.3">
      <c r="B15988" s="55"/>
    </row>
    <row r="15989" spans="2:2" ht="13.85" x14ac:dyDescent="0.3">
      <c r="B15989" s="55"/>
    </row>
    <row r="15990" spans="2:2" ht="13.85" x14ac:dyDescent="0.3">
      <c r="B15990" s="55"/>
    </row>
    <row r="15991" spans="2:2" ht="13.85" x14ac:dyDescent="0.3">
      <c r="B15991" s="55"/>
    </row>
    <row r="15992" spans="2:2" ht="13.85" x14ac:dyDescent="0.3">
      <c r="B15992" s="55"/>
    </row>
    <row r="15993" spans="2:2" ht="13.85" x14ac:dyDescent="0.3">
      <c r="B15993" s="55"/>
    </row>
    <row r="15994" spans="2:2" ht="13.85" x14ac:dyDescent="0.3">
      <c r="B15994" s="55"/>
    </row>
    <row r="15995" spans="2:2" ht="13.85" x14ac:dyDescent="0.3">
      <c r="B15995" s="55"/>
    </row>
    <row r="15996" spans="2:2" ht="13.85" x14ac:dyDescent="0.3">
      <c r="B15996" s="55"/>
    </row>
    <row r="15997" spans="2:2" ht="13.85" x14ac:dyDescent="0.3">
      <c r="B15997" s="55"/>
    </row>
    <row r="15998" spans="2:2" ht="13.85" x14ac:dyDescent="0.3">
      <c r="B15998" s="55"/>
    </row>
    <row r="15999" spans="2:2" ht="13.85" x14ac:dyDescent="0.3">
      <c r="B15999" s="55"/>
    </row>
    <row r="16000" spans="2:2" ht="13.85" x14ac:dyDescent="0.3">
      <c r="B16000" s="55"/>
    </row>
    <row r="16001" spans="2:2" ht="13.85" x14ac:dyDescent="0.3">
      <c r="B16001" s="55"/>
    </row>
    <row r="16002" spans="2:2" ht="13.85" x14ac:dyDescent="0.3">
      <c r="B16002" s="55"/>
    </row>
    <row r="16003" spans="2:2" ht="13.85" x14ac:dyDescent="0.3">
      <c r="B16003" s="55"/>
    </row>
    <row r="16004" spans="2:2" ht="13.85" x14ac:dyDescent="0.3">
      <c r="B16004" s="55"/>
    </row>
    <row r="16005" spans="2:2" ht="13.85" x14ac:dyDescent="0.3">
      <c r="B16005" s="55"/>
    </row>
    <row r="16006" spans="2:2" ht="13.85" x14ac:dyDescent="0.3">
      <c r="B16006" s="55"/>
    </row>
    <row r="16007" spans="2:2" ht="13.85" x14ac:dyDescent="0.3">
      <c r="B16007" s="55"/>
    </row>
    <row r="16008" spans="2:2" ht="13.85" x14ac:dyDescent="0.3">
      <c r="B16008" s="55"/>
    </row>
    <row r="16009" spans="2:2" ht="13.85" x14ac:dyDescent="0.3">
      <c r="B16009" s="55"/>
    </row>
    <row r="16010" spans="2:2" ht="13.85" x14ac:dyDescent="0.3">
      <c r="B16010" s="55"/>
    </row>
    <row r="16011" spans="2:2" ht="13.85" x14ac:dyDescent="0.3">
      <c r="B16011" s="55"/>
    </row>
    <row r="16012" spans="2:2" ht="13.85" x14ac:dyDescent="0.3">
      <c r="B16012" s="55"/>
    </row>
    <row r="16013" spans="2:2" ht="13.85" x14ac:dyDescent="0.3">
      <c r="B16013" s="55"/>
    </row>
    <row r="16014" spans="2:2" ht="13.85" x14ac:dyDescent="0.3">
      <c r="B16014" s="55"/>
    </row>
    <row r="16015" spans="2:2" ht="13.85" x14ac:dyDescent="0.3">
      <c r="B16015" s="55"/>
    </row>
    <row r="16016" spans="2:2" ht="13.85" x14ac:dyDescent="0.3">
      <c r="B16016" s="55"/>
    </row>
    <row r="16017" spans="2:2" ht="13.85" x14ac:dyDescent="0.3">
      <c r="B16017" s="55"/>
    </row>
    <row r="16018" spans="2:2" ht="13.85" x14ac:dyDescent="0.3">
      <c r="B16018" s="55"/>
    </row>
    <row r="16019" spans="2:2" ht="13.85" x14ac:dyDescent="0.3">
      <c r="B16019" s="55"/>
    </row>
    <row r="16020" spans="2:2" ht="13.85" x14ac:dyDescent="0.3">
      <c r="B16020" s="55"/>
    </row>
    <row r="16021" spans="2:2" ht="13.85" x14ac:dyDescent="0.3">
      <c r="B16021" s="55"/>
    </row>
    <row r="16022" spans="2:2" ht="13.85" x14ac:dyDescent="0.3">
      <c r="B16022" s="55"/>
    </row>
    <row r="16023" spans="2:2" ht="13.85" x14ac:dyDescent="0.3">
      <c r="B16023" s="55"/>
    </row>
    <row r="16024" spans="2:2" ht="13.85" x14ac:dyDescent="0.3">
      <c r="B16024" s="55"/>
    </row>
    <row r="16025" spans="2:2" ht="13.85" x14ac:dyDescent="0.3">
      <c r="B16025" s="55"/>
    </row>
    <row r="16026" spans="2:2" ht="13.85" x14ac:dyDescent="0.3">
      <c r="B16026" s="55"/>
    </row>
    <row r="16027" spans="2:2" ht="13.85" x14ac:dyDescent="0.3">
      <c r="B16027" s="55"/>
    </row>
    <row r="16028" spans="2:2" ht="13.85" x14ac:dyDescent="0.3">
      <c r="B16028" s="55"/>
    </row>
    <row r="16029" spans="2:2" ht="13.85" x14ac:dyDescent="0.3">
      <c r="B16029" s="55"/>
    </row>
    <row r="16030" spans="2:2" ht="13.85" x14ac:dyDescent="0.3">
      <c r="B16030" s="55"/>
    </row>
    <row r="16031" spans="2:2" ht="13.85" x14ac:dyDescent="0.3">
      <c r="B16031" s="55"/>
    </row>
    <row r="16032" spans="2:2" ht="13.85" x14ac:dyDescent="0.3">
      <c r="B16032" s="55"/>
    </row>
    <row r="16033" spans="2:2" ht="13.85" x14ac:dyDescent="0.3">
      <c r="B16033" s="55"/>
    </row>
    <row r="16034" spans="2:2" ht="13.85" x14ac:dyDescent="0.3">
      <c r="B16034" s="55"/>
    </row>
    <row r="16035" spans="2:2" ht="13.85" x14ac:dyDescent="0.3">
      <c r="B16035" s="55"/>
    </row>
    <row r="16036" spans="2:2" ht="13.85" x14ac:dyDescent="0.3">
      <c r="B16036" s="55"/>
    </row>
    <row r="16037" spans="2:2" ht="13.85" x14ac:dyDescent="0.3">
      <c r="B16037" s="55"/>
    </row>
    <row r="16038" spans="2:2" ht="13.85" x14ac:dyDescent="0.3">
      <c r="B16038" s="55"/>
    </row>
    <row r="16039" spans="2:2" ht="13.85" x14ac:dyDescent="0.3">
      <c r="B16039" s="55"/>
    </row>
    <row r="16040" spans="2:2" ht="13.85" x14ac:dyDescent="0.3">
      <c r="B16040" s="55"/>
    </row>
    <row r="16041" spans="2:2" ht="13.85" x14ac:dyDescent="0.3">
      <c r="B16041" s="55"/>
    </row>
    <row r="16042" spans="2:2" ht="13.85" x14ac:dyDescent="0.3">
      <c r="B16042" s="55"/>
    </row>
    <row r="16043" spans="2:2" ht="13.85" x14ac:dyDescent="0.3">
      <c r="B16043" s="55"/>
    </row>
    <row r="16044" spans="2:2" ht="13.85" x14ac:dyDescent="0.3">
      <c r="B16044" s="55"/>
    </row>
    <row r="16045" spans="2:2" ht="13.85" x14ac:dyDescent="0.3">
      <c r="B16045" s="55"/>
    </row>
    <row r="16046" spans="2:2" ht="13.85" x14ac:dyDescent="0.3">
      <c r="B16046" s="55"/>
    </row>
    <row r="16047" spans="2:2" ht="13.85" x14ac:dyDescent="0.3">
      <c r="B16047" s="55"/>
    </row>
    <row r="16048" spans="2:2" ht="13.85" x14ac:dyDescent="0.3">
      <c r="B16048" s="55"/>
    </row>
    <row r="16049" spans="2:2" ht="13.85" x14ac:dyDescent="0.3">
      <c r="B16049" s="55"/>
    </row>
    <row r="16050" spans="2:2" ht="13.85" x14ac:dyDescent="0.3">
      <c r="B16050" s="55"/>
    </row>
    <row r="16051" spans="2:2" ht="13.85" x14ac:dyDescent="0.3">
      <c r="B16051" s="55"/>
    </row>
    <row r="16052" spans="2:2" ht="13.85" x14ac:dyDescent="0.3">
      <c r="B16052" s="55"/>
    </row>
    <row r="16053" spans="2:2" ht="13.85" x14ac:dyDescent="0.3">
      <c r="B16053" s="55"/>
    </row>
    <row r="16054" spans="2:2" ht="13.85" x14ac:dyDescent="0.3">
      <c r="B16054" s="55"/>
    </row>
    <row r="16055" spans="2:2" ht="13.85" x14ac:dyDescent="0.3">
      <c r="B16055" s="55"/>
    </row>
    <row r="16056" spans="2:2" ht="13.85" x14ac:dyDescent="0.3">
      <c r="B16056" s="55"/>
    </row>
    <row r="16057" spans="2:2" ht="13.85" x14ac:dyDescent="0.3">
      <c r="B16057" s="55"/>
    </row>
    <row r="16058" spans="2:2" ht="13.85" x14ac:dyDescent="0.3">
      <c r="B16058" s="55"/>
    </row>
    <row r="16059" spans="2:2" ht="13.85" x14ac:dyDescent="0.3">
      <c r="B16059" s="55"/>
    </row>
    <row r="16060" spans="2:2" ht="13.85" x14ac:dyDescent="0.3">
      <c r="B16060" s="55"/>
    </row>
    <row r="16061" spans="2:2" ht="13.85" x14ac:dyDescent="0.3">
      <c r="B16061" s="55"/>
    </row>
    <row r="16062" spans="2:2" ht="13.85" x14ac:dyDescent="0.3">
      <c r="B16062" s="55"/>
    </row>
    <row r="16063" spans="2:2" ht="13.85" x14ac:dyDescent="0.3">
      <c r="B16063" s="55"/>
    </row>
    <row r="16064" spans="2:2" ht="13.85" x14ac:dyDescent="0.3">
      <c r="B16064" s="55"/>
    </row>
    <row r="16065" spans="2:2" ht="13.85" x14ac:dyDescent="0.3">
      <c r="B16065" s="55"/>
    </row>
    <row r="16066" spans="2:2" ht="13.85" x14ac:dyDescent="0.3">
      <c r="B16066" s="55"/>
    </row>
    <row r="16067" spans="2:2" ht="13.85" x14ac:dyDescent="0.3">
      <c r="B16067" s="55"/>
    </row>
    <row r="16068" spans="2:2" ht="13.85" x14ac:dyDescent="0.3">
      <c r="B16068" s="55"/>
    </row>
    <row r="16069" spans="2:2" ht="13.85" x14ac:dyDescent="0.3">
      <c r="B16069" s="55"/>
    </row>
    <row r="16070" spans="2:2" ht="13.85" x14ac:dyDescent="0.3">
      <c r="B16070" s="55"/>
    </row>
    <row r="16071" spans="2:2" ht="13.85" x14ac:dyDescent="0.3">
      <c r="B16071" s="55"/>
    </row>
    <row r="16072" spans="2:2" ht="13.85" x14ac:dyDescent="0.3">
      <c r="B16072" s="55"/>
    </row>
    <row r="16073" spans="2:2" ht="13.85" x14ac:dyDescent="0.3">
      <c r="B16073" s="55"/>
    </row>
    <row r="16074" spans="2:2" ht="13.85" x14ac:dyDescent="0.3">
      <c r="B16074" s="55"/>
    </row>
    <row r="16075" spans="2:2" ht="13.85" x14ac:dyDescent="0.3">
      <c r="B16075" s="55"/>
    </row>
    <row r="16076" spans="2:2" ht="13.85" x14ac:dyDescent="0.3">
      <c r="B16076" s="55"/>
    </row>
    <row r="16077" spans="2:2" ht="13.85" x14ac:dyDescent="0.3">
      <c r="B16077" s="55"/>
    </row>
    <row r="16078" spans="2:2" ht="13.85" x14ac:dyDescent="0.3">
      <c r="B16078" s="55"/>
    </row>
    <row r="16079" spans="2:2" ht="13.85" x14ac:dyDescent="0.3">
      <c r="B16079" s="55"/>
    </row>
    <row r="16080" spans="2:2" ht="13.85" x14ac:dyDescent="0.3">
      <c r="B16080" s="55"/>
    </row>
    <row r="16081" spans="2:2" ht="13.85" x14ac:dyDescent="0.3">
      <c r="B16081" s="55"/>
    </row>
    <row r="16082" spans="2:2" ht="13.85" x14ac:dyDescent="0.3">
      <c r="B16082" s="55"/>
    </row>
    <row r="16083" spans="2:2" ht="13.85" x14ac:dyDescent="0.3">
      <c r="B16083" s="55"/>
    </row>
    <row r="16084" spans="2:2" ht="13.85" x14ac:dyDescent="0.3">
      <c r="B16084" s="55"/>
    </row>
    <row r="16085" spans="2:2" ht="13.85" x14ac:dyDescent="0.3">
      <c r="B16085" s="55"/>
    </row>
    <row r="16086" spans="2:2" ht="13.85" x14ac:dyDescent="0.3">
      <c r="B16086" s="55"/>
    </row>
    <row r="16087" spans="2:2" ht="13.85" x14ac:dyDescent="0.3">
      <c r="B16087" s="55"/>
    </row>
    <row r="16088" spans="2:2" ht="13.85" x14ac:dyDescent="0.3">
      <c r="B16088" s="55"/>
    </row>
    <row r="16089" spans="2:2" ht="13.85" x14ac:dyDescent="0.3">
      <c r="B16089" s="55"/>
    </row>
    <row r="16090" spans="2:2" ht="13.85" x14ac:dyDescent="0.3">
      <c r="B16090" s="55"/>
    </row>
    <row r="16091" spans="2:2" ht="13.85" x14ac:dyDescent="0.3">
      <c r="B16091" s="55"/>
    </row>
    <row r="16092" spans="2:2" ht="13.85" x14ac:dyDescent="0.3">
      <c r="B16092" s="55"/>
    </row>
    <row r="16093" spans="2:2" ht="13.85" x14ac:dyDescent="0.3">
      <c r="B16093" s="55"/>
    </row>
    <row r="16094" spans="2:2" ht="13.85" x14ac:dyDescent="0.3">
      <c r="B16094" s="55"/>
    </row>
    <row r="16095" spans="2:2" ht="13.85" x14ac:dyDescent="0.3">
      <c r="B16095" s="55"/>
    </row>
    <row r="16096" spans="2:2" ht="13.85" x14ac:dyDescent="0.3">
      <c r="B16096" s="55"/>
    </row>
    <row r="16097" spans="2:2" ht="13.85" x14ac:dyDescent="0.3">
      <c r="B16097" s="55"/>
    </row>
    <row r="16098" spans="2:2" ht="13.85" x14ac:dyDescent="0.3">
      <c r="B16098" s="55"/>
    </row>
    <row r="16099" spans="2:2" ht="13.85" x14ac:dyDescent="0.3">
      <c r="B16099" s="55"/>
    </row>
    <row r="16100" spans="2:2" ht="13.85" x14ac:dyDescent="0.3">
      <c r="B16100" s="55"/>
    </row>
    <row r="16101" spans="2:2" ht="13.85" x14ac:dyDescent="0.3">
      <c r="B16101" s="55"/>
    </row>
    <row r="16102" spans="2:2" ht="13.85" x14ac:dyDescent="0.3">
      <c r="B16102" s="55"/>
    </row>
    <row r="16103" spans="2:2" ht="13.85" x14ac:dyDescent="0.3">
      <c r="B16103" s="55"/>
    </row>
    <row r="16104" spans="2:2" ht="13.85" x14ac:dyDescent="0.3">
      <c r="B16104" s="55"/>
    </row>
    <row r="16105" spans="2:2" ht="13.85" x14ac:dyDescent="0.3">
      <c r="B16105" s="55"/>
    </row>
    <row r="16106" spans="2:2" ht="13.85" x14ac:dyDescent="0.3">
      <c r="B16106" s="55"/>
    </row>
    <row r="16107" spans="2:2" ht="13.85" x14ac:dyDescent="0.3">
      <c r="B16107" s="55"/>
    </row>
    <row r="16108" spans="2:2" ht="13.85" x14ac:dyDescent="0.3">
      <c r="B16108" s="55"/>
    </row>
    <row r="16109" spans="2:2" ht="13.85" x14ac:dyDescent="0.3">
      <c r="B16109" s="55"/>
    </row>
    <row r="16110" spans="2:2" ht="13.85" x14ac:dyDescent="0.3">
      <c r="B16110" s="55"/>
    </row>
    <row r="16111" spans="2:2" ht="13.85" x14ac:dyDescent="0.3">
      <c r="B16111" s="55"/>
    </row>
    <row r="16112" spans="2:2" ht="13.85" x14ac:dyDescent="0.3">
      <c r="B16112" s="55"/>
    </row>
    <row r="16113" spans="2:2" ht="13.85" x14ac:dyDescent="0.3">
      <c r="B16113" s="55"/>
    </row>
    <row r="16114" spans="2:2" ht="13.85" x14ac:dyDescent="0.3">
      <c r="B16114" s="55"/>
    </row>
    <row r="16115" spans="2:2" ht="13.85" x14ac:dyDescent="0.3">
      <c r="B16115" s="55"/>
    </row>
    <row r="16116" spans="2:2" ht="13.85" x14ac:dyDescent="0.3">
      <c r="B16116" s="55"/>
    </row>
    <row r="16117" spans="2:2" ht="13.85" x14ac:dyDescent="0.3">
      <c r="B16117" s="55"/>
    </row>
    <row r="16118" spans="2:2" ht="13.85" x14ac:dyDescent="0.3">
      <c r="B16118" s="55"/>
    </row>
    <row r="16119" spans="2:2" ht="13.85" x14ac:dyDescent="0.3">
      <c r="B16119" s="55"/>
    </row>
    <row r="16120" spans="2:2" ht="13.85" x14ac:dyDescent="0.3">
      <c r="B16120" s="55"/>
    </row>
    <row r="16121" spans="2:2" ht="13.85" x14ac:dyDescent="0.3">
      <c r="B16121" s="55"/>
    </row>
    <row r="16122" spans="2:2" ht="13.85" x14ac:dyDescent="0.3">
      <c r="B16122" s="55"/>
    </row>
    <row r="16123" spans="2:2" ht="13.85" x14ac:dyDescent="0.3">
      <c r="B16123" s="55"/>
    </row>
    <row r="16124" spans="2:2" ht="13.85" x14ac:dyDescent="0.3">
      <c r="B16124" s="55"/>
    </row>
    <row r="16125" spans="2:2" ht="13.85" x14ac:dyDescent="0.3">
      <c r="B16125" s="55"/>
    </row>
    <row r="16126" spans="2:2" ht="13.85" x14ac:dyDescent="0.3">
      <c r="B16126" s="55"/>
    </row>
    <row r="16127" spans="2:2" ht="13.85" x14ac:dyDescent="0.3">
      <c r="B16127" s="55"/>
    </row>
    <row r="16128" spans="2:2" ht="13.85" x14ac:dyDescent="0.3">
      <c r="B16128" s="55"/>
    </row>
    <row r="16129" spans="2:2" ht="13.85" x14ac:dyDescent="0.3">
      <c r="B16129" s="55"/>
    </row>
    <row r="16130" spans="2:2" ht="13.85" x14ac:dyDescent="0.3">
      <c r="B16130" s="55"/>
    </row>
    <row r="16131" spans="2:2" ht="13.85" x14ac:dyDescent="0.3">
      <c r="B16131" s="55"/>
    </row>
    <row r="16132" spans="2:2" ht="13.85" x14ac:dyDescent="0.3">
      <c r="B16132" s="55"/>
    </row>
    <row r="16133" spans="2:2" ht="13.85" x14ac:dyDescent="0.3">
      <c r="B16133" s="55"/>
    </row>
    <row r="16134" spans="2:2" ht="13.85" x14ac:dyDescent="0.3">
      <c r="B16134" s="55"/>
    </row>
    <row r="16135" spans="2:2" ht="13.85" x14ac:dyDescent="0.3">
      <c r="B16135" s="55"/>
    </row>
    <row r="16136" spans="2:2" ht="13.85" x14ac:dyDescent="0.3">
      <c r="B16136" s="55"/>
    </row>
    <row r="16137" spans="2:2" ht="13.85" x14ac:dyDescent="0.3">
      <c r="B16137" s="55"/>
    </row>
    <row r="16138" spans="2:2" ht="13.85" x14ac:dyDescent="0.3">
      <c r="B16138" s="55"/>
    </row>
    <row r="16139" spans="2:2" ht="13.85" x14ac:dyDescent="0.3">
      <c r="B16139" s="55"/>
    </row>
    <row r="16140" spans="2:2" ht="13.85" x14ac:dyDescent="0.3">
      <c r="B16140" s="55"/>
    </row>
    <row r="16141" spans="2:2" ht="13.85" x14ac:dyDescent="0.3">
      <c r="B16141" s="55"/>
    </row>
    <row r="16142" spans="2:2" ht="13.85" x14ac:dyDescent="0.3">
      <c r="B16142" s="55"/>
    </row>
    <row r="16143" spans="2:2" ht="13.85" x14ac:dyDescent="0.3">
      <c r="B16143" s="55"/>
    </row>
    <row r="16144" spans="2:2" ht="13.85" x14ac:dyDescent="0.3">
      <c r="B16144" s="55"/>
    </row>
    <row r="16145" spans="2:2" ht="13.85" x14ac:dyDescent="0.3">
      <c r="B16145" s="55"/>
    </row>
    <row r="16146" spans="2:2" ht="13.85" x14ac:dyDescent="0.3">
      <c r="B16146" s="55"/>
    </row>
    <row r="16147" spans="2:2" ht="13.85" x14ac:dyDescent="0.3">
      <c r="B16147" s="55"/>
    </row>
    <row r="16148" spans="2:2" ht="13.85" x14ac:dyDescent="0.3">
      <c r="B16148" s="55"/>
    </row>
    <row r="16149" spans="2:2" ht="13.85" x14ac:dyDescent="0.3">
      <c r="B16149" s="55"/>
    </row>
    <row r="16150" spans="2:2" ht="13.85" x14ac:dyDescent="0.3">
      <c r="B16150" s="55"/>
    </row>
    <row r="16151" spans="2:2" ht="13.85" x14ac:dyDescent="0.3">
      <c r="B16151" s="55"/>
    </row>
    <row r="16152" spans="2:2" ht="13.85" x14ac:dyDescent="0.3">
      <c r="B16152" s="55"/>
    </row>
    <row r="16153" spans="2:2" ht="13.85" x14ac:dyDescent="0.3">
      <c r="B16153" s="55"/>
    </row>
    <row r="16154" spans="2:2" ht="13.85" x14ac:dyDescent="0.3">
      <c r="B16154" s="55"/>
    </row>
    <row r="16155" spans="2:2" ht="13.85" x14ac:dyDescent="0.3">
      <c r="B16155" s="55"/>
    </row>
    <row r="16156" spans="2:2" ht="13.85" x14ac:dyDescent="0.3">
      <c r="B16156" s="55"/>
    </row>
    <row r="16157" spans="2:2" ht="13.85" x14ac:dyDescent="0.3">
      <c r="B16157" s="55"/>
    </row>
    <row r="16158" spans="2:2" ht="13.85" x14ac:dyDescent="0.3">
      <c r="B16158" s="55"/>
    </row>
    <row r="16159" spans="2:2" ht="13.85" x14ac:dyDescent="0.3">
      <c r="B16159" s="55"/>
    </row>
    <row r="16160" spans="2:2" ht="13.85" x14ac:dyDescent="0.3">
      <c r="B16160" s="55"/>
    </row>
    <row r="16161" spans="2:2" ht="13.85" x14ac:dyDescent="0.3">
      <c r="B16161" s="55"/>
    </row>
    <row r="16162" spans="2:2" ht="13.85" x14ac:dyDescent="0.3">
      <c r="B16162" s="55"/>
    </row>
    <row r="16163" spans="2:2" ht="13.85" x14ac:dyDescent="0.3">
      <c r="B16163" s="55"/>
    </row>
    <row r="16164" spans="2:2" ht="13.85" x14ac:dyDescent="0.3">
      <c r="B16164" s="55"/>
    </row>
    <row r="16165" spans="2:2" ht="13.85" x14ac:dyDescent="0.3">
      <c r="B16165" s="55"/>
    </row>
    <row r="16166" spans="2:2" ht="13.85" x14ac:dyDescent="0.3">
      <c r="B16166" s="55"/>
    </row>
    <row r="16167" spans="2:2" ht="13.85" x14ac:dyDescent="0.3">
      <c r="B16167" s="55"/>
    </row>
    <row r="16168" spans="2:2" ht="13.85" x14ac:dyDescent="0.3">
      <c r="B16168" s="55"/>
    </row>
    <row r="16169" spans="2:2" ht="13.85" x14ac:dyDescent="0.3">
      <c r="B16169" s="55"/>
    </row>
    <row r="16170" spans="2:2" ht="13.85" x14ac:dyDescent="0.3">
      <c r="B16170" s="55"/>
    </row>
    <row r="16171" spans="2:2" ht="13.85" x14ac:dyDescent="0.3">
      <c r="B16171" s="55"/>
    </row>
    <row r="16172" spans="2:2" ht="13.85" x14ac:dyDescent="0.3">
      <c r="B16172" s="55"/>
    </row>
    <row r="16173" spans="2:2" ht="13.85" x14ac:dyDescent="0.3">
      <c r="B16173" s="55"/>
    </row>
    <row r="16174" spans="2:2" ht="13.85" x14ac:dyDescent="0.3">
      <c r="B16174" s="55"/>
    </row>
    <row r="16175" spans="2:2" ht="13.85" x14ac:dyDescent="0.3">
      <c r="B16175" s="55"/>
    </row>
    <row r="16176" spans="2:2" ht="13.85" x14ac:dyDescent="0.3">
      <c r="B16176" s="55"/>
    </row>
    <row r="16177" spans="2:2" ht="13.85" x14ac:dyDescent="0.3">
      <c r="B16177" s="55"/>
    </row>
    <row r="16178" spans="2:2" ht="13.85" x14ac:dyDescent="0.3">
      <c r="B16178" s="55"/>
    </row>
    <row r="16179" spans="2:2" ht="13.85" x14ac:dyDescent="0.3">
      <c r="B16179" s="55"/>
    </row>
    <row r="16180" spans="2:2" ht="13.85" x14ac:dyDescent="0.3">
      <c r="B16180" s="55"/>
    </row>
    <row r="16181" spans="2:2" ht="13.85" x14ac:dyDescent="0.3">
      <c r="B16181" s="55"/>
    </row>
    <row r="16182" spans="2:2" ht="13.85" x14ac:dyDescent="0.3">
      <c r="B16182" s="55"/>
    </row>
    <row r="16183" spans="2:2" ht="13.85" x14ac:dyDescent="0.3">
      <c r="B16183" s="55"/>
    </row>
    <row r="16184" spans="2:2" ht="13.85" x14ac:dyDescent="0.3">
      <c r="B16184" s="55"/>
    </row>
    <row r="16185" spans="2:2" ht="13.85" x14ac:dyDescent="0.3">
      <c r="B16185" s="55"/>
    </row>
    <row r="16186" spans="2:2" ht="13.85" x14ac:dyDescent="0.3">
      <c r="B16186" s="55"/>
    </row>
    <row r="16187" spans="2:2" ht="13.85" x14ac:dyDescent="0.3">
      <c r="B16187" s="55"/>
    </row>
    <row r="16188" spans="2:2" ht="13.85" x14ac:dyDescent="0.3">
      <c r="B16188" s="55"/>
    </row>
    <row r="16189" spans="2:2" ht="13.85" x14ac:dyDescent="0.3">
      <c r="B16189" s="55"/>
    </row>
    <row r="16190" spans="2:2" ht="13.85" x14ac:dyDescent="0.3">
      <c r="B16190" s="55"/>
    </row>
    <row r="16191" spans="2:2" ht="13.85" x14ac:dyDescent="0.3">
      <c r="B16191" s="55"/>
    </row>
    <row r="16192" spans="2:2" ht="13.85" x14ac:dyDescent="0.3">
      <c r="B16192" s="55"/>
    </row>
    <row r="16193" spans="2:2" ht="13.85" x14ac:dyDescent="0.3">
      <c r="B16193" s="55"/>
    </row>
    <row r="16194" spans="2:2" ht="13.85" x14ac:dyDescent="0.3">
      <c r="B16194" s="55"/>
    </row>
    <row r="16195" spans="2:2" ht="13.85" x14ac:dyDescent="0.3">
      <c r="B16195" s="55"/>
    </row>
    <row r="16196" spans="2:2" ht="13.85" x14ac:dyDescent="0.3">
      <c r="B16196" s="55"/>
    </row>
    <row r="16197" spans="2:2" ht="13.85" x14ac:dyDescent="0.3">
      <c r="B16197" s="55"/>
    </row>
    <row r="16198" spans="2:2" ht="13.85" x14ac:dyDescent="0.3">
      <c r="B16198" s="55"/>
    </row>
    <row r="16199" spans="2:2" ht="13.85" x14ac:dyDescent="0.3">
      <c r="B16199" s="55"/>
    </row>
    <row r="16200" spans="2:2" ht="13.85" x14ac:dyDescent="0.3">
      <c r="B16200" s="55"/>
    </row>
    <row r="16201" spans="2:2" ht="13.85" x14ac:dyDescent="0.3">
      <c r="B16201" s="55"/>
    </row>
    <row r="16202" spans="2:2" ht="13.85" x14ac:dyDescent="0.3">
      <c r="B16202" s="55"/>
    </row>
    <row r="16203" spans="2:2" ht="13.85" x14ac:dyDescent="0.3">
      <c r="B16203" s="55"/>
    </row>
    <row r="16204" spans="2:2" ht="13.85" x14ac:dyDescent="0.3">
      <c r="B16204" s="55"/>
    </row>
    <row r="16205" spans="2:2" ht="13.85" x14ac:dyDescent="0.3">
      <c r="B16205" s="55"/>
    </row>
    <row r="16206" spans="2:2" ht="13.85" x14ac:dyDescent="0.3">
      <c r="B16206" s="55"/>
    </row>
    <row r="16207" spans="2:2" ht="13.85" x14ac:dyDescent="0.3">
      <c r="B16207" s="55"/>
    </row>
    <row r="16208" spans="2:2" ht="13.85" x14ac:dyDescent="0.3">
      <c r="B16208" s="55"/>
    </row>
    <row r="16209" spans="2:2" ht="13.85" x14ac:dyDescent="0.3">
      <c r="B16209" s="55"/>
    </row>
    <row r="16210" spans="2:2" ht="13.85" x14ac:dyDescent="0.3">
      <c r="B16210" s="55"/>
    </row>
    <row r="16211" spans="2:2" ht="13.85" x14ac:dyDescent="0.3">
      <c r="B16211" s="55"/>
    </row>
    <row r="16212" spans="2:2" ht="13.85" x14ac:dyDescent="0.3">
      <c r="B16212" s="55"/>
    </row>
    <row r="16213" spans="2:2" ht="13.85" x14ac:dyDescent="0.3">
      <c r="B16213" s="55"/>
    </row>
    <row r="16214" spans="2:2" ht="13.85" x14ac:dyDescent="0.3">
      <c r="B16214" s="55"/>
    </row>
    <row r="16215" spans="2:2" ht="13.85" x14ac:dyDescent="0.3">
      <c r="B16215" s="55"/>
    </row>
    <row r="16216" spans="2:2" ht="13.85" x14ac:dyDescent="0.3">
      <c r="B16216" s="55"/>
    </row>
    <row r="16217" spans="2:2" ht="13.85" x14ac:dyDescent="0.3">
      <c r="B16217" s="55"/>
    </row>
    <row r="16218" spans="2:2" ht="13.85" x14ac:dyDescent="0.3">
      <c r="B16218" s="55"/>
    </row>
    <row r="16219" spans="2:2" ht="13.85" x14ac:dyDescent="0.3">
      <c r="B16219" s="55"/>
    </row>
    <row r="16220" spans="2:2" ht="13.85" x14ac:dyDescent="0.3">
      <c r="B16220" s="55"/>
    </row>
    <row r="16221" spans="2:2" ht="13.85" x14ac:dyDescent="0.3">
      <c r="B16221" s="55"/>
    </row>
    <row r="16222" spans="2:2" ht="13.85" x14ac:dyDescent="0.3">
      <c r="B16222" s="55"/>
    </row>
    <row r="16223" spans="2:2" ht="13.85" x14ac:dyDescent="0.3">
      <c r="B16223" s="55"/>
    </row>
    <row r="16224" spans="2:2" ht="13.85" x14ac:dyDescent="0.3">
      <c r="B16224" s="55"/>
    </row>
    <row r="16225" spans="2:2" ht="13.85" x14ac:dyDescent="0.3">
      <c r="B16225" s="55"/>
    </row>
    <row r="16226" spans="2:2" ht="13.85" x14ac:dyDescent="0.3">
      <c r="B16226" s="55"/>
    </row>
    <row r="16227" spans="2:2" ht="13.85" x14ac:dyDescent="0.3">
      <c r="B16227" s="55"/>
    </row>
    <row r="16228" spans="2:2" ht="13.85" x14ac:dyDescent="0.3">
      <c r="B16228" s="55"/>
    </row>
    <row r="16229" spans="2:2" ht="13.85" x14ac:dyDescent="0.3">
      <c r="B16229" s="55"/>
    </row>
    <row r="16230" spans="2:2" ht="13.85" x14ac:dyDescent="0.3">
      <c r="B16230" s="55"/>
    </row>
    <row r="16231" spans="2:2" ht="13.85" x14ac:dyDescent="0.3">
      <c r="B16231" s="55"/>
    </row>
    <row r="16232" spans="2:2" ht="13.85" x14ac:dyDescent="0.3">
      <c r="B16232" s="55"/>
    </row>
    <row r="16233" spans="2:2" ht="13.85" x14ac:dyDescent="0.3">
      <c r="B16233" s="55"/>
    </row>
    <row r="16234" spans="2:2" ht="13.85" x14ac:dyDescent="0.3">
      <c r="B16234" s="55"/>
    </row>
    <row r="16235" spans="2:2" ht="13.85" x14ac:dyDescent="0.3">
      <c r="B16235" s="55"/>
    </row>
    <row r="16236" spans="2:2" ht="13.85" x14ac:dyDescent="0.3">
      <c r="B16236" s="55"/>
    </row>
    <row r="16237" spans="2:2" ht="13.85" x14ac:dyDescent="0.3">
      <c r="B16237" s="55"/>
    </row>
    <row r="16238" spans="2:2" ht="13.85" x14ac:dyDescent="0.3">
      <c r="B16238" s="55"/>
    </row>
    <row r="16239" spans="2:2" ht="13.85" x14ac:dyDescent="0.3">
      <c r="B16239" s="55"/>
    </row>
    <row r="16240" spans="2:2" ht="13.85" x14ac:dyDescent="0.3">
      <c r="B16240" s="55"/>
    </row>
    <row r="16241" spans="2:2" ht="13.85" x14ac:dyDescent="0.3">
      <c r="B16241" s="55"/>
    </row>
    <row r="16242" spans="2:2" ht="13.85" x14ac:dyDescent="0.3">
      <c r="B16242" s="55"/>
    </row>
    <row r="16243" spans="2:2" ht="13.85" x14ac:dyDescent="0.3">
      <c r="B16243" s="55"/>
    </row>
    <row r="16244" spans="2:2" ht="13.85" x14ac:dyDescent="0.3">
      <c r="B16244" s="55"/>
    </row>
    <row r="16245" spans="2:2" ht="13.85" x14ac:dyDescent="0.3">
      <c r="B16245" s="55"/>
    </row>
    <row r="16246" spans="2:2" ht="13.85" x14ac:dyDescent="0.3">
      <c r="B16246" s="55"/>
    </row>
    <row r="16247" spans="2:2" ht="13.85" x14ac:dyDescent="0.3">
      <c r="B16247" s="55"/>
    </row>
    <row r="16248" spans="2:2" ht="13.85" x14ac:dyDescent="0.3">
      <c r="B16248" s="55"/>
    </row>
    <row r="16249" spans="2:2" ht="13.85" x14ac:dyDescent="0.3">
      <c r="B16249" s="55"/>
    </row>
    <row r="16250" spans="2:2" ht="13.85" x14ac:dyDescent="0.3">
      <c r="B16250" s="55"/>
    </row>
    <row r="16251" spans="2:2" ht="13.85" x14ac:dyDescent="0.3">
      <c r="B16251" s="55"/>
    </row>
    <row r="16252" spans="2:2" ht="13.85" x14ac:dyDescent="0.3">
      <c r="B16252" s="55"/>
    </row>
    <row r="16253" spans="2:2" ht="13.85" x14ac:dyDescent="0.3">
      <c r="B16253" s="55"/>
    </row>
    <row r="16254" spans="2:2" ht="13.85" x14ac:dyDescent="0.3">
      <c r="B16254" s="55"/>
    </row>
    <row r="16255" spans="2:2" ht="13.85" x14ac:dyDescent="0.3">
      <c r="B16255" s="55"/>
    </row>
    <row r="16256" spans="2:2" ht="13.85" x14ac:dyDescent="0.3">
      <c r="B16256" s="55"/>
    </row>
    <row r="16257" spans="2:2" ht="13.85" x14ac:dyDescent="0.3">
      <c r="B16257" s="55"/>
    </row>
    <row r="16258" spans="2:2" ht="13.85" x14ac:dyDescent="0.3">
      <c r="B16258" s="55"/>
    </row>
    <row r="16259" spans="2:2" ht="13.85" x14ac:dyDescent="0.3">
      <c r="B16259" s="55"/>
    </row>
    <row r="16260" spans="2:2" ht="13.85" x14ac:dyDescent="0.3">
      <c r="B16260" s="55"/>
    </row>
    <row r="16261" spans="2:2" ht="13.85" x14ac:dyDescent="0.3">
      <c r="B16261" s="55"/>
    </row>
    <row r="16262" spans="2:2" ht="13.85" x14ac:dyDescent="0.3">
      <c r="B16262" s="55"/>
    </row>
    <row r="16263" spans="2:2" ht="13.85" x14ac:dyDescent="0.3">
      <c r="B16263" s="55"/>
    </row>
    <row r="16264" spans="2:2" ht="13.85" x14ac:dyDescent="0.3">
      <c r="B16264" s="55"/>
    </row>
    <row r="16265" spans="2:2" ht="13.85" x14ac:dyDescent="0.3">
      <c r="B16265" s="55"/>
    </row>
    <row r="16266" spans="2:2" ht="13.85" x14ac:dyDescent="0.3">
      <c r="B16266" s="55"/>
    </row>
    <row r="16267" spans="2:2" ht="13.85" x14ac:dyDescent="0.3">
      <c r="B16267" s="55"/>
    </row>
    <row r="16268" spans="2:2" ht="13.85" x14ac:dyDescent="0.3">
      <c r="B16268" s="55"/>
    </row>
    <row r="16269" spans="2:2" ht="13.85" x14ac:dyDescent="0.3">
      <c r="B16269" s="55"/>
    </row>
    <row r="16270" spans="2:2" ht="13.85" x14ac:dyDescent="0.3">
      <c r="B16270" s="55"/>
    </row>
    <row r="16271" spans="2:2" ht="13.85" x14ac:dyDescent="0.3">
      <c r="B16271" s="55"/>
    </row>
    <row r="16272" spans="2:2" ht="13.85" x14ac:dyDescent="0.3">
      <c r="B16272" s="55"/>
    </row>
    <row r="16273" spans="2:2" ht="13.85" x14ac:dyDescent="0.3">
      <c r="B16273" s="55"/>
    </row>
    <row r="16274" spans="2:2" ht="13.85" x14ac:dyDescent="0.3">
      <c r="B16274" s="55"/>
    </row>
    <row r="16275" spans="2:2" ht="13.85" x14ac:dyDescent="0.3">
      <c r="B16275" s="55"/>
    </row>
    <row r="16276" spans="2:2" ht="13.85" x14ac:dyDescent="0.3">
      <c r="B16276" s="55"/>
    </row>
    <row r="16277" spans="2:2" ht="13.85" x14ac:dyDescent="0.3">
      <c r="B16277" s="55"/>
    </row>
    <row r="16278" spans="2:2" ht="13.85" x14ac:dyDescent="0.3">
      <c r="B16278" s="55"/>
    </row>
    <row r="16279" spans="2:2" ht="13.85" x14ac:dyDescent="0.3">
      <c r="B16279" s="55"/>
    </row>
    <row r="16280" spans="2:2" ht="13.85" x14ac:dyDescent="0.3">
      <c r="B16280" s="55"/>
    </row>
    <row r="16281" spans="2:2" ht="13.85" x14ac:dyDescent="0.3">
      <c r="B16281" s="55"/>
    </row>
    <row r="16282" spans="2:2" ht="13.85" x14ac:dyDescent="0.3">
      <c r="B16282" s="55"/>
    </row>
    <row r="16283" spans="2:2" ht="13.85" x14ac:dyDescent="0.3">
      <c r="B16283" s="55"/>
    </row>
    <row r="16284" spans="2:2" ht="13.85" x14ac:dyDescent="0.3">
      <c r="B16284" s="55"/>
    </row>
    <row r="16285" spans="2:2" ht="13.85" x14ac:dyDescent="0.3">
      <c r="B16285" s="55"/>
    </row>
    <row r="16286" spans="2:2" ht="13.85" x14ac:dyDescent="0.3">
      <c r="B16286" s="55"/>
    </row>
    <row r="16287" spans="2:2" ht="13.85" x14ac:dyDescent="0.3">
      <c r="B16287" s="55"/>
    </row>
    <row r="16288" spans="2:2" ht="13.85" x14ac:dyDescent="0.3">
      <c r="B16288" s="55"/>
    </row>
    <row r="16289" spans="2:2" ht="13.85" x14ac:dyDescent="0.3">
      <c r="B16289" s="55"/>
    </row>
    <row r="16290" spans="2:2" ht="13.85" x14ac:dyDescent="0.3">
      <c r="B16290" s="55"/>
    </row>
    <row r="16291" spans="2:2" ht="13.85" x14ac:dyDescent="0.3">
      <c r="B16291" s="55"/>
    </row>
    <row r="16292" spans="2:2" ht="13.85" x14ac:dyDescent="0.3">
      <c r="B16292" s="55"/>
    </row>
    <row r="16293" spans="2:2" ht="13.85" x14ac:dyDescent="0.3">
      <c r="B16293" s="55"/>
    </row>
    <row r="16294" spans="2:2" ht="13.85" x14ac:dyDescent="0.3">
      <c r="B16294" s="55"/>
    </row>
    <row r="16295" spans="2:2" ht="13.85" x14ac:dyDescent="0.3">
      <c r="B16295" s="55"/>
    </row>
    <row r="16296" spans="2:2" ht="13.85" x14ac:dyDescent="0.3">
      <c r="B16296" s="55"/>
    </row>
    <row r="16297" spans="2:2" ht="13.85" x14ac:dyDescent="0.3">
      <c r="B16297" s="55"/>
    </row>
    <row r="16298" spans="2:2" ht="13.85" x14ac:dyDescent="0.3">
      <c r="B16298" s="55"/>
    </row>
    <row r="16299" spans="2:2" ht="13.85" x14ac:dyDescent="0.3">
      <c r="B16299" s="55"/>
    </row>
    <row r="16300" spans="2:2" ht="13.85" x14ac:dyDescent="0.3">
      <c r="B16300" s="55"/>
    </row>
    <row r="16301" spans="2:2" ht="13.85" x14ac:dyDescent="0.3">
      <c r="B16301" s="55"/>
    </row>
    <row r="16302" spans="2:2" ht="13.85" x14ac:dyDescent="0.3">
      <c r="B16302" s="55"/>
    </row>
    <row r="16303" spans="2:2" ht="13.85" x14ac:dyDescent="0.3">
      <c r="B16303" s="55"/>
    </row>
    <row r="16304" spans="2:2" ht="13.85" x14ac:dyDescent="0.3">
      <c r="B16304" s="55"/>
    </row>
    <row r="16305" spans="2:2" ht="13.85" x14ac:dyDescent="0.3">
      <c r="B16305" s="55"/>
    </row>
    <row r="16306" spans="2:2" ht="13.85" x14ac:dyDescent="0.3">
      <c r="B16306" s="55"/>
    </row>
    <row r="16307" spans="2:2" ht="13.85" x14ac:dyDescent="0.3">
      <c r="B16307" s="55"/>
    </row>
    <row r="16308" spans="2:2" ht="13.85" x14ac:dyDescent="0.3">
      <c r="B16308" s="55"/>
    </row>
    <row r="16309" spans="2:2" ht="13.85" x14ac:dyDescent="0.3">
      <c r="B16309" s="55"/>
    </row>
    <row r="16310" spans="2:2" ht="13.85" x14ac:dyDescent="0.3">
      <c r="B16310" s="55"/>
    </row>
    <row r="16311" spans="2:2" ht="13.85" x14ac:dyDescent="0.3">
      <c r="B16311" s="55"/>
    </row>
    <row r="16312" spans="2:2" ht="13.85" x14ac:dyDescent="0.3">
      <c r="B16312" s="55"/>
    </row>
    <row r="16313" spans="2:2" ht="13.85" x14ac:dyDescent="0.3">
      <c r="B16313" s="55"/>
    </row>
    <row r="16314" spans="2:2" ht="13.85" x14ac:dyDescent="0.3">
      <c r="B16314" s="55"/>
    </row>
    <row r="16315" spans="2:2" ht="13.85" x14ac:dyDescent="0.3">
      <c r="B16315" s="55"/>
    </row>
    <row r="16316" spans="2:2" ht="13.85" x14ac:dyDescent="0.3">
      <c r="B16316" s="55"/>
    </row>
    <row r="16317" spans="2:2" ht="13.85" x14ac:dyDescent="0.3">
      <c r="B16317" s="55"/>
    </row>
    <row r="16318" spans="2:2" ht="13.85" x14ac:dyDescent="0.3">
      <c r="B16318" s="55"/>
    </row>
    <row r="16319" spans="2:2" ht="13.85" x14ac:dyDescent="0.3">
      <c r="B16319" s="55"/>
    </row>
    <row r="16320" spans="2:2" ht="13.85" x14ac:dyDescent="0.3">
      <c r="B16320" s="55"/>
    </row>
    <row r="16321" spans="2:2" ht="13.85" x14ac:dyDescent="0.3">
      <c r="B16321" s="55"/>
    </row>
    <row r="16322" spans="2:2" ht="13.85" x14ac:dyDescent="0.3">
      <c r="B16322" s="55"/>
    </row>
    <row r="16323" spans="2:2" ht="13.85" x14ac:dyDescent="0.3">
      <c r="B16323" s="55"/>
    </row>
    <row r="16324" spans="2:2" ht="13.85" x14ac:dyDescent="0.3">
      <c r="B16324" s="55"/>
    </row>
    <row r="16325" spans="2:2" ht="13.85" x14ac:dyDescent="0.3">
      <c r="B16325" s="55"/>
    </row>
    <row r="16326" spans="2:2" ht="13.85" x14ac:dyDescent="0.3">
      <c r="B16326" s="55"/>
    </row>
    <row r="16327" spans="2:2" ht="13.85" x14ac:dyDescent="0.3">
      <c r="B16327" s="55"/>
    </row>
    <row r="16328" spans="2:2" ht="13.85" x14ac:dyDescent="0.3">
      <c r="B16328" s="55"/>
    </row>
    <row r="16329" spans="2:2" ht="13.85" x14ac:dyDescent="0.3">
      <c r="B16329" s="55"/>
    </row>
    <row r="16330" spans="2:2" ht="13.85" x14ac:dyDescent="0.3">
      <c r="B16330" s="55"/>
    </row>
    <row r="16331" spans="2:2" ht="13.85" x14ac:dyDescent="0.3">
      <c r="B16331" s="55"/>
    </row>
    <row r="16332" spans="2:2" ht="13.85" x14ac:dyDescent="0.3">
      <c r="B16332" s="55"/>
    </row>
    <row r="16333" spans="2:2" ht="13.85" x14ac:dyDescent="0.3">
      <c r="B16333" s="55"/>
    </row>
    <row r="16334" spans="2:2" ht="13.85" x14ac:dyDescent="0.3">
      <c r="B16334" s="55"/>
    </row>
    <row r="16335" spans="2:2" ht="13.85" x14ac:dyDescent="0.3">
      <c r="B16335" s="55"/>
    </row>
    <row r="16336" spans="2:2" ht="13.85" x14ac:dyDescent="0.3">
      <c r="B16336" s="55"/>
    </row>
    <row r="16337" spans="2:2" ht="13.85" x14ac:dyDescent="0.3">
      <c r="B16337" s="55"/>
    </row>
    <row r="16338" spans="2:2" ht="13.85" x14ac:dyDescent="0.3">
      <c r="B16338" s="55"/>
    </row>
    <row r="16339" spans="2:2" ht="13.85" x14ac:dyDescent="0.3">
      <c r="B16339" s="55"/>
    </row>
    <row r="16340" spans="2:2" ht="13.85" x14ac:dyDescent="0.3">
      <c r="B16340" s="55"/>
    </row>
    <row r="16341" spans="2:2" ht="13.85" x14ac:dyDescent="0.3">
      <c r="B16341" s="55"/>
    </row>
    <row r="16342" spans="2:2" ht="13.85" x14ac:dyDescent="0.3">
      <c r="B16342" s="55"/>
    </row>
    <row r="16343" spans="2:2" ht="13.85" x14ac:dyDescent="0.3">
      <c r="B16343" s="55"/>
    </row>
    <row r="16344" spans="2:2" ht="13.85" x14ac:dyDescent="0.3">
      <c r="B16344" s="55"/>
    </row>
    <row r="16345" spans="2:2" ht="13.85" x14ac:dyDescent="0.3">
      <c r="B16345" s="55"/>
    </row>
    <row r="16346" spans="2:2" ht="13.85" x14ac:dyDescent="0.3">
      <c r="B16346" s="55"/>
    </row>
    <row r="16347" spans="2:2" ht="13.85" x14ac:dyDescent="0.3">
      <c r="B16347" s="55"/>
    </row>
    <row r="16348" spans="2:2" ht="13.85" x14ac:dyDescent="0.3">
      <c r="B16348" s="55"/>
    </row>
    <row r="16349" spans="2:2" ht="13.85" x14ac:dyDescent="0.3">
      <c r="B16349" s="55"/>
    </row>
    <row r="16350" spans="2:2" ht="13.85" x14ac:dyDescent="0.3">
      <c r="B16350" s="55"/>
    </row>
    <row r="16351" spans="2:2" ht="13.85" x14ac:dyDescent="0.3">
      <c r="B16351" s="55"/>
    </row>
    <row r="16352" spans="2:2" ht="13.85" x14ac:dyDescent="0.3">
      <c r="B16352" s="55"/>
    </row>
    <row r="16353" spans="2:2" ht="13.85" x14ac:dyDescent="0.3">
      <c r="B16353" s="55"/>
    </row>
    <row r="16354" spans="2:2" ht="13.85" x14ac:dyDescent="0.3">
      <c r="B16354" s="55"/>
    </row>
    <row r="16355" spans="2:2" ht="13.85" x14ac:dyDescent="0.3">
      <c r="B16355" s="55"/>
    </row>
    <row r="16356" spans="2:2" ht="13.85" x14ac:dyDescent="0.3">
      <c r="B16356" s="55"/>
    </row>
    <row r="16357" spans="2:2" ht="13.85" x14ac:dyDescent="0.3">
      <c r="B16357" s="55"/>
    </row>
    <row r="16358" spans="2:2" ht="13.85" x14ac:dyDescent="0.3">
      <c r="B16358" s="55"/>
    </row>
    <row r="16359" spans="2:2" ht="13.85" x14ac:dyDescent="0.3">
      <c r="B16359" s="55"/>
    </row>
    <row r="16360" spans="2:2" ht="13.85" x14ac:dyDescent="0.3">
      <c r="B16360" s="55"/>
    </row>
    <row r="16361" spans="2:2" ht="13.85" x14ac:dyDescent="0.3">
      <c r="B16361" s="55"/>
    </row>
    <row r="16362" spans="2:2" ht="13.85" x14ac:dyDescent="0.3">
      <c r="B16362" s="55"/>
    </row>
    <row r="16363" spans="2:2" ht="13.85" x14ac:dyDescent="0.3">
      <c r="B16363" s="55"/>
    </row>
    <row r="16364" spans="2:2" ht="13.85" x14ac:dyDescent="0.3">
      <c r="B16364" s="55"/>
    </row>
    <row r="16365" spans="2:2" ht="13.85" x14ac:dyDescent="0.3">
      <c r="B16365" s="55"/>
    </row>
    <row r="16366" spans="2:2" ht="13.85" x14ac:dyDescent="0.3">
      <c r="B16366" s="55"/>
    </row>
    <row r="16367" spans="2:2" ht="13.85" x14ac:dyDescent="0.3">
      <c r="B16367" s="55"/>
    </row>
    <row r="16368" spans="2:2" ht="13.85" x14ac:dyDescent="0.3">
      <c r="B16368" s="55"/>
    </row>
    <row r="16369" spans="2:2" ht="13.85" x14ac:dyDescent="0.3">
      <c r="B16369" s="55"/>
    </row>
    <row r="16370" spans="2:2" ht="13.85" x14ac:dyDescent="0.3">
      <c r="B16370" s="55"/>
    </row>
    <row r="16371" spans="2:2" ht="13.85" x14ac:dyDescent="0.3">
      <c r="B16371" s="55"/>
    </row>
    <row r="16372" spans="2:2" ht="13.85" x14ac:dyDescent="0.3">
      <c r="B16372" s="55"/>
    </row>
    <row r="16373" spans="2:2" ht="13.85" x14ac:dyDescent="0.3">
      <c r="B16373" s="55"/>
    </row>
    <row r="16374" spans="2:2" ht="13.85" x14ac:dyDescent="0.3">
      <c r="B16374" s="55"/>
    </row>
    <row r="16375" spans="2:2" ht="13.85" x14ac:dyDescent="0.3">
      <c r="B16375" s="55"/>
    </row>
    <row r="16376" spans="2:2" ht="13.85" x14ac:dyDescent="0.3">
      <c r="B16376" s="55"/>
    </row>
    <row r="16377" spans="2:2" ht="13.85" x14ac:dyDescent="0.3">
      <c r="B16377" s="55"/>
    </row>
    <row r="16378" spans="2:2" ht="13.85" x14ac:dyDescent="0.3">
      <c r="B16378" s="55"/>
    </row>
    <row r="16379" spans="2:2" ht="13.85" x14ac:dyDescent="0.3">
      <c r="B16379" s="55"/>
    </row>
    <row r="16380" spans="2:2" ht="13.85" x14ac:dyDescent="0.3">
      <c r="B16380" s="55"/>
    </row>
    <row r="16381" spans="2:2" ht="13.85" x14ac:dyDescent="0.3">
      <c r="B16381" s="55"/>
    </row>
    <row r="16382" spans="2:2" ht="13.85" x14ac:dyDescent="0.3">
      <c r="B16382" s="55"/>
    </row>
    <row r="16383" spans="2:2" ht="13.85" x14ac:dyDescent="0.3">
      <c r="B16383" s="55"/>
    </row>
    <row r="16384" spans="2:2" ht="13.85" x14ac:dyDescent="0.3">
      <c r="B16384" s="55"/>
    </row>
    <row r="16385" spans="2:2" ht="13.85" x14ac:dyDescent="0.3">
      <c r="B16385" s="55"/>
    </row>
    <row r="16386" spans="2:2" ht="13.85" x14ac:dyDescent="0.3">
      <c r="B16386" s="55"/>
    </row>
    <row r="16387" spans="2:2" ht="13.85" x14ac:dyDescent="0.3">
      <c r="B16387" s="55"/>
    </row>
    <row r="16388" spans="2:2" ht="13.85" x14ac:dyDescent="0.3">
      <c r="B16388" s="55"/>
    </row>
    <row r="16389" spans="2:2" ht="13.85" x14ac:dyDescent="0.3">
      <c r="B16389" s="55"/>
    </row>
    <row r="16390" spans="2:2" ht="13.85" x14ac:dyDescent="0.3">
      <c r="B16390" s="55"/>
    </row>
    <row r="16391" spans="2:2" ht="13.85" x14ac:dyDescent="0.3">
      <c r="B16391" s="55"/>
    </row>
    <row r="16392" spans="2:2" ht="13.85" x14ac:dyDescent="0.3">
      <c r="B16392" s="55"/>
    </row>
    <row r="16393" spans="2:2" ht="13.85" x14ac:dyDescent="0.3">
      <c r="B16393" s="55"/>
    </row>
    <row r="16394" spans="2:2" ht="13.85" x14ac:dyDescent="0.3">
      <c r="B16394" s="55"/>
    </row>
    <row r="16395" spans="2:2" ht="13.85" x14ac:dyDescent="0.3">
      <c r="B16395" s="55"/>
    </row>
    <row r="16396" spans="2:2" ht="13.85" x14ac:dyDescent="0.3">
      <c r="B16396" s="55"/>
    </row>
    <row r="16397" spans="2:2" ht="13.85" x14ac:dyDescent="0.3">
      <c r="B16397" s="55"/>
    </row>
    <row r="16398" spans="2:2" ht="13.85" x14ac:dyDescent="0.3">
      <c r="B16398" s="55"/>
    </row>
    <row r="16399" spans="2:2" ht="13.85" x14ac:dyDescent="0.3">
      <c r="B16399" s="55"/>
    </row>
    <row r="16400" spans="2:2" ht="13.85" x14ac:dyDescent="0.3">
      <c r="B16400" s="55"/>
    </row>
    <row r="16401" spans="2:2" ht="13.85" x14ac:dyDescent="0.3">
      <c r="B16401" s="55"/>
    </row>
    <row r="16402" spans="2:2" ht="13.85" x14ac:dyDescent="0.3">
      <c r="B16402" s="55"/>
    </row>
    <row r="16403" spans="2:2" ht="13.85" x14ac:dyDescent="0.3">
      <c r="B16403" s="55"/>
    </row>
    <row r="16404" spans="2:2" ht="13.85" x14ac:dyDescent="0.3">
      <c r="B16404" s="55"/>
    </row>
    <row r="16405" spans="2:2" ht="13.85" x14ac:dyDescent="0.3">
      <c r="B16405" s="55"/>
    </row>
    <row r="16406" spans="2:2" ht="13.85" x14ac:dyDescent="0.3">
      <c r="B16406" s="55"/>
    </row>
    <row r="16407" spans="2:2" ht="13.85" x14ac:dyDescent="0.3">
      <c r="B16407" s="55"/>
    </row>
    <row r="16408" spans="2:2" ht="13.85" x14ac:dyDescent="0.3">
      <c r="B16408" s="55"/>
    </row>
    <row r="16409" spans="2:2" ht="13.85" x14ac:dyDescent="0.3">
      <c r="B16409" s="55"/>
    </row>
    <row r="16410" spans="2:2" ht="13.85" x14ac:dyDescent="0.3">
      <c r="B16410" s="55"/>
    </row>
    <row r="16411" spans="2:2" ht="13.85" x14ac:dyDescent="0.3">
      <c r="B16411" s="55"/>
    </row>
    <row r="16412" spans="2:2" ht="13.85" x14ac:dyDescent="0.3">
      <c r="B16412" s="55"/>
    </row>
    <row r="16413" spans="2:2" ht="13.85" x14ac:dyDescent="0.3">
      <c r="B16413" s="55"/>
    </row>
    <row r="16414" spans="2:2" ht="13.85" x14ac:dyDescent="0.3">
      <c r="B16414" s="55"/>
    </row>
    <row r="16415" spans="2:2" ht="13.85" x14ac:dyDescent="0.3">
      <c r="B16415" s="55"/>
    </row>
    <row r="16416" spans="2:2" ht="13.85" x14ac:dyDescent="0.3">
      <c r="B16416" s="55"/>
    </row>
    <row r="16417" spans="2:2" ht="13.85" x14ac:dyDescent="0.3">
      <c r="B16417" s="55"/>
    </row>
    <row r="16418" spans="2:2" ht="13.85" x14ac:dyDescent="0.3">
      <c r="B16418" s="55"/>
    </row>
    <row r="16419" spans="2:2" ht="13.85" x14ac:dyDescent="0.3">
      <c r="B16419" s="55"/>
    </row>
    <row r="16420" spans="2:2" ht="13.85" x14ac:dyDescent="0.3">
      <c r="B16420" s="55"/>
    </row>
    <row r="16421" spans="2:2" ht="13.85" x14ac:dyDescent="0.3">
      <c r="B16421" s="55"/>
    </row>
    <row r="16422" spans="2:2" ht="13.85" x14ac:dyDescent="0.3">
      <c r="B16422" s="55"/>
    </row>
    <row r="16423" spans="2:2" ht="13.85" x14ac:dyDescent="0.3">
      <c r="B16423" s="55"/>
    </row>
    <row r="16424" spans="2:2" ht="13.85" x14ac:dyDescent="0.3">
      <c r="B16424" s="55"/>
    </row>
    <row r="16425" spans="2:2" ht="13.85" x14ac:dyDescent="0.3">
      <c r="B16425" s="55"/>
    </row>
    <row r="16426" spans="2:2" ht="13.85" x14ac:dyDescent="0.3">
      <c r="B16426" s="55"/>
    </row>
    <row r="16427" spans="2:2" ht="13.85" x14ac:dyDescent="0.3">
      <c r="B16427" s="55"/>
    </row>
    <row r="16428" spans="2:2" ht="13.85" x14ac:dyDescent="0.3">
      <c r="B16428" s="55"/>
    </row>
    <row r="16429" spans="2:2" ht="13.85" x14ac:dyDescent="0.3">
      <c r="B16429" s="55"/>
    </row>
    <row r="16430" spans="2:2" ht="13.85" x14ac:dyDescent="0.3">
      <c r="B16430" s="55"/>
    </row>
    <row r="16431" spans="2:2" ht="13.85" x14ac:dyDescent="0.3">
      <c r="B16431" s="55"/>
    </row>
    <row r="16432" spans="2:2" ht="13.85" x14ac:dyDescent="0.3">
      <c r="B16432" s="55"/>
    </row>
    <row r="16433" spans="2:2" ht="13.85" x14ac:dyDescent="0.3">
      <c r="B16433" s="55"/>
    </row>
    <row r="16434" spans="2:2" ht="13.85" x14ac:dyDescent="0.3">
      <c r="B16434" s="55"/>
    </row>
    <row r="16435" spans="2:2" ht="13.85" x14ac:dyDescent="0.3">
      <c r="B16435" s="55"/>
    </row>
    <row r="16436" spans="2:2" ht="13.85" x14ac:dyDescent="0.3">
      <c r="B16436" s="55"/>
    </row>
    <row r="16437" spans="2:2" ht="13.85" x14ac:dyDescent="0.3">
      <c r="B16437" s="55"/>
    </row>
    <row r="16438" spans="2:2" ht="13.85" x14ac:dyDescent="0.3">
      <c r="B16438" s="55"/>
    </row>
    <row r="16439" spans="2:2" ht="13.85" x14ac:dyDescent="0.3">
      <c r="B16439" s="55"/>
    </row>
    <row r="16440" spans="2:2" ht="13.85" x14ac:dyDescent="0.3">
      <c r="B16440" s="55"/>
    </row>
    <row r="16441" spans="2:2" ht="13.85" x14ac:dyDescent="0.3">
      <c r="B16441" s="55"/>
    </row>
    <row r="16442" spans="2:2" ht="13.85" x14ac:dyDescent="0.3">
      <c r="B16442" s="55"/>
    </row>
    <row r="16443" spans="2:2" ht="13.85" x14ac:dyDescent="0.3">
      <c r="B16443" s="55"/>
    </row>
    <row r="16444" spans="2:2" ht="13.85" x14ac:dyDescent="0.3">
      <c r="B16444" s="55"/>
    </row>
    <row r="16445" spans="2:2" ht="13.85" x14ac:dyDescent="0.3">
      <c r="B16445" s="55"/>
    </row>
    <row r="16446" spans="2:2" ht="13.85" x14ac:dyDescent="0.3">
      <c r="B16446" s="55"/>
    </row>
    <row r="16447" spans="2:2" ht="13.85" x14ac:dyDescent="0.3">
      <c r="B16447" s="55"/>
    </row>
    <row r="16448" spans="2:2" ht="13.85" x14ac:dyDescent="0.3">
      <c r="B16448" s="55"/>
    </row>
    <row r="16449" spans="2:2" ht="13.85" x14ac:dyDescent="0.3">
      <c r="B16449" s="55"/>
    </row>
    <row r="16450" spans="2:2" ht="13.85" x14ac:dyDescent="0.3">
      <c r="B16450" s="55"/>
    </row>
    <row r="16451" spans="2:2" ht="13.85" x14ac:dyDescent="0.3">
      <c r="B16451" s="55"/>
    </row>
    <row r="16452" spans="2:2" ht="13.85" x14ac:dyDescent="0.3">
      <c r="B16452" s="55"/>
    </row>
    <row r="16453" spans="2:2" ht="13.85" x14ac:dyDescent="0.3">
      <c r="B16453" s="55"/>
    </row>
    <row r="16454" spans="2:2" ht="13.85" x14ac:dyDescent="0.3">
      <c r="B16454" s="55"/>
    </row>
    <row r="16455" spans="2:2" ht="13.85" x14ac:dyDescent="0.3">
      <c r="B16455" s="55"/>
    </row>
    <row r="16456" spans="2:2" ht="13.85" x14ac:dyDescent="0.3">
      <c r="B16456" s="55"/>
    </row>
    <row r="16457" spans="2:2" ht="13.85" x14ac:dyDescent="0.3">
      <c r="B16457" s="55"/>
    </row>
    <row r="16458" spans="2:2" ht="13.85" x14ac:dyDescent="0.3">
      <c r="B16458" s="55"/>
    </row>
    <row r="16459" spans="2:2" ht="13.85" x14ac:dyDescent="0.3">
      <c r="B16459" s="55"/>
    </row>
    <row r="16460" spans="2:2" ht="13.85" x14ac:dyDescent="0.3">
      <c r="B16460" s="55"/>
    </row>
    <row r="16461" spans="2:2" ht="13.85" x14ac:dyDescent="0.3">
      <c r="B16461" s="55"/>
    </row>
    <row r="16462" spans="2:2" ht="13.85" x14ac:dyDescent="0.3">
      <c r="B16462" s="55"/>
    </row>
    <row r="16463" spans="2:2" ht="13.85" x14ac:dyDescent="0.3">
      <c r="B16463" s="55"/>
    </row>
    <row r="16464" spans="2:2" ht="13.85" x14ac:dyDescent="0.3">
      <c r="B16464" s="55"/>
    </row>
    <row r="16465" spans="2:2" ht="13.85" x14ac:dyDescent="0.3">
      <c r="B16465" s="55"/>
    </row>
    <row r="16466" spans="2:2" ht="13.85" x14ac:dyDescent="0.3">
      <c r="B16466" s="55"/>
    </row>
    <row r="16467" spans="2:2" ht="13.85" x14ac:dyDescent="0.3">
      <c r="B16467" s="55"/>
    </row>
    <row r="16468" spans="2:2" ht="13.85" x14ac:dyDescent="0.3">
      <c r="B16468" s="55"/>
    </row>
    <row r="16469" spans="2:2" ht="13.85" x14ac:dyDescent="0.3">
      <c r="B16469" s="55"/>
    </row>
    <row r="16470" spans="2:2" ht="13.85" x14ac:dyDescent="0.3">
      <c r="B16470" s="55"/>
    </row>
    <row r="16471" spans="2:2" ht="13.85" x14ac:dyDescent="0.3">
      <c r="B16471" s="55"/>
    </row>
    <row r="16472" spans="2:2" ht="13.85" x14ac:dyDescent="0.3">
      <c r="B16472" s="55"/>
    </row>
    <row r="16473" spans="2:2" ht="13.85" x14ac:dyDescent="0.3">
      <c r="B16473" s="55"/>
    </row>
    <row r="16474" spans="2:2" ht="13.85" x14ac:dyDescent="0.3">
      <c r="B16474" s="55"/>
    </row>
    <row r="16475" spans="2:2" ht="13.85" x14ac:dyDescent="0.3">
      <c r="B16475" s="55"/>
    </row>
    <row r="16476" spans="2:2" ht="13.85" x14ac:dyDescent="0.3">
      <c r="B16476" s="55"/>
    </row>
    <row r="16477" spans="2:2" ht="13.85" x14ac:dyDescent="0.3">
      <c r="B16477" s="55"/>
    </row>
    <row r="16478" spans="2:2" ht="13.85" x14ac:dyDescent="0.3">
      <c r="B16478" s="55"/>
    </row>
    <row r="16479" spans="2:2" ht="13.85" x14ac:dyDescent="0.3">
      <c r="B16479" s="55"/>
    </row>
    <row r="16480" spans="2:2" ht="13.85" x14ac:dyDescent="0.3">
      <c r="B16480" s="55"/>
    </row>
    <row r="16481" spans="2:2" ht="13.85" x14ac:dyDescent="0.3">
      <c r="B16481" s="55"/>
    </row>
    <row r="16482" spans="2:2" ht="13.85" x14ac:dyDescent="0.3">
      <c r="B16482" s="55"/>
    </row>
    <row r="16483" spans="2:2" ht="13.85" x14ac:dyDescent="0.3">
      <c r="B16483" s="55"/>
    </row>
    <row r="16484" spans="2:2" ht="13.85" x14ac:dyDescent="0.3">
      <c r="B16484" s="55"/>
    </row>
    <row r="16485" spans="2:2" ht="13.85" x14ac:dyDescent="0.3">
      <c r="B16485" s="55"/>
    </row>
    <row r="16486" spans="2:2" ht="13.85" x14ac:dyDescent="0.3">
      <c r="B16486" s="55"/>
    </row>
    <row r="16487" spans="2:2" ht="13.85" x14ac:dyDescent="0.3">
      <c r="B16487" s="55"/>
    </row>
    <row r="16488" spans="2:2" ht="13.85" x14ac:dyDescent="0.3">
      <c r="B16488" s="55"/>
    </row>
    <row r="16489" spans="2:2" ht="13.85" x14ac:dyDescent="0.3">
      <c r="B16489" s="55"/>
    </row>
    <row r="16490" spans="2:2" ht="13.85" x14ac:dyDescent="0.3">
      <c r="B16490" s="55"/>
    </row>
    <row r="16491" spans="2:2" ht="13.85" x14ac:dyDescent="0.3">
      <c r="B16491" s="55"/>
    </row>
    <row r="16492" spans="2:2" ht="13.85" x14ac:dyDescent="0.3">
      <c r="B16492" s="55"/>
    </row>
    <row r="16493" spans="2:2" ht="13.85" x14ac:dyDescent="0.3">
      <c r="B16493" s="55"/>
    </row>
    <row r="16494" spans="2:2" ht="13.85" x14ac:dyDescent="0.3">
      <c r="B16494" s="55"/>
    </row>
    <row r="16495" spans="2:2" ht="13.85" x14ac:dyDescent="0.3">
      <c r="B16495" s="55"/>
    </row>
    <row r="16496" spans="2:2" ht="13.85" x14ac:dyDescent="0.3">
      <c r="B16496" s="55"/>
    </row>
    <row r="16497" spans="2:2" ht="13.85" x14ac:dyDescent="0.3">
      <c r="B16497" s="55"/>
    </row>
    <row r="16498" spans="2:2" ht="13.85" x14ac:dyDescent="0.3">
      <c r="B16498" s="55"/>
    </row>
    <row r="16499" spans="2:2" ht="13.85" x14ac:dyDescent="0.3">
      <c r="B16499" s="55"/>
    </row>
    <row r="16500" spans="2:2" ht="13.85" x14ac:dyDescent="0.3">
      <c r="B16500" s="55"/>
    </row>
    <row r="16501" spans="2:2" ht="13.85" x14ac:dyDescent="0.3">
      <c r="B16501" s="55"/>
    </row>
    <row r="16502" spans="2:2" ht="13.85" x14ac:dyDescent="0.3">
      <c r="B16502" s="55"/>
    </row>
    <row r="16503" spans="2:2" ht="13.85" x14ac:dyDescent="0.3">
      <c r="B16503" s="55"/>
    </row>
    <row r="16504" spans="2:2" ht="13.85" x14ac:dyDescent="0.3">
      <c r="B16504" s="55"/>
    </row>
    <row r="16505" spans="2:2" ht="13.85" x14ac:dyDescent="0.3">
      <c r="B16505" s="55"/>
    </row>
    <row r="16506" spans="2:2" ht="13.85" x14ac:dyDescent="0.3">
      <c r="B16506" s="55"/>
    </row>
    <row r="16507" spans="2:2" ht="13.85" x14ac:dyDescent="0.3">
      <c r="B16507" s="55"/>
    </row>
    <row r="16508" spans="2:2" ht="13.85" x14ac:dyDescent="0.3">
      <c r="B16508" s="55"/>
    </row>
    <row r="16509" spans="2:2" ht="13.85" x14ac:dyDescent="0.3">
      <c r="B16509" s="55"/>
    </row>
    <row r="16510" spans="2:2" ht="13.85" x14ac:dyDescent="0.3">
      <c r="B16510" s="55"/>
    </row>
    <row r="16511" spans="2:2" ht="13.85" x14ac:dyDescent="0.3">
      <c r="B16511" s="55"/>
    </row>
    <row r="16512" spans="2:2" ht="13.85" x14ac:dyDescent="0.3">
      <c r="B16512" s="55"/>
    </row>
    <row r="16513" spans="2:2" ht="13.85" x14ac:dyDescent="0.3">
      <c r="B16513" s="55"/>
    </row>
    <row r="16514" spans="2:2" ht="13.85" x14ac:dyDescent="0.3">
      <c r="B16514" s="55"/>
    </row>
    <row r="16515" spans="2:2" ht="13.85" x14ac:dyDescent="0.3">
      <c r="B16515" s="55"/>
    </row>
    <row r="16516" spans="2:2" ht="13.85" x14ac:dyDescent="0.3">
      <c r="B16516" s="55"/>
    </row>
    <row r="16517" spans="2:2" ht="13.85" x14ac:dyDescent="0.3">
      <c r="B16517" s="55"/>
    </row>
    <row r="16518" spans="2:2" ht="13.85" x14ac:dyDescent="0.3">
      <c r="B16518" s="55"/>
    </row>
    <row r="16519" spans="2:2" ht="13.85" x14ac:dyDescent="0.3">
      <c r="B16519" s="55"/>
    </row>
    <row r="16520" spans="2:2" ht="13.85" x14ac:dyDescent="0.3">
      <c r="B16520" s="55"/>
    </row>
    <row r="16521" spans="2:2" ht="13.85" x14ac:dyDescent="0.3">
      <c r="B16521" s="55"/>
    </row>
    <row r="16522" spans="2:2" ht="13.85" x14ac:dyDescent="0.3">
      <c r="B16522" s="55"/>
    </row>
    <row r="16523" spans="2:2" ht="13.85" x14ac:dyDescent="0.3">
      <c r="B16523" s="55"/>
    </row>
    <row r="16524" spans="2:2" ht="13.85" x14ac:dyDescent="0.3">
      <c r="B16524" s="55"/>
    </row>
    <row r="16525" spans="2:2" ht="13.85" x14ac:dyDescent="0.3">
      <c r="B16525" s="55"/>
    </row>
    <row r="16526" spans="2:2" ht="13.85" x14ac:dyDescent="0.3">
      <c r="B16526" s="55"/>
    </row>
    <row r="16527" spans="2:2" ht="13.85" x14ac:dyDescent="0.3">
      <c r="B16527" s="55"/>
    </row>
    <row r="16528" spans="2:2" ht="13.85" x14ac:dyDescent="0.3">
      <c r="B16528" s="55"/>
    </row>
    <row r="16529" spans="2:2" ht="13.85" x14ac:dyDescent="0.3">
      <c r="B16529" s="55"/>
    </row>
    <row r="16530" spans="2:2" ht="13.85" x14ac:dyDescent="0.3">
      <c r="B16530" s="55"/>
    </row>
    <row r="16531" spans="2:2" ht="13.85" x14ac:dyDescent="0.3">
      <c r="B16531" s="55"/>
    </row>
    <row r="16532" spans="2:2" ht="13.85" x14ac:dyDescent="0.3">
      <c r="B16532" s="55"/>
    </row>
    <row r="16533" spans="2:2" ht="13.85" x14ac:dyDescent="0.3">
      <c r="B16533" s="55"/>
    </row>
    <row r="16534" spans="2:2" ht="13.85" x14ac:dyDescent="0.3">
      <c r="B16534" s="55"/>
    </row>
    <row r="16535" spans="2:2" ht="13.85" x14ac:dyDescent="0.3">
      <c r="B16535" s="55"/>
    </row>
    <row r="16536" spans="2:2" ht="13.85" x14ac:dyDescent="0.3">
      <c r="B16536" s="55"/>
    </row>
    <row r="16537" spans="2:2" ht="13.85" x14ac:dyDescent="0.3">
      <c r="B16537" s="55"/>
    </row>
    <row r="16538" spans="2:2" ht="13.85" x14ac:dyDescent="0.3">
      <c r="B16538" s="55"/>
    </row>
    <row r="16539" spans="2:2" ht="13.85" x14ac:dyDescent="0.3">
      <c r="B16539" s="55"/>
    </row>
    <row r="16540" spans="2:2" ht="13.85" x14ac:dyDescent="0.3">
      <c r="B16540" s="55"/>
    </row>
    <row r="16541" spans="2:2" ht="13.85" x14ac:dyDescent="0.3">
      <c r="B16541" s="55"/>
    </row>
    <row r="16542" spans="2:2" ht="13.85" x14ac:dyDescent="0.3">
      <c r="B16542" s="55"/>
    </row>
    <row r="16543" spans="2:2" ht="13.85" x14ac:dyDescent="0.3">
      <c r="B16543" s="55"/>
    </row>
    <row r="16544" spans="2:2" ht="13.85" x14ac:dyDescent="0.3">
      <c r="B16544" s="55"/>
    </row>
    <row r="16545" spans="2:2" ht="13.85" x14ac:dyDescent="0.3">
      <c r="B16545" s="55"/>
    </row>
    <row r="16546" spans="2:2" ht="13.85" x14ac:dyDescent="0.3">
      <c r="B16546" s="55"/>
    </row>
    <row r="16547" spans="2:2" ht="13.85" x14ac:dyDescent="0.3">
      <c r="B16547" s="55"/>
    </row>
    <row r="16548" spans="2:2" ht="13.85" x14ac:dyDescent="0.3">
      <c r="B16548" s="55"/>
    </row>
    <row r="16549" spans="2:2" ht="13.85" x14ac:dyDescent="0.3">
      <c r="B16549" s="55"/>
    </row>
    <row r="16550" spans="2:2" ht="13.85" x14ac:dyDescent="0.3">
      <c r="B16550" s="55"/>
    </row>
    <row r="16551" spans="2:2" ht="13.85" x14ac:dyDescent="0.3">
      <c r="B16551" s="55"/>
    </row>
    <row r="16552" spans="2:2" ht="13.85" x14ac:dyDescent="0.3">
      <c r="B16552" s="55"/>
    </row>
    <row r="16553" spans="2:2" ht="13.85" x14ac:dyDescent="0.3">
      <c r="B16553" s="55"/>
    </row>
    <row r="16554" spans="2:2" ht="13.85" x14ac:dyDescent="0.3">
      <c r="B16554" s="55"/>
    </row>
    <row r="16555" spans="2:2" ht="13.85" x14ac:dyDescent="0.3">
      <c r="B16555" s="55"/>
    </row>
    <row r="16556" spans="2:2" ht="13.85" x14ac:dyDescent="0.3">
      <c r="B16556" s="55"/>
    </row>
    <row r="16557" spans="2:2" ht="13.85" x14ac:dyDescent="0.3">
      <c r="B16557" s="55"/>
    </row>
    <row r="16558" spans="2:2" ht="13.85" x14ac:dyDescent="0.3">
      <c r="B16558" s="55"/>
    </row>
    <row r="16559" spans="2:2" ht="13.85" x14ac:dyDescent="0.3">
      <c r="B16559" s="55"/>
    </row>
    <row r="16560" spans="2:2" ht="13.85" x14ac:dyDescent="0.3">
      <c r="B16560" s="55"/>
    </row>
    <row r="16561" spans="2:2" ht="13.85" x14ac:dyDescent="0.3">
      <c r="B16561" s="55"/>
    </row>
    <row r="16562" spans="2:2" ht="13.85" x14ac:dyDescent="0.3">
      <c r="B16562" s="55"/>
    </row>
    <row r="16563" spans="2:2" ht="13.85" x14ac:dyDescent="0.3">
      <c r="B16563" s="55"/>
    </row>
    <row r="16564" spans="2:2" ht="13.85" x14ac:dyDescent="0.3">
      <c r="B16564" s="55"/>
    </row>
    <row r="16565" spans="2:2" ht="13.85" x14ac:dyDescent="0.3">
      <c r="B16565" s="55"/>
    </row>
    <row r="16566" spans="2:2" ht="13.85" x14ac:dyDescent="0.3">
      <c r="B16566" s="55"/>
    </row>
    <row r="16567" spans="2:2" ht="13.85" x14ac:dyDescent="0.3">
      <c r="B16567" s="55"/>
    </row>
    <row r="16568" spans="2:2" ht="13.85" x14ac:dyDescent="0.3">
      <c r="B16568" s="55"/>
    </row>
    <row r="16569" spans="2:2" ht="13.85" x14ac:dyDescent="0.3">
      <c r="B16569" s="55"/>
    </row>
    <row r="16570" spans="2:2" ht="13.85" x14ac:dyDescent="0.3">
      <c r="B16570" s="55"/>
    </row>
    <row r="16571" spans="2:2" ht="13.85" x14ac:dyDescent="0.3">
      <c r="B16571" s="55"/>
    </row>
    <row r="16572" spans="2:2" ht="13.85" x14ac:dyDescent="0.3">
      <c r="B16572" s="55"/>
    </row>
    <row r="16573" spans="2:2" ht="13.85" x14ac:dyDescent="0.3">
      <c r="B16573" s="55"/>
    </row>
    <row r="16574" spans="2:2" ht="13.85" x14ac:dyDescent="0.3">
      <c r="B16574" s="55"/>
    </row>
    <row r="16575" spans="2:2" ht="13.85" x14ac:dyDescent="0.3">
      <c r="B16575" s="55"/>
    </row>
    <row r="16576" spans="2:2" ht="13.85" x14ac:dyDescent="0.3">
      <c r="B16576" s="55"/>
    </row>
    <row r="16577" spans="2:2" ht="13.85" x14ac:dyDescent="0.3">
      <c r="B16577" s="55"/>
    </row>
    <row r="16578" spans="2:2" ht="13.85" x14ac:dyDescent="0.3">
      <c r="B16578" s="55"/>
    </row>
    <row r="16579" spans="2:2" ht="13.85" x14ac:dyDescent="0.3">
      <c r="B16579" s="55"/>
    </row>
    <row r="16580" spans="2:2" ht="13.85" x14ac:dyDescent="0.3">
      <c r="B16580" s="55"/>
    </row>
    <row r="16581" spans="2:2" ht="13.85" x14ac:dyDescent="0.3">
      <c r="B16581" s="55"/>
    </row>
    <row r="16582" spans="2:2" ht="13.85" x14ac:dyDescent="0.3">
      <c r="B16582" s="55"/>
    </row>
    <row r="16583" spans="2:2" ht="13.85" x14ac:dyDescent="0.3">
      <c r="B16583" s="55"/>
    </row>
    <row r="16584" spans="2:2" ht="13.85" x14ac:dyDescent="0.3">
      <c r="B16584" s="55"/>
    </row>
    <row r="16585" spans="2:2" ht="13.85" x14ac:dyDescent="0.3">
      <c r="B16585" s="55"/>
    </row>
    <row r="16586" spans="2:2" ht="13.85" x14ac:dyDescent="0.3">
      <c r="B16586" s="55"/>
    </row>
    <row r="16587" spans="2:2" ht="13.85" x14ac:dyDescent="0.3">
      <c r="B16587" s="55"/>
    </row>
    <row r="16588" spans="2:2" ht="13.85" x14ac:dyDescent="0.3">
      <c r="B16588" s="55"/>
    </row>
    <row r="16589" spans="2:2" ht="13.85" x14ac:dyDescent="0.3">
      <c r="B16589" s="55"/>
    </row>
    <row r="16590" spans="2:2" ht="13.85" x14ac:dyDescent="0.3">
      <c r="B16590" s="55"/>
    </row>
    <row r="16591" spans="2:2" ht="13.85" x14ac:dyDescent="0.3">
      <c r="B16591" s="55"/>
    </row>
    <row r="16592" spans="2:2" ht="13.85" x14ac:dyDescent="0.3">
      <c r="B16592" s="55"/>
    </row>
    <row r="16593" spans="2:2" ht="13.85" x14ac:dyDescent="0.3">
      <c r="B16593" s="55"/>
    </row>
    <row r="16594" spans="2:2" ht="13.85" x14ac:dyDescent="0.3">
      <c r="B16594" s="55"/>
    </row>
    <row r="16595" spans="2:2" ht="13.85" x14ac:dyDescent="0.3">
      <c r="B16595" s="55"/>
    </row>
    <row r="16596" spans="2:2" ht="13.85" x14ac:dyDescent="0.3">
      <c r="B16596" s="55"/>
    </row>
    <row r="16597" spans="2:2" ht="13.85" x14ac:dyDescent="0.3">
      <c r="B16597" s="55"/>
    </row>
    <row r="16598" spans="2:2" ht="13.85" x14ac:dyDescent="0.3">
      <c r="B16598" s="55"/>
    </row>
    <row r="16599" spans="2:2" ht="13.85" x14ac:dyDescent="0.3">
      <c r="B16599" s="55"/>
    </row>
    <row r="16600" spans="2:2" ht="13.85" x14ac:dyDescent="0.3">
      <c r="B16600" s="55"/>
    </row>
    <row r="16601" spans="2:2" ht="13.85" x14ac:dyDescent="0.3">
      <c r="B16601" s="55"/>
    </row>
    <row r="16602" spans="2:2" ht="13.85" x14ac:dyDescent="0.3">
      <c r="B16602" s="55"/>
    </row>
    <row r="16603" spans="2:2" ht="13.85" x14ac:dyDescent="0.3">
      <c r="B16603" s="55"/>
    </row>
    <row r="16604" spans="2:2" ht="13.85" x14ac:dyDescent="0.3">
      <c r="B16604" s="55"/>
    </row>
    <row r="16605" spans="2:2" ht="13.85" x14ac:dyDescent="0.3">
      <c r="B16605" s="55"/>
    </row>
    <row r="16606" spans="2:2" ht="13.85" x14ac:dyDescent="0.3">
      <c r="B16606" s="55"/>
    </row>
    <row r="16607" spans="2:2" ht="13.85" x14ac:dyDescent="0.3">
      <c r="B16607" s="55"/>
    </row>
    <row r="16608" spans="2:2" ht="13.85" x14ac:dyDescent="0.3">
      <c r="B16608" s="55"/>
    </row>
    <row r="16609" spans="2:2" ht="13.85" x14ac:dyDescent="0.3">
      <c r="B16609" s="55"/>
    </row>
    <row r="16610" spans="2:2" ht="13.85" x14ac:dyDescent="0.3">
      <c r="B16610" s="55"/>
    </row>
    <row r="16611" spans="2:2" ht="13.85" x14ac:dyDescent="0.3">
      <c r="B16611" s="55"/>
    </row>
    <row r="16612" spans="2:2" ht="13.85" x14ac:dyDescent="0.3">
      <c r="B16612" s="55"/>
    </row>
    <row r="16613" spans="2:2" ht="13.85" x14ac:dyDescent="0.3">
      <c r="B16613" s="55"/>
    </row>
    <row r="16614" spans="2:2" ht="13.85" x14ac:dyDescent="0.3">
      <c r="B16614" s="55"/>
    </row>
    <row r="16615" spans="2:2" ht="13.85" x14ac:dyDescent="0.3">
      <c r="B16615" s="55"/>
    </row>
    <row r="16616" spans="2:2" ht="13.85" x14ac:dyDescent="0.3">
      <c r="B16616" s="55"/>
    </row>
    <row r="16617" spans="2:2" ht="13.85" x14ac:dyDescent="0.3">
      <c r="B16617" s="55"/>
    </row>
    <row r="16618" spans="2:2" ht="13.85" x14ac:dyDescent="0.3">
      <c r="B16618" s="55"/>
    </row>
    <row r="16619" spans="2:2" ht="13.85" x14ac:dyDescent="0.3">
      <c r="B16619" s="55"/>
    </row>
    <row r="16620" spans="2:2" ht="13.85" x14ac:dyDescent="0.3">
      <c r="B16620" s="55"/>
    </row>
    <row r="16621" spans="2:2" ht="13.85" x14ac:dyDescent="0.3">
      <c r="B16621" s="55"/>
    </row>
    <row r="16622" spans="2:2" ht="13.85" x14ac:dyDescent="0.3">
      <c r="B16622" s="55"/>
    </row>
    <row r="16623" spans="2:2" ht="13.85" x14ac:dyDescent="0.3">
      <c r="B16623" s="55"/>
    </row>
    <row r="16624" spans="2:2" ht="13.85" x14ac:dyDescent="0.3">
      <c r="B16624" s="55"/>
    </row>
    <row r="16625" spans="2:2" ht="13.85" x14ac:dyDescent="0.3">
      <c r="B16625" s="55"/>
    </row>
    <row r="16626" spans="2:2" ht="13.85" x14ac:dyDescent="0.3">
      <c r="B16626" s="55"/>
    </row>
    <row r="16627" spans="2:2" ht="13.85" x14ac:dyDescent="0.3">
      <c r="B16627" s="55"/>
    </row>
    <row r="16628" spans="2:2" ht="13.85" x14ac:dyDescent="0.3">
      <c r="B16628" s="55"/>
    </row>
    <row r="16629" spans="2:2" ht="13.85" x14ac:dyDescent="0.3">
      <c r="B16629" s="55"/>
    </row>
    <row r="16630" spans="2:2" ht="13.85" x14ac:dyDescent="0.3">
      <c r="B16630" s="55"/>
    </row>
    <row r="16631" spans="2:2" ht="13.85" x14ac:dyDescent="0.3">
      <c r="B16631" s="55"/>
    </row>
    <row r="16632" spans="2:2" ht="13.85" x14ac:dyDescent="0.3">
      <c r="B16632" s="55"/>
    </row>
    <row r="16633" spans="2:2" ht="13.85" x14ac:dyDescent="0.3">
      <c r="B16633" s="55"/>
    </row>
    <row r="16634" spans="2:2" ht="13.85" x14ac:dyDescent="0.3">
      <c r="B16634" s="55"/>
    </row>
    <row r="16635" spans="2:2" ht="13.85" x14ac:dyDescent="0.3">
      <c r="B16635" s="55"/>
    </row>
    <row r="16636" spans="2:2" ht="13.85" x14ac:dyDescent="0.3">
      <c r="B16636" s="55"/>
    </row>
    <row r="16637" spans="2:2" ht="13.85" x14ac:dyDescent="0.3">
      <c r="B16637" s="55"/>
    </row>
    <row r="16638" spans="2:2" ht="13.85" x14ac:dyDescent="0.3">
      <c r="B16638" s="55"/>
    </row>
    <row r="16639" spans="2:2" ht="13.85" x14ac:dyDescent="0.3">
      <c r="B16639" s="55"/>
    </row>
    <row r="16640" spans="2:2" ht="13.85" x14ac:dyDescent="0.3">
      <c r="B16640" s="55"/>
    </row>
    <row r="16641" spans="2:2" ht="13.85" x14ac:dyDescent="0.3">
      <c r="B16641" s="55"/>
    </row>
    <row r="16642" spans="2:2" ht="13.85" x14ac:dyDescent="0.3">
      <c r="B16642" s="55"/>
    </row>
    <row r="16643" spans="2:2" ht="13.85" x14ac:dyDescent="0.3">
      <c r="B16643" s="55"/>
    </row>
    <row r="16644" spans="2:2" ht="13.85" x14ac:dyDescent="0.3">
      <c r="B16644" s="55"/>
    </row>
    <row r="16645" spans="2:2" ht="13.85" x14ac:dyDescent="0.3">
      <c r="B16645" s="55"/>
    </row>
    <row r="16646" spans="2:2" ht="13.85" x14ac:dyDescent="0.3">
      <c r="B16646" s="55"/>
    </row>
    <row r="16647" spans="2:2" ht="13.85" x14ac:dyDescent="0.3">
      <c r="B16647" s="55"/>
    </row>
    <row r="16648" spans="2:2" ht="13.85" x14ac:dyDescent="0.3">
      <c r="B16648" s="55"/>
    </row>
    <row r="16649" spans="2:2" ht="13.85" x14ac:dyDescent="0.3">
      <c r="B16649" s="55"/>
    </row>
    <row r="16650" spans="2:2" ht="13.85" x14ac:dyDescent="0.3">
      <c r="B16650" s="55"/>
    </row>
    <row r="16651" spans="2:2" ht="13.85" x14ac:dyDescent="0.3">
      <c r="B16651" s="55"/>
    </row>
    <row r="16652" spans="2:2" ht="13.85" x14ac:dyDescent="0.3">
      <c r="B16652" s="55"/>
    </row>
    <row r="16653" spans="2:2" ht="13.85" x14ac:dyDescent="0.3">
      <c r="B16653" s="55"/>
    </row>
    <row r="16654" spans="2:2" ht="13.85" x14ac:dyDescent="0.3">
      <c r="B16654" s="55"/>
    </row>
    <row r="16655" spans="2:2" ht="13.85" x14ac:dyDescent="0.3">
      <c r="B16655" s="55"/>
    </row>
    <row r="16656" spans="2:2" ht="13.85" x14ac:dyDescent="0.3">
      <c r="B16656" s="55"/>
    </row>
    <row r="16657" spans="2:2" ht="13.85" x14ac:dyDescent="0.3">
      <c r="B16657" s="55"/>
    </row>
    <row r="16658" spans="2:2" ht="13.85" x14ac:dyDescent="0.3">
      <c r="B16658" s="55"/>
    </row>
    <row r="16659" spans="2:2" ht="13.85" x14ac:dyDescent="0.3">
      <c r="B16659" s="55"/>
    </row>
    <row r="16660" spans="2:2" ht="13.85" x14ac:dyDescent="0.3">
      <c r="B16660" s="55"/>
    </row>
    <row r="16661" spans="2:2" ht="13.85" x14ac:dyDescent="0.3">
      <c r="B16661" s="55"/>
    </row>
    <row r="16662" spans="2:2" ht="13.85" x14ac:dyDescent="0.3">
      <c r="B16662" s="55"/>
    </row>
    <row r="16663" spans="2:2" ht="13.85" x14ac:dyDescent="0.3">
      <c r="B16663" s="55"/>
    </row>
    <row r="16664" spans="2:2" ht="13.85" x14ac:dyDescent="0.3">
      <c r="B16664" s="55"/>
    </row>
    <row r="16665" spans="2:2" ht="13.85" x14ac:dyDescent="0.3">
      <c r="B16665" s="55"/>
    </row>
    <row r="16666" spans="2:2" ht="13.85" x14ac:dyDescent="0.3">
      <c r="B16666" s="55"/>
    </row>
    <row r="16667" spans="2:2" ht="13.85" x14ac:dyDescent="0.3">
      <c r="B16667" s="55"/>
    </row>
    <row r="16668" spans="2:2" ht="13.85" x14ac:dyDescent="0.3">
      <c r="B16668" s="55"/>
    </row>
    <row r="16669" spans="2:2" ht="13.85" x14ac:dyDescent="0.3">
      <c r="B16669" s="55"/>
    </row>
    <row r="16670" spans="2:2" ht="13.85" x14ac:dyDescent="0.3">
      <c r="B16670" s="55"/>
    </row>
    <row r="16671" spans="2:2" ht="13.85" x14ac:dyDescent="0.3">
      <c r="B16671" s="55"/>
    </row>
    <row r="16672" spans="2:2" ht="13.85" x14ac:dyDescent="0.3">
      <c r="B16672" s="55"/>
    </row>
    <row r="16673" spans="2:2" ht="13.85" x14ac:dyDescent="0.3">
      <c r="B16673" s="55"/>
    </row>
    <row r="16674" spans="2:2" ht="13.85" x14ac:dyDescent="0.3">
      <c r="B16674" s="55"/>
    </row>
    <row r="16675" spans="2:2" ht="13.85" x14ac:dyDescent="0.3">
      <c r="B16675" s="55"/>
    </row>
    <row r="16676" spans="2:2" ht="13.85" x14ac:dyDescent="0.3">
      <c r="B16676" s="55"/>
    </row>
    <row r="16677" spans="2:2" ht="13.85" x14ac:dyDescent="0.3">
      <c r="B16677" s="55"/>
    </row>
    <row r="16678" spans="2:2" ht="13.85" x14ac:dyDescent="0.3">
      <c r="B16678" s="55"/>
    </row>
    <row r="16679" spans="2:2" ht="13.85" x14ac:dyDescent="0.3">
      <c r="B16679" s="55"/>
    </row>
    <row r="16680" spans="2:2" ht="13.85" x14ac:dyDescent="0.3">
      <c r="B16680" s="55"/>
    </row>
    <row r="16681" spans="2:2" ht="13.85" x14ac:dyDescent="0.3">
      <c r="B16681" s="55"/>
    </row>
  </sheetData>
  <mergeCells count="71">
    <mergeCell ref="C206:I206"/>
    <mergeCell ref="C247:I247"/>
    <mergeCell ref="C286:I286"/>
    <mergeCell ref="C287:I287"/>
    <mergeCell ref="C218:I218"/>
    <mergeCell ref="C207:I207"/>
    <mergeCell ref="C208:I208"/>
    <mergeCell ref="C209:I209"/>
    <mergeCell ref="C210:I210"/>
    <mergeCell ref="C211:I211"/>
    <mergeCell ref="C212:I212"/>
    <mergeCell ref="C213:I213"/>
    <mergeCell ref="C214:I214"/>
    <mergeCell ref="C215:I215"/>
    <mergeCell ref="C216:I216"/>
    <mergeCell ref="C217:I217"/>
    <mergeCell ref="C201:I201"/>
    <mergeCell ref="C202:I202"/>
    <mergeCell ref="C203:I203"/>
    <mergeCell ref="C204:I204"/>
    <mergeCell ref="C205:I205"/>
    <mergeCell ref="C219:I219"/>
    <mergeCell ref="C220:I220"/>
    <mergeCell ref="C221:I221"/>
    <mergeCell ref="C222:I222"/>
    <mergeCell ref="C223:I223"/>
    <mergeCell ref="C248:I248"/>
    <mergeCell ref="C224:I224"/>
    <mergeCell ref="C225:I225"/>
    <mergeCell ref="C226:I226"/>
    <mergeCell ref="C227:I227"/>
    <mergeCell ref="C228:I228"/>
    <mergeCell ref="C243:I243"/>
    <mergeCell ref="C244:I244"/>
    <mergeCell ref="C245:I245"/>
    <mergeCell ref="C246:I246"/>
    <mergeCell ref="C277:I277"/>
    <mergeCell ref="C278:I278"/>
    <mergeCell ref="C283:I283"/>
    <mergeCell ref="C256:I256"/>
    <mergeCell ref="C249:I249"/>
    <mergeCell ref="C250:I250"/>
    <mergeCell ref="C251:I251"/>
    <mergeCell ref="C254:I254"/>
    <mergeCell ref="C252:I252"/>
    <mergeCell ref="C253:I253"/>
    <mergeCell ref="C255:I255"/>
    <mergeCell ref="C272:I272"/>
    <mergeCell ref="C273:I273"/>
    <mergeCell ref="C274:I274"/>
    <mergeCell ref="C275:I275"/>
    <mergeCell ref="C276:I276"/>
    <mergeCell ref="C288:I288"/>
    <mergeCell ref="C289:I289"/>
    <mergeCell ref="C290:I290"/>
    <mergeCell ref="C291:I291"/>
    <mergeCell ref="C284:I284"/>
    <mergeCell ref="C285:I285"/>
    <mergeCell ref="C297:I297"/>
    <mergeCell ref="C310:I310"/>
    <mergeCell ref="C304:I304"/>
    <mergeCell ref="C305:I305"/>
    <mergeCell ref="C306:I306"/>
    <mergeCell ref="C307:I307"/>
    <mergeCell ref="C309:I309"/>
    <mergeCell ref="C308:I308"/>
    <mergeCell ref="C292:I292"/>
    <mergeCell ref="C293:I293"/>
    <mergeCell ref="C294:I294"/>
    <mergeCell ref="C295:I295"/>
    <mergeCell ref="C296:I296"/>
  </mergeCells>
  <hyperlinks>
    <hyperlink ref="B20" location="_1._How_to_Navigate_this_document" display="1. How to Navigate this document" xr:uid="{90A2AE8E-6D0D-42AF-9374-4AE1642ADD6C}"/>
    <hyperlink ref="B21" location="_2._Overview_of_the__List_of_Test_Scenarios__Tab" display="2. Overview of the 'List of Test Scenarios' Tab" xr:uid="{97352550-A535-4924-8514-8E54CB8AD77B}"/>
    <hyperlink ref="B22" location="_3._Overview_of_the__List_of_Test_Cases__Tab" display="3. Overview of the 'List of Test Cases' Tab" xr:uid="{0C8954E2-C91F-4B02-A96A-2E5A1C0FE4DB}"/>
    <hyperlink ref="B23" location="_4._Overview_of_the_Test_Script_Tabs" display="4. Overview of the Test Script Tabs" xr:uid="{8AD7E9FE-699E-4344-AE96-63F0F1630E6F}"/>
    <hyperlink ref="I190" location="_1._How_to_Navigate_this_document" display="Click here to view the '1. How to Navigate this document' section" xr:uid="{CA80E8E4-B30B-42A6-AC60-609D011465AE}"/>
    <hyperlink ref="I235" location="_1._How_to_Navigate_this_document" display="Click here to view the '1. How to Navigate this document' section" xr:uid="{B8F894D0-2583-4CCE-9249-123D087DEC34}"/>
    <hyperlink ref="P8" location="_3._Overview_of_the__List_of_Test_Cases__Tab" display="3. Overview of the 'List of Test Cases' Tab" xr:uid="{CEE5146C-0167-4E52-8835-71E8F515EA0A}"/>
  </hyperlink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1E83-F3CF-4E28-8DC0-62F54DD24B3C}">
  <dimension ref="A1:P167"/>
  <sheetViews>
    <sheetView showGridLines="0" showRuler="0" topLeftCell="A5" zoomScaleNormal="100" zoomScalePageLayoutView="172" workbookViewId="0">
      <pane xSplit="7" topLeftCell="H1" activePane="topRight" state="frozen"/>
      <selection pane="topRight" activeCell="A5" sqref="A1:A1048576"/>
    </sheetView>
  </sheetViews>
  <sheetFormatPr defaultColWidth="8.88671875" defaultRowHeight="20.3" customHeight="1" x14ac:dyDescent="0.25"/>
  <cols>
    <col min="1" max="1" width="0" style="179" hidden="1" customWidth="1"/>
    <col min="2" max="2" width="18.5546875" style="194" customWidth="1"/>
    <col min="3" max="3" width="32.88671875" style="194" customWidth="1"/>
    <col min="4" max="4" width="13.5546875" style="194" bestFit="1" customWidth="1"/>
    <col min="5" max="5" width="12" style="179" bestFit="1" customWidth="1"/>
    <col min="6" max="6" width="15.33203125" style="179" bestFit="1" customWidth="1"/>
    <col min="7" max="7" width="51" style="179" customWidth="1"/>
    <col min="8" max="8" width="22.33203125" style="179" bestFit="1" customWidth="1"/>
    <col min="9" max="9" width="36" style="179" customWidth="1"/>
    <col min="10" max="10" width="47" style="179" customWidth="1"/>
    <col min="11" max="11" width="20.5546875" style="179" bestFit="1" customWidth="1"/>
    <col min="12" max="12" width="48.44140625" style="179" bestFit="1" customWidth="1"/>
    <col min="13" max="13" width="20" style="179" bestFit="1" customWidth="1"/>
    <col min="14" max="14" width="35.44140625" style="179" bestFit="1" customWidth="1"/>
    <col min="15" max="15" width="20.33203125" style="179" bestFit="1" customWidth="1"/>
    <col min="16" max="16" width="43.88671875" style="179" customWidth="1"/>
    <col min="17" max="16384" width="8.88671875" style="179"/>
  </cols>
  <sheetData>
    <row r="1" spans="1:16" ht="39.049999999999997" customHeight="1" x14ac:dyDescent="0.25">
      <c r="B1" s="322" t="s">
        <v>388</v>
      </c>
      <c r="C1" s="177" t="s">
        <v>1066</v>
      </c>
      <c r="D1" s="455"/>
      <c r="E1" s="178"/>
      <c r="F1" s="98"/>
      <c r="G1" s="178"/>
      <c r="H1" s="178"/>
      <c r="I1" s="178"/>
      <c r="J1" s="178"/>
      <c r="K1" s="178"/>
      <c r="L1" s="178"/>
      <c r="M1" s="178"/>
      <c r="N1" s="178"/>
      <c r="O1" s="449"/>
      <c r="P1" s="448"/>
    </row>
    <row r="2" spans="1:16" ht="14.4" x14ac:dyDescent="0.25">
      <c r="B2" s="322" t="s">
        <v>390</v>
      </c>
      <c r="C2" s="1297" t="s">
        <v>1960</v>
      </c>
      <c r="D2" s="1298"/>
      <c r="E2" s="1298"/>
      <c r="F2" s="1298"/>
      <c r="G2" s="1298"/>
      <c r="H2" s="178"/>
      <c r="I2" s="178"/>
      <c r="J2" s="178"/>
      <c r="K2" s="178"/>
      <c r="L2" s="178"/>
      <c r="M2" s="178"/>
      <c r="N2" s="178"/>
      <c r="O2" s="449"/>
      <c r="P2" s="448"/>
    </row>
    <row r="3" spans="1:16" ht="20.3" customHeight="1" x14ac:dyDescent="0.25">
      <c r="B3" s="1235" t="s">
        <v>392</v>
      </c>
      <c r="C3" s="1289" t="s">
        <v>1943</v>
      </c>
      <c r="D3" s="1290"/>
      <c r="E3" s="1290"/>
      <c r="F3" s="1290"/>
      <c r="G3" s="1290"/>
      <c r="H3" s="629"/>
      <c r="I3" s="629"/>
      <c r="J3" s="629"/>
      <c r="K3" s="629"/>
      <c r="L3" s="629"/>
      <c r="M3" s="629"/>
      <c r="N3" s="629"/>
      <c r="O3" s="450"/>
      <c r="P3" s="451"/>
    </row>
    <row r="4" spans="1:16" ht="20.3" customHeight="1" x14ac:dyDescent="0.25">
      <c r="B4" s="1236"/>
      <c r="C4" s="1291"/>
      <c r="D4" s="1292"/>
      <c r="E4" s="1292"/>
      <c r="F4" s="1292"/>
      <c r="G4" s="1292"/>
      <c r="H4" s="630"/>
      <c r="I4" s="630"/>
      <c r="J4" s="630"/>
      <c r="K4" s="630"/>
      <c r="L4" s="630"/>
      <c r="M4" s="630"/>
      <c r="N4" s="630"/>
      <c r="P4" s="452"/>
    </row>
    <row r="5" spans="1:16" ht="20.3" customHeight="1" x14ac:dyDescent="0.25">
      <c r="B5" s="1236"/>
      <c r="C5" s="1291"/>
      <c r="D5" s="1292"/>
      <c r="E5" s="1292"/>
      <c r="F5" s="1292"/>
      <c r="G5" s="1292"/>
      <c r="H5" s="630"/>
      <c r="I5" s="630"/>
      <c r="J5" s="630"/>
      <c r="K5" s="630"/>
      <c r="L5" s="630"/>
      <c r="M5" s="630"/>
      <c r="N5" s="630"/>
      <c r="P5" s="452"/>
    </row>
    <row r="6" spans="1:16" ht="29.95" customHeight="1" x14ac:dyDescent="0.25">
      <c r="B6" s="1236"/>
      <c r="C6" s="1291"/>
      <c r="D6" s="1292"/>
      <c r="E6" s="1292"/>
      <c r="F6" s="1292"/>
      <c r="G6" s="1292"/>
      <c r="H6" s="630"/>
      <c r="I6" s="630"/>
      <c r="J6" s="630"/>
      <c r="K6" s="630"/>
      <c r="L6" s="630"/>
      <c r="M6" s="630"/>
      <c r="N6" s="630"/>
      <c r="O6" s="453"/>
      <c r="P6" s="454"/>
    </row>
    <row r="7" spans="1:16" ht="19.45" customHeight="1" x14ac:dyDescent="0.25">
      <c r="B7" s="1237"/>
      <c r="C7" s="1293"/>
      <c r="D7" s="1294"/>
      <c r="E7" s="1294"/>
      <c r="F7" s="1294"/>
      <c r="G7" s="1294"/>
      <c r="H7" s="631"/>
      <c r="I7" s="631"/>
      <c r="J7" s="631"/>
      <c r="K7" s="631"/>
      <c r="L7" s="631"/>
      <c r="M7" s="631"/>
      <c r="N7" s="632"/>
    </row>
    <row r="8" spans="1:16" ht="35.299999999999997" customHeight="1" x14ac:dyDescent="0.25">
      <c r="B8" s="322" t="s">
        <v>394</v>
      </c>
      <c r="C8" s="1287" t="s">
        <v>1854</v>
      </c>
      <c r="D8" s="1288"/>
      <c r="E8" s="1288"/>
      <c r="F8" s="1288"/>
      <c r="G8" s="1288"/>
      <c r="H8" s="178"/>
      <c r="I8" s="178"/>
      <c r="J8" s="178"/>
      <c r="K8" s="178"/>
      <c r="L8" s="178"/>
      <c r="M8" s="178"/>
      <c r="N8" s="178"/>
      <c r="O8" s="449"/>
      <c r="P8" s="448"/>
    </row>
    <row r="9" spans="1:16" ht="42.05" customHeight="1" x14ac:dyDescent="0.25">
      <c r="B9" s="322" t="s">
        <v>396</v>
      </c>
      <c r="C9" s="1287" t="s">
        <v>1944</v>
      </c>
      <c r="D9" s="1288"/>
      <c r="E9" s="1288"/>
      <c r="F9" s="1288"/>
      <c r="G9" s="1288"/>
      <c r="H9" s="455"/>
      <c r="I9" s="455"/>
      <c r="J9" s="533"/>
      <c r="K9" s="533"/>
      <c r="L9" s="533"/>
      <c r="M9" s="533"/>
      <c r="N9" s="533"/>
      <c r="O9" s="449"/>
      <c r="P9" s="448"/>
    </row>
    <row r="10" spans="1:16" ht="55.45" hidden="1" customHeight="1" x14ac:dyDescent="0.25">
      <c r="B10" s="322" t="s">
        <v>445</v>
      </c>
      <c r="C10" s="1287" t="s">
        <v>1945</v>
      </c>
      <c r="D10" s="1288"/>
      <c r="E10" s="1288"/>
      <c r="F10" s="1288"/>
      <c r="G10" s="1288"/>
      <c r="H10" s="511" t="e">
        <f t="array" ref="H10">_xlfn.TEXTJOIN(", ",TRUE,IF((E15:E101="Y")*(B25:B101&lt;&gt;""),B25:B101,""))</f>
        <v>#N/A</v>
      </c>
      <c r="I10" s="178"/>
      <c r="J10" s="178"/>
      <c r="K10" s="178"/>
      <c r="L10" s="178"/>
      <c r="M10" s="178"/>
      <c r="N10" s="178"/>
      <c r="O10" s="449"/>
      <c r="P10" s="448"/>
    </row>
    <row r="11" spans="1:16" ht="14.4" x14ac:dyDescent="0.25">
      <c r="B11" s="322" t="s">
        <v>398</v>
      </c>
      <c r="C11" s="1287" t="s">
        <v>63</v>
      </c>
      <c r="D11" s="1288"/>
      <c r="E11" s="1288"/>
      <c r="F11" s="1288"/>
      <c r="G11" s="1288"/>
      <c r="H11" s="178"/>
      <c r="I11" s="178"/>
      <c r="J11" s="178"/>
      <c r="K11" s="178"/>
      <c r="L11" s="178"/>
      <c r="M11" s="178"/>
      <c r="N11" s="178"/>
      <c r="O11" s="449"/>
      <c r="P11" s="448"/>
    </row>
    <row r="12" spans="1:16" ht="20.3" customHeight="1" x14ac:dyDescent="0.25">
      <c r="B12" s="1285" t="s">
        <v>1175</v>
      </c>
      <c r="C12" s="1286"/>
      <c r="D12" s="1286"/>
      <c r="E12" s="1286"/>
      <c r="F12" s="1286"/>
      <c r="G12" s="1286"/>
      <c r="H12" s="1286"/>
      <c r="I12" s="1286"/>
      <c r="J12" s="1286"/>
      <c r="K12" s="1286"/>
      <c r="L12" s="1286"/>
      <c r="M12" s="1286"/>
      <c r="N12" s="1286"/>
      <c r="O12" s="449"/>
      <c r="P12" s="448"/>
    </row>
    <row r="13" spans="1:16" s="180"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08.9" x14ac:dyDescent="0.3">
      <c r="A14" s="47" t="s">
        <v>1205</v>
      </c>
      <c r="B14" s="47" t="s">
        <v>1946</v>
      </c>
      <c r="C14" s="600" t="s">
        <v>804</v>
      </c>
      <c r="D14" s="600" t="s">
        <v>804</v>
      </c>
      <c r="E14" s="600" t="s">
        <v>1207</v>
      </c>
      <c r="F14" s="49" t="s">
        <v>1910</v>
      </c>
      <c r="G14" s="48" t="s">
        <v>352</v>
      </c>
      <c r="H14" s="48" t="s">
        <v>1209</v>
      </c>
      <c r="I14" s="48" t="s">
        <v>1224</v>
      </c>
      <c r="J14" s="31" t="s">
        <v>63</v>
      </c>
      <c r="K14" s="56" t="s">
        <v>63</v>
      </c>
      <c r="L14" s="56" t="s">
        <v>63</v>
      </c>
      <c r="M14" s="47" t="s">
        <v>63</v>
      </c>
      <c r="N14" s="47">
        <v>202</v>
      </c>
      <c r="O14" s="47"/>
    </row>
    <row r="15" spans="1:16" s="180" customFormat="1" ht="52.7" customHeight="1" x14ac:dyDescent="0.3">
      <c r="A15" s="126" t="s">
        <v>1918</v>
      </c>
      <c r="B15" s="181" t="s">
        <v>1919</v>
      </c>
      <c r="C15" s="633" t="s">
        <v>804</v>
      </c>
      <c r="D15" s="612" t="s">
        <v>804</v>
      </c>
      <c r="E15" s="612" t="s">
        <v>1207</v>
      </c>
      <c r="F15" s="181" t="s">
        <v>1938</v>
      </c>
      <c r="G15" s="182" t="s">
        <v>352</v>
      </c>
      <c r="H15" s="181" t="s">
        <v>1185</v>
      </c>
      <c r="I15" s="181" t="s">
        <v>1921</v>
      </c>
      <c r="J15" s="31" t="s">
        <v>1187</v>
      </c>
      <c r="K15" s="181" t="s">
        <v>1211</v>
      </c>
      <c r="L15" s="183" t="s">
        <v>63</v>
      </c>
      <c r="M15" s="183" t="s">
        <v>63</v>
      </c>
      <c r="N15" s="183">
        <v>202</v>
      </c>
      <c r="O15" s="184"/>
    </row>
    <row r="16" spans="1:16" s="187" customFormat="1" ht="216" customHeight="1" x14ac:dyDescent="0.3">
      <c r="A16" s="126" t="s">
        <v>1949</v>
      </c>
      <c r="B16" s="172" t="s">
        <v>1950</v>
      </c>
      <c r="C16" s="637" t="s">
        <v>805</v>
      </c>
      <c r="D16" s="612" t="s">
        <v>804</v>
      </c>
      <c r="E16" s="612" t="s">
        <v>1207</v>
      </c>
      <c r="F16" s="133" t="s">
        <v>1961</v>
      </c>
      <c r="G16" s="172" t="s">
        <v>324</v>
      </c>
      <c r="H16" s="172" t="s">
        <v>1952</v>
      </c>
      <c r="I16" s="176" t="s">
        <v>1953</v>
      </c>
      <c r="J16" s="184" t="s">
        <v>63</v>
      </c>
      <c r="K16" s="184" t="s">
        <v>63</v>
      </c>
      <c r="L16" s="185" t="s">
        <v>1954</v>
      </c>
      <c r="M16" s="172" t="s">
        <v>1955</v>
      </c>
      <c r="N16" s="181">
        <v>202</v>
      </c>
      <c r="O16" s="186"/>
    </row>
    <row r="17" spans="1:16" s="187" customFormat="1" ht="58.5" customHeight="1" x14ac:dyDescent="0.3">
      <c r="A17" s="126" t="s">
        <v>1823</v>
      </c>
      <c r="B17" s="181" t="s">
        <v>1269</v>
      </c>
      <c r="C17" s="633" t="s">
        <v>805</v>
      </c>
      <c r="D17" s="612" t="s">
        <v>804</v>
      </c>
      <c r="E17" s="612" t="s">
        <v>1264</v>
      </c>
      <c r="F17" s="175" t="s">
        <v>1940</v>
      </c>
      <c r="G17" s="188" t="s">
        <v>1184</v>
      </c>
      <c r="H17" s="172" t="s">
        <v>1859</v>
      </c>
      <c r="I17" s="189" t="s">
        <v>1613</v>
      </c>
      <c r="J17" s="189" t="s">
        <v>63</v>
      </c>
      <c r="K17" s="187" t="s">
        <v>63</v>
      </c>
      <c r="L17" s="181" t="s">
        <v>63</v>
      </c>
      <c r="M17" s="181" t="s">
        <v>63</v>
      </c>
      <c r="N17" s="183">
        <v>202</v>
      </c>
      <c r="O17" s="106" t="s">
        <v>1622</v>
      </c>
    </row>
    <row r="18" spans="1:16" s="187" customFormat="1" ht="58.5" customHeight="1" x14ac:dyDescent="0.3">
      <c r="A18" s="126" t="s">
        <v>1823</v>
      </c>
      <c r="B18" s="181" t="s">
        <v>1956</v>
      </c>
      <c r="C18" s="633" t="s">
        <v>804</v>
      </c>
      <c r="D18" s="612" t="s">
        <v>804</v>
      </c>
      <c r="E18" s="612" t="s">
        <v>1207</v>
      </c>
      <c r="F18" s="175" t="s">
        <v>1941</v>
      </c>
      <c r="G18" s="182" t="s">
        <v>352</v>
      </c>
      <c r="H18" s="172" t="s">
        <v>1859</v>
      </c>
      <c r="I18" s="181" t="s">
        <v>1613</v>
      </c>
      <c r="J18" s="189" t="s">
        <v>63</v>
      </c>
      <c r="K18" s="185" t="s">
        <v>63</v>
      </c>
      <c r="L18" s="185" t="s">
        <v>63</v>
      </c>
      <c r="M18" s="181" t="s">
        <v>63</v>
      </c>
      <c r="N18" s="181">
        <v>202</v>
      </c>
      <c r="O18" s="184"/>
    </row>
    <row r="19" spans="1:16" s="187" customFormat="1" ht="133.05000000000001" x14ac:dyDescent="0.3">
      <c r="A19" s="181" t="s">
        <v>1840</v>
      </c>
      <c r="B19" s="181" t="s">
        <v>1874</v>
      </c>
      <c r="C19" s="633" t="s">
        <v>804</v>
      </c>
      <c r="D19" s="612" t="s">
        <v>1389</v>
      </c>
      <c r="E19" s="612" t="s">
        <v>1207</v>
      </c>
      <c r="F19" s="175" t="s">
        <v>1407</v>
      </c>
      <c r="G19" s="182" t="s">
        <v>1391</v>
      </c>
      <c r="H19" s="172" t="s">
        <v>1875</v>
      </c>
      <c r="I19" s="189" t="s">
        <v>1958</v>
      </c>
      <c r="J19" s="189" t="s">
        <v>63</v>
      </c>
      <c r="K19" s="185" t="s">
        <v>63</v>
      </c>
      <c r="L19" s="185" t="s">
        <v>63</v>
      </c>
      <c r="M19" s="181" t="s">
        <v>63</v>
      </c>
      <c r="N19" s="181">
        <v>202</v>
      </c>
      <c r="O19" s="184"/>
    </row>
    <row r="20" spans="1:16" s="187" customFormat="1" ht="50.25" customHeight="1" x14ac:dyDescent="0.3">
      <c r="A20" s="181" t="s">
        <v>1840</v>
      </c>
      <c r="B20" s="181" t="s">
        <v>1877</v>
      </c>
      <c r="C20" s="633" t="s">
        <v>804</v>
      </c>
      <c r="D20" s="612" t="s">
        <v>1389</v>
      </c>
      <c r="E20" s="612" t="s">
        <v>1207</v>
      </c>
      <c r="F20" s="175" t="s">
        <v>1524</v>
      </c>
      <c r="G20" s="182" t="s">
        <v>1457</v>
      </c>
      <c r="H20" s="172" t="s">
        <v>1875</v>
      </c>
      <c r="I20" s="189" t="s">
        <v>1958</v>
      </c>
      <c r="J20" s="189" t="s">
        <v>63</v>
      </c>
      <c r="K20" s="185" t="s">
        <v>63</v>
      </c>
      <c r="L20" s="185" t="s">
        <v>63</v>
      </c>
      <c r="M20" s="181" t="s">
        <v>63</v>
      </c>
      <c r="N20" s="181">
        <v>202</v>
      </c>
      <c r="O20" s="184"/>
    </row>
    <row r="21" spans="1:16" s="187" customFormat="1" ht="133.05000000000001" x14ac:dyDescent="0.3">
      <c r="A21" s="181" t="s">
        <v>1840</v>
      </c>
      <c r="B21" s="181" t="s">
        <v>1879</v>
      </c>
      <c r="C21" s="633" t="s">
        <v>804</v>
      </c>
      <c r="D21" s="612" t="s">
        <v>1389</v>
      </c>
      <c r="E21" s="612" t="s">
        <v>1207</v>
      </c>
      <c r="F21" s="175" t="s">
        <v>1962</v>
      </c>
      <c r="G21" s="182" t="s">
        <v>1463</v>
      </c>
      <c r="H21" s="172" t="s">
        <v>1875</v>
      </c>
      <c r="I21" s="189" t="s">
        <v>1958</v>
      </c>
      <c r="J21" s="189" t="s">
        <v>63</v>
      </c>
      <c r="K21" s="185" t="s">
        <v>63</v>
      </c>
      <c r="L21" s="185" t="s">
        <v>63</v>
      </c>
      <c r="M21" s="181" t="s">
        <v>63</v>
      </c>
      <c r="N21" s="181">
        <v>202</v>
      </c>
      <c r="O21" s="184"/>
    </row>
    <row r="22" spans="1:16" s="774" customFormat="1" ht="108.9" x14ac:dyDescent="0.3">
      <c r="A22" s="742" t="s">
        <v>1235</v>
      </c>
      <c r="B22" s="767" t="s">
        <v>1273</v>
      </c>
      <c r="C22" s="768" t="s">
        <v>805</v>
      </c>
      <c r="D22" s="738" t="s">
        <v>805</v>
      </c>
      <c r="E22" s="738" t="s">
        <v>1207</v>
      </c>
      <c r="F22" s="769" t="s">
        <v>1274</v>
      </c>
      <c r="G22" s="770" t="s">
        <v>1275</v>
      </c>
      <c r="H22" s="771" t="s">
        <v>1869</v>
      </c>
      <c r="I22" s="767" t="s">
        <v>1870</v>
      </c>
      <c r="J22" s="772" t="s">
        <v>63</v>
      </c>
      <c r="K22" s="767" t="s">
        <v>63</v>
      </c>
      <c r="L22" s="767" t="s">
        <v>63</v>
      </c>
      <c r="M22" s="767" t="s">
        <v>63</v>
      </c>
      <c r="N22" s="767">
        <v>202</v>
      </c>
      <c r="O22" s="767" t="s">
        <v>1239</v>
      </c>
    </row>
    <row r="23" spans="1:16" s="774" customFormat="1" ht="121" x14ac:dyDescent="0.3">
      <c r="A23" s="742" t="s">
        <v>1235</v>
      </c>
      <c r="B23" s="767" t="s">
        <v>1871</v>
      </c>
      <c r="C23" s="768" t="s">
        <v>805</v>
      </c>
      <c r="D23" s="738" t="s">
        <v>805</v>
      </c>
      <c r="E23" s="738" t="s">
        <v>1207</v>
      </c>
      <c r="F23" s="769" t="s">
        <v>1279</v>
      </c>
      <c r="G23" s="792" t="s">
        <v>332</v>
      </c>
      <c r="H23" s="771" t="s">
        <v>1280</v>
      </c>
      <c r="I23" s="767" t="s">
        <v>1281</v>
      </c>
      <c r="J23" s="772" t="s">
        <v>63</v>
      </c>
      <c r="K23" s="767" t="s">
        <v>63</v>
      </c>
      <c r="L23" s="772" t="s">
        <v>63</v>
      </c>
      <c r="M23" s="767" t="s">
        <v>63</v>
      </c>
      <c r="N23" s="786">
        <v>202</v>
      </c>
      <c r="O23" s="767" t="s">
        <v>1239</v>
      </c>
    </row>
    <row r="24" spans="1:16" s="774" customFormat="1" ht="84.7" x14ac:dyDescent="0.3">
      <c r="A24" s="742" t="s">
        <v>1235</v>
      </c>
      <c r="B24" s="767" t="s">
        <v>1242</v>
      </c>
      <c r="C24" s="768" t="s">
        <v>805</v>
      </c>
      <c r="D24" s="738" t="s">
        <v>805</v>
      </c>
      <c r="E24" s="738" t="s">
        <v>1900</v>
      </c>
      <c r="F24" s="769" t="s">
        <v>1282</v>
      </c>
      <c r="G24" s="770" t="s">
        <v>798</v>
      </c>
      <c r="H24" s="771" t="s">
        <v>1869</v>
      </c>
      <c r="I24" s="767" t="s">
        <v>1872</v>
      </c>
      <c r="J24" s="772" t="s">
        <v>63</v>
      </c>
      <c r="K24" s="767" t="s">
        <v>63</v>
      </c>
      <c r="L24" s="772" t="s">
        <v>63</v>
      </c>
      <c r="M24" s="767" t="s">
        <v>63</v>
      </c>
      <c r="N24" s="767">
        <v>202</v>
      </c>
      <c r="O24" s="767" t="s">
        <v>1239</v>
      </c>
    </row>
    <row r="25" spans="1:16" s="187" customFormat="1" ht="12.1" x14ac:dyDescent="0.3">
      <c r="B25" s="185"/>
      <c r="C25" s="181"/>
      <c r="D25" s="181"/>
      <c r="E25" s="181"/>
      <c r="F25" s="182"/>
      <c r="G25" s="181"/>
      <c r="H25" s="181"/>
      <c r="I25" s="189"/>
      <c r="J25" s="181"/>
      <c r="K25" s="181"/>
      <c r="L25" s="181"/>
      <c r="M25" s="181"/>
      <c r="N25" s="185"/>
      <c r="O25" s="396"/>
      <c r="P25" s="397"/>
    </row>
    <row r="26" spans="1:16" s="187" customFormat="1" ht="12.1" x14ac:dyDescent="0.3">
      <c r="B26" s="185"/>
      <c r="C26" s="181"/>
      <c r="D26" s="181"/>
      <c r="E26" s="181"/>
      <c r="F26" s="182"/>
      <c r="G26" s="181"/>
      <c r="H26" s="181"/>
      <c r="I26" s="189"/>
      <c r="J26" s="181"/>
      <c r="K26" s="181"/>
      <c r="L26" s="181"/>
      <c r="M26" s="181"/>
      <c r="N26" s="185"/>
      <c r="O26" s="445"/>
      <c r="P26" s="446"/>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ET-E004-SRAP-L1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ET-E004</v>
      </c>
      <c r="F28" s="56" t="str" cm="1">
        <f t="array" ref="F28">IF($C28="","",INDEX('List of Test Cases'!C:C,MATCH(CONCATENATE($C28,$C$1),'List of Test Cases'!$Q:$Q,0),))</f>
        <v>ET-E004-SRAP-L1</v>
      </c>
      <c r="G28" s="56" t="str" cm="1">
        <f t="array" aca="1" ref="G28" ca="1">IF($C28="","",INDEX('List of Test Cases'!G:G,MATCH(CONCATENATE($C28,$C$1),'List of Test Cases'!$Q:$Q,0),))</f>
        <v>Switch Annulment - Electricity (Losing) (5 Day(s))</v>
      </c>
      <c r="H28" s="56" t="str" cm="1">
        <f t="array" ref="H28">IF($C28="","",INDEX('List of Test Cases'!A:A,MATCH(CONCATENATE($C28,$C$1),'List of Test Cases'!$Q:$Q,0),))</f>
        <v>Switch Request Annulment - Pending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ET-E004-SRAP-L2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ET-E004</v>
      </c>
      <c r="F29" s="56" t="str" cm="1">
        <f t="array" ref="F29">IF($C29="","",INDEX('List of Test Cases'!C:C,MATCH(CONCATENATE($C29,$C$1),'List of Test Cases'!$Q:$Q,0),))</f>
        <v>ET-E004-SRAP-L2</v>
      </c>
      <c r="G29" s="56" t="str" cm="1">
        <f t="array" aca="1" ref="G29" ca="1">IF($C29="","",INDEX('List of Test Cases'!G:G,MATCH(CONCATENATE($C29,$C$1),'List of Test Cases'!$Q:$Q,0),))</f>
        <v>Switch Annulment - Electricity (Losing) (OFAF, 5 Day(s))</v>
      </c>
      <c r="H29" s="56" t="str" cm="1">
        <f t="array" ref="H29">IF($C29="","",INDEX('List of Test Cases'!A:A,MATCH(CONCATENATE($C29,$C$1),'List of Test Cases'!$Q:$Q,0),))</f>
        <v>Switch Request Annulment - Pending - LOSE</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ET-E004-SRAP-L3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ET-E004</v>
      </c>
      <c r="F30" s="56" t="str" cm="1">
        <f t="array" ref="F30">IF($C30="","",INDEX('List of Test Cases'!C:C,MATCH(CONCATENATE($C30,$C$1),'List of Test Cases'!$Q:$Q,0),))</f>
        <v>ET-E004-SRAP-L3</v>
      </c>
      <c r="G30" s="56" t="str" cm="1">
        <f t="array" aca="1" ref="G30" ca="1">IF($C30="","",INDEX('List of Test Cases'!G:G,MATCH(CONCATENATE($C30,$C$1),'List of Test Cases'!$Q:$Q,0),))</f>
        <v>Switch Annulment - Electricity (Losing) (Related MPAN, 5 Day(s))</v>
      </c>
      <c r="H30" s="56" t="str" cm="1">
        <f t="array" ref="H30">IF($C30="","",INDEX('List of Test Cases'!A:A,MATCH(CONCATENATE($C30,$C$1),'List of Test Cases'!$Q:$Q,0),))</f>
        <v>Switch Request Annulment - Pending - LOSE</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ET-E004-SRAP-L4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ET-E004</v>
      </c>
      <c r="F31" s="56" t="str" cm="1">
        <f t="array" ref="F31">IF($C31="","",INDEX('List of Test Cases'!C:C,MATCH(CONCATENATE($C31,$C$1),'List of Test Cases'!$Q:$Q,0),))</f>
        <v>ET-E004-SRAP-L4</v>
      </c>
      <c r="G31" s="56" t="str" cm="1">
        <f t="array" aca="1" ref="G31" ca="1">IF($C31="","",INDEX('List of Test Cases'!G:G,MATCH(CONCATENATE($C31,$C$1),'List of Test Cases'!$Q:$Q,0),))</f>
        <v>Switch Annulment - Electricity (Losing) (OFAF, Related MPAN, 5 Day(s))</v>
      </c>
      <c r="H31" s="56" t="str" cm="1">
        <f t="array" ref="H31">IF($C31="","",INDEX('List of Test Cases'!A:A,MATCH(CONCATENATE($C31,$C$1),'List of Test Cases'!$Q:$Q,0),))</f>
        <v>Switch Request Annulment - Pending - LOSE</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93"/>
    </row>
    <row r="79" spans="2:16" ht="20.3" customHeight="1" x14ac:dyDescent="0.25">
      <c r="F79" s="193"/>
    </row>
    <row r="80" spans="2:16" ht="20.3" customHeight="1" x14ac:dyDescent="0.25">
      <c r="F80" s="193"/>
    </row>
    <row r="81" spans="6:6" ht="20.3" customHeight="1" x14ac:dyDescent="0.25">
      <c r="F81" s="193"/>
    </row>
    <row r="82" spans="6:6" ht="20.3" customHeight="1" x14ac:dyDescent="0.25">
      <c r="F82" s="193"/>
    </row>
    <row r="83" spans="6:6" ht="20.3" customHeight="1" x14ac:dyDescent="0.25">
      <c r="F83" s="193"/>
    </row>
    <row r="84" spans="6:6" ht="20.3" customHeight="1" x14ac:dyDescent="0.25">
      <c r="F84" s="193"/>
    </row>
    <row r="85" spans="6:6" ht="20.3" customHeight="1" x14ac:dyDescent="0.25">
      <c r="F85" s="193"/>
    </row>
    <row r="86" spans="6:6" ht="20.3" customHeight="1" x14ac:dyDescent="0.25">
      <c r="F86" s="193"/>
    </row>
    <row r="87" spans="6:6" ht="20.3" customHeight="1" x14ac:dyDescent="0.25">
      <c r="F87" s="193"/>
    </row>
    <row r="88" spans="6:6" ht="20.3" customHeight="1" x14ac:dyDescent="0.25">
      <c r="F88" s="193"/>
    </row>
    <row r="89" spans="6:6" ht="20.3" customHeight="1" x14ac:dyDescent="0.25">
      <c r="F89" s="193"/>
    </row>
    <row r="90" spans="6:6" ht="20.3" customHeight="1" x14ac:dyDescent="0.25">
      <c r="F90" s="193"/>
    </row>
    <row r="91" spans="6:6" ht="20.3" customHeight="1" x14ac:dyDescent="0.25">
      <c r="F91" s="193"/>
    </row>
    <row r="92" spans="6:6" ht="20.3" customHeight="1" x14ac:dyDescent="0.25">
      <c r="F92" s="193"/>
    </row>
    <row r="93" spans="6:6" ht="20.3" customHeight="1" x14ac:dyDescent="0.25">
      <c r="F93" s="193"/>
    </row>
    <row r="94" spans="6:6" ht="20.3" customHeight="1" x14ac:dyDescent="0.25">
      <c r="F94" s="193"/>
    </row>
    <row r="95" spans="6:6" ht="20.3" customHeight="1" x14ac:dyDescent="0.25">
      <c r="F95" s="193"/>
    </row>
    <row r="96" spans="6:6" ht="20.3" customHeight="1" x14ac:dyDescent="0.25">
      <c r="F96" s="193"/>
    </row>
    <row r="97" spans="6:6" ht="20.3" customHeight="1" x14ac:dyDescent="0.25">
      <c r="F97" s="193"/>
    </row>
    <row r="98" spans="6:6" ht="20.3" customHeight="1" x14ac:dyDescent="0.25">
      <c r="F98" s="193"/>
    </row>
    <row r="99" spans="6:6" ht="20.3" customHeight="1" x14ac:dyDescent="0.25">
      <c r="F99" s="193"/>
    </row>
    <row r="100" spans="6:6" ht="20.3" customHeight="1" x14ac:dyDescent="0.25">
      <c r="F100" s="193"/>
    </row>
    <row r="101" spans="6:6" ht="20.3" customHeight="1" x14ac:dyDescent="0.25">
      <c r="F101" s="193"/>
    </row>
    <row r="102" spans="6:6" ht="20.3" customHeight="1" x14ac:dyDescent="0.25">
      <c r="F102" s="193"/>
    </row>
    <row r="103" spans="6:6" ht="20.3" customHeight="1" x14ac:dyDescent="0.25">
      <c r="F103" s="193"/>
    </row>
    <row r="104" spans="6:6" ht="20.3" customHeight="1" x14ac:dyDescent="0.25">
      <c r="F104" s="193"/>
    </row>
    <row r="105" spans="6:6" ht="20.3" customHeight="1" x14ac:dyDescent="0.25">
      <c r="F105" s="193"/>
    </row>
    <row r="106" spans="6:6" ht="20.3" customHeight="1" x14ac:dyDescent="0.25">
      <c r="F106" s="193"/>
    </row>
    <row r="107" spans="6:6" ht="20.3" customHeight="1" x14ac:dyDescent="0.25">
      <c r="F107" s="193"/>
    </row>
    <row r="108" spans="6:6" ht="20.3" customHeight="1" x14ac:dyDescent="0.25">
      <c r="F108" s="193"/>
    </row>
    <row r="109" spans="6:6" ht="20.3" customHeight="1" x14ac:dyDescent="0.25">
      <c r="F109" s="193"/>
    </row>
    <row r="110" spans="6:6" ht="20.3" customHeight="1" x14ac:dyDescent="0.25">
      <c r="F110" s="193"/>
    </row>
    <row r="111" spans="6:6" ht="20.3" customHeight="1" x14ac:dyDescent="0.25">
      <c r="F111" s="193"/>
    </row>
    <row r="112" spans="6:6" ht="20.3" customHeight="1" x14ac:dyDescent="0.25">
      <c r="F112" s="193"/>
    </row>
    <row r="113" spans="6:6" ht="20.3" customHeight="1" x14ac:dyDescent="0.25">
      <c r="F113" s="193"/>
    </row>
    <row r="114" spans="6:6" ht="20.3" customHeight="1" x14ac:dyDescent="0.25">
      <c r="F114" s="193"/>
    </row>
    <row r="115" spans="6:6" ht="20.3" customHeight="1" x14ac:dyDescent="0.25">
      <c r="F115" s="193"/>
    </row>
    <row r="116" spans="6:6" ht="20.3" customHeight="1" x14ac:dyDescent="0.25">
      <c r="F116" s="193"/>
    </row>
    <row r="117" spans="6:6" ht="20.3" customHeight="1" x14ac:dyDescent="0.25">
      <c r="F117" s="193"/>
    </row>
    <row r="118" spans="6:6" ht="20.3" customHeight="1" x14ac:dyDescent="0.25">
      <c r="F118" s="193"/>
    </row>
    <row r="119" spans="6:6" ht="20.3" customHeight="1" x14ac:dyDescent="0.25">
      <c r="F119" s="193"/>
    </row>
    <row r="120" spans="6:6" ht="20.3" customHeight="1" x14ac:dyDescent="0.25">
      <c r="F120" s="193"/>
    </row>
    <row r="121" spans="6:6" ht="20.3" customHeight="1" x14ac:dyDescent="0.25">
      <c r="F121" s="193"/>
    </row>
    <row r="122" spans="6:6" ht="20.3" customHeight="1" x14ac:dyDescent="0.25">
      <c r="F122" s="193"/>
    </row>
    <row r="123" spans="6:6" ht="20.3" customHeight="1" x14ac:dyDescent="0.25">
      <c r="F123" s="193"/>
    </row>
    <row r="124" spans="6:6" ht="20.3" customHeight="1" x14ac:dyDescent="0.25">
      <c r="F124" s="193"/>
    </row>
    <row r="125" spans="6:6" ht="20.3" customHeight="1" x14ac:dyDescent="0.25">
      <c r="F125" s="193"/>
    </row>
    <row r="126" spans="6:6" ht="20.3" customHeight="1" x14ac:dyDescent="0.25">
      <c r="F126" s="193"/>
    </row>
    <row r="127" spans="6:6" ht="20.3" customHeight="1" x14ac:dyDescent="0.25">
      <c r="F127" s="193"/>
    </row>
    <row r="128" spans="6:6" ht="20.3" customHeight="1" x14ac:dyDescent="0.25">
      <c r="F128" s="193"/>
    </row>
    <row r="129" spans="6:6" ht="20.3" customHeight="1" x14ac:dyDescent="0.25">
      <c r="F129" s="193"/>
    </row>
    <row r="130" spans="6:6" ht="20.3" customHeight="1" x14ac:dyDescent="0.25">
      <c r="F130" s="193"/>
    </row>
    <row r="131" spans="6:6" ht="20.3" customHeight="1" x14ac:dyDescent="0.25">
      <c r="F131" s="193"/>
    </row>
    <row r="132" spans="6:6" ht="20.3" customHeight="1" x14ac:dyDescent="0.25">
      <c r="F132" s="193"/>
    </row>
    <row r="133" spans="6:6" ht="20.3" customHeight="1" x14ac:dyDescent="0.25">
      <c r="F133" s="193"/>
    </row>
    <row r="134" spans="6:6" ht="20.3" customHeight="1" x14ac:dyDescent="0.25">
      <c r="F134" s="193"/>
    </row>
    <row r="135" spans="6:6" ht="20.3" customHeight="1" x14ac:dyDescent="0.25">
      <c r="F135" s="193"/>
    </row>
    <row r="136" spans="6:6" ht="20.3" customHeight="1" x14ac:dyDescent="0.25">
      <c r="F136" s="193"/>
    </row>
    <row r="137" spans="6:6" ht="20.3" customHeight="1" x14ac:dyDescent="0.25">
      <c r="F137" s="193"/>
    </row>
    <row r="138" spans="6:6" ht="20.3" customHeight="1" x14ac:dyDescent="0.25">
      <c r="F138" s="193"/>
    </row>
    <row r="139" spans="6:6" ht="20.3" customHeight="1" x14ac:dyDescent="0.25">
      <c r="F139" s="193"/>
    </row>
    <row r="140" spans="6:6" ht="20.3" customHeight="1" x14ac:dyDescent="0.25">
      <c r="F140" s="193"/>
    </row>
    <row r="141" spans="6:6" ht="20.3" customHeight="1" x14ac:dyDescent="0.25">
      <c r="F141" s="193"/>
    </row>
    <row r="142" spans="6:6" ht="20.3" customHeight="1" x14ac:dyDescent="0.25">
      <c r="F142" s="193"/>
    </row>
    <row r="143" spans="6:6" ht="20.3" customHeight="1" x14ac:dyDescent="0.25">
      <c r="F143" s="193"/>
    </row>
    <row r="144" spans="6:6" ht="20.3" customHeight="1" x14ac:dyDescent="0.25">
      <c r="F144" s="193"/>
    </row>
    <row r="145" spans="6:6" ht="20.3" customHeight="1" x14ac:dyDescent="0.25">
      <c r="F145" s="193"/>
    </row>
    <row r="146" spans="6:6" ht="20.3" customHeight="1" x14ac:dyDescent="0.25">
      <c r="F146" s="193"/>
    </row>
    <row r="147" spans="6:6" ht="20.3" customHeight="1" x14ac:dyDescent="0.25">
      <c r="F147" s="193"/>
    </row>
    <row r="148" spans="6:6" ht="20.3" customHeight="1" x14ac:dyDescent="0.25">
      <c r="F148" s="193"/>
    </row>
    <row r="149" spans="6:6" ht="20.3" customHeight="1" x14ac:dyDescent="0.25">
      <c r="F149" s="193"/>
    </row>
    <row r="150" spans="6:6" ht="20.3" customHeight="1" x14ac:dyDescent="0.25">
      <c r="F150" s="193"/>
    </row>
    <row r="151" spans="6:6" ht="20.3" customHeight="1" x14ac:dyDescent="0.25">
      <c r="F151" s="193"/>
    </row>
    <row r="152" spans="6:6" ht="20.3" customHeight="1" x14ac:dyDescent="0.25">
      <c r="F152" s="193"/>
    </row>
    <row r="153" spans="6:6" ht="20.3" customHeight="1" x14ac:dyDescent="0.25">
      <c r="F153" s="193"/>
    </row>
    <row r="154" spans="6:6" ht="20.3" customHeight="1" x14ac:dyDescent="0.25">
      <c r="F154" s="193"/>
    </row>
    <row r="155" spans="6:6" ht="20.3" customHeight="1" x14ac:dyDescent="0.25">
      <c r="F155" s="193"/>
    </row>
    <row r="156" spans="6:6" ht="20.3" customHeight="1" x14ac:dyDescent="0.25">
      <c r="F156" s="193"/>
    </row>
    <row r="157" spans="6:6" ht="20.3" customHeight="1" x14ac:dyDescent="0.25">
      <c r="F157" s="193"/>
    </row>
    <row r="158" spans="6:6" ht="20.3" customHeight="1" x14ac:dyDescent="0.25">
      <c r="F158" s="193"/>
    </row>
    <row r="159" spans="6:6" ht="20.3" customHeight="1" x14ac:dyDescent="0.25">
      <c r="F159" s="193"/>
    </row>
    <row r="160" spans="6:6" ht="20.3" customHeight="1" x14ac:dyDescent="0.25">
      <c r="F160" s="193"/>
    </row>
    <row r="161" spans="6:6" ht="20.3" customHeight="1" x14ac:dyDescent="0.25">
      <c r="F161" s="193"/>
    </row>
    <row r="162" spans="6:6" ht="20.3" customHeight="1" x14ac:dyDescent="0.25">
      <c r="F162" s="193"/>
    </row>
    <row r="163" spans="6:6" ht="20.3" customHeight="1" x14ac:dyDescent="0.25">
      <c r="F163" s="193"/>
    </row>
    <row r="164" spans="6:6" ht="20.3" customHeight="1" x14ac:dyDescent="0.25">
      <c r="F164" s="193"/>
    </row>
    <row r="165" spans="6:6" ht="20.3" customHeight="1" x14ac:dyDescent="0.25">
      <c r="F165" s="193"/>
    </row>
    <row r="166" spans="6:6" ht="20.3" customHeight="1" x14ac:dyDescent="0.25">
      <c r="F166" s="193"/>
    </row>
    <row r="167" spans="6:6" ht="20.3" customHeight="1" x14ac:dyDescent="0.25">
      <c r="F167" s="193"/>
    </row>
  </sheetData>
  <autoFilter ref="B13:P13" xr:uid="{A528360B-81E4-4C29-A3FA-161D110DF2C4}"/>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1560FE-B0A7-4F66-8E10-CB2F3BD731D7}">
          <x14:formula1>
            <xm:f>'C:\Users\KrantiNaik\Library\Containers\com.microsoft.Excel\Data\Documents\4360A61E\[SIT Test Scenarios Master List v0.16.xlsx]Priority'!#REF!</xm:f>
          </x14:formula1>
          <xm:sqref>H27:I27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1535-EFB3-4461-A4DE-9F923A634D2F}">
  <dimension ref="A1:Q171"/>
  <sheetViews>
    <sheetView showGridLines="0" showRuler="0" topLeftCell="A7" zoomScaleNormal="100" zoomScalePageLayoutView="112" workbookViewId="0">
      <pane xSplit="7" topLeftCell="H1" activePane="topRight" state="frozen"/>
      <selection pane="topRight" activeCell="B13" sqref="B13:B29"/>
    </sheetView>
  </sheetViews>
  <sheetFormatPr defaultColWidth="10.5546875" defaultRowHeight="20.3" customHeight="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5.33203125" style="124" bestFit="1" customWidth="1"/>
    <col min="7" max="7" width="56.33203125" style="124" customWidth="1"/>
    <col min="8" max="8" width="22.33203125" style="124" bestFit="1" customWidth="1"/>
    <col min="9" max="9" width="42" style="124" customWidth="1"/>
    <col min="10" max="10" width="45.88671875" style="124" customWidth="1"/>
    <col min="11" max="11" width="20.5546875" style="124" bestFit="1" customWidth="1"/>
    <col min="12" max="12" width="54" style="124" bestFit="1" customWidth="1"/>
    <col min="13" max="13" width="32.44140625" style="124" bestFit="1" customWidth="1"/>
    <col min="14" max="14" width="35.44140625" style="124" bestFit="1" customWidth="1"/>
    <col min="15" max="15" width="20.33203125" style="124" bestFit="1" customWidth="1"/>
    <col min="16" max="16" width="47.5546875" style="124" customWidth="1"/>
    <col min="17" max="16384" width="10.5546875" style="124"/>
  </cols>
  <sheetData>
    <row r="1" spans="1:17" ht="39.049999999999997" customHeight="1" x14ac:dyDescent="0.25">
      <c r="B1" s="322" t="s">
        <v>388</v>
      </c>
      <c r="C1" s="122" t="s">
        <v>1071</v>
      </c>
      <c r="D1" s="195"/>
      <c r="E1" s="123"/>
      <c r="F1" s="98"/>
      <c r="G1" s="123"/>
      <c r="H1" s="123"/>
      <c r="I1" s="123"/>
      <c r="J1" s="123"/>
      <c r="K1" s="123"/>
      <c r="L1" s="123"/>
      <c r="M1" s="123"/>
      <c r="N1" s="123"/>
      <c r="O1" s="379"/>
      <c r="P1" s="380"/>
    </row>
    <row r="2" spans="1:17" ht="14.4" x14ac:dyDescent="0.25">
      <c r="B2" s="322" t="s">
        <v>390</v>
      </c>
      <c r="C2" s="1262" t="s">
        <v>1963</v>
      </c>
      <c r="D2" s="1263"/>
      <c r="E2" s="1263"/>
      <c r="F2" s="1263"/>
      <c r="G2" s="1263"/>
      <c r="H2" s="123"/>
      <c r="I2" s="123"/>
      <c r="J2" s="123"/>
      <c r="K2" s="123"/>
      <c r="L2" s="123"/>
      <c r="M2" s="123"/>
      <c r="N2" s="123"/>
      <c r="O2" s="379"/>
      <c r="P2" s="380"/>
    </row>
    <row r="3" spans="1:17" ht="20.3" customHeight="1" x14ac:dyDescent="0.25">
      <c r="B3" s="1235" t="s">
        <v>392</v>
      </c>
      <c r="C3" s="1264" t="s">
        <v>1964</v>
      </c>
      <c r="D3" s="1265"/>
      <c r="E3" s="1265"/>
      <c r="F3" s="1265"/>
      <c r="G3" s="1265"/>
      <c r="H3" s="618"/>
      <c r="I3" s="618"/>
      <c r="J3" s="618"/>
      <c r="K3" s="618"/>
      <c r="L3" s="618"/>
      <c r="M3" s="618"/>
      <c r="N3" s="618"/>
      <c r="O3" s="381"/>
      <c r="P3" s="382"/>
    </row>
    <row r="4" spans="1:17" ht="20.3" customHeight="1" x14ac:dyDescent="0.25">
      <c r="B4" s="1236"/>
      <c r="C4" s="1266"/>
      <c r="D4" s="1267"/>
      <c r="E4" s="1267"/>
      <c r="F4" s="1267"/>
      <c r="G4" s="1267"/>
      <c r="H4" s="619"/>
      <c r="I4" s="619"/>
      <c r="J4" s="619"/>
      <c r="K4" s="619"/>
      <c r="L4" s="619"/>
      <c r="M4" s="619"/>
      <c r="N4" s="619"/>
      <c r="P4" s="383"/>
    </row>
    <row r="5" spans="1:17" ht="20.3" customHeight="1" x14ac:dyDescent="0.25">
      <c r="B5" s="1236"/>
      <c r="C5" s="1266"/>
      <c r="D5" s="1267"/>
      <c r="E5" s="1267"/>
      <c r="F5" s="1267"/>
      <c r="G5" s="1267"/>
      <c r="H5" s="619"/>
      <c r="I5" s="619"/>
      <c r="J5" s="619"/>
      <c r="K5" s="619"/>
      <c r="L5" s="619"/>
      <c r="M5" s="619"/>
      <c r="N5" s="619"/>
      <c r="P5" s="383"/>
    </row>
    <row r="6" spans="1:17" ht="72.75" customHeight="1" x14ac:dyDescent="0.25">
      <c r="B6" s="1236"/>
      <c r="C6" s="1266"/>
      <c r="D6" s="1267"/>
      <c r="E6" s="1267"/>
      <c r="F6" s="1267"/>
      <c r="G6" s="1267"/>
      <c r="H6" s="619"/>
      <c r="I6" s="619"/>
      <c r="J6" s="619"/>
      <c r="K6" s="619"/>
      <c r="L6" s="619"/>
      <c r="M6" s="619"/>
      <c r="N6" s="619"/>
      <c r="O6" s="384"/>
      <c r="P6" s="385"/>
    </row>
    <row r="7" spans="1:17" ht="19.45" customHeight="1" x14ac:dyDescent="0.25">
      <c r="B7" s="1237"/>
      <c r="C7" s="1268"/>
      <c r="D7" s="1269"/>
      <c r="E7" s="1269"/>
      <c r="F7" s="1269"/>
      <c r="G7" s="1269"/>
      <c r="H7" s="620"/>
      <c r="I7" s="620"/>
      <c r="J7" s="620"/>
      <c r="K7" s="620"/>
      <c r="L7" s="620"/>
      <c r="M7" s="620"/>
      <c r="N7" s="621"/>
    </row>
    <row r="8" spans="1:17" ht="43.5" customHeight="1" x14ac:dyDescent="0.25">
      <c r="B8" s="322" t="s">
        <v>394</v>
      </c>
      <c r="C8" s="1287" t="s">
        <v>1965</v>
      </c>
      <c r="D8" s="1288"/>
      <c r="E8" s="1288"/>
      <c r="F8" s="1288"/>
      <c r="G8" s="1288"/>
      <c r="H8" s="178"/>
      <c r="I8" s="178"/>
      <c r="J8" s="178"/>
      <c r="K8" s="178"/>
      <c r="L8" s="178"/>
      <c r="M8" s="178"/>
      <c r="N8" s="178"/>
      <c r="O8" s="379"/>
      <c r="P8" s="380"/>
    </row>
    <row r="9" spans="1:17" ht="32.25" customHeight="1" x14ac:dyDescent="0.25">
      <c r="B9" s="322" t="s">
        <v>396</v>
      </c>
      <c r="C9" s="1262" t="s">
        <v>1886</v>
      </c>
      <c r="D9" s="1263"/>
      <c r="E9" s="1263"/>
      <c r="F9" s="1263"/>
      <c r="G9" s="1263"/>
      <c r="H9" s="195"/>
      <c r="I9" s="195"/>
      <c r="J9" s="527"/>
      <c r="K9" s="527"/>
      <c r="L9" s="527"/>
      <c r="M9" s="527"/>
      <c r="N9" s="527"/>
      <c r="O9" s="379"/>
      <c r="P9" s="380"/>
    </row>
    <row r="10" spans="1:17" ht="57.05" hidden="1" customHeight="1" x14ac:dyDescent="0.25">
      <c r="B10" s="322" t="s">
        <v>445</v>
      </c>
      <c r="C10" s="1262" t="s">
        <v>1945</v>
      </c>
      <c r="D10" s="1263"/>
      <c r="E10" s="1263"/>
      <c r="F10" s="1263"/>
      <c r="G10" s="1263"/>
      <c r="H10" s="511" t="e">
        <f t="array" ref="H10">_xlfn.TEXTJOIN(", ",TRUE,IF((E15:E101="Y")*(B30:B101&lt;&gt;""),B30:B101,""))</f>
        <v>#N/A</v>
      </c>
      <c r="I10" s="123"/>
      <c r="J10" s="123"/>
      <c r="K10" s="123"/>
      <c r="L10" s="123"/>
      <c r="M10" s="123"/>
      <c r="N10" s="123"/>
      <c r="O10" s="379"/>
      <c r="P10" s="380"/>
    </row>
    <row r="11" spans="1:17" ht="14.4" x14ac:dyDescent="0.25">
      <c r="B11" s="322" t="s">
        <v>398</v>
      </c>
      <c r="C11" s="1262" t="s">
        <v>63</v>
      </c>
      <c r="D11" s="1263"/>
      <c r="E11" s="1263"/>
      <c r="F11" s="1263"/>
      <c r="G11" s="1263"/>
      <c r="H11" s="123"/>
      <c r="I11" s="123"/>
      <c r="J11" s="123"/>
      <c r="K11" s="123"/>
      <c r="L11" s="123"/>
      <c r="M11" s="123"/>
      <c r="N11" s="123"/>
      <c r="O11" s="379"/>
      <c r="P11" s="380"/>
    </row>
    <row r="12" spans="1:17" ht="20.3" customHeight="1" x14ac:dyDescent="0.25">
      <c r="B12" s="1260" t="s">
        <v>1175</v>
      </c>
      <c r="C12" s="1261"/>
      <c r="D12" s="1261"/>
      <c r="E12" s="1261"/>
      <c r="F12" s="1261"/>
      <c r="G12" s="1261"/>
      <c r="H12" s="1261"/>
      <c r="I12" s="1261"/>
      <c r="J12" s="1261"/>
      <c r="K12" s="1261"/>
      <c r="L12" s="1261"/>
      <c r="M12" s="1261"/>
      <c r="N12" s="1261"/>
      <c r="O12" s="379"/>
      <c r="P12" s="380"/>
    </row>
    <row r="13" spans="1:17"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7" s="55" customFormat="1" ht="169.35" x14ac:dyDescent="0.25">
      <c r="A14" s="47" t="s">
        <v>1205</v>
      </c>
      <c r="B14" s="47" t="s">
        <v>1946</v>
      </c>
      <c r="C14" s="600" t="s">
        <v>805</v>
      </c>
      <c r="D14" s="600" t="s">
        <v>804</v>
      </c>
      <c r="E14" s="600" t="s">
        <v>1207</v>
      </c>
      <c r="F14" s="49" t="s">
        <v>1947</v>
      </c>
      <c r="G14" s="48" t="s">
        <v>352</v>
      </c>
      <c r="H14" s="48" t="s">
        <v>1209</v>
      </c>
      <c r="I14" s="48" t="s">
        <v>1224</v>
      </c>
      <c r="J14" s="56" t="s">
        <v>63</v>
      </c>
      <c r="K14" s="56" t="s">
        <v>63</v>
      </c>
      <c r="L14" s="56" t="s">
        <v>63</v>
      </c>
      <c r="M14" s="47" t="s">
        <v>63</v>
      </c>
      <c r="N14" s="47">
        <v>202</v>
      </c>
      <c r="O14" s="173" t="s">
        <v>1847</v>
      </c>
      <c r="P14" s="42"/>
      <c r="Q14" s="42"/>
    </row>
    <row r="15" spans="1:17" s="125" customFormat="1" ht="60.05" customHeight="1" x14ac:dyDescent="0.3">
      <c r="A15" s="126" t="s">
        <v>1918</v>
      </c>
      <c r="B15" s="126" t="s">
        <v>1966</v>
      </c>
      <c r="C15" s="622" t="s">
        <v>804</v>
      </c>
      <c r="D15" s="612" t="s">
        <v>804</v>
      </c>
      <c r="E15" s="612" t="s">
        <v>1207</v>
      </c>
      <c r="F15" s="126" t="s">
        <v>1967</v>
      </c>
      <c r="G15" s="127" t="s">
        <v>352</v>
      </c>
      <c r="H15" s="126" t="s">
        <v>63</v>
      </c>
      <c r="I15" s="126" t="s">
        <v>1968</v>
      </c>
      <c r="J15" s="31" t="s">
        <v>1187</v>
      </c>
      <c r="K15" s="181" t="s">
        <v>1211</v>
      </c>
      <c r="L15" s="130" t="s">
        <v>63</v>
      </c>
      <c r="M15" s="130" t="s">
        <v>63</v>
      </c>
      <c r="N15" s="130">
        <v>202</v>
      </c>
      <c r="O15" s="173" t="s">
        <v>1847</v>
      </c>
    </row>
    <row r="16" spans="1:17" s="135" customFormat="1" ht="243.8" customHeight="1" x14ac:dyDescent="0.3">
      <c r="A16" s="126" t="s">
        <v>1949</v>
      </c>
      <c r="B16" s="174" t="s">
        <v>1950</v>
      </c>
      <c r="C16" s="628" t="s">
        <v>805</v>
      </c>
      <c r="D16" s="612" t="s">
        <v>804</v>
      </c>
      <c r="E16" s="612" t="s">
        <v>1900</v>
      </c>
      <c r="F16" s="133" t="s">
        <v>1951</v>
      </c>
      <c r="G16" s="174" t="s">
        <v>324</v>
      </c>
      <c r="H16" s="174" t="s">
        <v>1890</v>
      </c>
      <c r="I16" s="128" t="s">
        <v>1969</v>
      </c>
      <c r="J16" s="173" t="s">
        <v>63</v>
      </c>
      <c r="K16" s="173" t="s">
        <v>63</v>
      </c>
      <c r="L16" s="129" t="s">
        <v>1970</v>
      </c>
      <c r="M16" s="129" t="s">
        <v>1971</v>
      </c>
      <c r="N16" s="126">
        <v>202</v>
      </c>
      <c r="O16" s="136"/>
    </row>
    <row r="17" spans="1:16" s="135" customFormat="1" ht="121" x14ac:dyDescent="0.3">
      <c r="A17" s="126" t="s">
        <v>1823</v>
      </c>
      <c r="B17" s="126" t="s">
        <v>1269</v>
      </c>
      <c r="C17" s="622" t="s">
        <v>804</v>
      </c>
      <c r="D17" s="612" t="s">
        <v>804</v>
      </c>
      <c r="E17" s="612" t="s">
        <v>1264</v>
      </c>
      <c r="F17" s="133" t="s">
        <v>1972</v>
      </c>
      <c r="G17" s="134" t="s">
        <v>1184</v>
      </c>
      <c r="H17" s="272" t="s">
        <v>1894</v>
      </c>
      <c r="I17" s="272" t="s">
        <v>1895</v>
      </c>
      <c r="J17" s="272" t="s">
        <v>63</v>
      </c>
      <c r="K17" s="135" t="s">
        <v>63</v>
      </c>
      <c r="L17" s="126" t="s">
        <v>63</v>
      </c>
      <c r="M17" s="126" t="s">
        <v>63</v>
      </c>
      <c r="N17" s="130">
        <v>202</v>
      </c>
      <c r="O17" s="109"/>
    </row>
    <row r="18" spans="1:16" s="135" customFormat="1" ht="181.45" x14ac:dyDescent="0.3">
      <c r="A18" s="126" t="s">
        <v>1823</v>
      </c>
      <c r="B18" s="126" t="s">
        <v>1973</v>
      </c>
      <c r="C18" s="622" t="s">
        <v>805</v>
      </c>
      <c r="D18" s="612" t="s">
        <v>804</v>
      </c>
      <c r="E18" s="612" t="s">
        <v>1207</v>
      </c>
      <c r="F18" s="133" t="s">
        <v>1932</v>
      </c>
      <c r="G18" s="127" t="s">
        <v>352</v>
      </c>
      <c r="H18" s="272" t="s">
        <v>1868</v>
      </c>
      <c r="I18" s="272" t="s">
        <v>1895</v>
      </c>
      <c r="J18" s="272" t="s">
        <v>63</v>
      </c>
      <c r="K18" s="129" t="s">
        <v>63</v>
      </c>
      <c r="L18" s="129" t="s">
        <v>63</v>
      </c>
      <c r="M18" s="126" t="s">
        <v>63</v>
      </c>
      <c r="N18" s="126">
        <v>202</v>
      </c>
      <c r="O18" s="106" t="s">
        <v>1622</v>
      </c>
    </row>
    <row r="19" spans="1:16" s="743" customFormat="1" ht="108.9" x14ac:dyDescent="0.3">
      <c r="A19" s="737" t="s">
        <v>1823</v>
      </c>
      <c r="B19" s="737" t="s">
        <v>1974</v>
      </c>
      <c r="C19" s="746" t="s">
        <v>805</v>
      </c>
      <c r="D19" s="738" t="s">
        <v>805</v>
      </c>
      <c r="E19" s="738" t="s">
        <v>1182</v>
      </c>
      <c r="F19" s="739" t="s">
        <v>1307</v>
      </c>
      <c r="G19" s="740" t="s">
        <v>336</v>
      </c>
      <c r="H19" s="741" t="s">
        <v>1897</v>
      </c>
      <c r="I19" s="741" t="s">
        <v>1895</v>
      </c>
      <c r="J19" s="741" t="s">
        <v>63</v>
      </c>
      <c r="K19" s="742" t="s">
        <v>63</v>
      </c>
      <c r="L19" s="742" t="s">
        <v>63</v>
      </c>
      <c r="M19" s="737" t="s">
        <v>63</v>
      </c>
      <c r="N19" s="737">
        <v>202</v>
      </c>
      <c r="O19" s="720" t="s">
        <v>1492</v>
      </c>
    </row>
    <row r="20" spans="1:16" s="743" customFormat="1" ht="145.15" x14ac:dyDescent="0.3">
      <c r="A20" s="737" t="s">
        <v>1823</v>
      </c>
      <c r="B20" s="737" t="s">
        <v>1975</v>
      </c>
      <c r="C20" s="746" t="s">
        <v>805</v>
      </c>
      <c r="D20" s="738" t="s">
        <v>805</v>
      </c>
      <c r="E20" s="738" t="s">
        <v>1207</v>
      </c>
      <c r="F20" s="739" t="s">
        <v>1233</v>
      </c>
      <c r="G20" s="740" t="s">
        <v>338</v>
      </c>
      <c r="H20" s="741" t="s">
        <v>1976</v>
      </c>
      <c r="I20" s="741" t="s">
        <v>1895</v>
      </c>
      <c r="J20" s="741" t="s">
        <v>63</v>
      </c>
      <c r="K20" s="742" t="s">
        <v>63</v>
      </c>
      <c r="L20" s="742" t="s">
        <v>63</v>
      </c>
      <c r="M20" s="737" t="s">
        <v>63</v>
      </c>
      <c r="N20" s="737">
        <v>202</v>
      </c>
      <c r="O20" s="720" t="s">
        <v>1622</v>
      </c>
    </row>
    <row r="21" spans="1:16" s="743" customFormat="1" ht="40.5" customHeight="1" x14ac:dyDescent="0.3">
      <c r="A21" s="737" t="s">
        <v>1235</v>
      </c>
      <c r="B21" s="737" t="s">
        <v>1236</v>
      </c>
      <c r="C21" s="746" t="s">
        <v>805</v>
      </c>
      <c r="D21" s="738" t="s">
        <v>805</v>
      </c>
      <c r="E21" s="738" t="s">
        <v>1182</v>
      </c>
      <c r="F21" s="739" t="s">
        <v>1313</v>
      </c>
      <c r="G21" s="740" t="s">
        <v>326</v>
      </c>
      <c r="H21" s="737" t="s">
        <v>63</v>
      </c>
      <c r="I21" s="737" t="s">
        <v>1238</v>
      </c>
      <c r="J21" s="741" t="s">
        <v>63</v>
      </c>
      <c r="K21" s="737" t="s">
        <v>63</v>
      </c>
      <c r="L21" s="737" t="s">
        <v>63</v>
      </c>
      <c r="M21" s="737" t="s">
        <v>63</v>
      </c>
      <c r="N21" s="737">
        <v>202</v>
      </c>
      <c r="O21" s="745" t="s">
        <v>1239</v>
      </c>
    </row>
    <row r="22" spans="1:16" s="743" customFormat="1" ht="40.5" customHeight="1" x14ac:dyDescent="0.3">
      <c r="A22" s="737" t="s">
        <v>1235</v>
      </c>
      <c r="B22" s="737" t="s">
        <v>1835</v>
      </c>
      <c r="C22" s="746" t="s">
        <v>805</v>
      </c>
      <c r="D22" s="738" t="s">
        <v>805</v>
      </c>
      <c r="E22" s="738" t="s">
        <v>1182</v>
      </c>
      <c r="F22" s="739" t="s">
        <v>1241</v>
      </c>
      <c r="G22" s="783" t="s">
        <v>328</v>
      </c>
      <c r="H22" s="737" t="s">
        <v>63</v>
      </c>
      <c r="I22" s="737" t="s">
        <v>1902</v>
      </c>
      <c r="J22" s="741" t="s">
        <v>63</v>
      </c>
      <c r="K22" s="737" t="s">
        <v>63</v>
      </c>
      <c r="L22" s="741" t="s">
        <v>63</v>
      </c>
      <c r="M22" s="737" t="s">
        <v>63</v>
      </c>
      <c r="N22" s="777">
        <v>202</v>
      </c>
      <c r="O22" s="745" t="s">
        <v>1239</v>
      </c>
    </row>
    <row r="23" spans="1:16" s="743" customFormat="1" ht="108.9" x14ac:dyDescent="0.3">
      <c r="A23" s="737" t="s">
        <v>1235</v>
      </c>
      <c r="B23" s="737" t="s">
        <v>1273</v>
      </c>
      <c r="C23" s="746" t="s">
        <v>805</v>
      </c>
      <c r="D23" s="738" t="s">
        <v>805</v>
      </c>
      <c r="E23" s="738" t="s">
        <v>1182</v>
      </c>
      <c r="F23" s="739" t="s">
        <v>1274</v>
      </c>
      <c r="G23" s="740" t="s">
        <v>1275</v>
      </c>
      <c r="H23" s="737" t="s">
        <v>1903</v>
      </c>
      <c r="I23" s="737" t="s">
        <v>1870</v>
      </c>
      <c r="J23" s="741" t="s">
        <v>63</v>
      </c>
      <c r="K23" s="737" t="s">
        <v>63</v>
      </c>
      <c r="L23" s="737" t="s">
        <v>63</v>
      </c>
      <c r="M23" s="737" t="s">
        <v>63</v>
      </c>
      <c r="N23" s="737">
        <v>202</v>
      </c>
      <c r="O23" s="745" t="s">
        <v>1239</v>
      </c>
    </row>
    <row r="24" spans="1:16" s="743" customFormat="1" ht="121" x14ac:dyDescent="0.3">
      <c r="A24" s="737" t="s">
        <v>1235</v>
      </c>
      <c r="B24" s="737" t="s">
        <v>1871</v>
      </c>
      <c r="C24" s="746" t="s">
        <v>805</v>
      </c>
      <c r="D24" s="738" t="s">
        <v>805</v>
      </c>
      <c r="E24" s="738" t="s">
        <v>1182</v>
      </c>
      <c r="F24" s="739" t="s">
        <v>1279</v>
      </c>
      <c r="G24" s="783" t="s">
        <v>332</v>
      </c>
      <c r="H24" s="737" t="s">
        <v>1280</v>
      </c>
      <c r="I24" s="737" t="s">
        <v>1281</v>
      </c>
      <c r="J24" s="741" t="s">
        <v>63</v>
      </c>
      <c r="K24" s="737" t="s">
        <v>63</v>
      </c>
      <c r="L24" s="741" t="s">
        <v>63</v>
      </c>
      <c r="M24" s="737" t="s">
        <v>63</v>
      </c>
      <c r="N24" s="777">
        <v>202</v>
      </c>
      <c r="O24" s="745" t="s">
        <v>1239</v>
      </c>
    </row>
    <row r="25" spans="1:16" s="743" customFormat="1" ht="84.7" x14ac:dyDescent="0.3">
      <c r="A25" s="737" t="s">
        <v>1235</v>
      </c>
      <c r="B25" s="737" t="s">
        <v>1977</v>
      </c>
      <c r="C25" s="746" t="s">
        <v>805</v>
      </c>
      <c r="D25" s="738" t="s">
        <v>805</v>
      </c>
      <c r="E25" s="738" t="s">
        <v>1182</v>
      </c>
      <c r="F25" s="739" t="s">
        <v>1282</v>
      </c>
      <c r="G25" s="740" t="s">
        <v>798</v>
      </c>
      <c r="H25" s="737" t="s">
        <v>1838</v>
      </c>
      <c r="I25" s="737" t="s">
        <v>1872</v>
      </c>
      <c r="J25" s="741" t="s">
        <v>63</v>
      </c>
      <c r="K25" s="737" t="s">
        <v>63</v>
      </c>
      <c r="L25" s="741"/>
      <c r="M25" s="737" t="s">
        <v>63</v>
      </c>
      <c r="N25" s="737">
        <v>202</v>
      </c>
      <c r="O25" s="745" t="s">
        <v>1239</v>
      </c>
    </row>
    <row r="26" spans="1:16" s="135" customFormat="1" ht="145.15" x14ac:dyDescent="0.3">
      <c r="A26" s="126" t="s">
        <v>1840</v>
      </c>
      <c r="B26" s="126" t="s">
        <v>1978</v>
      </c>
      <c r="C26" s="622" t="s">
        <v>805</v>
      </c>
      <c r="D26" s="612" t="s">
        <v>1389</v>
      </c>
      <c r="E26" s="612" t="s">
        <v>1207</v>
      </c>
      <c r="F26" s="133" t="s">
        <v>1390</v>
      </c>
      <c r="G26" s="127" t="s">
        <v>1979</v>
      </c>
      <c r="H26" s="126" t="s">
        <v>1905</v>
      </c>
      <c r="I26" s="272" t="s">
        <v>1510</v>
      </c>
      <c r="J26" s="272" t="s">
        <v>63</v>
      </c>
      <c r="K26" s="129" t="s">
        <v>63</v>
      </c>
      <c r="L26" s="129" t="s">
        <v>63</v>
      </c>
      <c r="M26" s="126" t="s">
        <v>63</v>
      </c>
      <c r="N26" s="126">
        <v>202</v>
      </c>
      <c r="O26" s="106" t="s">
        <v>1622</v>
      </c>
    </row>
    <row r="27" spans="1:16" s="135" customFormat="1" ht="145.15" x14ac:dyDescent="0.3">
      <c r="A27" s="126" t="s">
        <v>1840</v>
      </c>
      <c r="B27" s="126" t="s">
        <v>1980</v>
      </c>
      <c r="C27" s="622" t="s">
        <v>805</v>
      </c>
      <c r="D27" s="612" t="s">
        <v>1389</v>
      </c>
      <c r="E27" s="612" t="s">
        <v>1207</v>
      </c>
      <c r="F27" s="133" t="s">
        <v>1390</v>
      </c>
      <c r="G27" s="127" t="s">
        <v>1981</v>
      </c>
      <c r="H27" s="126" t="s">
        <v>1905</v>
      </c>
      <c r="I27" s="272" t="s">
        <v>1982</v>
      </c>
      <c r="J27" s="272" t="s">
        <v>63</v>
      </c>
      <c r="K27" s="129" t="s">
        <v>63</v>
      </c>
      <c r="L27" s="129" t="s">
        <v>63</v>
      </c>
      <c r="M27" s="126" t="s">
        <v>63</v>
      </c>
      <c r="N27" s="126">
        <v>202</v>
      </c>
      <c r="O27" s="106" t="s">
        <v>1622</v>
      </c>
    </row>
    <row r="28" spans="1:16" s="135" customFormat="1" ht="145.15" x14ac:dyDescent="0.3">
      <c r="A28" s="126" t="s">
        <v>1840</v>
      </c>
      <c r="B28" s="126" t="s">
        <v>1877</v>
      </c>
      <c r="C28" s="622" t="s">
        <v>805</v>
      </c>
      <c r="D28" s="612" t="s">
        <v>1389</v>
      </c>
      <c r="E28" s="612" t="s">
        <v>1207</v>
      </c>
      <c r="F28" s="133" t="s">
        <v>1512</v>
      </c>
      <c r="G28" s="127" t="s">
        <v>1457</v>
      </c>
      <c r="H28" s="126" t="s">
        <v>1907</v>
      </c>
      <c r="I28" s="272" t="s">
        <v>1982</v>
      </c>
      <c r="J28" s="272" t="s">
        <v>63</v>
      </c>
      <c r="K28" s="129" t="s">
        <v>63</v>
      </c>
      <c r="L28" s="129" t="s">
        <v>63</v>
      </c>
      <c r="M28" s="126" t="s">
        <v>63</v>
      </c>
      <c r="N28" s="126">
        <v>202</v>
      </c>
      <c r="O28" s="106" t="s">
        <v>1622</v>
      </c>
    </row>
    <row r="29" spans="1:16" s="135" customFormat="1" ht="145.15" x14ac:dyDescent="0.3">
      <c r="A29" s="126" t="s">
        <v>1840</v>
      </c>
      <c r="B29" s="126" t="s">
        <v>1879</v>
      </c>
      <c r="C29" s="622" t="s">
        <v>805</v>
      </c>
      <c r="D29" s="612" t="s">
        <v>1389</v>
      </c>
      <c r="E29" s="612" t="s">
        <v>1207</v>
      </c>
      <c r="F29" s="133" t="s">
        <v>1959</v>
      </c>
      <c r="G29" s="127" t="s">
        <v>1463</v>
      </c>
      <c r="H29" s="126" t="s">
        <v>1908</v>
      </c>
      <c r="I29" s="272" t="s">
        <v>1982</v>
      </c>
      <c r="J29" s="272" t="s">
        <v>63</v>
      </c>
      <c r="K29" s="129" t="s">
        <v>63</v>
      </c>
      <c r="L29" s="129" t="s">
        <v>63</v>
      </c>
      <c r="M29" s="126" t="s">
        <v>63</v>
      </c>
      <c r="N29" s="126">
        <v>202</v>
      </c>
      <c r="O29" s="106" t="s">
        <v>1622</v>
      </c>
    </row>
    <row r="30" spans="1:16" s="135" customFormat="1" ht="12.1" x14ac:dyDescent="0.3">
      <c r="B30" s="129"/>
      <c r="C30" s="129"/>
      <c r="D30" s="129"/>
      <c r="E30" s="126"/>
      <c r="F30" s="127"/>
      <c r="G30" s="126"/>
      <c r="H30" s="126"/>
      <c r="I30" s="272"/>
      <c r="J30" s="126"/>
      <c r="K30" s="126"/>
      <c r="L30" s="126"/>
      <c r="M30" s="126"/>
      <c r="N30" s="396"/>
      <c r="O30" s="433"/>
      <c r="P30" s="397"/>
    </row>
    <row r="31" spans="1:16" s="135" customFormat="1" ht="12.1" x14ac:dyDescent="0.3">
      <c r="B31" s="129"/>
      <c r="C31" s="129"/>
      <c r="D31" s="129"/>
      <c r="E31" s="126"/>
      <c r="F31" s="127"/>
      <c r="G31" s="126"/>
      <c r="H31" s="126"/>
      <c r="I31" s="272"/>
      <c r="J31" s="126"/>
      <c r="K31" s="126"/>
      <c r="L31" s="126"/>
      <c r="M31" s="126"/>
      <c r="N31" s="396"/>
      <c r="O31" s="433"/>
      <c r="P31" s="397"/>
    </row>
    <row r="32" spans="1:16" s="55" customFormat="1" ht="28.8" x14ac:dyDescent="0.3">
      <c r="B32" s="330" t="s">
        <v>431</v>
      </c>
      <c r="C32" s="269" t="s">
        <v>433</v>
      </c>
      <c r="D32" s="330" t="s">
        <v>435</v>
      </c>
      <c r="E32" s="598" t="s">
        <v>1201</v>
      </c>
      <c r="F32" s="597" t="s">
        <v>437</v>
      </c>
      <c r="G32" s="596" t="s">
        <v>368</v>
      </c>
      <c r="H32" s="598" t="s">
        <v>360</v>
      </c>
      <c r="I32" s="330"/>
      <c r="J32" s="330"/>
      <c r="K32" s="269"/>
      <c r="L32" s="58"/>
      <c r="M32" s="58"/>
      <c r="N32" s="58"/>
      <c r="O32" s="604"/>
      <c r="P32" s="604"/>
    </row>
    <row r="33" spans="2:16" s="54" customFormat="1" ht="24.2" x14ac:dyDescent="0.3">
      <c r="B33" s="599">
        <v>1</v>
      </c>
      <c r="C33" s="325" t="str" cm="1">
        <f t="array" ref="C33">IFERROR(INDEX('List of Test Cases'!C:C,SMALL(IF('List of Test Cases'!E:E=$C$1,ROW('List of Test Cases'!E:E) - ROW(INDEX('List of Test Cases'!E:E,1,1))+1),B33)),"")</f>
        <v>ET-D004-SRAP-G1</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ET-D004</v>
      </c>
      <c r="F33" s="56" t="str" cm="1">
        <f t="array" ref="F33">IF($C33="","",INDEX('List of Test Cases'!C:C,MATCH(CONCATENATE($C33,$C$1),'List of Test Cases'!$Q:$Q,0),))</f>
        <v>ET-D004-SRAP-G1</v>
      </c>
      <c r="G33" s="56" t="str" cm="1">
        <f t="array" aca="1" ref="G33" ca="1">IF($C33="","",INDEX('List of Test Cases'!G:G,MATCH(CONCATENATE($C33,$C$1),'List of Test Cases'!$Q:$Q,0),))</f>
        <v>Switch Annulment - Dual Fuel (Gaining) (OFAF, 5 Day(s))</v>
      </c>
      <c r="H33" s="56" t="str" cm="1">
        <f t="array" ref="H33">IF($C33="","",INDEX('List of Test Cases'!A:A,MATCH(CONCATENATE($C33,$C$1),'List of Test Cases'!$Q:$Q,0),))</f>
        <v>Switch Request Annulment - Pending - GAIN</v>
      </c>
      <c r="I33" s="601"/>
      <c r="J33" s="601"/>
      <c r="K33" s="47"/>
      <c r="L33" s="47"/>
      <c r="M33" s="47"/>
      <c r="N33" s="47"/>
      <c r="O33" s="56"/>
      <c r="P33" s="56"/>
    </row>
    <row r="34" spans="2:16" s="55" customFormat="1" ht="24.2" x14ac:dyDescent="0.3">
      <c r="B34" s="602">
        <v>2</v>
      </c>
      <c r="C34" s="325" t="str" cm="1">
        <f t="array" ref="C34">IFERROR(INDEX('List of Test Cases'!C:C,SMALL(IF('List of Test Cases'!E:E=$C$1,ROW('List of Test Cases'!E:E) - ROW(INDEX('List of Test Cases'!E:E,1,1))+1),B34)),"")</f>
        <v>ET-D004-SRAP-G2</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ET-D004</v>
      </c>
      <c r="F34" s="56" t="str" cm="1">
        <f t="array" ref="F34">IF($C34="","",INDEX('List of Test Cases'!C:C,MATCH(CONCATENATE($C34,$C$1),'List of Test Cases'!$Q:$Q,0),))</f>
        <v>ET-D004-SRAP-G2</v>
      </c>
      <c r="G34" s="56" t="str" cm="1">
        <f t="array" aca="1" ref="G34" ca="1">IF($C34="","",INDEX('List of Test Cases'!G:G,MATCH(CONCATENATE($C34,$C$1),'List of Test Cases'!$Q:$Q,0),))</f>
        <v>Switch Annulment - Dual Fuel (Gaining) (OFAF, Related MPAN, 5 Day(s))</v>
      </c>
      <c r="H34" s="56" t="str" cm="1">
        <f t="array" ref="H34">IF($C34="","",INDEX('List of Test Cases'!A:A,MATCH(CONCATENATE($C34,$C$1),'List of Test Cases'!$Q:$Q,0),))</f>
        <v>Switch Request Annulment - Pending - GAIN</v>
      </c>
      <c r="I34" s="601"/>
      <c r="J34" s="601"/>
      <c r="K34" s="47"/>
      <c r="L34" s="47"/>
      <c r="M34" s="47"/>
      <c r="N34" s="47"/>
      <c r="O34" s="56"/>
      <c r="P34" s="56"/>
    </row>
    <row r="35" spans="2:16" s="55" customFormat="1" ht="13.85" x14ac:dyDescent="0.3">
      <c r="B35" s="602">
        <v>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42" customFormat="1" ht="13.85" x14ac:dyDescent="0.25">
      <c r="B37" s="603">
        <v>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30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41</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42</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43</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44</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45</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46</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47</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48</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49</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50</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20.3" customHeight="1" x14ac:dyDescent="0.25">
      <c r="F83" s="142"/>
    </row>
    <row r="84" spans="2:16" ht="20.3" customHeight="1" x14ac:dyDescent="0.25">
      <c r="F84" s="142"/>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row r="171" spans="6:6" ht="20.3" customHeight="1" x14ac:dyDescent="0.25">
      <c r="F171" s="142"/>
    </row>
  </sheetData>
  <autoFilter ref="B13:P29" xr:uid="{70751135-5350-4C13-922A-6FA5773CEF44}"/>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E28042-921A-4DD8-B5C2-2CA52C42C358}">
          <x14:formula1>
            <xm:f>'C:\Users\KrantiNaik\Library\Containers\com.microsoft.Excel\Data\Documents\4360A61E\[SIT Test Scenarios Master List v0.16.xlsx]Priority'!#REF!</xm:f>
          </x14:formula1>
          <xm:sqref>H32:I32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7E31-34D4-497F-82E6-031DB79D8C24}">
  <dimension ref="A1:P171"/>
  <sheetViews>
    <sheetView showGridLines="0" showRuler="0" topLeftCell="A7" zoomScaleNormal="100" zoomScalePageLayoutView="112" workbookViewId="0">
      <pane xSplit="7" topLeftCell="H1" activePane="topRight" state="frozen"/>
      <selection pane="topRight" activeCell="B13" sqref="B13:B29"/>
    </sheetView>
  </sheetViews>
  <sheetFormatPr defaultColWidth="10.5546875" defaultRowHeight="20.3" customHeight="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5.33203125" style="124" bestFit="1" customWidth="1"/>
    <col min="7" max="7" width="58.6640625" style="124" customWidth="1"/>
    <col min="8" max="8" width="22.33203125" style="124" bestFit="1" customWidth="1"/>
    <col min="9" max="9" width="42" style="124" customWidth="1"/>
    <col min="10" max="10" width="52.44140625" style="124" customWidth="1"/>
    <col min="11" max="11" width="20.5546875" style="124" bestFit="1" customWidth="1"/>
    <col min="12" max="12" width="54" style="124" bestFit="1" customWidth="1"/>
    <col min="13" max="13" width="32.44140625" style="124" bestFit="1" customWidth="1"/>
    <col min="14" max="14" width="35.44140625" style="124" bestFit="1" customWidth="1"/>
    <col min="15" max="15" width="20.33203125" style="124" bestFit="1" customWidth="1"/>
    <col min="16" max="16" width="41.5546875" style="124" customWidth="1"/>
    <col min="17" max="16384" width="10.5546875" style="124"/>
  </cols>
  <sheetData>
    <row r="1" spans="1:16" ht="39.049999999999997" customHeight="1" x14ac:dyDescent="0.25">
      <c r="B1" s="322" t="s">
        <v>388</v>
      </c>
      <c r="C1" s="122" t="s">
        <v>1074</v>
      </c>
      <c r="D1" s="195"/>
      <c r="E1" s="123"/>
      <c r="F1" s="98"/>
      <c r="G1" s="123"/>
      <c r="H1" s="123"/>
      <c r="I1" s="123"/>
      <c r="J1" s="123"/>
      <c r="K1" s="123"/>
      <c r="L1" s="123"/>
      <c r="M1" s="123"/>
      <c r="N1" s="123"/>
      <c r="O1" s="379"/>
      <c r="P1" s="380"/>
    </row>
    <row r="2" spans="1:16" ht="14.4" x14ac:dyDescent="0.25">
      <c r="B2" s="322" t="s">
        <v>390</v>
      </c>
      <c r="C2" s="1262" t="s">
        <v>1983</v>
      </c>
      <c r="D2" s="1263"/>
      <c r="E2" s="1263"/>
      <c r="F2" s="1263"/>
      <c r="G2" s="1263"/>
      <c r="H2" s="123"/>
      <c r="I2" s="123"/>
      <c r="J2" s="123"/>
      <c r="K2" s="123"/>
      <c r="L2" s="123"/>
      <c r="M2" s="123"/>
      <c r="N2" s="123"/>
      <c r="O2" s="379"/>
      <c r="P2" s="380"/>
    </row>
    <row r="3" spans="1:16" ht="20.3" customHeight="1" x14ac:dyDescent="0.25">
      <c r="B3" s="1235" t="s">
        <v>392</v>
      </c>
      <c r="C3" s="1264" t="s">
        <v>1964</v>
      </c>
      <c r="D3" s="1265"/>
      <c r="E3" s="1265"/>
      <c r="F3" s="1265"/>
      <c r="G3" s="1265"/>
      <c r="H3" s="618"/>
      <c r="I3" s="618"/>
      <c r="J3" s="618"/>
      <c r="K3" s="618"/>
      <c r="L3" s="618"/>
      <c r="M3" s="618"/>
      <c r="N3" s="618"/>
      <c r="O3" s="381"/>
      <c r="P3" s="382"/>
    </row>
    <row r="4" spans="1:16" ht="20.3" customHeight="1" x14ac:dyDescent="0.25">
      <c r="B4" s="1236"/>
      <c r="C4" s="1266"/>
      <c r="D4" s="1267"/>
      <c r="E4" s="1267"/>
      <c r="F4" s="1267"/>
      <c r="G4" s="1267"/>
      <c r="H4" s="619"/>
      <c r="I4" s="619"/>
      <c r="J4" s="619"/>
      <c r="K4" s="619"/>
      <c r="L4" s="619"/>
      <c r="M4" s="619"/>
      <c r="N4" s="619"/>
      <c r="P4" s="383"/>
    </row>
    <row r="5" spans="1:16" ht="20.3" customHeight="1" x14ac:dyDescent="0.25">
      <c r="B5" s="1236"/>
      <c r="C5" s="1266"/>
      <c r="D5" s="1267"/>
      <c r="E5" s="1267"/>
      <c r="F5" s="1267"/>
      <c r="G5" s="1267"/>
      <c r="H5" s="619"/>
      <c r="I5" s="619"/>
      <c r="J5" s="619"/>
      <c r="K5" s="619"/>
      <c r="L5" s="619"/>
      <c r="M5" s="619"/>
      <c r="N5" s="619"/>
      <c r="P5" s="383"/>
    </row>
    <row r="6" spans="1:16" ht="76.5" customHeight="1" x14ac:dyDescent="0.25">
      <c r="B6" s="1236"/>
      <c r="C6" s="1266"/>
      <c r="D6" s="1267"/>
      <c r="E6" s="1267"/>
      <c r="F6" s="1267"/>
      <c r="G6" s="1267"/>
      <c r="H6" s="619"/>
      <c r="I6" s="619"/>
      <c r="J6" s="619"/>
      <c r="K6" s="619"/>
      <c r="L6" s="619"/>
      <c r="M6" s="619"/>
      <c r="N6" s="619"/>
      <c r="O6" s="384"/>
      <c r="P6" s="385"/>
    </row>
    <row r="7" spans="1:16" ht="19.45" customHeight="1" x14ac:dyDescent="0.25">
      <c r="B7" s="1237"/>
      <c r="C7" s="1268"/>
      <c r="D7" s="1269"/>
      <c r="E7" s="1269"/>
      <c r="F7" s="1269"/>
      <c r="G7" s="1269"/>
      <c r="H7" s="620"/>
      <c r="I7" s="620"/>
      <c r="J7" s="620"/>
      <c r="K7" s="620"/>
      <c r="L7" s="620"/>
      <c r="M7" s="620"/>
      <c r="N7" s="621"/>
    </row>
    <row r="8" spans="1:16" ht="47.25" customHeight="1" x14ac:dyDescent="0.25">
      <c r="B8" s="322" t="s">
        <v>394</v>
      </c>
      <c r="C8" s="1287" t="s">
        <v>1965</v>
      </c>
      <c r="D8" s="1288"/>
      <c r="E8" s="1288"/>
      <c r="F8" s="1288"/>
      <c r="G8" s="1288"/>
      <c r="H8" s="178"/>
      <c r="I8" s="178"/>
      <c r="J8" s="178"/>
      <c r="K8" s="178"/>
      <c r="L8" s="178"/>
      <c r="M8" s="178"/>
      <c r="N8" s="178"/>
      <c r="O8" s="379"/>
      <c r="P8" s="380"/>
    </row>
    <row r="9" spans="1:16" ht="33.700000000000003" customHeight="1" x14ac:dyDescent="0.25">
      <c r="B9" s="322" t="s">
        <v>396</v>
      </c>
      <c r="C9" s="1262" t="s">
        <v>1886</v>
      </c>
      <c r="D9" s="1263"/>
      <c r="E9" s="1263"/>
      <c r="F9" s="1263"/>
      <c r="G9" s="1263"/>
      <c r="H9" s="195"/>
      <c r="I9" s="195"/>
      <c r="J9" s="527"/>
      <c r="K9" s="527"/>
      <c r="L9" s="527"/>
      <c r="M9" s="527"/>
      <c r="N9" s="527"/>
      <c r="O9" s="379"/>
      <c r="P9" s="380"/>
    </row>
    <row r="10" spans="1:16" ht="54.75" hidden="1" customHeight="1" x14ac:dyDescent="0.25">
      <c r="B10" s="322" t="s">
        <v>445</v>
      </c>
      <c r="C10" s="1262" t="s">
        <v>1945</v>
      </c>
      <c r="D10" s="1263"/>
      <c r="E10" s="1263"/>
      <c r="F10" s="1263"/>
      <c r="G10" s="1263"/>
      <c r="H10" s="511" t="e">
        <f t="array" ref="H10">_xlfn.TEXTJOIN(", ",TRUE,IF((E15:E101="Y")*(B30:B101&lt;&gt;""),B30:B101,""))</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55" customFormat="1" ht="108.9" x14ac:dyDescent="0.3">
      <c r="A14" s="47" t="s">
        <v>1205</v>
      </c>
      <c r="B14" s="47" t="s">
        <v>1946</v>
      </c>
      <c r="C14" s="600" t="s">
        <v>804</v>
      </c>
      <c r="D14" s="600" t="s">
        <v>804</v>
      </c>
      <c r="E14" s="600" t="s">
        <v>1207</v>
      </c>
      <c r="F14" s="49" t="s">
        <v>1910</v>
      </c>
      <c r="G14" s="48" t="s">
        <v>352</v>
      </c>
      <c r="H14" s="48" t="s">
        <v>1209</v>
      </c>
      <c r="I14" s="48" t="s">
        <v>1224</v>
      </c>
      <c r="J14" s="31" t="s">
        <v>63</v>
      </c>
      <c r="K14" s="56" t="s">
        <v>63</v>
      </c>
      <c r="L14" s="56" t="s">
        <v>63</v>
      </c>
      <c r="M14" s="47" t="s">
        <v>63</v>
      </c>
      <c r="N14" s="47">
        <v>202</v>
      </c>
      <c r="O14" s="47"/>
    </row>
    <row r="15" spans="1:16" s="125" customFormat="1" ht="60.05" customHeight="1" x14ac:dyDescent="0.3">
      <c r="A15" s="126" t="s">
        <v>1918</v>
      </c>
      <c r="B15" s="126" t="s">
        <v>1966</v>
      </c>
      <c r="C15" s="622" t="s">
        <v>804</v>
      </c>
      <c r="D15" s="612" t="s">
        <v>804</v>
      </c>
      <c r="E15" s="612" t="s">
        <v>1207</v>
      </c>
      <c r="F15" s="126" t="s">
        <v>1984</v>
      </c>
      <c r="G15" s="127" t="s">
        <v>352</v>
      </c>
      <c r="H15" s="126" t="s">
        <v>63</v>
      </c>
      <c r="I15" s="126" t="s">
        <v>1968</v>
      </c>
      <c r="J15" s="31" t="s">
        <v>1187</v>
      </c>
      <c r="K15" s="181" t="s">
        <v>1211</v>
      </c>
      <c r="L15" s="130" t="s">
        <v>63</v>
      </c>
      <c r="M15" s="130" t="s">
        <v>63</v>
      </c>
      <c r="N15" s="130">
        <v>202</v>
      </c>
      <c r="O15" s="173"/>
    </row>
    <row r="16" spans="1:16" s="135" customFormat="1" ht="243.8" customHeight="1" x14ac:dyDescent="0.3">
      <c r="A16" s="126" t="s">
        <v>1949</v>
      </c>
      <c r="B16" s="174" t="s">
        <v>1950</v>
      </c>
      <c r="C16" s="628" t="s">
        <v>805</v>
      </c>
      <c r="D16" s="612" t="s">
        <v>804</v>
      </c>
      <c r="E16" s="612" t="s">
        <v>1207</v>
      </c>
      <c r="F16" s="133" t="s">
        <v>1961</v>
      </c>
      <c r="G16" s="174" t="s">
        <v>324</v>
      </c>
      <c r="H16" s="174" t="s">
        <v>1890</v>
      </c>
      <c r="I16" s="128" t="s">
        <v>1969</v>
      </c>
      <c r="J16" s="173" t="s">
        <v>63</v>
      </c>
      <c r="K16" s="173" t="s">
        <v>63</v>
      </c>
      <c r="L16" s="129" t="s">
        <v>1970</v>
      </c>
      <c r="M16" s="129" t="s">
        <v>1971</v>
      </c>
      <c r="N16" s="126">
        <v>202</v>
      </c>
      <c r="O16" s="136"/>
    </row>
    <row r="17" spans="1:16" s="135" customFormat="1" ht="58.5" customHeight="1" x14ac:dyDescent="0.3">
      <c r="A17" s="126" t="s">
        <v>1823</v>
      </c>
      <c r="B17" s="126" t="s">
        <v>1269</v>
      </c>
      <c r="C17" s="622" t="s">
        <v>805</v>
      </c>
      <c r="D17" s="612" t="s">
        <v>804</v>
      </c>
      <c r="E17" s="612" t="s">
        <v>1264</v>
      </c>
      <c r="F17" s="133" t="s">
        <v>1985</v>
      </c>
      <c r="G17" s="134" t="s">
        <v>1184</v>
      </c>
      <c r="H17" s="272" t="s">
        <v>1894</v>
      </c>
      <c r="I17" s="272" t="s">
        <v>1895</v>
      </c>
      <c r="J17" s="272" t="s">
        <v>63</v>
      </c>
      <c r="K17" s="135" t="s">
        <v>63</v>
      </c>
      <c r="L17" s="126" t="s">
        <v>63</v>
      </c>
      <c r="M17" s="126" t="s">
        <v>63</v>
      </c>
      <c r="N17" s="130">
        <v>202</v>
      </c>
      <c r="O17" s="106" t="s">
        <v>1622</v>
      </c>
    </row>
    <row r="18" spans="1:16" s="135" customFormat="1" ht="58.5" customHeight="1" x14ac:dyDescent="0.3">
      <c r="A18" s="126" t="s">
        <v>1823</v>
      </c>
      <c r="B18" s="126" t="s">
        <v>1973</v>
      </c>
      <c r="C18" s="622" t="s">
        <v>804</v>
      </c>
      <c r="D18" s="612" t="s">
        <v>804</v>
      </c>
      <c r="E18" s="612" t="s">
        <v>1207</v>
      </c>
      <c r="F18" s="133" t="s">
        <v>1941</v>
      </c>
      <c r="G18" s="127" t="s">
        <v>352</v>
      </c>
      <c r="H18" s="272" t="s">
        <v>1868</v>
      </c>
      <c r="I18" s="272" t="s">
        <v>1895</v>
      </c>
      <c r="J18" s="272" t="s">
        <v>63</v>
      </c>
      <c r="K18" s="129" t="s">
        <v>63</v>
      </c>
      <c r="L18" s="129" t="s">
        <v>63</v>
      </c>
      <c r="M18" s="126" t="s">
        <v>63</v>
      </c>
      <c r="N18" s="126">
        <v>202</v>
      </c>
      <c r="O18" s="106"/>
    </row>
    <row r="19" spans="1:16" s="743" customFormat="1" ht="133.05000000000001" x14ac:dyDescent="0.3">
      <c r="A19" s="737" t="s">
        <v>1823</v>
      </c>
      <c r="B19" s="737" t="s">
        <v>1974</v>
      </c>
      <c r="C19" s="746" t="s">
        <v>805</v>
      </c>
      <c r="D19" s="738" t="s">
        <v>805</v>
      </c>
      <c r="E19" s="738" t="s">
        <v>1182</v>
      </c>
      <c r="F19" s="739" t="s">
        <v>1250</v>
      </c>
      <c r="G19" s="740" t="s">
        <v>336</v>
      </c>
      <c r="H19" s="741" t="s">
        <v>1897</v>
      </c>
      <c r="I19" s="741" t="s">
        <v>1895</v>
      </c>
      <c r="J19" s="741" t="s">
        <v>63</v>
      </c>
      <c r="K19" s="742" t="s">
        <v>63</v>
      </c>
      <c r="L19" s="742" t="s">
        <v>63</v>
      </c>
      <c r="M19" s="737" t="s">
        <v>63</v>
      </c>
      <c r="N19" s="737">
        <v>202</v>
      </c>
      <c r="O19" s="720" t="s">
        <v>1622</v>
      </c>
    </row>
    <row r="20" spans="1:16" s="743" customFormat="1" ht="108.9" x14ac:dyDescent="0.3">
      <c r="A20" s="737" t="s">
        <v>1823</v>
      </c>
      <c r="B20" s="737" t="s">
        <v>1975</v>
      </c>
      <c r="C20" s="746" t="s">
        <v>805</v>
      </c>
      <c r="D20" s="738" t="s">
        <v>805</v>
      </c>
      <c r="E20" s="738" t="s">
        <v>1207</v>
      </c>
      <c r="F20" s="739" t="s">
        <v>1850</v>
      </c>
      <c r="G20" s="740" t="s">
        <v>338</v>
      </c>
      <c r="H20" s="741" t="s">
        <v>1976</v>
      </c>
      <c r="I20" s="741" t="s">
        <v>1895</v>
      </c>
      <c r="J20" s="741" t="s">
        <v>63</v>
      </c>
      <c r="K20" s="742" t="s">
        <v>63</v>
      </c>
      <c r="L20" s="742" t="s">
        <v>63</v>
      </c>
      <c r="M20" s="737" t="s">
        <v>63</v>
      </c>
      <c r="N20" s="737">
        <v>202</v>
      </c>
      <c r="O20" s="720" t="s">
        <v>1492</v>
      </c>
    </row>
    <row r="21" spans="1:16" s="743" customFormat="1" ht="40.5" customHeight="1" x14ac:dyDescent="0.3">
      <c r="A21" s="737" t="s">
        <v>1235</v>
      </c>
      <c r="B21" s="737" t="s">
        <v>1236</v>
      </c>
      <c r="C21" s="746" t="s">
        <v>805</v>
      </c>
      <c r="D21" s="738" t="s">
        <v>805</v>
      </c>
      <c r="E21" s="738" t="s">
        <v>1900</v>
      </c>
      <c r="F21" s="739" t="s">
        <v>1313</v>
      </c>
      <c r="G21" s="740" t="s">
        <v>326</v>
      </c>
      <c r="H21" s="737" t="s">
        <v>63</v>
      </c>
      <c r="I21" s="737" t="s">
        <v>1238</v>
      </c>
      <c r="J21" s="741" t="s">
        <v>63</v>
      </c>
      <c r="K21" s="737" t="s">
        <v>63</v>
      </c>
      <c r="L21" s="737" t="s">
        <v>63</v>
      </c>
      <c r="M21" s="737" t="s">
        <v>63</v>
      </c>
      <c r="N21" s="737">
        <v>202</v>
      </c>
      <c r="O21" s="737" t="s">
        <v>1239</v>
      </c>
    </row>
    <row r="22" spans="1:16" s="743" customFormat="1" ht="40.5" customHeight="1" x14ac:dyDescent="0.3">
      <c r="A22" s="737" t="s">
        <v>1235</v>
      </c>
      <c r="B22" s="737" t="s">
        <v>1835</v>
      </c>
      <c r="C22" s="746" t="s">
        <v>805</v>
      </c>
      <c r="D22" s="738" t="s">
        <v>805</v>
      </c>
      <c r="E22" s="738" t="s">
        <v>1900</v>
      </c>
      <c r="F22" s="739" t="s">
        <v>1241</v>
      </c>
      <c r="G22" s="783" t="s">
        <v>328</v>
      </c>
      <c r="H22" s="737" t="s">
        <v>63</v>
      </c>
      <c r="I22" s="737" t="s">
        <v>1902</v>
      </c>
      <c r="J22" s="741" t="s">
        <v>63</v>
      </c>
      <c r="K22" s="737" t="s">
        <v>63</v>
      </c>
      <c r="L22" s="741" t="s">
        <v>63</v>
      </c>
      <c r="M22" s="737" t="s">
        <v>63</v>
      </c>
      <c r="N22" s="777">
        <v>202</v>
      </c>
      <c r="O22" s="737" t="s">
        <v>1239</v>
      </c>
    </row>
    <row r="23" spans="1:16" s="743" customFormat="1" ht="108.9" x14ac:dyDescent="0.3">
      <c r="A23" s="737" t="s">
        <v>1235</v>
      </c>
      <c r="B23" s="737" t="s">
        <v>1273</v>
      </c>
      <c r="C23" s="746" t="s">
        <v>805</v>
      </c>
      <c r="D23" s="738" t="s">
        <v>805</v>
      </c>
      <c r="E23" s="738" t="s">
        <v>1900</v>
      </c>
      <c r="F23" s="739" t="s">
        <v>1274</v>
      </c>
      <c r="G23" s="740" t="s">
        <v>1275</v>
      </c>
      <c r="H23" s="737" t="s">
        <v>1903</v>
      </c>
      <c r="I23" s="737" t="s">
        <v>1986</v>
      </c>
      <c r="J23" s="741" t="s">
        <v>63</v>
      </c>
      <c r="K23" s="737" t="s">
        <v>63</v>
      </c>
      <c r="L23" s="737" t="s">
        <v>63</v>
      </c>
      <c r="M23" s="737" t="s">
        <v>63</v>
      </c>
      <c r="N23" s="737">
        <v>202</v>
      </c>
      <c r="O23" s="737" t="s">
        <v>1239</v>
      </c>
    </row>
    <row r="24" spans="1:16" s="743" customFormat="1" ht="121" x14ac:dyDescent="0.3">
      <c r="A24" s="737" t="s">
        <v>1235</v>
      </c>
      <c r="B24" s="737" t="s">
        <v>1871</v>
      </c>
      <c r="C24" s="746" t="s">
        <v>805</v>
      </c>
      <c r="D24" s="738" t="s">
        <v>805</v>
      </c>
      <c r="E24" s="738" t="s">
        <v>1900</v>
      </c>
      <c r="F24" s="739" t="s">
        <v>1279</v>
      </c>
      <c r="G24" s="783" t="s">
        <v>332</v>
      </c>
      <c r="H24" s="737" t="s">
        <v>1280</v>
      </c>
      <c r="I24" s="737" t="s">
        <v>1281</v>
      </c>
      <c r="J24" s="741" t="s">
        <v>63</v>
      </c>
      <c r="K24" s="737" t="s">
        <v>63</v>
      </c>
      <c r="L24" s="741" t="s">
        <v>63</v>
      </c>
      <c r="M24" s="737" t="s">
        <v>63</v>
      </c>
      <c r="N24" s="777">
        <v>202</v>
      </c>
      <c r="O24" s="737" t="s">
        <v>1239</v>
      </c>
    </row>
    <row r="25" spans="1:16" s="743" customFormat="1" ht="84.7" x14ac:dyDescent="0.3">
      <c r="A25" s="737" t="s">
        <v>1235</v>
      </c>
      <c r="B25" s="737" t="s">
        <v>1977</v>
      </c>
      <c r="C25" s="746" t="s">
        <v>805</v>
      </c>
      <c r="D25" s="738" t="s">
        <v>805</v>
      </c>
      <c r="E25" s="738" t="s">
        <v>1900</v>
      </c>
      <c r="F25" s="739" t="s">
        <v>1282</v>
      </c>
      <c r="G25" s="740" t="s">
        <v>798</v>
      </c>
      <c r="H25" s="737" t="s">
        <v>1838</v>
      </c>
      <c r="I25" s="737" t="s">
        <v>1872</v>
      </c>
      <c r="J25" s="741" t="s">
        <v>63</v>
      </c>
      <c r="K25" s="737" t="s">
        <v>63</v>
      </c>
      <c r="L25" s="741"/>
      <c r="M25" s="737" t="s">
        <v>63</v>
      </c>
      <c r="N25" s="737">
        <v>202</v>
      </c>
      <c r="O25" s="745" t="s">
        <v>1239</v>
      </c>
    </row>
    <row r="26" spans="1:16" s="135" customFormat="1" ht="108.9" x14ac:dyDescent="0.3">
      <c r="A26" s="126" t="s">
        <v>1840</v>
      </c>
      <c r="B26" s="126" t="s">
        <v>1978</v>
      </c>
      <c r="C26" s="622" t="s">
        <v>804</v>
      </c>
      <c r="D26" s="612" t="s">
        <v>1389</v>
      </c>
      <c r="E26" s="612" t="s">
        <v>1207</v>
      </c>
      <c r="F26" s="133" t="s">
        <v>1407</v>
      </c>
      <c r="G26" s="127" t="s">
        <v>1979</v>
      </c>
      <c r="H26" s="126" t="s">
        <v>1905</v>
      </c>
      <c r="I26" s="272" t="s">
        <v>1510</v>
      </c>
      <c r="J26" s="272" t="s">
        <v>63</v>
      </c>
      <c r="K26" s="129" t="s">
        <v>63</v>
      </c>
      <c r="L26" s="129" t="s">
        <v>63</v>
      </c>
      <c r="M26" s="126" t="s">
        <v>63</v>
      </c>
      <c r="N26" s="126">
        <v>202</v>
      </c>
      <c r="O26" s="106"/>
    </row>
    <row r="27" spans="1:16" s="135" customFormat="1" ht="121" x14ac:dyDescent="0.3">
      <c r="A27" s="126" t="s">
        <v>1840</v>
      </c>
      <c r="B27" s="126" t="s">
        <v>1980</v>
      </c>
      <c r="C27" s="622" t="s">
        <v>804</v>
      </c>
      <c r="D27" s="612" t="s">
        <v>1389</v>
      </c>
      <c r="E27" s="612" t="s">
        <v>1207</v>
      </c>
      <c r="F27" s="133" t="s">
        <v>1407</v>
      </c>
      <c r="G27" s="127" t="s">
        <v>1981</v>
      </c>
      <c r="H27" s="126" t="s">
        <v>1905</v>
      </c>
      <c r="I27" s="272" t="s">
        <v>1982</v>
      </c>
      <c r="J27" s="272" t="s">
        <v>63</v>
      </c>
      <c r="K27" s="129" t="s">
        <v>63</v>
      </c>
      <c r="L27" s="129" t="s">
        <v>63</v>
      </c>
      <c r="M27" s="126" t="s">
        <v>63</v>
      </c>
      <c r="N27" s="126">
        <v>202</v>
      </c>
      <c r="O27" s="106"/>
    </row>
    <row r="28" spans="1:16" s="135" customFormat="1" ht="121" x14ac:dyDescent="0.3">
      <c r="A28" s="126" t="s">
        <v>1840</v>
      </c>
      <c r="B28" s="126" t="s">
        <v>1877</v>
      </c>
      <c r="C28" s="622" t="s">
        <v>804</v>
      </c>
      <c r="D28" s="612" t="s">
        <v>1389</v>
      </c>
      <c r="E28" s="612" t="s">
        <v>1207</v>
      </c>
      <c r="F28" s="133" t="s">
        <v>1524</v>
      </c>
      <c r="G28" s="127" t="s">
        <v>1457</v>
      </c>
      <c r="H28" s="126" t="s">
        <v>1907</v>
      </c>
      <c r="I28" s="272" t="s">
        <v>1982</v>
      </c>
      <c r="J28" s="272" t="s">
        <v>63</v>
      </c>
      <c r="K28" s="129" t="s">
        <v>63</v>
      </c>
      <c r="L28" s="129" t="s">
        <v>63</v>
      </c>
      <c r="M28" s="126" t="s">
        <v>63</v>
      </c>
      <c r="N28" s="126">
        <v>202</v>
      </c>
      <c r="O28" s="106"/>
    </row>
    <row r="29" spans="1:16" s="135" customFormat="1" ht="121" x14ac:dyDescent="0.3">
      <c r="A29" s="126" t="s">
        <v>1840</v>
      </c>
      <c r="B29" s="126" t="s">
        <v>1879</v>
      </c>
      <c r="C29" s="622" t="s">
        <v>804</v>
      </c>
      <c r="D29" s="612" t="s">
        <v>1389</v>
      </c>
      <c r="E29" s="612" t="s">
        <v>1207</v>
      </c>
      <c r="F29" s="133" t="s">
        <v>1962</v>
      </c>
      <c r="G29" s="127" t="s">
        <v>1463</v>
      </c>
      <c r="H29" s="126" t="s">
        <v>1908</v>
      </c>
      <c r="I29" s="272" t="s">
        <v>1982</v>
      </c>
      <c r="J29" s="272" t="s">
        <v>63</v>
      </c>
      <c r="K29" s="129" t="s">
        <v>63</v>
      </c>
      <c r="L29" s="129" t="s">
        <v>63</v>
      </c>
      <c r="M29" s="126" t="s">
        <v>63</v>
      </c>
      <c r="N29" s="126">
        <v>202</v>
      </c>
      <c r="O29" s="106"/>
    </row>
    <row r="30" spans="1:16" s="135" customFormat="1" ht="12.1" x14ac:dyDescent="0.3">
      <c r="B30" s="129"/>
      <c r="C30" s="129"/>
      <c r="D30" s="129"/>
      <c r="E30" s="126"/>
      <c r="F30" s="127"/>
      <c r="G30" s="126"/>
      <c r="H30" s="126"/>
      <c r="I30" s="272"/>
      <c r="J30" s="126"/>
      <c r="K30" s="126"/>
      <c r="L30" s="126"/>
      <c r="M30" s="126"/>
      <c r="N30" s="396"/>
      <c r="O30" s="433"/>
      <c r="P30" s="397"/>
    </row>
    <row r="31" spans="1:16" s="135" customFormat="1" ht="12.1" x14ac:dyDescent="0.3">
      <c r="B31" s="126"/>
      <c r="C31" s="126"/>
      <c r="D31" s="126"/>
      <c r="E31" s="126"/>
      <c r="F31" s="127"/>
      <c r="G31" s="126"/>
      <c r="H31" s="126"/>
      <c r="I31" s="272"/>
      <c r="J31" s="126"/>
      <c r="K31" s="126"/>
      <c r="L31" s="126"/>
      <c r="M31" s="126"/>
      <c r="N31" s="396"/>
      <c r="O31" s="433"/>
      <c r="P31" s="397"/>
    </row>
    <row r="32" spans="1:16" s="55" customFormat="1" ht="28.8" x14ac:dyDescent="0.3">
      <c r="B32" s="330" t="s">
        <v>431</v>
      </c>
      <c r="C32" s="269" t="s">
        <v>433</v>
      </c>
      <c r="D32" s="330" t="s">
        <v>435</v>
      </c>
      <c r="E32" s="598" t="s">
        <v>1201</v>
      </c>
      <c r="F32" s="597" t="s">
        <v>437</v>
      </c>
      <c r="G32" s="596" t="s">
        <v>368</v>
      </c>
      <c r="H32" s="598" t="s">
        <v>360</v>
      </c>
      <c r="I32" s="330"/>
      <c r="J32" s="330"/>
      <c r="K32" s="269"/>
      <c r="L32" s="58"/>
      <c r="M32" s="58"/>
      <c r="N32" s="58"/>
      <c r="O32" s="604"/>
      <c r="P32" s="604"/>
    </row>
    <row r="33" spans="2:16" s="54" customFormat="1" ht="24.2" x14ac:dyDescent="0.3">
      <c r="B33" s="599">
        <v>1</v>
      </c>
      <c r="C33" s="325" t="str" cm="1">
        <f t="array" ref="C33">IFERROR(INDEX('List of Test Cases'!C:C,SMALL(IF('List of Test Cases'!E:E=$C$1,ROW('List of Test Cases'!E:E) - ROW(INDEX('List of Test Cases'!E:E,1,1))+1),B33)),"")</f>
        <v>ET-D004-SRAP-L1</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ET-D004</v>
      </c>
      <c r="F33" s="56" t="str" cm="1">
        <f t="array" ref="F33">IF($C33="","",INDEX('List of Test Cases'!C:C,MATCH(CONCATENATE($C33,$C$1),'List of Test Cases'!$Q:$Q,0),))</f>
        <v>ET-D004-SRAP-L1</v>
      </c>
      <c r="G33" s="56" t="str" cm="1">
        <f t="array" aca="1" ref="G33" ca="1">IF($C33="","",INDEX('List of Test Cases'!G:G,MATCH(CONCATENATE($C33,$C$1),'List of Test Cases'!$Q:$Q,0),))</f>
        <v>Switch Annulment - Dual Fuel (Losing) (OFAF, 5 Day(s))</v>
      </c>
      <c r="H33" s="56" t="str" cm="1">
        <f t="array" ref="H33">IF($C33="","",INDEX('List of Test Cases'!A:A,MATCH(CONCATENATE($C33,$C$1),'List of Test Cases'!$Q:$Q,0),))</f>
        <v>Switch Request Annulment - Pending - LOSE</v>
      </c>
      <c r="I33" s="601"/>
      <c r="J33" s="601"/>
      <c r="K33" s="47"/>
      <c r="L33" s="47"/>
      <c r="M33" s="47"/>
      <c r="N33" s="47"/>
      <c r="O33" s="56"/>
      <c r="P33" s="56"/>
    </row>
    <row r="34" spans="2:16" s="55" customFormat="1" ht="24.2" x14ac:dyDescent="0.3">
      <c r="B34" s="602">
        <v>2</v>
      </c>
      <c r="C34" s="325" t="str" cm="1">
        <f t="array" ref="C34">IFERROR(INDEX('List of Test Cases'!C:C,SMALL(IF('List of Test Cases'!E:E=$C$1,ROW('List of Test Cases'!E:E) - ROW(INDEX('List of Test Cases'!E:E,1,1))+1),B34)),"")</f>
        <v>ET-D004-SRAP-L2</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ET-D004</v>
      </c>
      <c r="F34" s="56" t="str" cm="1">
        <f t="array" ref="F34">IF($C34="","",INDEX('List of Test Cases'!C:C,MATCH(CONCATENATE($C34,$C$1),'List of Test Cases'!$Q:$Q,0),))</f>
        <v>ET-D004-SRAP-L2</v>
      </c>
      <c r="G34" s="56" t="str" cm="1">
        <f t="array" aca="1" ref="G34" ca="1">IF($C34="","",INDEX('List of Test Cases'!G:G,MATCH(CONCATENATE($C34,$C$1),'List of Test Cases'!$Q:$Q,0),))</f>
        <v>Switch Annulment - Dual Fuel (Losing) (OFAF, Related MPAN, 5 Day(s))</v>
      </c>
      <c r="H34" s="56" t="str" cm="1">
        <f t="array" ref="H34">IF($C34="","",INDEX('List of Test Cases'!A:A,MATCH(CONCATENATE($C34,$C$1),'List of Test Cases'!$Q:$Q,0),))</f>
        <v>Switch Request Annulment - Pending - LOSE</v>
      </c>
      <c r="I34" s="601"/>
      <c r="J34" s="601"/>
      <c r="K34" s="47"/>
      <c r="L34" s="47"/>
      <c r="M34" s="47"/>
      <c r="N34" s="47"/>
      <c r="O34" s="56"/>
      <c r="P34" s="56"/>
    </row>
    <row r="35" spans="2:16" s="55" customFormat="1" ht="13.85" x14ac:dyDescent="0.3">
      <c r="B35" s="602">
        <v>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42" customFormat="1" ht="13.85" x14ac:dyDescent="0.25">
      <c r="B37" s="603">
        <v>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30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41</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42</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43</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44</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45</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46</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47</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48</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49</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50</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20.3" customHeight="1" x14ac:dyDescent="0.25">
      <c r="F83" s="142"/>
    </row>
    <row r="84" spans="2:16" ht="20.3" customHeight="1" x14ac:dyDescent="0.25">
      <c r="F84" s="142"/>
    </row>
    <row r="85" spans="2:16" ht="20.3" customHeight="1" x14ac:dyDescent="0.25">
      <c r="F85" s="142"/>
    </row>
    <row r="86" spans="2:16" ht="20.3" customHeight="1" x14ac:dyDescent="0.25">
      <c r="F86" s="142"/>
    </row>
    <row r="87" spans="2:16" ht="20.3" customHeight="1" x14ac:dyDescent="0.25">
      <c r="F87" s="142"/>
    </row>
    <row r="88" spans="2:16" ht="20.3" customHeight="1" x14ac:dyDescent="0.25">
      <c r="F88" s="142"/>
    </row>
    <row r="89" spans="2:16" ht="20.3" customHeight="1" x14ac:dyDescent="0.25">
      <c r="F89" s="142"/>
    </row>
    <row r="90" spans="2:16" ht="20.3" customHeight="1" x14ac:dyDescent="0.25">
      <c r="F90" s="142"/>
    </row>
    <row r="91" spans="2:16" ht="20.3" customHeight="1" x14ac:dyDescent="0.25">
      <c r="F91" s="142"/>
    </row>
    <row r="92" spans="2:16" ht="20.3" customHeight="1" x14ac:dyDescent="0.25">
      <c r="F92" s="142"/>
    </row>
    <row r="93" spans="2:16" ht="20.3" customHeight="1" x14ac:dyDescent="0.25">
      <c r="F93" s="142"/>
    </row>
    <row r="94" spans="2:16" ht="20.3" customHeight="1" x14ac:dyDescent="0.25">
      <c r="F94" s="142"/>
    </row>
    <row r="95" spans="2:16" ht="20.3" customHeight="1" x14ac:dyDescent="0.25">
      <c r="F95" s="142"/>
    </row>
    <row r="96" spans="2:1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row r="165" spans="6:6" ht="20.3" customHeight="1" x14ac:dyDescent="0.25">
      <c r="F165" s="142"/>
    </row>
    <row r="166" spans="6:6" ht="20.3" customHeight="1" x14ac:dyDescent="0.25">
      <c r="F166" s="142"/>
    </row>
    <row r="167" spans="6:6" ht="20.3" customHeight="1" x14ac:dyDescent="0.25">
      <c r="F167" s="142"/>
    </row>
    <row r="168" spans="6:6" ht="20.3" customHeight="1" x14ac:dyDescent="0.25">
      <c r="F168" s="142"/>
    </row>
    <row r="169" spans="6:6" ht="20.3" customHeight="1" x14ac:dyDescent="0.25">
      <c r="F169" s="142"/>
    </row>
    <row r="170" spans="6:6" ht="20.3" customHeight="1" x14ac:dyDescent="0.25">
      <c r="F170" s="142"/>
    </row>
    <row r="171" spans="6:6" ht="20.3" customHeight="1" x14ac:dyDescent="0.25">
      <c r="F171" s="142"/>
    </row>
  </sheetData>
  <autoFilter ref="B13:P13" xr:uid="{690B8D4B-D29B-4475-830B-171F3BAEA4FA}"/>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C684663-2D79-4FD6-9BFC-4D27FCD626CE}">
          <x14:formula1>
            <xm:f>'C:\Users\KrantiNaik\Library\Containers\com.microsoft.Excel\Data\Documents\4360A61E\[SIT Test Scenarios Master List v0.16.xlsx]Priority'!#REF!</xm:f>
          </x14:formula1>
          <xm:sqref>H32:I32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69BC9-7AC5-40F2-B696-401F9BEE62A6}">
  <dimension ref="A1:P159"/>
  <sheetViews>
    <sheetView topLeftCell="A6" workbookViewId="0">
      <pane xSplit="7" topLeftCell="H1" activePane="topRight" state="frozen"/>
      <selection pane="topRight" activeCell="A6" sqref="A1:A1048576"/>
    </sheetView>
  </sheetViews>
  <sheetFormatPr defaultColWidth="9.109375" defaultRowHeight="12.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9" style="124" customWidth="1"/>
    <col min="7" max="7" width="54" style="124" customWidth="1"/>
    <col min="8" max="8" width="30.33203125" style="124" bestFit="1" customWidth="1"/>
    <col min="9" max="9" width="39.6640625" style="124" customWidth="1"/>
    <col min="10" max="10" width="38.5546875" style="124" customWidth="1"/>
    <col min="11" max="11" width="15.44140625" style="124" bestFit="1" customWidth="1"/>
    <col min="12" max="12" width="48.44140625" style="124" bestFit="1" customWidth="1"/>
    <col min="13" max="13" width="32.44140625" style="124" bestFit="1" customWidth="1"/>
    <col min="14" max="14" width="28.6640625" style="124" bestFit="1" customWidth="1"/>
    <col min="15" max="15" width="20.33203125" style="124" bestFit="1" customWidth="1"/>
    <col min="16" max="16" width="50.44140625" style="124" customWidth="1"/>
    <col min="17" max="16384" width="9.109375" style="124"/>
  </cols>
  <sheetData>
    <row r="1" spans="1:16" ht="41.2" customHeight="1" x14ac:dyDescent="0.25">
      <c r="B1" s="322" t="s">
        <v>388</v>
      </c>
      <c r="C1" s="122" t="s">
        <v>874</v>
      </c>
      <c r="D1" s="195"/>
      <c r="E1" s="195"/>
      <c r="F1" s="98"/>
      <c r="G1" s="195"/>
      <c r="H1" s="195"/>
      <c r="I1" s="195"/>
      <c r="J1" s="195"/>
      <c r="K1" s="195"/>
      <c r="L1" s="195"/>
      <c r="M1" s="195"/>
      <c r="N1" s="195"/>
      <c r="O1" s="379"/>
      <c r="P1" s="380"/>
    </row>
    <row r="2" spans="1:16" ht="14.4" x14ac:dyDescent="0.25">
      <c r="B2" s="322" t="s">
        <v>390</v>
      </c>
      <c r="C2" s="1262" t="s">
        <v>1987</v>
      </c>
      <c r="D2" s="1263"/>
      <c r="E2" s="1263"/>
      <c r="F2" s="1263"/>
      <c r="G2" s="1263"/>
      <c r="H2" s="123"/>
      <c r="I2" s="123"/>
      <c r="J2" s="123"/>
      <c r="K2" s="123"/>
      <c r="L2" s="123"/>
      <c r="M2" s="123"/>
      <c r="N2" s="123"/>
      <c r="O2" s="379"/>
      <c r="P2" s="380"/>
    </row>
    <row r="3" spans="1:16" ht="11.95" customHeight="1" x14ac:dyDescent="0.25">
      <c r="B3" s="1235" t="s">
        <v>392</v>
      </c>
      <c r="C3" s="1264" t="s">
        <v>1988</v>
      </c>
      <c r="D3" s="1265"/>
      <c r="E3" s="1265"/>
      <c r="F3" s="1265"/>
      <c r="G3" s="1265"/>
      <c r="H3" s="618"/>
      <c r="I3" s="618"/>
      <c r="J3" s="618"/>
      <c r="K3" s="618"/>
      <c r="L3" s="618"/>
      <c r="M3" s="618"/>
      <c r="N3" s="618"/>
      <c r="O3" s="381"/>
      <c r="P3" s="382"/>
    </row>
    <row r="4" spans="1:16" x14ac:dyDescent="0.25">
      <c r="B4" s="1236"/>
      <c r="C4" s="1266"/>
      <c r="D4" s="1267"/>
      <c r="E4" s="1267"/>
      <c r="F4" s="1267"/>
      <c r="G4" s="1267"/>
      <c r="H4" s="619"/>
      <c r="I4" s="619"/>
      <c r="J4" s="619"/>
      <c r="K4" s="619"/>
      <c r="L4" s="619"/>
      <c r="M4" s="619"/>
      <c r="N4" s="619"/>
      <c r="P4" s="383"/>
    </row>
    <row r="5" spans="1:16" x14ac:dyDescent="0.25">
      <c r="B5" s="1236"/>
      <c r="C5" s="1266"/>
      <c r="D5" s="1267"/>
      <c r="E5" s="1267"/>
      <c r="F5" s="1267"/>
      <c r="G5" s="1267"/>
      <c r="H5" s="619"/>
      <c r="I5" s="619"/>
      <c r="J5" s="619"/>
      <c r="K5" s="619"/>
      <c r="L5" s="619"/>
      <c r="M5" s="619"/>
      <c r="N5" s="619"/>
      <c r="P5" s="383"/>
    </row>
    <row r="6" spans="1:16" x14ac:dyDescent="0.25">
      <c r="B6" s="1236"/>
      <c r="C6" s="1266"/>
      <c r="D6" s="1267"/>
      <c r="E6" s="1267"/>
      <c r="F6" s="1267"/>
      <c r="G6" s="1267"/>
      <c r="H6" s="619"/>
      <c r="I6" s="619"/>
      <c r="J6" s="619"/>
      <c r="K6" s="619"/>
      <c r="L6" s="619"/>
      <c r="M6" s="619"/>
      <c r="N6" s="619"/>
      <c r="O6" s="384"/>
      <c r="P6" s="385"/>
    </row>
    <row r="7" spans="1:16" ht="11.95" customHeight="1" x14ac:dyDescent="0.25">
      <c r="B7" s="1237"/>
      <c r="C7" s="1268"/>
      <c r="D7" s="1269"/>
      <c r="E7" s="1269"/>
      <c r="F7" s="1269"/>
      <c r="G7" s="1269"/>
      <c r="H7" s="620"/>
      <c r="I7" s="620"/>
      <c r="J7" s="620"/>
      <c r="K7" s="620"/>
      <c r="L7" s="620"/>
      <c r="M7" s="620"/>
      <c r="N7" s="621"/>
    </row>
    <row r="8" spans="1:16" ht="14.4" x14ac:dyDescent="0.25">
      <c r="B8" s="322" t="s">
        <v>394</v>
      </c>
      <c r="C8" s="1262" t="s">
        <v>63</v>
      </c>
      <c r="D8" s="1263"/>
      <c r="E8" s="1263"/>
      <c r="F8" s="1263"/>
      <c r="G8" s="1263"/>
      <c r="H8" s="123"/>
      <c r="I8" s="123"/>
      <c r="J8" s="123"/>
      <c r="K8" s="123"/>
      <c r="L8" s="123"/>
      <c r="M8" s="123"/>
      <c r="N8" s="123"/>
      <c r="O8" s="379"/>
      <c r="P8" s="380"/>
    </row>
    <row r="9" spans="1:16" ht="33.700000000000003" customHeight="1" x14ac:dyDescent="0.25">
      <c r="B9" s="322" t="s">
        <v>396</v>
      </c>
      <c r="C9" s="1262" t="s">
        <v>1989</v>
      </c>
      <c r="D9" s="1263"/>
      <c r="E9" s="1263"/>
      <c r="F9" s="1263"/>
      <c r="G9" s="1263"/>
      <c r="H9" s="195"/>
      <c r="I9" s="195"/>
      <c r="J9" s="527"/>
      <c r="K9" s="527"/>
      <c r="L9" s="527"/>
      <c r="M9" s="527"/>
      <c r="N9" s="527"/>
      <c r="O9" s="379"/>
      <c r="P9" s="380"/>
    </row>
    <row r="10" spans="1:16" ht="45.8" hidden="1" customHeight="1" x14ac:dyDescent="0.25">
      <c r="B10" s="322" t="s">
        <v>445</v>
      </c>
      <c r="C10" s="1262" t="s">
        <v>1990</v>
      </c>
      <c r="D10" s="1263"/>
      <c r="E10" s="1263"/>
      <c r="F10" s="1263"/>
      <c r="G10" s="1263"/>
      <c r="H10" s="511" t="e">
        <f t="array" ref="H10">_xlfn.TEXTJOIN(", ",TRUE,IF((E14:E100="Y")*(B17:B100&lt;&gt;""),B17:B100,""))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84.7" x14ac:dyDescent="0.3">
      <c r="A14" s="126" t="s">
        <v>1918</v>
      </c>
      <c r="B14" s="126" t="s">
        <v>1991</v>
      </c>
      <c r="C14" s="622" t="s">
        <v>804</v>
      </c>
      <c r="D14" s="612" t="s">
        <v>804</v>
      </c>
      <c r="E14" s="612" t="s">
        <v>1207</v>
      </c>
      <c r="F14" s="126" t="s">
        <v>1992</v>
      </c>
      <c r="G14" s="127" t="s">
        <v>352</v>
      </c>
      <c r="H14" s="126" t="s">
        <v>63</v>
      </c>
      <c r="I14" s="126" t="s">
        <v>1921</v>
      </c>
      <c r="J14" s="502" t="s">
        <v>1993</v>
      </c>
      <c r="K14" s="126" t="s">
        <v>1211</v>
      </c>
      <c r="L14" s="130" t="s">
        <v>63</v>
      </c>
      <c r="M14" s="130" t="s">
        <v>63</v>
      </c>
      <c r="N14" s="130">
        <v>202</v>
      </c>
      <c r="O14" s="154"/>
    </row>
    <row r="15" spans="1:16" s="135" customFormat="1" ht="193.55" x14ac:dyDescent="0.3">
      <c r="A15" s="126" t="s">
        <v>1994</v>
      </c>
      <c r="B15" s="174" t="s">
        <v>1995</v>
      </c>
      <c r="C15" s="628" t="s">
        <v>805</v>
      </c>
      <c r="D15" s="612" t="s">
        <v>804</v>
      </c>
      <c r="E15" s="612" t="s">
        <v>1207</v>
      </c>
      <c r="F15" s="133" t="s">
        <v>1996</v>
      </c>
      <c r="G15" s="174" t="s">
        <v>324</v>
      </c>
      <c r="H15" s="174" t="s">
        <v>63</v>
      </c>
      <c r="I15" s="128" t="s">
        <v>1997</v>
      </c>
      <c r="J15" s="173" t="s">
        <v>63</v>
      </c>
      <c r="K15" s="173" t="s">
        <v>63</v>
      </c>
      <c r="L15" s="126" t="s">
        <v>1360</v>
      </c>
      <c r="M15" s="126" t="s">
        <v>1195</v>
      </c>
      <c r="N15" s="126">
        <v>400</v>
      </c>
      <c r="O15" s="136"/>
    </row>
    <row r="16" spans="1:16" s="135" customFormat="1" ht="84.7" x14ac:dyDescent="0.3">
      <c r="A16" s="126" t="s">
        <v>1998</v>
      </c>
      <c r="B16" s="126" t="s">
        <v>1999</v>
      </c>
      <c r="C16" s="622" t="s">
        <v>804</v>
      </c>
      <c r="D16" s="612" t="s">
        <v>804</v>
      </c>
      <c r="E16" s="612" t="s">
        <v>1207</v>
      </c>
      <c r="F16" s="133" t="s">
        <v>2000</v>
      </c>
      <c r="G16" s="134" t="s">
        <v>352</v>
      </c>
      <c r="H16" s="272" t="s">
        <v>63</v>
      </c>
      <c r="I16" s="272" t="s">
        <v>2001</v>
      </c>
      <c r="J16" s="272" t="s">
        <v>63</v>
      </c>
      <c r="K16" s="135" t="s">
        <v>63</v>
      </c>
      <c r="L16" s="126" t="s">
        <v>63</v>
      </c>
      <c r="M16" s="126" t="s">
        <v>63</v>
      </c>
      <c r="N16" s="130">
        <v>202</v>
      </c>
      <c r="O16" s="154"/>
    </row>
    <row r="17" spans="2:16" s="135" customFormat="1" x14ac:dyDescent="0.3">
      <c r="B17" s="129"/>
      <c r="C17" s="126"/>
      <c r="D17" s="126"/>
      <c r="E17" s="126"/>
      <c r="F17" s="127"/>
      <c r="G17" s="126"/>
      <c r="H17" s="126"/>
      <c r="I17" s="272"/>
      <c r="J17" s="126"/>
      <c r="K17" s="126"/>
      <c r="L17" s="126"/>
      <c r="M17" s="126"/>
      <c r="N17" s="129"/>
      <c r="O17" s="396"/>
      <c r="P17" s="397"/>
    </row>
    <row r="18" spans="2:16" s="135" customFormat="1" x14ac:dyDescent="0.3">
      <c r="B18" s="129"/>
      <c r="C18" s="126"/>
      <c r="D18" s="126"/>
      <c r="E18" s="126"/>
      <c r="F18" s="127"/>
      <c r="G18" s="126"/>
      <c r="H18" s="126"/>
      <c r="I18" s="272"/>
      <c r="J18" s="126"/>
      <c r="K18" s="126"/>
      <c r="L18" s="126"/>
      <c r="M18" s="126"/>
      <c r="N18" s="129"/>
      <c r="O18" s="396"/>
      <c r="P18" s="397"/>
    </row>
    <row r="19" spans="2:16" s="55" customFormat="1" ht="28.8" x14ac:dyDescent="0.3">
      <c r="B19" s="330" t="s">
        <v>431</v>
      </c>
      <c r="C19" s="269" t="s">
        <v>433</v>
      </c>
      <c r="D19" s="330" t="s">
        <v>435</v>
      </c>
      <c r="E19" s="598" t="s">
        <v>1201</v>
      </c>
      <c r="F19" s="597" t="s">
        <v>437</v>
      </c>
      <c r="G19" s="596" t="s">
        <v>368</v>
      </c>
      <c r="H19" s="598" t="s">
        <v>360</v>
      </c>
      <c r="I19" s="330"/>
      <c r="J19" s="330"/>
      <c r="K19" s="269"/>
      <c r="L19" s="58"/>
      <c r="M19" s="58"/>
      <c r="N19" s="58"/>
      <c r="O19" s="604"/>
      <c r="P19" s="604"/>
    </row>
    <row r="20" spans="2:16" s="54" customFormat="1" ht="24.2" x14ac:dyDescent="0.3">
      <c r="B20" s="599">
        <v>1</v>
      </c>
      <c r="C20" s="325" t="str" cm="1">
        <f t="array" ref="C20">IFERROR(INDEX('List of Test Cases'!C:C,SMALL(IF('List of Test Cases'!E:E=$C$1,ROW('List of Test Cases'!E:E) - ROW(INDEX('List of Test Cases'!E:E,1,1))+1),B20)),"")</f>
        <v>ET-G011-SRAR-L1</v>
      </c>
      <c r="D20" s="600" t="str" cm="1">
        <f t="array" aca="1" ref="D20" ca="1">IF(C20="","",HYPERLINK("#"&amp;CELL("address",INDEX('List of Test Cases'!C:C,MATCH(CONCATENATE(C20,C$1),'List of Test Cases'!Q:Q,0))),"View Test Case"))</f>
        <v>View Test Case</v>
      </c>
      <c r="E20" s="56" t="str" cm="1">
        <f t="array" ref="E20">IF($C20="","",INDEX('List of Test Cases'!B:B,MATCH(CONCATENATE($C20,$C$1),'List of Test Cases'!$Q:$Q,0),))</f>
        <v>ET-G011</v>
      </c>
      <c r="F20" s="56" t="str" cm="1">
        <f t="array" ref="F20">IF($C20="","",INDEX('List of Test Cases'!C:C,MATCH(CONCATENATE($C20,$C$1),'List of Test Cases'!$Q:$Q,0),))</f>
        <v>ET-G011-SRAR-L1</v>
      </c>
      <c r="G20" s="56" t="str" cm="1">
        <f t="array" aca="1" ref="G20" ca="1">IF($C20="","",INDEX('List of Test Cases'!G:G,MATCH(CONCATENATE($C20,$C$1),'List of Test Cases'!$Q:$Q,0),))</f>
        <v>Switch Request Annulment Rejected (1 Day(s))</v>
      </c>
      <c r="H20" s="56" t="str" cm="1">
        <f t="array" ref="H20">IF($C20="","",INDEX('List of Test Cases'!A:A,MATCH(CONCATENATE($C20,$C$1),'List of Test Cases'!$Q:$Q,0),))</f>
        <v>Switch Request Annulment Rejection - LOSE</v>
      </c>
      <c r="I20" s="601"/>
      <c r="J20" s="601"/>
      <c r="K20" s="47"/>
      <c r="L20" s="47"/>
      <c r="M20" s="47"/>
      <c r="N20" s="47"/>
      <c r="O20" s="56"/>
      <c r="P20" s="56"/>
    </row>
    <row r="21" spans="2:16" s="55" customFormat="1" ht="24.2" x14ac:dyDescent="0.3">
      <c r="B21" s="602">
        <v>2</v>
      </c>
      <c r="C21" s="325" t="str" cm="1">
        <f t="array" ref="C21">IFERROR(INDEX('List of Test Cases'!C:C,SMALL(IF('List of Test Cases'!E:E=$C$1,ROW('List of Test Cases'!E:E) - ROW(INDEX('List of Test Cases'!E:E,1,1))+1),B21)),"")</f>
        <v>ET-G011-SRAR-L2</v>
      </c>
      <c r="D21" s="600" t="str" cm="1">
        <f t="array" aca="1" ref="D21" ca="1">IF(C21="","",HYPERLINK("#"&amp;CELL("address",INDEX('List of Test Cases'!C:C,MATCH(CONCATENATE(C21,C$1),'List of Test Cases'!Q:Q,0))),"View Test Case"))</f>
        <v>View Test Case</v>
      </c>
      <c r="E21" s="56" t="str" cm="1">
        <f t="array" ref="E21">IF($C21="","",INDEX('List of Test Cases'!B:B,MATCH(CONCATENATE($C21,$C$1),'List of Test Cases'!$Q:$Q,0),))</f>
        <v>ET-G011</v>
      </c>
      <c r="F21" s="56" t="str" cm="1">
        <f t="array" ref="F21">IF($C21="","",INDEX('List of Test Cases'!C:C,MATCH(CONCATENATE($C21,$C$1),'List of Test Cases'!$Q:$Q,0),))</f>
        <v>ET-G011-SRAR-L2</v>
      </c>
      <c r="G21" s="56" t="str" cm="1">
        <f t="array" aca="1" ref="G21" ca="1">IF($C21="","",INDEX('List of Test Cases'!G:G,MATCH(CONCATENATE($C21,$C$1),'List of Test Cases'!$Q:$Q,0),))</f>
        <v>Switch Request Annulment Rejected (OFAF, 1 Day(s))</v>
      </c>
      <c r="H21" s="56" t="str" cm="1">
        <f t="array" ref="H21">IF($C21="","",INDEX('List of Test Cases'!A:A,MATCH(CONCATENATE($C21,$C$1),'List of Test Cases'!$Q:$Q,0),))</f>
        <v>Switch Request Annulment Rejection - LOSE</v>
      </c>
      <c r="I21" s="601"/>
      <c r="J21" s="601"/>
      <c r="K21" s="47"/>
      <c r="L21" s="47"/>
      <c r="M21" s="47"/>
      <c r="N21" s="47"/>
      <c r="O21" s="56"/>
      <c r="P21" s="56"/>
    </row>
    <row r="22" spans="2:16" s="55" customFormat="1" ht="24.2" x14ac:dyDescent="0.3">
      <c r="B22" s="602">
        <v>3</v>
      </c>
      <c r="C22" s="325" t="str" cm="1">
        <f t="array" ref="C22">IFERROR(INDEX('List of Test Cases'!C:C,SMALL(IF('List of Test Cases'!E:E=$C$1,ROW('List of Test Cases'!E:E) - ROW(INDEX('List of Test Cases'!E:E,1,1))+1),B22)),"")</f>
        <v>ET-E010-SRAR-L1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ET-E010</v>
      </c>
      <c r="F22" s="56" t="str" cm="1">
        <f t="array" ref="F22">IF($C22="","",INDEX('List of Test Cases'!C:C,MATCH(CONCATENATE($C22,$C$1),'List of Test Cases'!$Q:$Q,0),))</f>
        <v>ET-E010-SRAR-L1</v>
      </c>
      <c r="G22" s="56" t="str" cm="1">
        <f t="array" aca="1" ref="G22" ca="1">IF($C22="","",INDEX('List of Test Cases'!G:G,MATCH(CONCATENATE($C22,$C$1),'List of Test Cases'!$Q:$Q,0),))</f>
        <v>Switch Request Annulment Rejected (1 Day(s))</v>
      </c>
      <c r="H22" s="56" t="str" cm="1">
        <f t="array" ref="H22">IF($C22="","",INDEX('List of Test Cases'!A:A,MATCH(CONCATENATE($C22,$C$1),'List of Test Cases'!$Q:$Q,0),))</f>
        <v>Switch Request Annulment Rejection - LOSE</v>
      </c>
      <c r="I22" s="601"/>
      <c r="J22" s="601"/>
      <c r="K22" s="47"/>
      <c r="L22" s="47"/>
      <c r="M22" s="47"/>
      <c r="N22" s="47"/>
      <c r="O22" s="56"/>
      <c r="P22" s="56"/>
    </row>
    <row r="23" spans="2:16" s="42" customFormat="1" ht="24.2" x14ac:dyDescent="0.25">
      <c r="B23" s="603">
        <v>4</v>
      </c>
      <c r="C23" s="325" t="str" cm="1">
        <f t="array" ref="C23">IFERROR(INDEX('List of Test Cases'!C:C,SMALL(IF('List of Test Cases'!E:E=$C$1,ROW('List of Test Cases'!E:E) - ROW(INDEX('List of Test Cases'!E:E,1,1))+1),B23)),"")</f>
        <v>ET-E010-SRAR-L2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ET-E010</v>
      </c>
      <c r="F23" s="56" t="str" cm="1">
        <f t="array" ref="F23">IF($C23="","",INDEX('List of Test Cases'!C:C,MATCH(CONCATENATE($C23,$C$1),'List of Test Cases'!$Q:$Q,0),))</f>
        <v>ET-E010-SRAR-L2</v>
      </c>
      <c r="G23" s="56" t="str" cm="1">
        <f t="array" aca="1" ref="G23" ca="1">IF($C23="","",INDEX('List of Test Cases'!G:G,MATCH(CONCATENATE($C23,$C$1),'List of Test Cases'!$Q:$Q,0),))</f>
        <v>Switch Request Annulment Rejected (OFAF, 1 Day(s))</v>
      </c>
      <c r="H23" s="56" t="str" cm="1">
        <f t="array" ref="H23">IF($C23="","",INDEX('List of Test Cases'!A:A,MATCH(CONCATENATE($C23,$C$1),'List of Test Cases'!$Q:$Q,0),))</f>
        <v>Switch Request Annulment Rejection - LOSE</v>
      </c>
      <c r="I23" s="601"/>
      <c r="J23" s="601"/>
      <c r="K23" s="47"/>
      <c r="L23" s="47"/>
      <c r="M23" s="47"/>
      <c r="N23" s="47"/>
      <c r="O23" s="56"/>
      <c r="P23" s="56"/>
    </row>
    <row r="24" spans="2:16" s="42" customFormat="1" ht="24.2" x14ac:dyDescent="0.25">
      <c r="B24" s="603">
        <v>5</v>
      </c>
      <c r="C24" s="325" t="str" cm="1">
        <f t="array" ref="C24">IFERROR(INDEX('List of Test Cases'!C:C,SMALL(IF('List of Test Cases'!E:E=$C$1,ROW('List of Test Cases'!E:E) - ROW(INDEX('List of Test Cases'!E:E,1,1))+1),B24)),"")</f>
        <v>ET-E010-SRAR-L3</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ET-E010</v>
      </c>
      <c r="F24" s="56" t="str" cm="1">
        <f t="array" ref="F24">IF($C24="","",INDEX('List of Test Cases'!C:C,MATCH(CONCATENATE($C24,$C$1),'List of Test Cases'!$Q:$Q,0),))</f>
        <v>ET-E010-SRAR-L3</v>
      </c>
      <c r="G24" s="56" t="str" cm="1">
        <f t="array" aca="1" ref="G24" ca="1">IF($C24="","",INDEX('List of Test Cases'!G:G,MATCH(CONCATENATE($C24,$C$1),'List of Test Cases'!$Q:$Q,0),))</f>
        <v>Switch Request Annulment Rejected (Related MPAN, 1 Day(s))</v>
      </c>
      <c r="H24" s="56" t="str" cm="1">
        <f t="array" ref="H24">IF($C24="","",INDEX('List of Test Cases'!A:A,MATCH(CONCATENATE($C24,$C$1),'List of Test Cases'!$Q:$Q,0),))</f>
        <v>Switch Request Annulment Rejection - LOSE</v>
      </c>
      <c r="I24" s="601"/>
      <c r="J24" s="601"/>
      <c r="K24" s="47"/>
      <c r="L24" s="47"/>
      <c r="M24" s="47"/>
      <c r="N24" s="47"/>
      <c r="O24" s="56"/>
      <c r="P24" s="56"/>
    </row>
    <row r="25" spans="2:16" s="24" customFormat="1" ht="24.2" x14ac:dyDescent="0.25">
      <c r="B25" s="603">
        <v>6</v>
      </c>
      <c r="C25" s="325" t="str" cm="1">
        <f t="array" ref="C25">IFERROR(INDEX('List of Test Cases'!C:C,SMALL(IF('List of Test Cases'!E:E=$C$1,ROW('List of Test Cases'!E:E) - ROW(INDEX('List of Test Cases'!E:E,1,1))+1),B25)),"")</f>
        <v>ET-E010-SRAR-L4</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ET-E010</v>
      </c>
      <c r="F25" s="56" t="str" cm="1">
        <f t="array" ref="F25">IF($C25="","",INDEX('List of Test Cases'!C:C,MATCH(CONCATENATE($C25,$C$1),'List of Test Cases'!$Q:$Q,0),))</f>
        <v>ET-E010-SRAR-L4</v>
      </c>
      <c r="G25" s="56" t="str" cm="1">
        <f t="array" aca="1" ref="G25" ca="1">IF($C25="","",INDEX('List of Test Cases'!G:G,MATCH(CONCATENATE($C25,$C$1),'List of Test Cases'!$Q:$Q,0),))</f>
        <v>Switch Request Annulment Rejected (OFAF, Related MPAN, 1 Day(s))</v>
      </c>
      <c r="H25" s="56" t="str" cm="1">
        <f t="array" ref="H25">IF($C25="","",INDEX('List of Test Cases'!A:A,MATCH(CONCATENATE($C25,$C$1),'List of Test Cases'!$Q:$Q,0),))</f>
        <v>Switch Request Annulment Rejection - LOSE</v>
      </c>
      <c r="I25" s="601"/>
      <c r="J25" s="601"/>
      <c r="K25" s="47"/>
      <c r="L25" s="47"/>
      <c r="M25" s="47"/>
      <c r="N25" s="47"/>
      <c r="O25" s="56"/>
      <c r="P25" s="56"/>
    </row>
    <row r="26" spans="2:16" s="24" customFormat="1" x14ac:dyDescent="0.25">
      <c r="B26" s="603">
        <v>7</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2:16" s="24" customFormat="1" x14ac:dyDescent="0.25">
      <c r="B27" s="603">
        <v>8</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2:16" s="24" customFormat="1" x14ac:dyDescent="0.25">
      <c r="B28" s="603">
        <v>9</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2:16" s="24" customFormat="1" x14ac:dyDescent="0.25">
      <c r="B29" s="603">
        <v>10</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2:16" s="24" customFormat="1" x14ac:dyDescent="0.25">
      <c r="B30" s="603">
        <v>11</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2:16" s="24" customFormat="1" x14ac:dyDescent="0.25">
      <c r="B31" s="603">
        <v>12</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2:16" s="24" customFormat="1" x14ac:dyDescent="0.25">
      <c r="B32" s="603">
        <v>13</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x14ac:dyDescent="0.25">
      <c r="B33" s="603">
        <v>14</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x14ac:dyDescent="0.25">
      <c r="B34" s="603">
        <v>15</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x14ac:dyDescent="0.25">
      <c r="B35" s="603">
        <v>16</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x14ac:dyDescent="0.25">
      <c r="B36" s="603">
        <v>17</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x14ac:dyDescent="0.25">
      <c r="B37" s="603">
        <v>18</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19</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20</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21</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22</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23</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24</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25</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26</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27</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28</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29</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30</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71" customFormat="1" x14ac:dyDescent="0.25">
      <c r="B50" s="603">
        <v>31</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71" customFormat="1" x14ac:dyDescent="0.25">
      <c r="B51" s="603">
        <v>32</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x14ac:dyDescent="0.25">
      <c r="B52" s="603">
        <v>33</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x14ac:dyDescent="0.25">
      <c r="B53" s="603">
        <v>34</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x14ac:dyDescent="0.25">
      <c r="B54" s="603">
        <v>35</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x14ac:dyDescent="0.25">
      <c r="B55" s="603">
        <v>36</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x14ac:dyDescent="0.25">
      <c r="B56" s="603">
        <v>37</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x14ac:dyDescent="0.25">
      <c r="B57" s="603">
        <v>38</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x14ac:dyDescent="0.25">
      <c r="B58" s="603">
        <v>39</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x14ac:dyDescent="0.25">
      <c r="B59" s="603">
        <v>40</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x14ac:dyDescent="0.25">
      <c r="B60" s="603">
        <v>41</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x14ac:dyDescent="0.25">
      <c r="B61" s="603">
        <v>42</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x14ac:dyDescent="0.25">
      <c r="B62" s="603">
        <v>43</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x14ac:dyDescent="0.25">
      <c r="B63" s="603">
        <v>44</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x14ac:dyDescent="0.25">
      <c r="B64" s="603">
        <v>45</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x14ac:dyDescent="0.25">
      <c r="B65" s="603">
        <v>46</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x14ac:dyDescent="0.25">
      <c r="B66" s="603">
        <v>47</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x14ac:dyDescent="0.25">
      <c r="B67" s="603">
        <v>48</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x14ac:dyDescent="0.25">
      <c r="B68" s="603">
        <v>49</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x14ac:dyDescent="0.25">
      <c r="B69" s="603">
        <v>50</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x14ac:dyDescent="0.25">
      <c r="F70" s="142"/>
    </row>
    <row r="71" spans="2:16" x14ac:dyDescent="0.25">
      <c r="F71" s="142"/>
    </row>
    <row r="72" spans="2:16" x14ac:dyDescent="0.25">
      <c r="F72" s="142"/>
    </row>
    <row r="73" spans="2:16" x14ac:dyDescent="0.25">
      <c r="F73" s="142"/>
    </row>
    <row r="74" spans="2:16" x14ac:dyDescent="0.25">
      <c r="F74" s="142"/>
    </row>
    <row r="75" spans="2:16" x14ac:dyDescent="0.25">
      <c r="F75" s="142"/>
    </row>
    <row r="76" spans="2:16" x14ac:dyDescent="0.25">
      <c r="F76" s="142"/>
    </row>
    <row r="77" spans="2:16" x14ac:dyDescent="0.25">
      <c r="F77" s="142"/>
    </row>
    <row r="78" spans="2:16" x14ac:dyDescent="0.25">
      <c r="F78" s="142"/>
    </row>
    <row r="79" spans="2:16" x14ac:dyDescent="0.25">
      <c r="F79" s="142"/>
    </row>
    <row r="80" spans="2:16" x14ac:dyDescent="0.25">
      <c r="F80" s="142"/>
    </row>
    <row r="81" spans="6:6" x14ac:dyDescent="0.25">
      <c r="F81" s="142"/>
    </row>
    <row r="82" spans="6:6" x14ac:dyDescent="0.25">
      <c r="F82" s="142"/>
    </row>
    <row r="83" spans="6:6" x14ac:dyDescent="0.25">
      <c r="F83" s="142"/>
    </row>
    <row r="84" spans="6:6" x14ac:dyDescent="0.25">
      <c r="F84" s="142"/>
    </row>
    <row r="85" spans="6:6" x14ac:dyDescent="0.25">
      <c r="F85" s="142"/>
    </row>
    <row r="86" spans="6:6" x14ac:dyDescent="0.25">
      <c r="F86" s="142"/>
    </row>
    <row r="87" spans="6:6" x14ac:dyDescent="0.25">
      <c r="F87" s="142"/>
    </row>
    <row r="88" spans="6:6" x14ac:dyDescent="0.25">
      <c r="F88" s="142"/>
    </row>
    <row r="89" spans="6:6" x14ac:dyDescent="0.25">
      <c r="F89" s="142"/>
    </row>
    <row r="90" spans="6:6" x14ac:dyDescent="0.25">
      <c r="F90" s="142"/>
    </row>
    <row r="91" spans="6:6" x14ac:dyDescent="0.25">
      <c r="F91" s="142"/>
    </row>
    <row r="92" spans="6:6" x14ac:dyDescent="0.25">
      <c r="F92" s="142"/>
    </row>
    <row r="93" spans="6:6" x14ac:dyDescent="0.25">
      <c r="F93" s="142"/>
    </row>
    <row r="94" spans="6:6" x14ac:dyDescent="0.25">
      <c r="F94" s="142"/>
    </row>
    <row r="95" spans="6:6" x14ac:dyDescent="0.25">
      <c r="F95" s="142"/>
    </row>
    <row r="96" spans="6:6" x14ac:dyDescent="0.25">
      <c r="F96" s="142"/>
    </row>
    <row r="97" spans="6:6" x14ac:dyDescent="0.25">
      <c r="F97" s="142"/>
    </row>
    <row r="98" spans="6:6" x14ac:dyDescent="0.25">
      <c r="F98" s="142"/>
    </row>
    <row r="99" spans="6:6" x14ac:dyDescent="0.25">
      <c r="F99" s="142"/>
    </row>
    <row r="100" spans="6:6" x14ac:dyDescent="0.25">
      <c r="F100" s="142"/>
    </row>
    <row r="101" spans="6:6" x14ac:dyDescent="0.25">
      <c r="F101" s="142"/>
    </row>
    <row r="102" spans="6:6" x14ac:dyDescent="0.25">
      <c r="F102" s="142"/>
    </row>
    <row r="103" spans="6:6" x14ac:dyDescent="0.25">
      <c r="F103" s="142"/>
    </row>
    <row r="104" spans="6:6" x14ac:dyDescent="0.25">
      <c r="F104" s="142"/>
    </row>
    <row r="105" spans="6:6" x14ac:dyDescent="0.25">
      <c r="F105" s="142"/>
    </row>
    <row r="106" spans="6:6" x14ac:dyDescent="0.25">
      <c r="F106" s="142"/>
    </row>
    <row r="107" spans="6:6" x14ac:dyDescent="0.25">
      <c r="F107" s="142"/>
    </row>
    <row r="108" spans="6:6" x14ac:dyDescent="0.25">
      <c r="F108" s="142"/>
    </row>
    <row r="109" spans="6:6" x14ac:dyDescent="0.25">
      <c r="F109" s="142"/>
    </row>
    <row r="110" spans="6:6" x14ac:dyDescent="0.25">
      <c r="F110" s="142"/>
    </row>
    <row r="111" spans="6:6" x14ac:dyDescent="0.25">
      <c r="F111" s="142"/>
    </row>
    <row r="112" spans="6:6" x14ac:dyDescent="0.25">
      <c r="F112" s="142"/>
    </row>
    <row r="113" spans="6:6" x14ac:dyDescent="0.25">
      <c r="F113" s="142"/>
    </row>
    <row r="114" spans="6:6" x14ac:dyDescent="0.25">
      <c r="F114" s="142"/>
    </row>
    <row r="115" spans="6:6" x14ac:dyDescent="0.25">
      <c r="F115" s="142"/>
    </row>
    <row r="116" spans="6:6" x14ac:dyDescent="0.25">
      <c r="F116" s="142"/>
    </row>
    <row r="117" spans="6:6" x14ac:dyDescent="0.25">
      <c r="F117" s="142"/>
    </row>
    <row r="118" spans="6:6" x14ac:dyDescent="0.25">
      <c r="F118" s="142"/>
    </row>
    <row r="119" spans="6:6" x14ac:dyDescent="0.25">
      <c r="F119" s="142"/>
    </row>
    <row r="120" spans="6:6" x14ac:dyDescent="0.25">
      <c r="F120" s="142"/>
    </row>
    <row r="121" spans="6:6" x14ac:dyDescent="0.25">
      <c r="F121" s="142"/>
    </row>
    <row r="122" spans="6:6" x14ac:dyDescent="0.25">
      <c r="F122" s="142"/>
    </row>
    <row r="123" spans="6:6" x14ac:dyDescent="0.25">
      <c r="F123" s="142"/>
    </row>
    <row r="124" spans="6:6" x14ac:dyDescent="0.25">
      <c r="F124" s="142"/>
    </row>
    <row r="125" spans="6:6" x14ac:dyDescent="0.25">
      <c r="F125" s="142"/>
    </row>
    <row r="126" spans="6:6" x14ac:dyDescent="0.25">
      <c r="F126" s="142"/>
    </row>
    <row r="127" spans="6:6" x14ac:dyDescent="0.25">
      <c r="F127" s="142"/>
    </row>
    <row r="128" spans="6:6" x14ac:dyDescent="0.25">
      <c r="F128" s="142"/>
    </row>
    <row r="129" spans="6:6" x14ac:dyDescent="0.25">
      <c r="F129" s="142"/>
    </row>
    <row r="130" spans="6:6" x14ac:dyDescent="0.25">
      <c r="F130" s="142"/>
    </row>
    <row r="131" spans="6:6" x14ac:dyDescent="0.25">
      <c r="F131" s="142"/>
    </row>
    <row r="132" spans="6:6" x14ac:dyDescent="0.25">
      <c r="F132" s="142"/>
    </row>
    <row r="133" spans="6:6" x14ac:dyDescent="0.25">
      <c r="F133" s="142"/>
    </row>
    <row r="134" spans="6:6" x14ac:dyDescent="0.25">
      <c r="F134" s="142"/>
    </row>
    <row r="135" spans="6:6" x14ac:dyDescent="0.25">
      <c r="F135" s="142"/>
    </row>
    <row r="136" spans="6:6" x14ac:dyDescent="0.25">
      <c r="F136" s="142"/>
    </row>
    <row r="137" spans="6:6" x14ac:dyDescent="0.25">
      <c r="F137" s="142"/>
    </row>
    <row r="138" spans="6:6" x14ac:dyDescent="0.25">
      <c r="F138" s="142"/>
    </row>
    <row r="139" spans="6:6" x14ac:dyDescent="0.25">
      <c r="F139" s="142"/>
    </row>
    <row r="140" spans="6:6" x14ac:dyDescent="0.25">
      <c r="F140" s="142"/>
    </row>
    <row r="141" spans="6:6" x14ac:dyDescent="0.25">
      <c r="F141" s="142"/>
    </row>
    <row r="142" spans="6:6" x14ac:dyDescent="0.25">
      <c r="F142" s="142"/>
    </row>
    <row r="143" spans="6:6" x14ac:dyDescent="0.25">
      <c r="F143" s="142"/>
    </row>
    <row r="144" spans="6:6" x14ac:dyDescent="0.25">
      <c r="F144" s="142"/>
    </row>
    <row r="145" spans="6:6" x14ac:dyDescent="0.25">
      <c r="F145" s="142"/>
    </row>
    <row r="146" spans="6:6" x14ac:dyDescent="0.25">
      <c r="F146" s="142"/>
    </row>
    <row r="147" spans="6:6" x14ac:dyDescent="0.25">
      <c r="F147" s="142"/>
    </row>
    <row r="148" spans="6:6" x14ac:dyDescent="0.25">
      <c r="F148" s="142"/>
    </row>
    <row r="149" spans="6:6" x14ac:dyDescent="0.25">
      <c r="F149" s="142"/>
    </row>
    <row r="150" spans="6:6" x14ac:dyDescent="0.25">
      <c r="F150" s="142"/>
    </row>
    <row r="151" spans="6:6" x14ac:dyDescent="0.25">
      <c r="F151" s="142"/>
    </row>
    <row r="152" spans="6:6" x14ac:dyDescent="0.25">
      <c r="F152" s="142"/>
    </row>
    <row r="153" spans="6:6" x14ac:dyDescent="0.25">
      <c r="F153" s="142"/>
    </row>
    <row r="154" spans="6:6" x14ac:dyDescent="0.25">
      <c r="F154" s="142"/>
    </row>
    <row r="155" spans="6:6" x14ac:dyDescent="0.25">
      <c r="F155" s="142"/>
    </row>
    <row r="156" spans="6:6" x14ac:dyDescent="0.25">
      <c r="F156" s="142"/>
    </row>
    <row r="157" spans="6:6" x14ac:dyDescent="0.25">
      <c r="F157" s="142"/>
    </row>
    <row r="158" spans="6:6" x14ac:dyDescent="0.25">
      <c r="F158" s="142"/>
    </row>
    <row r="159" spans="6:6" x14ac:dyDescent="0.25">
      <c r="F159" s="142"/>
    </row>
  </sheetData>
  <autoFilter ref="B13:P13" xr:uid="{F726BB03-75D6-4790-8E93-C46994E6EDD9}"/>
  <mergeCells count="8">
    <mergeCell ref="B12:N12"/>
    <mergeCell ref="B3:B7"/>
    <mergeCell ref="C2:G2"/>
    <mergeCell ref="C3:G7"/>
    <mergeCell ref="C8:G8"/>
    <mergeCell ref="C9:G9"/>
    <mergeCell ref="C10:G10"/>
    <mergeCell ref="C11:G11"/>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1A06FD-2AD4-4CE4-9656-F6537E83F20D}">
          <x14:formula1>
            <xm:f>'C:\Users\KrantiNaik\Library\Containers\com.microsoft.Excel\Data\Documents\4360A61E\[SIT Test Scenarios Master List v0.16.xlsx]Priority'!#REF!</xm:f>
          </x14:formula1>
          <xm:sqref>H19:I19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204C5-3318-4386-BD8F-C3E9B7F79EAE}">
  <sheetPr codeName="Sheet30"/>
  <dimension ref="A1:P162"/>
  <sheetViews>
    <sheetView showGridLines="0" showRuler="0" topLeftCell="A13" zoomScaleNormal="100" zoomScalePageLayoutView="124" workbookViewId="0">
      <pane xSplit="7" topLeftCell="H1" activePane="topRight" state="frozen"/>
      <selection pane="topRight" activeCell="B13" sqref="B13:B18"/>
    </sheetView>
  </sheetViews>
  <sheetFormatPr defaultColWidth="10.5546875" defaultRowHeight="20.3" customHeight="1" x14ac:dyDescent="0.25"/>
  <cols>
    <col min="1" max="1" width="0" style="124" hidden="1" customWidth="1"/>
    <col min="2" max="2" width="20" style="140" customWidth="1"/>
    <col min="3" max="3" width="39.109375" style="140" customWidth="1"/>
    <col min="4" max="4" width="13.5546875" style="140" bestFit="1" customWidth="1"/>
    <col min="5" max="5" width="12" style="124" bestFit="1" customWidth="1"/>
    <col min="6" max="6" width="15.33203125" style="124" bestFit="1" customWidth="1"/>
    <col min="7" max="7" width="51.6640625" style="124" customWidth="1"/>
    <col min="8" max="8" width="39.33203125" style="124" bestFit="1" customWidth="1"/>
    <col min="9" max="9" width="38.109375" style="124" customWidth="1"/>
    <col min="10" max="10" width="38.5546875" style="124" customWidth="1"/>
    <col min="11" max="11" width="15.44140625" style="124" bestFit="1" customWidth="1"/>
    <col min="12" max="12" width="14.5546875" style="124" bestFit="1" customWidth="1"/>
    <col min="13" max="13" width="32.44140625" style="124" bestFit="1" customWidth="1"/>
    <col min="14" max="14" width="23.109375" style="124" bestFit="1" customWidth="1"/>
    <col min="15" max="15" width="20.33203125" style="124" bestFit="1" customWidth="1"/>
    <col min="16" max="16" width="38.33203125" style="124" customWidth="1"/>
    <col min="17" max="16384" width="10.5546875" style="124"/>
  </cols>
  <sheetData>
    <row r="1" spans="1:16" ht="39.049999999999997" customHeight="1" x14ac:dyDescent="0.25">
      <c r="B1" s="322" t="s">
        <v>388</v>
      </c>
      <c r="C1" s="122" t="s">
        <v>843</v>
      </c>
      <c r="D1" s="195"/>
      <c r="E1" s="123"/>
      <c r="F1" s="98"/>
      <c r="G1" s="123"/>
      <c r="H1" s="123"/>
      <c r="I1" s="123"/>
      <c r="J1" s="123"/>
      <c r="K1" s="123"/>
      <c r="L1" s="123"/>
      <c r="M1" s="123"/>
      <c r="N1" s="123"/>
      <c r="O1" s="379"/>
      <c r="P1" s="380"/>
    </row>
    <row r="2" spans="1:16" ht="14.4" x14ac:dyDescent="0.25">
      <c r="B2" s="322" t="s">
        <v>390</v>
      </c>
      <c r="C2" s="1262" t="s">
        <v>2002</v>
      </c>
      <c r="D2" s="1263"/>
      <c r="E2" s="1263"/>
      <c r="F2" s="1263"/>
      <c r="G2" s="1263"/>
      <c r="H2" s="123"/>
      <c r="I2" s="123"/>
      <c r="J2" s="123"/>
      <c r="K2" s="123"/>
      <c r="L2" s="123"/>
      <c r="M2" s="123"/>
      <c r="N2" s="123"/>
      <c r="O2" s="379"/>
      <c r="P2" s="380"/>
    </row>
    <row r="3" spans="1:16" ht="12.1" x14ac:dyDescent="0.25">
      <c r="B3" s="1235" t="s">
        <v>392</v>
      </c>
      <c r="C3" s="1264" t="s">
        <v>2003</v>
      </c>
      <c r="D3" s="1265"/>
      <c r="E3" s="1265"/>
      <c r="F3" s="1265"/>
      <c r="G3" s="1265"/>
      <c r="H3" s="618"/>
      <c r="I3" s="618"/>
      <c r="J3" s="618"/>
      <c r="K3" s="618"/>
      <c r="L3" s="618"/>
      <c r="M3" s="618"/>
      <c r="N3" s="618"/>
      <c r="O3" s="381"/>
      <c r="P3" s="382"/>
    </row>
    <row r="4" spans="1:16" ht="11.25" customHeight="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14.4" x14ac:dyDescent="0.25">
      <c r="B8" s="322" t="s">
        <v>394</v>
      </c>
      <c r="C8" s="1262" t="s">
        <v>2004</v>
      </c>
      <c r="D8" s="1263"/>
      <c r="E8" s="1263"/>
      <c r="F8" s="1263"/>
      <c r="G8" s="1263"/>
      <c r="H8" s="123"/>
      <c r="I8" s="123"/>
      <c r="J8" s="123"/>
      <c r="K8" s="123"/>
      <c r="L8" s="123"/>
      <c r="M8" s="123"/>
      <c r="N8" s="123"/>
      <c r="O8" s="379"/>
      <c r="P8" s="380"/>
    </row>
    <row r="9" spans="1:16" ht="14.4" x14ac:dyDescent="0.25">
      <c r="B9" s="322" t="s">
        <v>396</v>
      </c>
      <c r="C9" s="1262" t="s">
        <v>63</v>
      </c>
      <c r="D9" s="1263"/>
      <c r="E9" s="1263"/>
      <c r="F9" s="1263"/>
      <c r="G9" s="1263"/>
      <c r="H9" s="195"/>
      <c r="I9" s="195"/>
      <c r="J9" s="527"/>
      <c r="K9" s="527"/>
      <c r="L9" s="527"/>
      <c r="M9" s="527"/>
      <c r="N9" s="527"/>
      <c r="O9" s="379"/>
      <c r="P9" s="380"/>
    </row>
    <row r="10" spans="1:16" ht="45.8" hidden="1" customHeight="1" x14ac:dyDescent="0.25">
      <c r="B10" s="322" t="s">
        <v>445</v>
      </c>
      <c r="C10" s="1262" t="s">
        <v>603</v>
      </c>
      <c r="D10" s="1263"/>
      <c r="E10" s="1263"/>
      <c r="F10" s="1263"/>
      <c r="G10" s="1263"/>
      <c r="H10" s="511" t="e">
        <f t="array" ref="H10">_xlfn.TEXTJOIN(", ",TRUE,IF((E14:E100="Y")*(B19:B100&lt;&gt;""),B19:B100,""))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78" customFormat="1" ht="169.35" x14ac:dyDescent="0.3">
      <c r="A14" s="775">
        <v>1.2</v>
      </c>
      <c r="B14" s="737" t="s">
        <v>2005</v>
      </c>
      <c r="C14" s="746" t="s">
        <v>805</v>
      </c>
      <c r="D14" s="738" t="s">
        <v>805</v>
      </c>
      <c r="E14" s="738" t="s">
        <v>1182</v>
      </c>
      <c r="F14" s="737" t="s">
        <v>2006</v>
      </c>
      <c r="G14" s="740" t="s">
        <v>2007</v>
      </c>
      <c r="H14" s="737" t="s">
        <v>2008</v>
      </c>
      <c r="I14" s="737" t="s">
        <v>2009</v>
      </c>
      <c r="J14" s="776" t="s">
        <v>63</v>
      </c>
      <c r="K14" s="737" t="s">
        <v>63</v>
      </c>
      <c r="L14" s="777" t="s">
        <v>63</v>
      </c>
      <c r="M14" s="777" t="s">
        <v>63</v>
      </c>
      <c r="N14" s="777">
        <v>202</v>
      </c>
      <c r="O14" s="742"/>
    </row>
    <row r="15" spans="1:16" s="778" customFormat="1" ht="169.35" x14ac:dyDescent="0.3">
      <c r="A15" s="737" t="s">
        <v>2010</v>
      </c>
      <c r="B15" s="737" t="s">
        <v>2011</v>
      </c>
      <c r="C15" s="746" t="s">
        <v>805</v>
      </c>
      <c r="D15" s="738" t="s">
        <v>805</v>
      </c>
      <c r="E15" s="738" t="s">
        <v>1182</v>
      </c>
      <c r="F15" s="739" t="s">
        <v>2012</v>
      </c>
      <c r="G15" s="740" t="s">
        <v>326</v>
      </c>
      <c r="H15" s="737" t="s">
        <v>63</v>
      </c>
      <c r="I15" s="737" t="s">
        <v>2013</v>
      </c>
      <c r="J15" s="776" t="s">
        <v>2014</v>
      </c>
      <c r="K15" s="737" t="s">
        <v>2015</v>
      </c>
      <c r="L15" s="777" t="s">
        <v>63</v>
      </c>
      <c r="M15" s="777" t="s">
        <v>63</v>
      </c>
      <c r="N15" s="777">
        <v>202</v>
      </c>
      <c r="O15" s="779" t="s">
        <v>1239</v>
      </c>
    </row>
    <row r="16" spans="1:16" s="743" customFormat="1" ht="205.65" x14ac:dyDescent="0.3">
      <c r="A16" s="737" t="s">
        <v>2016</v>
      </c>
      <c r="B16" s="771" t="s">
        <v>2017</v>
      </c>
      <c r="C16" s="780" t="s">
        <v>805</v>
      </c>
      <c r="D16" s="738" t="s">
        <v>805</v>
      </c>
      <c r="E16" s="738" t="s">
        <v>1182</v>
      </c>
      <c r="F16" s="769" t="s">
        <v>2018</v>
      </c>
      <c r="G16" s="781" t="s">
        <v>324</v>
      </c>
      <c r="H16" s="737" t="s">
        <v>63</v>
      </c>
      <c r="I16" s="782" t="s">
        <v>2019</v>
      </c>
      <c r="J16" s="781" t="s">
        <v>63</v>
      </c>
      <c r="K16" s="781" t="s">
        <v>63</v>
      </c>
      <c r="L16" s="767" t="s">
        <v>2020</v>
      </c>
      <c r="M16" s="767" t="s">
        <v>2021</v>
      </c>
      <c r="N16" s="737">
        <v>202</v>
      </c>
      <c r="O16" s="737"/>
    </row>
    <row r="17" spans="1:16" s="743" customFormat="1" ht="72" customHeight="1" x14ac:dyDescent="0.3">
      <c r="A17" s="737" t="s">
        <v>2022</v>
      </c>
      <c r="B17" s="737" t="s">
        <v>2023</v>
      </c>
      <c r="C17" s="746" t="s">
        <v>805</v>
      </c>
      <c r="D17" s="738" t="s">
        <v>805</v>
      </c>
      <c r="E17" s="738" t="s">
        <v>1182</v>
      </c>
      <c r="F17" s="739" t="s">
        <v>2024</v>
      </c>
      <c r="G17" s="783" t="s">
        <v>328</v>
      </c>
      <c r="H17" s="737" t="s">
        <v>63</v>
      </c>
      <c r="I17" s="737" t="s">
        <v>2025</v>
      </c>
      <c r="J17" s="741" t="s">
        <v>63</v>
      </c>
      <c r="K17" s="737" t="s">
        <v>63</v>
      </c>
      <c r="L17" s="741" t="s">
        <v>63</v>
      </c>
      <c r="M17" s="737" t="s">
        <v>63</v>
      </c>
      <c r="N17" s="777">
        <v>202</v>
      </c>
      <c r="O17" s="779" t="s">
        <v>1239</v>
      </c>
    </row>
    <row r="18" spans="1:16" s="743" customFormat="1" ht="96.8" x14ac:dyDescent="0.3">
      <c r="A18" s="775" t="s">
        <v>2026</v>
      </c>
      <c r="B18" s="737" t="s">
        <v>2027</v>
      </c>
      <c r="C18" s="746" t="s">
        <v>805</v>
      </c>
      <c r="D18" s="738" t="s">
        <v>805</v>
      </c>
      <c r="E18" s="738" t="s">
        <v>1182</v>
      </c>
      <c r="F18" s="739" t="s">
        <v>2028</v>
      </c>
      <c r="G18" s="740" t="s">
        <v>798</v>
      </c>
      <c r="H18" s="737" t="s">
        <v>63</v>
      </c>
      <c r="I18" s="737" t="s">
        <v>2029</v>
      </c>
      <c r="J18" s="741" t="s">
        <v>63</v>
      </c>
      <c r="K18" s="737" t="s">
        <v>63</v>
      </c>
      <c r="L18" s="741" t="s">
        <v>63</v>
      </c>
      <c r="M18" s="737" t="s">
        <v>63</v>
      </c>
      <c r="N18" s="737">
        <v>202</v>
      </c>
      <c r="O18" s="779" t="s">
        <v>1239</v>
      </c>
    </row>
    <row r="19" spans="1:16" s="135" customFormat="1" ht="12.1" x14ac:dyDescent="0.3">
      <c r="B19" s="129"/>
      <c r="C19" s="126"/>
      <c r="D19" s="126"/>
      <c r="E19" s="126"/>
      <c r="F19" s="127"/>
      <c r="G19" s="126"/>
      <c r="H19" s="126"/>
      <c r="I19" s="272"/>
      <c r="J19" s="126"/>
      <c r="K19" s="126"/>
      <c r="L19" s="126"/>
      <c r="M19" s="126"/>
      <c r="N19" s="129"/>
      <c r="O19" s="396"/>
      <c r="P19" s="397"/>
    </row>
    <row r="20" spans="1:16" s="135" customFormat="1" ht="12.1" x14ac:dyDescent="0.3">
      <c r="B20" s="129"/>
      <c r="C20" s="126"/>
      <c r="D20" s="126"/>
      <c r="E20" s="126"/>
      <c r="F20" s="127"/>
      <c r="G20" s="126"/>
      <c r="H20" s="126"/>
      <c r="I20" s="272"/>
      <c r="J20" s="126"/>
      <c r="K20" s="126"/>
      <c r="L20" s="126"/>
      <c r="M20" s="126"/>
      <c r="N20" s="129"/>
      <c r="O20" s="396"/>
      <c r="P20" s="397"/>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12.1" x14ac:dyDescent="0.3">
      <c r="B22" s="599">
        <v>1</v>
      </c>
      <c r="C22" s="325" t="str" cm="1">
        <f t="array" ref="C22">IFERROR(INDEX('List of Test Cases'!C:C,SMALL(IF('List of Test Cases'!E:E=$C$1,ROW('List of Test Cases'!E:E) - ROW(INDEX('List of Test Cases'!E:E,1,1))+1),B22)),"")</f>
        <v>ET-G006-IRS-01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ET-G006</v>
      </c>
      <c r="F22" s="56" t="str" cm="1">
        <f t="array" ref="F22">IF($C22="","",INDEX('List of Test Cases'!C:C,MATCH(CONCATENATE($C22,$C$1),'List of Test Cases'!$Q:$Q,0),))</f>
        <v>ET-G006-IRS-01</v>
      </c>
      <c r="G22" s="56" t="str" cm="1">
        <f t="array" aca="1" ref="G22" ca="1">IF($C22="","",INDEX('List of Test Cases'!G:G,MATCH(CONCATENATE($C22,$C$1),'List of Test Cases'!$Q:$Q,0),))</f>
        <v>New RMP details received and stored in CSS  - Gas (Domestic)</v>
      </c>
      <c r="H22" s="56" t="str" cm="1">
        <f t="array" ref="H22">IF($C22="","",INDEX('List of Test Cases'!A:A,MATCH(CONCATENATE($C22,$C$1),'List of Test Cases'!$Q:$Q,0),))</f>
        <v>Initial Registration &amp; Update Successful</v>
      </c>
      <c r="I22" s="601"/>
      <c r="J22" s="601"/>
      <c r="K22" s="47"/>
      <c r="L22" s="47"/>
      <c r="M22" s="47"/>
      <c r="N22" s="47"/>
      <c r="O22" s="56"/>
      <c r="P22" s="56"/>
    </row>
    <row r="23" spans="1:16" s="55" customFormat="1" ht="13.85" x14ac:dyDescent="0.3">
      <c r="B23" s="602">
        <v>2</v>
      </c>
      <c r="C23" s="325" t="str" cm="1">
        <f t="array" ref="C23">IFERROR(INDEX('List of Test Cases'!C:C,SMALL(IF('List of Test Cases'!E:E=$C$1,ROW('List of Test Cases'!E:E) - ROW(INDEX('List of Test Cases'!E:E,1,1))+1),B23)),"")</f>
        <v>ET-G006-IRS-02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ET-G006</v>
      </c>
      <c r="F23" s="56" t="str" cm="1">
        <f t="array" ref="F23">IF($C23="","",INDEX('List of Test Cases'!C:C,MATCH(CONCATENATE($C23,$C$1),'List of Test Cases'!$Q:$Q,0),))</f>
        <v>ET-G006-IRS-02</v>
      </c>
      <c r="G23" s="56" t="str" cm="1">
        <f t="array" aca="1" ref="G23" ca="1">IF($C23="","",INDEX('List of Test Cases'!G:G,MATCH(CONCATENATE($C23,$C$1),'List of Test Cases'!$Q:$Q,0),))</f>
        <v>New RMP details received and stored in CSS  - Gas (Non-Domestic)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13.85" x14ac:dyDescent="0.3">
      <c r="B24" s="602">
        <v>3</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1:16" s="42" customFormat="1" ht="13.85" x14ac:dyDescent="0.25">
      <c r="B25" s="603">
        <v>4</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5</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24" customFormat="1" ht="12.1" x14ac:dyDescent="0.25">
      <c r="B27" s="603">
        <v>6</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7</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8</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9</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10</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11</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12</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F72" s="142"/>
    </row>
    <row r="73" spans="2:16" ht="20.3" customHeight="1" x14ac:dyDescent="0.25">
      <c r="F73" s="142"/>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sheetData>
  <autoFilter ref="B13:P13" xr:uid="{A81E78F3-2709-48A3-BFB3-F792792B61EB}"/>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7F7D8ED-7DAD-4B83-89BF-3C8E57ED6837}">
          <x14:formula1>
            <xm:f>'C:\Users\KrantiNaik\Library\Containers\com.microsoft.Excel\Data\Documents\4360A61E\[SIT Test Scenarios Master List v0.16.xlsx]Priority'!#REF!</xm:f>
          </x14:formula1>
          <xm:sqref>H21:I21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BEC8-B54B-4E5E-B107-441E6C417634}">
  <sheetPr codeName="Sheet31"/>
  <dimension ref="A1:P161"/>
  <sheetViews>
    <sheetView showGridLines="0" showRuler="0" zoomScaleNormal="100" zoomScaleSheetLayoutView="96" zoomScalePageLayoutView="140" workbookViewId="0">
      <pane xSplit="7" topLeftCell="H1" activePane="topRight" state="frozen"/>
      <selection pane="topRight" sqref="A1:A1048576"/>
    </sheetView>
  </sheetViews>
  <sheetFormatPr defaultColWidth="8.88671875" defaultRowHeight="20.3" customHeight="1" x14ac:dyDescent="0.25"/>
  <cols>
    <col min="1" max="1" width="0" style="179" hidden="1" customWidth="1"/>
    <col min="2" max="2" width="20.109375" style="194" customWidth="1"/>
    <col min="3" max="3" width="32.88671875" style="194" customWidth="1"/>
    <col min="4" max="4" width="13.5546875" style="194" bestFit="1" customWidth="1"/>
    <col min="5" max="5" width="12" style="179" bestFit="1" customWidth="1"/>
    <col min="6" max="6" width="15.33203125" style="179" bestFit="1" customWidth="1"/>
    <col min="7" max="7" width="54.88671875" style="179" customWidth="1"/>
    <col min="8" max="8" width="32.88671875" style="179" bestFit="1" customWidth="1"/>
    <col min="9" max="10" width="37.5546875" style="179" customWidth="1"/>
    <col min="11" max="11" width="15.44140625" style="179" bestFit="1" customWidth="1"/>
    <col min="12" max="12" width="19.5546875" style="179" bestFit="1" customWidth="1"/>
    <col min="13" max="13" width="20" style="179" bestFit="1" customWidth="1"/>
    <col min="14" max="14" width="23.109375" style="179" bestFit="1" customWidth="1"/>
    <col min="15" max="15" width="20.33203125" style="179" bestFit="1" customWidth="1"/>
    <col min="16" max="16" width="45.88671875" style="179" customWidth="1"/>
    <col min="17" max="16384" width="8.88671875" style="179"/>
  </cols>
  <sheetData>
    <row r="1" spans="1:16" ht="39.049999999999997" customHeight="1" x14ac:dyDescent="0.25">
      <c r="B1" s="322" t="s">
        <v>388</v>
      </c>
      <c r="C1" s="177" t="s">
        <v>851</v>
      </c>
      <c r="D1" s="455"/>
      <c r="E1" s="178"/>
      <c r="F1" s="98"/>
      <c r="G1" s="178"/>
      <c r="H1" s="178"/>
      <c r="I1" s="178"/>
      <c r="J1" s="178"/>
      <c r="K1" s="178"/>
      <c r="L1" s="178"/>
      <c r="M1" s="178"/>
      <c r="N1" s="178"/>
      <c r="O1" s="449"/>
      <c r="P1" s="448"/>
    </row>
    <row r="2" spans="1:16" ht="14.4" x14ac:dyDescent="0.25">
      <c r="B2" s="322" t="s">
        <v>390</v>
      </c>
      <c r="C2" s="1287" t="s">
        <v>2030</v>
      </c>
      <c r="D2" s="1288"/>
      <c r="E2" s="1288"/>
      <c r="F2" s="1288"/>
      <c r="G2" s="1288"/>
      <c r="H2" s="178"/>
      <c r="I2" s="178"/>
      <c r="J2" s="178"/>
      <c r="K2" s="178"/>
      <c r="L2" s="178"/>
      <c r="M2" s="178"/>
      <c r="N2" s="178"/>
      <c r="O2" s="449"/>
      <c r="P2" s="448"/>
    </row>
    <row r="3" spans="1:16" ht="12.1" x14ac:dyDescent="0.25">
      <c r="B3" s="1235" t="s">
        <v>392</v>
      </c>
      <c r="C3" s="1289" t="s">
        <v>2031</v>
      </c>
      <c r="D3" s="1290"/>
      <c r="E3" s="1290"/>
      <c r="F3" s="1290"/>
      <c r="G3" s="1290"/>
      <c r="H3" s="629"/>
      <c r="I3" s="629"/>
      <c r="J3" s="629"/>
      <c r="K3" s="629"/>
      <c r="L3" s="629"/>
      <c r="M3" s="629"/>
      <c r="N3" s="629"/>
      <c r="O3" s="450"/>
      <c r="P3" s="451"/>
    </row>
    <row r="4" spans="1:16" ht="11.25" customHeight="1" x14ac:dyDescent="0.25">
      <c r="B4" s="1236"/>
      <c r="C4" s="1291"/>
      <c r="D4" s="1292"/>
      <c r="E4" s="1292"/>
      <c r="F4" s="1292"/>
      <c r="G4" s="1292"/>
      <c r="H4" s="630"/>
      <c r="I4" s="630"/>
      <c r="J4" s="630"/>
      <c r="K4" s="630"/>
      <c r="L4" s="630"/>
      <c r="M4" s="630"/>
      <c r="N4" s="630"/>
      <c r="P4" s="452"/>
    </row>
    <row r="5" spans="1:16" ht="12.1" x14ac:dyDescent="0.25">
      <c r="B5" s="1236"/>
      <c r="C5" s="1291"/>
      <c r="D5" s="1292"/>
      <c r="E5" s="1292"/>
      <c r="F5" s="1292"/>
      <c r="G5" s="1292"/>
      <c r="H5" s="630"/>
      <c r="I5" s="630"/>
      <c r="J5" s="630"/>
      <c r="K5" s="630"/>
      <c r="L5" s="630"/>
      <c r="M5" s="630"/>
      <c r="N5" s="630"/>
      <c r="P5" s="452"/>
    </row>
    <row r="6" spans="1:16" ht="15" customHeight="1" x14ac:dyDescent="0.25">
      <c r="B6" s="1236"/>
      <c r="C6" s="1291"/>
      <c r="D6" s="1292"/>
      <c r="E6" s="1292"/>
      <c r="F6" s="1292"/>
      <c r="G6" s="1292"/>
      <c r="H6" s="630"/>
      <c r="I6" s="630"/>
      <c r="J6" s="630"/>
      <c r="K6" s="630"/>
      <c r="L6" s="630"/>
      <c r="M6" s="630"/>
      <c r="N6" s="630"/>
      <c r="O6" s="453"/>
      <c r="P6" s="454"/>
    </row>
    <row r="7" spans="1:16" ht="12.1" x14ac:dyDescent="0.25">
      <c r="B7" s="1237"/>
      <c r="C7" s="1293"/>
      <c r="D7" s="1294"/>
      <c r="E7" s="1294"/>
      <c r="F7" s="1294"/>
      <c r="G7" s="1294"/>
      <c r="H7" s="631"/>
      <c r="I7" s="631"/>
      <c r="J7" s="631"/>
      <c r="K7" s="631"/>
      <c r="L7" s="631"/>
      <c r="M7" s="631"/>
      <c r="N7" s="632"/>
    </row>
    <row r="8" spans="1:16" ht="14.4" x14ac:dyDescent="0.25">
      <c r="B8" s="322" t="s">
        <v>394</v>
      </c>
      <c r="C8" s="1287" t="s">
        <v>2004</v>
      </c>
      <c r="D8" s="1288"/>
      <c r="E8" s="1288"/>
      <c r="F8" s="1288"/>
      <c r="G8" s="1288"/>
      <c r="H8" s="178"/>
      <c r="I8" s="178"/>
      <c r="J8" s="178"/>
      <c r="K8" s="178"/>
      <c r="L8" s="178"/>
      <c r="M8" s="178"/>
      <c r="N8" s="178"/>
      <c r="O8" s="449"/>
      <c r="P8" s="448"/>
    </row>
    <row r="9" spans="1:16" ht="14.4" x14ac:dyDescent="0.25">
      <c r="B9" s="322" t="s">
        <v>396</v>
      </c>
      <c r="C9" s="1287" t="s">
        <v>63</v>
      </c>
      <c r="D9" s="1288"/>
      <c r="E9" s="1288"/>
      <c r="F9" s="1288"/>
      <c r="G9" s="1288"/>
      <c r="H9" s="455"/>
      <c r="I9" s="455"/>
      <c r="J9" s="533"/>
      <c r="K9" s="533"/>
      <c r="L9" s="533"/>
      <c r="M9" s="533"/>
      <c r="N9" s="533"/>
      <c r="O9" s="449"/>
      <c r="P9" s="448"/>
    </row>
    <row r="10" spans="1:16" ht="45.25" hidden="1" customHeight="1" x14ac:dyDescent="0.25">
      <c r="B10" s="322" t="s">
        <v>445</v>
      </c>
      <c r="C10" s="1287" t="s">
        <v>2032</v>
      </c>
      <c r="D10" s="1288"/>
      <c r="E10" s="1288"/>
      <c r="F10" s="1288"/>
      <c r="G10" s="1288"/>
      <c r="H10" s="511" t="e">
        <f t="array" ref="H10">_xlfn.TEXTJOIN(", ",TRUE,IF((E14:E100="Y")*(B19:B100&lt;&gt;""),B19:B100,""))</f>
        <v>#N/A</v>
      </c>
      <c r="I10" s="178"/>
      <c r="J10" s="178"/>
      <c r="K10" s="178"/>
      <c r="L10" s="178"/>
      <c r="M10" s="178"/>
      <c r="N10" s="178"/>
      <c r="O10" s="449"/>
      <c r="P10" s="448"/>
    </row>
    <row r="11" spans="1:16" ht="14.4" x14ac:dyDescent="0.25">
      <c r="B11" s="322" t="s">
        <v>398</v>
      </c>
      <c r="C11" s="1287" t="s">
        <v>63</v>
      </c>
      <c r="D11" s="1288"/>
      <c r="E11" s="1288"/>
      <c r="F11" s="1288"/>
      <c r="G11" s="1288"/>
      <c r="H11" s="178"/>
      <c r="I11" s="178"/>
      <c r="J11" s="178"/>
      <c r="K11" s="178"/>
      <c r="L11" s="178"/>
      <c r="M11" s="178"/>
      <c r="N11" s="178"/>
      <c r="O11" s="449"/>
      <c r="P11" s="448"/>
    </row>
    <row r="12" spans="1:16" ht="20.3" customHeight="1" x14ac:dyDescent="0.25">
      <c r="B12" s="1285" t="s">
        <v>1175</v>
      </c>
      <c r="C12" s="1286"/>
      <c r="D12" s="1286"/>
      <c r="E12" s="1286"/>
      <c r="F12" s="1286"/>
      <c r="G12" s="1286"/>
      <c r="H12" s="1286"/>
      <c r="I12" s="1286"/>
      <c r="J12" s="1286"/>
      <c r="K12" s="1286"/>
      <c r="L12" s="1286"/>
      <c r="M12" s="1286"/>
      <c r="N12" s="1286"/>
      <c r="O12" s="449"/>
      <c r="P12" s="448"/>
    </row>
    <row r="13" spans="1:16" s="180"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88" customFormat="1" ht="87.7" customHeight="1" x14ac:dyDescent="0.3">
      <c r="A14" s="784" t="s">
        <v>2033</v>
      </c>
      <c r="B14" s="767" t="s">
        <v>2034</v>
      </c>
      <c r="C14" s="768" t="s">
        <v>805</v>
      </c>
      <c r="D14" s="738" t="s">
        <v>805</v>
      </c>
      <c r="E14" s="738" t="s">
        <v>1182</v>
      </c>
      <c r="F14" s="767" t="s">
        <v>2035</v>
      </c>
      <c r="G14" s="770" t="s">
        <v>330</v>
      </c>
      <c r="H14" s="767" t="s">
        <v>2008</v>
      </c>
      <c r="I14" s="767" t="s">
        <v>2036</v>
      </c>
      <c r="J14" s="785" t="s">
        <v>63</v>
      </c>
      <c r="K14" s="767" t="s">
        <v>63</v>
      </c>
      <c r="L14" s="786" t="s">
        <v>63</v>
      </c>
      <c r="M14" s="786" t="s">
        <v>63</v>
      </c>
      <c r="N14" s="786">
        <v>202</v>
      </c>
      <c r="O14" s="787"/>
    </row>
    <row r="15" spans="1:16" s="788" customFormat="1" ht="124.7" customHeight="1" x14ac:dyDescent="0.3">
      <c r="A15" s="767" t="s">
        <v>2037</v>
      </c>
      <c r="B15" s="767" t="s">
        <v>2038</v>
      </c>
      <c r="C15" s="768" t="s">
        <v>805</v>
      </c>
      <c r="D15" s="738" t="s">
        <v>805</v>
      </c>
      <c r="E15" s="738" t="s">
        <v>1182</v>
      </c>
      <c r="F15" s="769" t="s">
        <v>2039</v>
      </c>
      <c r="G15" s="770" t="s">
        <v>330</v>
      </c>
      <c r="H15" s="767" t="s">
        <v>63</v>
      </c>
      <c r="I15" s="767" t="s">
        <v>2040</v>
      </c>
      <c r="J15" s="785" t="s">
        <v>2014</v>
      </c>
      <c r="K15" s="767" t="s">
        <v>2041</v>
      </c>
      <c r="L15" s="786" t="s">
        <v>63</v>
      </c>
      <c r="M15" s="786" t="s">
        <v>63</v>
      </c>
      <c r="N15" s="786">
        <v>202</v>
      </c>
      <c r="O15" s="789" t="s">
        <v>1239</v>
      </c>
    </row>
    <row r="16" spans="1:16" s="774" customFormat="1" ht="217.75" x14ac:dyDescent="0.3">
      <c r="A16" s="767" t="s">
        <v>2042</v>
      </c>
      <c r="B16" s="771" t="s">
        <v>2017</v>
      </c>
      <c r="C16" s="780" t="s">
        <v>805</v>
      </c>
      <c r="D16" s="738" t="s">
        <v>805</v>
      </c>
      <c r="E16" s="738" t="s">
        <v>1182</v>
      </c>
      <c r="F16" s="769" t="s">
        <v>2043</v>
      </c>
      <c r="G16" s="771" t="s">
        <v>324</v>
      </c>
      <c r="H16" s="767" t="s">
        <v>63</v>
      </c>
      <c r="I16" s="790" t="s">
        <v>2044</v>
      </c>
      <c r="J16" s="771" t="s">
        <v>63</v>
      </c>
      <c r="K16" s="771" t="s">
        <v>63</v>
      </c>
      <c r="L16" s="767" t="s">
        <v>2020</v>
      </c>
      <c r="M16" s="767" t="s">
        <v>2021</v>
      </c>
      <c r="N16" s="767">
        <v>202</v>
      </c>
      <c r="O16" s="791"/>
    </row>
    <row r="17" spans="1:16" s="774" customFormat="1" ht="72" customHeight="1" x14ac:dyDescent="0.3">
      <c r="A17" s="767" t="s">
        <v>2022</v>
      </c>
      <c r="B17" s="767" t="s">
        <v>2045</v>
      </c>
      <c r="C17" s="768" t="s">
        <v>805</v>
      </c>
      <c r="D17" s="738" t="s">
        <v>805</v>
      </c>
      <c r="E17" s="738" t="s">
        <v>1182</v>
      </c>
      <c r="F17" s="769" t="s">
        <v>2046</v>
      </c>
      <c r="G17" s="792" t="s">
        <v>332</v>
      </c>
      <c r="H17" s="767" t="s">
        <v>63</v>
      </c>
      <c r="I17" s="767" t="s">
        <v>2047</v>
      </c>
      <c r="J17" s="772" t="s">
        <v>63</v>
      </c>
      <c r="K17" s="767" t="s">
        <v>63</v>
      </c>
      <c r="L17" s="772" t="s">
        <v>63</v>
      </c>
      <c r="M17" s="767" t="s">
        <v>63</v>
      </c>
      <c r="N17" s="786">
        <v>202</v>
      </c>
      <c r="O17" s="779" t="s">
        <v>1239</v>
      </c>
    </row>
    <row r="18" spans="1:16" s="774" customFormat="1" ht="96.8" x14ac:dyDescent="0.3">
      <c r="A18" s="784" t="s">
        <v>2026</v>
      </c>
      <c r="B18" s="767" t="s">
        <v>2048</v>
      </c>
      <c r="C18" s="768" t="s">
        <v>805</v>
      </c>
      <c r="D18" s="738" t="s">
        <v>805</v>
      </c>
      <c r="E18" s="738" t="s">
        <v>1182</v>
      </c>
      <c r="F18" s="739" t="s">
        <v>2028</v>
      </c>
      <c r="G18" s="770" t="s">
        <v>798</v>
      </c>
      <c r="H18" s="767" t="s">
        <v>63</v>
      </c>
      <c r="I18" s="737" t="s">
        <v>2029</v>
      </c>
      <c r="J18" s="772" t="s">
        <v>63</v>
      </c>
      <c r="K18" s="767" t="s">
        <v>63</v>
      </c>
      <c r="L18" s="772" t="s">
        <v>63</v>
      </c>
      <c r="M18" s="767" t="s">
        <v>63</v>
      </c>
      <c r="N18" s="767">
        <v>202</v>
      </c>
      <c r="O18" s="779" t="s">
        <v>1239</v>
      </c>
    </row>
    <row r="19" spans="1:16" s="187" customFormat="1" ht="12.1" x14ac:dyDescent="0.3">
      <c r="B19" s="181"/>
      <c r="C19" s="181"/>
      <c r="D19" s="181"/>
      <c r="E19" s="181"/>
      <c r="F19" s="182"/>
      <c r="G19" s="181"/>
      <c r="H19" s="181"/>
      <c r="I19" s="189"/>
      <c r="J19" s="181"/>
      <c r="K19" s="181"/>
      <c r="L19" s="181"/>
      <c r="M19" s="181"/>
      <c r="N19" s="185"/>
      <c r="O19" s="445"/>
      <c r="P19" s="446"/>
    </row>
    <row r="20" spans="1:16" s="187" customFormat="1" ht="12.1" x14ac:dyDescent="0.3">
      <c r="B20" s="181"/>
      <c r="C20" s="181"/>
      <c r="D20" s="181"/>
      <c r="E20" s="181"/>
      <c r="F20" s="182"/>
      <c r="G20" s="181"/>
      <c r="H20" s="181"/>
      <c r="I20" s="189"/>
      <c r="J20" s="181"/>
      <c r="K20" s="181"/>
      <c r="L20" s="181"/>
      <c r="M20" s="181"/>
      <c r="N20" s="185"/>
      <c r="O20" s="445"/>
      <c r="P20" s="446"/>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12.1" x14ac:dyDescent="0.3">
      <c r="B22" s="599">
        <v>1</v>
      </c>
      <c r="C22" s="325" t="str" cm="1">
        <f t="array" ref="C22">IFERROR(INDEX('List of Test Cases'!C:C,SMALL(IF('List of Test Cases'!E:E=$C$1,ROW('List of Test Cases'!E:E) - ROW(INDEX('List of Test Cases'!E:E,1,1))+1),B22)),"")</f>
        <v>ET-E005-IRS-01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ET-E005</v>
      </c>
      <c r="F22" s="56" t="str" cm="1">
        <f t="array" ref="F22">IF($C22="","",INDEX('List of Test Cases'!C:C,MATCH(CONCATENATE($C22,$C$1),'List of Test Cases'!$Q:$Q,0),))</f>
        <v>ET-E005-IRS-01</v>
      </c>
      <c r="G22" s="56" t="str" cm="1">
        <f t="array" aca="1" ref="G22" ca="1">IF($C22="","",INDEX('List of Test Cases'!G:G,MATCH(CONCATENATE($C22,$C$1),'List of Test Cases'!$Q:$Q,0),))</f>
        <v>New RMP details received and stored in CSS  - Electricity (Domestic)</v>
      </c>
      <c r="H22" s="56" t="str" cm="1">
        <f t="array" ref="H22">IF($C22="","",INDEX('List of Test Cases'!A:A,MATCH(CONCATENATE($C22,$C$1),'List of Test Cases'!$Q:$Q,0),))</f>
        <v>Initial Registration &amp; Update Successful</v>
      </c>
      <c r="I22" s="601"/>
      <c r="J22" s="601"/>
      <c r="K22" s="47"/>
      <c r="L22" s="47"/>
      <c r="M22" s="47"/>
      <c r="N22" s="47"/>
      <c r="O22" s="56"/>
      <c r="P22" s="56"/>
    </row>
    <row r="23" spans="1:16" s="55" customFormat="1" ht="13.85" x14ac:dyDescent="0.3">
      <c r="B23" s="602">
        <v>2</v>
      </c>
      <c r="C23" s="325" t="str" cm="1">
        <f t="array" ref="C23">IFERROR(INDEX('List of Test Cases'!C:C,SMALL(IF('List of Test Cases'!E:E=$C$1,ROW('List of Test Cases'!E:E) - ROW(INDEX('List of Test Cases'!E:E,1,1))+1),B23)),"")</f>
        <v>ET-E005-IRS-02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ET-E005</v>
      </c>
      <c r="F23" s="56" t="str" cm="1">
        <f t="array" ref="F23">IF($C23="","",INDEX('List of Test Cases'!C:C,MATCH(CONCATENATE($C23,$C$1),'List of Test Cases'!$Q:$Q,0),))</f>
        <v>ET-E005-IRS-02</v>
      </c>
      <c r="G23" s="56" t="str" cm="1">
        <f t="array" aca="1" ref="G23" ca="1">IF($C23="","",INDEX('List of Test Cases'!G:G,MATCH(CONCATENATE($C23,$C$1),'List of Test Cases'!$Q:$Q,0),))</f>
        <v>New RMP details received and stored in CSS  - Electricity (Non-Domestic)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13.85" x14ac:dyDescent="0.3">
      <c r="B24" s="602">
        <v>3</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1:16" s="42" customFormat="1" ht="13.85" x14ac:dyDescent="0.25">
      <c r="B25" s="603">
        <v>4</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5</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24" customFormat="1" ht="12.1" x14ac:dyDescent="0.25">
      <c r="B27" s="603">
        <v>6</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7</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8</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9</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10</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11</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12</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F72" s="193"/>
    </row>
    <row r="73" spans="2:16" ht="20.3" customHeight="1" x14ac:dyDescent="0.25">
      <c r="F73" s="193"/>
    </row>
    <row r="74" spans="2:16" ht="20.3" customHeight="1" x14ac:dyDescent="0.25">
      <c r="F74" s="193"/>
    </row>
    <row r="75" spans="2:16" ht="20.3" customHeight="1" x14ac:dyDescent="0.25">
      <c r="F75" s="193"/>
    </row>
    <row r="76" spans="2:16" ht="20.3" customHeight="1" x14ac:dyDescent="0.25">
      <c r="F76" s="193"/>
    </row>
    <row r="77" spans="2:16" ht="20.3" customHeight="1" x14ac:dyDescent="0.25">
      <c r="F77" s="193"/>
    </row>
    <row r="78" spans="2:16" ht="20.3" customHeight="1" x14ac:dyDescent="0.25">
      <c r="F78" s="193"/>
    </row>
    <row r="79" spans="2:16" ht="20.3" customHeight="1" x14ac:dyDescent="0.25">
      <c r="F79" s="193"/>
    </row>
    <row r="80" spans="2:16" ht="20.3" customHeight="1" x14ac:dyDescent="0.25">
      <c r="F80" s="193"/>
    </row>
    <row r="81" spans="6:6" ht="20.3" customHeight="1" x14ac:dyDescent="0.25">
      <c r="F81" s="193"/>
    </row>
    <row r="82" spans="6:6" ht="20.3" customHeight="1" x14ac:dyDescent="0.25">
      <c r="F82" s="193"/>
    </row>
    <row r="83" spans="6:6" ht="20.3" customHeight="1" x14ac:dyDescent="0.25">
      <c r="F83" s="193"/>
    </row>
    <row r="84" spans="6:6" ht="20.3" customHeight="1" x14ac:dyDescent="0.25">
      <c r="F84" s="193"/>
    </row>
    <row r="85" spans="6:6" ht="20.3" customHeight="1" x14ac:dyDescent="0.25">
      <c r="F85" s="193"/>
    </row>
    <row r="86" spans="6:6" ht="20.3" customHeight="1" x14ac:dyDescent="0.25">
      <c r="F86" s="193"/>
    </row>
    <row r="87" spans="6:6" ht="20.3" customHeight="1" x14ac:dyDescent="0.25">
      <c r="F87" s="193"/>
    </row>
    <row r="88" spans="6:6" ht="20.3" customHeight="1" x14ac:dyDescent="0.25">
      <c r="F88" s="193"/>
    </row>
    <row r="89" spans="6:6" ht="20.3" customHeight="1" x14ac:dyDescent="0.25">
      <c r="F89" s="193"/>
    </row>
    <row r="90" spans="6:6" ht="20.3" customHeight="1" x14ac:dyDescent="0.25">
      <c r="F90" s="193"/>
    </row>
    <row r="91" spans="6:6" ht="20.3" customHeight="1" x14ac:dyDescent="0.25">
      <c r="F91" s="193"/>
    </row>
    <row r="92" spans="6:6" ht="20.3" customHeight="1" x14ac:dyDescent="0.25">
      <c r="F92" s="193"/>
    </row>
    <row r="93" spans="6:6" ht="20.3" customHeight="1" x14ac:dyDescent="0.25">
      <c r="F93" s="193"/>
    </row>
    <row r="94" spans="6:6" ht="20.3" customHeight="1" x14ac:dyDescent="0.25">
      <c r="F94" s="193"/>
    </row>
    <row r="95" spans="6:6" ht="20.3" customHeight="1" x14ac:dyDescent="0.25">
      <c r="F95" s="193"/>
    </row>
    <row r="96" spans="6:6" ht="20.3" customHeight="1" x14ac:dyDescent="0.25">
      <c r="F96" s="193"/>
    </row>
    <row r="97" spans="6:6" ht="20.3" customHeight="1" x14ac:dyDescent="0.25">
      <c r="F97" s="193"/>
    </row>
    <row r="98" spans="6:6" ht="20.3" customHeight="1" x14ac:dyDescent="0.25">
      <c r="F98" s="193"/>
    </row>
    <row r="99" spans="6:6" ht="20.3" customHeight="1" x14ac:dyDescent="0.25">
      <c r="F99" s="193"/>
    </row>
    <row r="100" spans="6:6" ht="20.3" customHeight="1" x14ac:dyDescent="0.25">
      <c r="F100" s="193"/>
    </row>
    <row r="101" spans="6:6" ht="20.3" customHeight="1" x14ac:dyDescent="0.25">
      <c r="F101" s="193"/>
    </row>
    <row r="102" spans="6:6" ht="20.3" customHeight="1" x14ac:dyDescent="0.25">
      <c r="F102" s="193"/>
    </row>
    <row r="103" spans="6:6" ht="20.3" customHeight="1" x14ac:dyDescent="0.25">
      <c r="F103" s="193"/>
    </row>
    <row r="104" spans="6:6" ht="20.3" customHeight="1" x14ac:dyDescent="0.25">
      <c r="F104" s="193"/>
    </row>
    <row r="105" spans="6:6" ht="20.3" customHeight="1" x14ac:dyDescent="0.25">
      <c r="F105" s="193"/>
    </row>
    <row r="106" spans="6:6" ht="20.3" customHeight="1" x14ac:dyDescent="0.25">
      <c r="F106" s="193"/>
    </row>
    <row r="107" spans="6:6" ht="20.3" customHeight="1" x14ac:dyDescent="0.25">
      <c r="F107" s="193"/>
    </row>
    <row r="108" spans="6:6" ht="20.3" customHeight="1" x14ac:dyDescent="0.25">
      <c r="F108" s="193"/>
    </row>
    <row r="109" spans="6:6" ht="20.3" customHeight="1" x14ac:dyDescent="0.25">
      <c r="F109" s="193"/>
    </row>
    <row r="110" spans="6:6" ht="20.3" customHeight="1" x14ac:dyDescent="0.25">
      <c r="F110" s="193"/>
    </row>
    <row r="111" spans="6:6" ht="20.3" customHeight="1" x14ac:dyDescent="0.25">
      <c r="F111" s="193"/>
    </row>
    <row r="112" spans="6:6" ht="20.3" customHeight="1" x14ac:dyDescent="0.25">
      <c r="F112" s="193"/>
    </row>
    <row r="113" spans="6:6" ht="20.3" customHeight="1" x14ac:dyDescent="0.25">
      <c r="F113" s="193"/>
    </row>
    <row r="114" spans="6:6" ht="20.3" customHeight="1" x14ac:dyDescent="0.25">
      <c r="F114" s="193"/>
    </row>
    <row r="115" spans="6:6" ht="20.3" customHeight="1" x14ac:dyDescent="0.25">
      <c r="F115" s="193"/>
    </row>
    <row r="116" spans="6:6" ht="20.3" customHeight="1" x14ac:dyDescent="0.25">
      <c r="F116" s="193"/>
    </row>
    <row r="117" spans="6:6" ht="20.3" customHeight="1" x14ac:dyDescent="0.25">
      <c r="F117" s="193"/>
    </row>
    <row r="118" spans="6:6" ht="20.3" customHeight="1" x14ac:dyDescent="0.25">
      <c r="F118" s="193"/>
    </row>
    <row r="119" spans="6:6" ht="20.3" customHeight="1" x14ac:dyDescent="0.25">
      <c r="F119" s="193"/>
    </row>
    <row r="120" spans="6:6" ht="20.3" customHeight="1" x14ac:dyDescent="0.25">
      <c r="F120" s="193"/>
    </row>
    <row r="121" spans="6:6" ht="20.3" customHeight="1" x14ac:dyDescent="0.25">
      <c r="F121" s="193"/>
    </row>
    <row r="122" spans="6:6" ht="20.3" customHeight="1" x14ac:dyDescent="0.25">
      <c r="F122" s="193"/>
    </row>
    <row r="123" spans="6:6" ht="20.3" customHeight="1" x14ac:dyDescent="0.25">
      <c r="F123" s="193"/>
    </row>
    <row r="124" spans="6:6" ht="20.3" customHeight="1" x14ac:dyDescent="0.25">
      <c r="F124" s="193"/>
    </row>
    <row r="125" spans="6:6" ht="20.3" customHeight="1" x14ac:dyDescent="0.25">
      <c r="F125" s="193"/>
    </row>
    <row r="126" spans="6:6" ht="20.3" customHeight="1" x14ac:dyDescent="0.25">
      <c r="F126" s="193"/>
    </row>
    <row r="127" spans="6:6" ht="20.3" customHeight="1" x14ac:dyDescent="0.25">
      <c r="F127" s="193"/>
    </row>
    <row r="128" spans="6:6" ht="20.3" customHeight="1" x14ac:dyDescent="0.25">
      <c r="F128" s="193"/>
    </row>
    <row r="129" spans="6:6" ht="20.3" customHeight="1" x14ac:dyDescent="0.25">
      <c r="F129" s="193"/>
    </row>
    <row r="130" spans="6:6" ht="20.3" customHeight="1" x14ac:dyDescent="0.25">
      <c r="F130" s="193"/>
    </row>
    <row r="131" spans="6:6" ht="20.3" customHeight="1" x14ac:dyDescent="0.25">
      <c r="F131" s="193"/>
    </row>
    <row r="132" spans="6:6" ht="20.3" customHeight="1" x14ac:dyDescent="0.25">
      <c r="F132" s="193"/>
    </row>
    <row r="133" spans="6:6" ht="20.3" customHeight="1" x14ac:dyDescent="0.25">
      <c r="F133" s="193"/>
    </row>
    <row r="134" spans="6:6" ht="20.3" customHeight="1" x14ac:dyDescent="0.25">
      <c r="F134" s="193"/>
    </row>
    <row r="135" spans="6:6" ht="20.3" customHeight="1" x14ac:dyDescent="0.25">
      <c r="F135" s="193"/>
    </row>
    <row r="136" spans="6:6" ht="20.3" customHeight="1" x14ac:dyDescent="0.25">
      <c r="F136" s="193"/>
    </row>
    <row r="137" spans="6:6" ht="20.3" customHeight="1" x14ac:dyDescent="0.25">
      <c r="F137" s="193"/>
    </row>
    <row r="138" spans="6:6" ht="20.3" customHeight="1" x14ac:dyDescent="0.25">
      <c r="F138" s="193"/>
    </row>
    <row r="139" spans="6:6" ht="20.3" customHeight="1" x14ac:dyDescent="0.25">
      <c r="F139" s="193"/>
    </row>
    <row r="140" spans="6:6" ht="20.3" customHeight="1" x14ac:dyDescent="0.25">
      <c r="F140" s="193"/>
    </row>
    <row r="141" spans="6:6" ht="20.3" customHeight="1" x14ac:dyDescent="0.25">
      <c r="F141" s="193"/>
    </row>
    <row r="142" spans="6:6" ht="20.3" customHeight="1" x14ac:dyDescent="0.25">
      <c r="F142" s="193"/>
    </row>
    <row r="143" spans="6:6" ht="20.3" customHeight="1" x14ac:dyDescent="0.25">
      <c r="F143" s="193"/>
    </row>
    <row r="144" spans="6:6" ht="20.3" customHeight="1" x14ac:dyDescent="0.25">
      <c r="F144" s="193"/>
    </row>
    <row r="145" spans="6:6" ht="20.3" customHeight="1" x14ac:dyDescent="0.25">
      <c r="F145" s="193"/>
    </row>
    <row r="146" spans="6:6" ht="20.3" customHeight="1" x14ac:dyDescent="0.25">
      <c r="F146" s="193"/>
    </row>
    <row r="147" spans="6:6" ht="20.3" customHeight="1" x14ac:dyDescent="0.25">
      <c r="F147" s="193"/>
    </row>
    <row r="148" spans="6:6" ht="20.3" customHeight="1" x14ac:dyDescent="0.25">
      <c r="F148" s="193"/>
    </row>
    <row r="149" spans="6:6" ht="20.3" customHeight="1" x14ac:dyDescent="0.25">
      <c r="F149" s="193"/>
    </row>
    <row r="150" spans="6:6" ht="20.3" customHeight="1" x14ac:dyDescent="0.25">
      <c r="F150" s="193"/>
    </row>
    <row r="151" spans="6:6" ht="20.3" customHeight="1" x14ac:dyDescent="0.25">
      <c r="F151" s="193"/>
    </row>
    <row r="152" spans="6:6" ht="20.3" customHeight="1" x14ac:dyDescent="0.25">
      <c r="F152" s="193"/>
    </row>
    <row r="153" spans="6:6" ht="20.3" customHeight="1" x14ac:dyDescent="0.25">
      <c r="F153" s="193"/>
    </row>
    <row r="154" spans="6:6" ht="20.3" customHeight="1" x14ac:dyDescent="0.25">
      <c r="F154" s="193"/>
    </row>
    <row r="155" spans="6:6" ht="20.3" customHeight="1" x14ac:dyDescent="0.25">
      <c r="F155" s="193"/>
    </row>
    <row r="156" spans="6:6" ht="20.3" customHeight="1" x14ac:dyDescent="0.25">
      <c r="F156" s="193"/>
    </row>
    <row r="157" spans="6:6" ht="20.3" customHeight="1" x14ac:dyDescent="0.25">
      <c r="F157" s="193"/>
    </row>
    <row r="158" spans="6:6" ht="20.3" customHeight="1" x14ac:dyDescent="0.25">
      <c r="F158" s="193"/>
    </row>
    <row r="159" spans="6:6" ht="20.3" customHeight="1" x14ac:dyDescent="0.25">
      <c r="F159" s="193"/>
    </row>
    <row r="160" spans="6:6" ht="20.3" customHeight="1" x14ac:dyDescent="0.25">
      <c r="F160" s="193"/>
    </row>
    <row r="161" spans="6:6" ht="20.3" customHeight="1" x14ac:dyDescent="0.25">
      <c r="F161" s="193"/>
    </row>
  </sheetData>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145D8-4FC5-4B20-A5A5-82DAAD418B07}">
          <x14:formula1>
            <xm:f>'C:\Users\KrantiNaik\Library\Containers\com.microsoft.Excel\Data\Documents\4360A61E\[SIT Test Scenarios Master List v0.16.xlsx]Priority'!#REF!</xm:f>
          </x14:formula1>
          <xm:sqref>H21:I21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4D487-73E3-40A2-A17A-0A1D2E25A398}">
  <sheetPr codeName="Sheet34"/>
  <dimension ref="A1:P169"/>
  <sheetViews>
    <sheetView showGridLines="0" showRuler="0" topLeftCell="A2" zoomScaleNormal="100" zoomScalePageLayoutView="124" workbookViewId="0">
      <pane xSplit="7" topLeftCell="H1" activePane="topRight" state="frozen"/>
      <selection pane="topRight" activeCell="B14" sqref="B14"/>
    </sheetView>
  </sheetViews>
  <sheetFormatPr defaultColWidth="8.88671875" defaultRowHeight="20.3" customHeight="1" x14ac:dyDescent="0.25"/>
  <cols>
    <col min="1" max="1" width="0" style="198" hidden="1" customWidth="1"/>
    <col min="2" max="2" width="19.6640625" style="213" customWidth="1"/>
    <col min="3" max="3" width="32.88671875" style="213" customWidth="1"/>
    <col min="4" max="4" width="13.5546875" style="213" bestFit="1" customWidth="1"/>
    <col min="5" max="5" width="12" style="214" bestFit="1" customWidth="1"/>
    <col min="6" max="6" width="15.33203125" style="198" bestFit="1" customWidth="1"/>
    <col min="7" max="7" width="50.88671875" style="198" customWidth="1"/>
    <col min="8" max="8" width="31.5546875" style="198" bestFit="1" customWidth="1"/>
    <col min="9" max="9" width="39.5546875" style="198" customWidth="1"/>
    <col min="10" max="10" width="39.6640625" style="198" customWidth="1"/>
    <col min="11" max="11" width="15.44140625" style="198" bestFit="1" customWidth="1"/>
    <col min="12" max="12" width="17.44140625" style="198" bestFit="1" customWidth="1"/>
    <col min="13" max="13" width="20" style="198" bestFit="1" customWidth="1"/>
    <col min="14" max="14" width="30.44140625" style="198" bestFit="1" customWidth="1"/>
    <col min="15" max="15" width="20.33203125" style="198" bestFit="1" customWidth="1"/>
    <col min="16" max="16" width="50.88671875" style="198" customWidth="1"/>
    <col min="17" max="16384" width="8.88671875" style="198"/>
  </cols>
  <sheetData>
    <row r="1" spans="1:16" ht="39.049999999999997" customHeight="1" x14ac:dyDescent="0.25">
      <c r="B1" s="322" t="s">
        <v>388</v>
      </c>
      <c r="C1" s="196" t="s">
        <v>845</v>
      </c>
      <c r="D1" s="442"/>
      <c r="E1" s="197"/>
      <c r="F1" s="98"/>
      <c r="G1" s="197"/>
      <c r="H1" s="197"/>
      <c r="I1" s="197"/>
      <c r="J1" s="197"/>
      <c r="K1" s="197"/>
      <c r="L1" s="197"/>
      <c r="M1" s="197"/>
      <c r="N1" s="197"/>
      <c r="O1" s="435"/>
      <c r="P1" s="436"/>
    </row>
    <row r="2" spans="1:16" ht="14.4" x14ac:dyDescent="0.25">
      <c r="B2" s="322" t="s">
        <v>390</v>
      </c>
      <c r="C2" s="1301" t="s">
        <v>619</v>
      </c>
      <c r="D2" s="1302"/>
      <c r="E2" s="1302"/>
      <c r="F2" s="1302"/>
      <c r="G2" s="1302"/>
      <c r="H2" s="197"/>
      <c r="I2" s="197"/>
      <c r="J2" s="197"/>
      <c r="K2" s="197"/>
      <c r="L2" s="197"/>
      <c r="M2" s="197"/>
      <c r="N2" s="197"/>
      <c r="O2" s="435"/>
      <c r="P2" s="436"/>
    </row>
    <row r="3" spans="1:16" ht="12.1" x14ac:dyDescent="0.25">
      <c r="B3" s="1235" t="s">
        <v>392</v>
      </c>
      <c r="C3" s="1303" t="s">
        <v>2049</v>
      </c>
      <c r="D3" s="1304"/>
      <c r="E3" s="1304"/>
      <c r="F3" s="1304"/>
      <c r="G3" s="1304"/>
      <c r="H3" s="640"/>
      <c r="I3" s="640"/>
      <c r="J3" s="640"/>
      <c r="K3" s="640"/>
      <c r="L3" s="640"/>
      <c r="M3" s="640"/>
      <c r="N3" s="640"/>
      <c r="O3" s="437"/>
      <c r="P3" s="438"/>
    </row>
    <row r="4" spans="1:16" ht="12.1" x14ac:dyDescent="0.25">
      <c r="B4" s="1236"/>
      <c r="C4" s="1305"/>
      <c r="D4" s="1306"/>
      <c r="E4" s="1306"/>
      <c r="F4" s="1306"/>
      <c r="G4" s="1306"/>
      <c r="H4" s="641"/>
      <c r="I4" s="641"/>
      <c r="J4" s="641"/>
      <c r="K4" s="641"/>
      <c r="L4" s="641"/>
      <c r="M4" s="641"/>
      <c r="N4" s="641"/>
      <c r="P4" s="439"/>
    </row>
    <row r="5" spans="1:16" ht="12.1" x14ac:dyDescent="0.25">
      <c r="B5" s="1236"/>
      <c r="C5" s="1305"/>
      <c r="D5" s="1306"/>
      <c r="E5" s="1306"/>
      <c r="F5" s="1306"/>
      <c r="G5" s="1306"/>
      <c r="H5" s="641"/>
      <c r="I5" s="641"/>
      <c r="J5" s="641"/>
      <c r="K5" s="641"/>
      <c r="L5" s="641"/>
      <c r="M5" s="641"/>
      <c r="N5" s="641"/>
      <c r="P5" s="439"/>
    </row>
    <row r="6" spans="1:16" ht="12.1" x14ac:dyDescent="0.25">
      <c r="B6" s="1236"/>
      <c r="C6" s="1305"/>
      <c r="D6" s="1306"/>
      <c r="E6" s="1306"/>
      <c r="F6" s="1306"/>
      <c r="G6" s="1306"/>
      <c r="H6" s="641"/>
      <c r="I6" s="641"/>
      <c r="J6" s="641"/>
      <c r="K6" s="641"/>
      <c r="L6" s="641"/>
      <c r="M6" s="641"/>
      <c r="N6" s="641"/>
      <c r="O6" s="440"/>
      <c r="P6" s="441"/>
    </row>
    <row r="7" spans="1:16" ht="12.1" x14ac:dyDescent="0.25">
      <c r="B7" s="1237"/>
      <c r="C7" s="1307"/>
      <c r="D7" s="1308"/>
      <c r="E7" s="1308"/>
      <c r="F7" s="1308"/>
      <c r="G7" s="1308"/>
      <c r="H7" s="642"/>
      <c r="I7" s="642"/>
      <c r="J7" s="642"/>
      <c r="K7" s="642"/>
      <c r="L7" s="642"/>
      <c r="M7" s="642"/>
      <c r="N7" s="643"/>
    </row>
    <row r="8" spans="1:16" ht="35.299999999999997" customHeight="1" x14ac:dyDescent="0.25">
      <c r="B8" s="322" t="s">
        <v>394</v>
      </c>
      <c r="C8" s="1301" t="s">
        <v>2050</v>
      </c>
      <c r="D8" s="1302"/>
      <c r="E8" s="1302"/>
      <c r="F8" s="1302"/>
      <c r="G8" s="1302"/>
      <c r="H8" s="197"/>
      <c r="I8" s="197"/>
      <c r="J8" s="197"/>
      <c r="K8" s="197"/>
      <c r="L8" s="197"/>
      <c r="M8" s="197"/>
      <c r="N8" s="197"/>
      <c r="O8" s="435"/>
      <c r="P8" s="436"/>
    </row>
    <row r="9" spans="1:16" ht="14.4" x14ac:dyDescent="0.25">
      <c r="B9" s="322" t="s">
        <v>396</v>
      </c>
      <c r="C9" s="1301" t="s">
        <v>63</v>
      </c>
      <c r="D9" s="1302"/>
      <c r="E9" s="1302"/>
      <c r="F9" s="1302"/>
      <c r="G9" s="1302"/>
      <c r="H9" s="442"/>
      <c r="I9" s="442"/>
      <c r="J9" s="534"/>
      <c r="K9" s="534"/>
      <c r="L9" s="534"/>
      <c r="M9" s="534"/>
      <c r="N9" s="534"/>
      <c r="O9" s="435"/>
      <c r="P9" s="436"/>
    </row>
    <row r="10" spans="1:16" ht="46.55" hidden="1" customHeight="1" x14ac:dyDescent="0.25">
      <c r="B10" s="322" t="s">
        <v>445</v>
      </c>
      <c r="C10" s="1301" t="s">
        <v>622</v>
      </c>
      <c r="D10" s="1302"/>
      <c r="E10" s="1302"/>
      <c r="F10" s="1302"/>
      <c r="G10" s="1302"/>
      <c r="H10" s="511" t="e">
        <f t="array" ref="H10">_xlfn.TEXTJOIN(", ",TRUE,IF((E14:E100="Y")*(B21:B100&lt;&gt;""),B21:B100,""))</f>
        <v>#N/A</v>
      </c>
      <c r="I10" s="197"/>
      <c r="J10" s="197"/>
      <c r="K10" s="197"/>
      <c r="L10" s="197"/>
      <c r="M10" s="197"/>
      <c r="N10" s="197"/>
      <c r="O10" s="435"/>
      <c r="P10" s="436"/>
    </row>
    <row r="11" spans="1:16" ht="14.4" x14ac:dyDescent="0.25">
      <c r="B11" s="322" t="s">
        <v>398</v>
      </c>
      <c r="C11" s="1301" t="s">
        <v>63</v>
      </c>
      <c r="D11" s="1302"/>
      <c r="E11" s="1302"/>
      <c r="F11" s="1302"/>
      <c r="G11" s="1302"/>
      <c r="H11" s="197"/>
      <c r="I11" s="197"/>
      <c r="J11" s="197"/>
      <c r="K11" s="197"/>
      <c r="L11" s="197"/>
      <c r="M11" s="197"/>
      <c r="N11" s="197"/>
      <c r="O11" s="435"/>
      <c r="P11" s="436"/>
    </row>
    <row r="12" spans="1:16" ht="20.3" customHeight="1" x14ac:dyDescent="0.25">
      <c r="B12" s="1299" t="s">
        <v>1175</v>
      </c>
      <c r="C12" s="1300"/>
      <c r="D12" s="1300"/>
      <c r="E12" s="1300"/>
      <c r="F12" s="1300"/>
      <c r="G12" s="1300"/>
      <c r="H12" s="1300"/>
      <c r="I12" s="1300"/>
      <c r="J12" s="1300"/>
      <c r="K12" s="1300"/>
      <c r="L12" s="1300"/>
      <c r="M12" s="1300"/>
      <c r="N12" s="1300"/>
      <c r="O12" s="435"/>
      <c r="P12" s="436"/>
    </row>
    <row r="13" spans="1:16" s="199"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99" customFormat="1" ht="72.599999999999994" x14ac:dyDescent="0.3">
      <c r="A14" s="126" t="s">
        <v>2051</v>
      </c>
      <c r="B14" s="200" t="s">
        <v>2052</v>
      </c>
      <c r="C14" s="638" t="s">
        <v>804</v>
      </c>
      <c r="D14" s="612" t="s">
        <v>804</v>
      </c>
      <c r="E14" s="612" t="s">
        <v>1182</v>
      </c>
      <c r="F14" s="201" t="s">
        <v>2053</v>
      </c>
      <c r="G14" s="202" t="s">
        <v>1184</v>
      </c>
      <c r="H14" s="200" t="s">
        <v>1585</v>
      </c>
      <c r="I14" s="203" t="s">
        <v>2054</v>
      </c>
      <c r="J14" s="31" t="s">
        <v>1187</v>
      </c>
      <c r="K14" s="200" t="s">
        <v>2055</v>
      </c>
      <c r="L14" s="200" t="s">
        <v>63</v>
      </c>
      <c r="M14" s="204" t="s">
        <v>63</v>
      </c>
      <c r="N14" s="205">
        <v>202</v>
      </c>
      <c r="O14" s="206"/>
    </row>
    <row r="15" spans="1:16" s="210" customFormat="1" ht="241.95" x14ac:dyDescent="0.3">
      <c r="A15" s="132" t="s">
        <v>2056</v>
      </c>
      <c r="B15" s="207" t="s">
        <v>2057</v>
      </c>
      <c r="C15" s="639" t="s">
        <v>805</v>
      </c>
      <c r="D15" s="612" t="s">
        <v>804</v>
      </c>
      <c r="E15" s="612" t="s">
        <v>1182</v>
      </c>
      <c r="F15" s="133" t="s">
        <v>2058</v>
      </c>
      <c r="G15" s="208" t="s">
        <v>324</v>
      </c>
      <c r="H15" s="209" t="s">
        <v>2059</v>
      </c>
      <c r="I15" s="126" t="s">
        <v>2060</v>
      </c>
      <c r="J15" s="209" t="s">
        <v>63</v>
      </c>
      <c r="K15" s="204" t="s">
        <v>63</v>
      </c>
      <c r="L15" s="126" t="s">
        <v>2061</v>
      </c>
      <c r="M15" s="126" t="s">
        <v>2062</v>
      </c>
      <c r="N15" s="205">
        <v>202</v>
      </c>
      <c r="O15" s="39"/>
    </row>
    <row r="16" spans="1:16" s="210" customFormat="1" ht="133.05000000000001" x14ac:dyDescent="0.3">
      <c r="A16" s="126" t="s">
        <v>2063</v>
      </c>
      <c r="B16" s="200" t="s">
        <v>2064</v>
      </c>
      <c r="C16" s="638" t="s">
        <v>804</v>
      </c>
      <c r="D16" s="612" t="s">
        <v>804</v>
      </c>
      <c r="E16" s="612" t="s">
        <v>1182</v>
      </c>
      <c r="F16" s="201" t="s">
        <v>2065</v>
      </c>
      <c r="G16" s="208" t="s">
        <v>1184</v>
      </c>
      <c r="H16" s="200" t="s">
        <v>2066</v>
      </c>
      <c r="I16" s="209" t="s">
        <v>1613</v>
      </c>
      <c r="J16" s="209" t="s">
        <v>63</v>
      </c>
      <c r="K16" s="211" t="s">
        <v>63</v>
      </c>
      <c r="L16" s="200" t="s">
        <v>63</v>
      </c>
      <c r="M16" s="200" t="s">
        <v>63</v>
      </c>
      <c r="N16" s="205">
        <v>202</v>
      </c>
      <c r="O16" s="109"/>
    </row>
    <row r="17" spans="1:16" s="797" customFormat="1" ht="84.7" x14ac:dyDescent="0.3">
      <c r="A17" s="737" t="s">
        <v>2063</v>
      </c>
      <c r="B17" s="796" t="s">
        <v>2067</v>
      </c>
      <c r="C17" s="793" t="s">
        <v>805</v>
      </c>
      <c r="D17" s="738" t="s">
        <v>805</v>
      </c>
      <c r="E17" s="738" t="s">
        <v>1182</v>
      </c>
      <c r="F17" s="798" t="s">
        <v>2068</v>
      </c>
      <c r="G17" s="794" t="s">
        <v>336</v>
      </c>
      <c r="H17" s="796" t="s">
        <v>63</v>
      </c>
      <c r="I17" s="795" t="s">
        <v>1613</v>
      </c>
      <c r="J17" s="795" t="s">
        <v>63</v>
      </c>
      <c r="K17" s="801" t="s">
        <v>63</v>
      </c>
      <c r="L17" s="801" t="s">
        <v>63</v>
      </c>
      <c r="M17" s="796" t="s">
        <v>63</v>
      </c>
      <c r="N17" s="796">
        <v>202</v>
      </c>
      <c r="O17" s="720" t="s">
        <v>1492</v>
      </c>
    </row>
    <row r="18" spans="1:16" s="797" customFormat="1" ht="169.35" x14ac:dyDescent="0.3">
      <c r="A18" s="737" t="s">
        <v>2069</v>
      </c>
      <c r="B18" s="737" t="s">
        <v>2070</v>
      </c>
      <c r="C18" s="746" t="s">
        <v>805</v>
      </c>
      <c r="D18" s="738" t="s">
        <v>805</v>
      </c>
      <c r="E18" s="738" t="s">
        <v>1182</v>
      </c>
      <c r="F18" s="739" t="s">
        <v>2071</v>
      </c>
      <c r="G18" s="794" t="s">
        <v>326</v>
      </c>
      <c r="H18" s="796" t="s">
        <v>63</v>
      </c>
      <c r="I18" s="737" t="s">
        <v>2072</v>
      </c>
      <c r="J18" s="795" t="s">
        <v>63</v>
      </c>
      <c r="K18" s="796" t="s">
        <v>63</v>
      </c>
      <c r="L18" s="796" t="s">
        <v>63</v>
      </c>
      <c r="M18" s="796" t="s">
        <v>63</v>
      </c>
      <c r="N18" s="796">
        <v>202</v>
      </c>
      <c r="O18" s="773" t="s">
        <v>1239</v>
      </c>
    </row>
    <row r="19" spans="1:16" s="797" customFormat="1" ht="169.35" x14ac:dyDescent="0.3">
      <c r="A19" s="737" t="s">
        <v>2069</v>
      </c>
      <c r="B19" s="737" t="s">
        <v>2073</v>
      </c>
      <c r="C19" s="746" t="s">
        <v>805</v>
      </c>
      <c r="D19" s="738" t="s">
        <v>805</v>
      </c>
      <c r="E19" s="738" t="s">
        <v>1182</v>
      </c>
      <c r="F19" s="739" t="s">
        <v>2074</v>
      </c>
      <c r="G19" s="849" t="s">
        <v>328</v>
      </c>
      <c r="H19" s="796" t="s">
        <v>63</v>
      </c>
      <c r="I19" s="737" t="s">
        <v>2075</v>
      </c>
      <c r="J19" s="795" t="s">
        <v>63</v>
      </c>
      <c r="K19" s="796" t="s">
        <v>63</v>
      </c>
      <c r="L19" s="795" t="s">
        <v>63</v>
      </c>
      <c r="M19" s="796" t="s">
        <v>63</v>
      </c>
      <c r="N19" s="850">
        <v>202</v>
      </c>
      <c r="O19" s="773" t="s">
        <v>1239</v>
      </c>
    </row>
    <row r="20" spans="1:16" s="797" customFormat="1" ht="108.9" x14ac:dyDescent="0.3">
      <c r="A20" s="737" t="s">
        <v>2069</v>
      </c>
      <c r="B20" s="737" t="s">
        <v>2076</v>
      </c>
      <c r="C20" s="746" t="s">
        <v>805</v>
      </c>
      <c r="D20" s="738" t="s">
        <v>805</v>
      </c>
      <c r="E20" s="738" t="s">
        <v>1182</v>
      </c>
      <c r="F20" s="739" t="s">
        <v>2077</v>
      </c>
      <c r="G20" s="794" t="s">
        <v>798</v>
      </c>
      <c r="H20" s="794" t="s">
        <v>63</v>
      </c>
      <c r="I20" s="740" t="s">
        <v>2078</v>
      </c>
      <c r="J20" s="795" t="s">
        <v>63</v>
      </c>
      <c r="K20" s="796" t="s">
        <v>63</v>
      </c>
      <c r="L20" s="795" t="s">
        <v>63</v>
      </c>
      <c r="M20" s="796" t="s">
        <v>63</v>
      </c>
      <c r="N20" s="796">
        <v>202</v>
      </c>
      <c r="O20" s="773" t="s">
        <v>1239</v>
      </c>
    </row>
    <row r="21" spans="1:16" s="210" customFormat="1" ht="12.1" x14ac:dyDescent="0.3">
      <c r="B21" s="200"/>
      <c r="C21" s="200"/>
      <c r="D21" s="200"/>
      <c r="E21" s="201"/>
      <c r="F21" s="208"/>
      <c r="G21" s="209"/>
      <c r="H21" s="209"/>
      <c r="I21" s="209"/>
      <c r="J21" s="204"/>
      <c r="K21" s="200"/>
      <c r="L21" s="200"/>
      <c r="M21" s="205"/>
      <c r="N21" s="205"/>
      <c r="O21" s="432"/>
      <c r="P21" s="434"/>
    </row>
    <row r="22" spans="1:16" s="210" customFormat="1" ht="12.1" x14ac:dyDescent="0.3">
      <c r="B22" s="204"/>
      <c r="C22" s="200"/>
      <c r="D22" s="200"/>
      <c r="E22" s="200"/>
      <c r="F22" s="202"/>
      <c r="G22" s="200"/>
      <c r="H22" s="200"/>
      <c r="I22" s="209"/>
      <c r="J22" s="200"/>
      <c r="K22" s="200"/>
      <c r="L22" s="200"/>
      <c r="M22" s="200"/>
      <c r="N22" s="204"/>
      <c r="O22" s="432"/>
      <c r="P22" s="434"/>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ET-G006-IRS-01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ET-G006</v>
      </c>
      <c r="F24" s="56" t="str" cm="1">
        <f t="array" ref="F24">IF($C24="","",INDEX('List of Test Cases'!C:C,MATCH(CONCATENATE($C24,$C$1),'List of Test Cases'!$Q:$Q,0),))</f>
        <v>ET-G006-IRS-01</v>
      </c>
      <c r="G24" s="56" t="str" cm="1">
        <f t="array" aca="1" ref="G24" ca="1">IF($C24="","",INDEX('List of Test Cases'!G:G,MATCH(CONCATENATE($C24,$C$1),'List of Test Cases'!$Q:$Q,0),))</f>
        <v>Initial Gas Registration from Energy Supplier - Pending (Domestic)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ET-G006-IRS-02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ET-G006</v>
      </c>
      <c r="F25" s="56" t="str" cm="1">
        <f t="array" ref="F25">IF($C25="","",INDEX('List of Test Cases'!C:C,MATCH(CONCATENATE($C25,$C$1),'List of Test Cases'!$Q:$Q,0),))</f>
        <v>ET-G006-IRS-02</v>
      </c>
      <c r="G25" s="56" t="str" cm="1">
        <f t="array" aca="1" ref="G25" ca="1">IF($C25="","",INDEX('List of Test Cases'!G:G,MATCH(CONCATENATE($C25,$C$1),'List of Test Cases'!$Q:$Q,0),))</f>
        <v>Initial Gas Registration from Energy Supplier - Pending (Non-Domestic)</v>
      </c>
      <c r="H25" s="56" t="str" cm="1">
        <f t="array" ref="H25">IF($C25="","",INDEX('List of Test Cases'!A:A,MATCH(CONCATENATE($C25,$C$1),'List of Test Cases'!$Q:$Q,0),))</f>
        <v>Initial Registration &amp; Update Successful</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ET-G007-IRS-01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ET-G007</v>
      </c>
      <c r="F26" s="56" t="str" cm="1">
        <f t="array" ref="F26">IF($C26="","",INDEX('List of Test Cases'!C:C,MATCH(CONCATENATE($C26,$C$1),'List of Test Cases'!$Q:$Q,0),))</f>
        <v>ET-G007-IRS-01</v>
      </c>
      <c r="G26" s="56" t="str" cm="1">
        <f t="array" aca="1" ref="G26" ca="1">IF($C26="","",INDEX('List of Test Cases'!G:G,MATCH(CONCATENATE($C26,$C$1),'List of Test Cases'!$Q:$Q,0),))</f>
        <v>Initial Gas Registration from Energy Supplier - Pending</v>
      </c>
      <c r="H26" s="56" t="str" cm="1">
        <f t="array" ref="H26">IF($C26="","",INDEX('List of Test Cases'!A:A,MATCH(CONCATENATE($C26,$C$1),'List of Test Cases'!$Q:$Q,0),))</f>
        <v>Initial Registration Withdrawal</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15"/>
    </row>
    <row r="75" spans="2:16" ht="20.3" customHeight="1" x14ac:dyDescent="0.25">
      <c r="F75" s="215"/>
    </row>
    <row r="76" spans="2:16" ht="20.3" customHeight="1" x14ac:dyDescent="0.25">
      <c r="F76" s="215"/>
    </row>
    <row r="77" spans="2:16" ht="20.3" customHeight="1" x14ac:dyDescent="0.25">
      <c r="F77" s="215"/>
    </row>
    <row r="78" spans="2:16" ht="20.3" customHeight="1" x14ac:dyDescent="0.25">
      <c r="F78" s="215"/>
    </row>
    <row r="79" spans="2:16" ht="20.3" customHeight="1" x14ac:dyDescent="0.25">
      <c r="F79" s="215"/>
    </row>
    <row r="80" spans="2:16" ht="20.3" customHeight="1" x14ac:dyDescent="0.25">
      <c r="F80" s="215"/>
    </row>
    <row r="81" spans="6:6" ht="20.3" customHeight="1" x14ac:dyDescent="0.25">
      <c r="F81" s="215"/>
    </row>
    <row r="82" spans="6:6" ht="20.3" customHeight="1" x14ac:dyDescent="0.25">
      <c r="F82" s="215"/>
    </row>
    <row r="83" spans="6:6" ht="20.3" customHeight="1" x14ac:dyDescent="0.25">
      <c r="F83" s="215"/>
    </row>
    <row r="84" spans="6:6" ht="20.3" customHeight="1" x14ac:dyDescent="0.25">
      <c r="F84" s="215"/>
    </row>
    <row r="85" spans="6:6" ht="20.3" customHeight="1" x14ac:dyDescent="0.25">
      <c r="F85" s="215"/>
    </row>
    <row r="86" spans="6:6" ht="20.3" customHeight="1" x14ac:dyDescent="0.25">
      <c r="F86" s="215"/>
    </row>
    <row r="87" spans="6:6" ht="20.3" customHeight="1" x14ac:dyDescent="0.25">
      <c r="F87" s="215"/>
    </row>
    <row r="88" spans="6:6" ht="20.3" customHeight="1" x14ac:dyDescent="0.25">
      <c r="F88" s="215"/>
    </row>
    <row r="89" spans="6:6" ht="20.3" customHeight="1" x14ac:dyDescent="0.25">
      <c r="F89" s="215"/>
    </row>
    <row r="90" spans="6:6" ht="20.3" customHeight="1" x14ac:dyDescent="0.25">
      <c r="F90" s="215"/>
    </row>
    <row r="91" spans="6:6" ht="20.3" customHeight="1" x14ac:dyDescent="0.25">
      <c r="F91" s="215"/>
    </row>
    <row r="92" spans="6:6" ht="20.3" customHeight="1" x14ac:dyDescent="0.25">
      <c r="F92" s="215"/>
    </row>
    <row r="93" spans="6:6" ht="20.3" customHeight="1" x14ac:dyDescent="0.25">
      <c r="F93" s="215"/>
    </row>
    <row r="94" spans="6:6" ht="20.3" customHeight="1" x14ac:dyDescent="0.25">
      <c r="F94" s="215"/>
    </row>
    <row r="95" spans="6:6" ht="20.3" customHeight="1" x14ac:dyDescent="0.25">
      <c r="F95" s="215"/>
    </row>
    <row r="96" spans="6:6" ht="20.3" customHeight="1" x14ac:dyDescent="0.25">
      <c r="F96" s="215"/>
    </row>
    <row r="97" spans="6:6" ht="20.3" customHeight="1" x14ac:dyDescent="0.25">
      <c r="F97" s="215"/>
    </row>
    <row r="98" spans="6:6" ht="20.3" customHeight="1" x14ac:dyDescent="0.25">
      <c r="F98" s="215"/>
    </row>
    <row r="99" spans="6:6" ht="20.3" customHeight="1" x14ac:dyDescent="0.25">
      <c r="F99" s="215"/>
    </row>
    <row r="100" spans="6:6" ht="20.3" customHeight="1" x14ac:dyDescent="0.25">
      <c r="F100" s="215"/>
    </row>
    <row r="101" spans="6:6" ht="20.3" customHeight="1" x14ac:dyDescent="0.25">
      <c r="F101" s="215"/>
    </row>
    <row r="102" spans="6:6" ht="20.3" customHeight="1" x14ac:dyDescent="0.25">
      <c r="F102" s="215"/>
    </row>
    <row r="103" spans="6:6" ht="20.3" customHeight="1" x14ac:dyDescent="0.25">
      <c r="F103" s="215"/>
    </row>
    <row r="104" spans="6:6" ht="20.3" customHeight="1" x14ac:dyDescent="0.25">
      <c r="F104" s="215"/>
    </row>
    <row r="105" spans="6:6" ht="20.3" customHeight="1" x14ac:dyDescent="0.25">
      <c r="F105" s="215"/>
    </row>
    <row r="106" spans="6:6" ht="20.3" customHeight="1" x14ac:dyDescent="0.25">
      <c r="F106" s="215"/>
    </row>
    <row r="107" spans="6:6" ht="20.3" customHeight="1" x14ac:dyDescent="0.25">
      <c r="F107" s="215"/>
    </row>
    <row r="108" spans="6:6" ht="20.3" customHeight="1" x14ac:dyDescent="0.25">
      <c r="F108" s="215"/>
    </row>
    <row r="109" spans="6:6" ht="20.3" customHeight="1" x14ac:dyDescent="0.25">
      <c r="F109" s="215"/>
    </row>
    <row r="110" spans="6:6" ht="20.3" customHeight="1" x14ac:dyDescent="0.25">
      <c r="F110" s="215"/>
    </row>
    <row r="111" spans="6:6" ht="20.3" customHeight="1" x14ac:dyDescent="0.25">
      <c r="F111" s="215"/>
    </row>
    <row r="112" spans="6:6" ht="20.3" customHeight="1" x14ac:dyDescent="0.25">
      <c r="F112" s="215"/>
    </row>
    <row r="113" spans="6:6" ht="20.3" customHeight="1" x14ac:dyDescent="0.25">
      <c r="F113" s="215"/>
    </row>
    <row r="114" spans="6:6" ht="20.3" customHeight="1" x14ac:dyDescent="0.25">
      <c r="F114" s="215"/>
    </row>
    <row r="115" spans="6:6" ht="20.3" customHeight="1" x14ac:dyDescent="0.25">
      <c r="F115" s="215"/>
    </row>
    <row r="116" spans="6:6" ht="20.3" customHeight="1" x14ac:dyDescent="0.25">
      <c r="F116" s="215"/>
    </row>
    <row r="117" spans="6:6" ht="20.3" customHeight="1" x14ac:dyDescent="0.25">
      <c r="F117" s="215"/>
    </row>
    <row r="118" spans="6:6" ht="20.3" customHeight="1" x14ac:dyDescent="0.25">
      <c r="F118" s="215"/>
    </row>
    <row r="119" spans="6:6" ht="20.3" customHeight="1" x14ac:dyDescent="0.25">
      <c r="F119" s="215"/>
    </row>
    <row r="120" spans="6:6" ht="20.3" customHeight="1" x14ac:dyDescent="0.25">
      <c r="F120" s="215"/>
    </row>
    <row r="121" spans="6:6" ht="20.3" customHeight="1" x14ac:dyDescent="0.25">
      <c r="F121" s="215"/>
    </row>
    <row r="122" spans="6:6" ht="20.3" customHeight="1" x14ac:dyDescent="0.25">
      <c r="F122" s="215"/>
    </row>
    <row r="123" spans="6:6" ht="20.3" customHeight="1" x14ac:dyDescent="0.25">
      <c r="F123" s="215"/>
    </row>
    <row r="124" spans="6:6" ht="20.3" customHeight="1" x14ac:dyDescent="0.25">
      <c r="F124" s="215"/>
    </row>
    <row r="125" spans="6:6" ht="20.3" customHeight="1" x14ac:dyDescent="0.25">
      <c r="F125" s="215"/>
    </row>
    <row r="126" spans="6:6" ht="20.3" customHeight="1" x14ac:dyDescent="0.25">
      <c r="F126" s="215"/>
    </row>
    <row r="127" spans="6:6" ht="20.3" customHeight="1" x14ac:dyDescent="0.25">
      <c r="F127" s="215"/>
    </row>
    <row r="128" spans="6:6" ht="20.3" customHeight="1" x14ac:dyDescent="0.25">
      <c r="F128" s="215"/>
    </row>
    <row r="129" spans="6:6" ht="20.3" customHeight="1" x14ac:dyDescent="0.25">
      <c r="F129" s="215"/>
    </row>
    <row r="130" spans="6:6" ht="20.3" customHeight="1" x14ac:dyDescent="0.25">
      <c r="F130" s="215"/>
    </row>
    <row r="131" spans="6:6" ht="20.3" customHeight="1" x14ac:dyDescent="0.25">
      <c r="F131" s="215"/>
    </row>
    <row r="132" spans="6:6" ht="20.3" customHeight="1" x14ac:dyDescent="0.25">
      <c r="F132" s="215"/>
    </row>
    <row r="133" spans="6:6" ht="20.3" customHeight="1" x14ac:dyDescent="0.25">
      <c r="F133" s="215"/>
    </row>
    <row r="134" spans="6:6" ht="20.3" customHeight="1" x14ac:dyDescent="0.25">
      <c r="F134" s="215"/>
    </row>
    <row r="135" spans="6:6" ht="20.3" customHeight="1" x14ac:dyDescent="0.25">
      <c r="F135" s="215"/>
    </row>
    <row r="136" spans="6:6" ht="20.3" customHeight="1" x14ac:dyDescent="0.25">
      <c r="F136" s="215"/>
    </row>
    <row r="137" spans="6:6" ht="20.3" customHeight="1" x14ac:dyDescent="0.25">
      <c r="F137" s="215"/>
    </row>
    <row r="138" spans="6:6" ht="20.3" customHeight="1" x14ac:dyDescent="0.25">
      <c r="F138" s="215"/>
    </row>
    <row r="139" spans="6:6" ht="20.3" customHeight="1" x14ac:dyDescent="0.25">
      <c r="F139" s="215"/>
    </row>
    <row r="140" spans="6:6" ht="20.3" customHeight="1" x14ac:dyDescent="0.25">
      <c r="F140" s="215"/>
    </row>
    <row r="141" spans="6:6" ht="20.3" customHeight="1" x14ac:dyDescent="0.25">
      <c r="F141" s="215"/>
    </row>
    <row r="142" spans="6:6" ht="20.3" customHeight="1" x14ac:dyDescent="0.25">
      <c r="F142" s="215"/>
    </row>
    <row r="143" spans="6:6" ht="20.3" customHeight="1" x14ac:dyDescent="0.25">
      <c r="F143" s="215"/>
    </row>
    <row r="144" spans="6:6" ht="20.3" customHeight="1" x14ac:dyDescent="0.25">
      <c r="F144" s="215"/>
    </row>
    <row r="145" spans="6:6" ht="20.3" customHeight="1" x14ac:dyDescent="0.25">
      <c r="F145" s="215"/>
    </row>
    <row r="146" spans="6:6" ht="20.3" customHeight="1" x14ac:dyDescent="0.25">
      <c r="F146" s="215"/>
    </row>
    <row r="147" spans="6:6" ht="20.3" customHeight="1" x14ac:dyDescent="0.25">
      <c r="F147" s="215"/>
    </row>
    <row r="148" spans="6:6" ht="20.3" customHeight="1" x14ac:dyDescent="0.25">
      <c r="F148" s="215"/>
    </row>
    <row r="149" spans="6:6" ht="20.3" customHeight="1" x14ac:dyDescent="0.25">
      <c r="F149" s="215"/>
    </row>
    <row r="150" spans="6:6" ht="20.3" customHeight="1" x14ac:dyDescent="0.25">
      <c r="F150" s="215"/>
    </row>
    <row r="151" spans="6:6" ht="20.3" customHeight="1" x14ac:dyDescent="0.25">
      <c r="F151" s="215"/>
    </row>
    <row r="152" spans="6:6" ht="20.3" customHeight="1" x14ac:dyDescent="0.25">
      <c r="F152" s="215"/>
    </row>
    <row r="153" spans="6:6" ht="20.3" customHeight="1" x14ac:dyDescent="0.25">
      <c r="F153" s="215"/>
    </row>
    <row r="154" spans="6:6" ht="20.3" customHeight="1" x14ac:dyDescent="0.25">
      <c r="F154" s="215"/>
    </row>
    <row r="155" spans="6:6" ht="20.3" customHeight="1" x14ac:dyDescent="0.25">
      <c r="F155" s="215"/>
    </row>
    <row r="156" spans="6:6" ht="20.3" customHeight="1" x14ac:dyDescent="0.25">
      <c r="F156" s="215"/>
    </row>
    <row r="157" spans="6:6" ht="20.3" customHeight="1" x14ac:dyDescent="0.25">
      <c r="F157" s="215"/>
    </row>
    <row r="158" spans="6:6" ht="20.3" customHeight="1" x14ac:dyDescent="0.25">
      <c r="F158" s="215"/>
    </row>
    <row r="159" spans="6:6" ht="20.3" customHeight="1" x14ac:dyDescent="0.25">
      <c r="F159" s="215"/>
    </row>
    <row r="160" spans="6:6" ht="20.3" customHeight="1" x14ac:dyDescent="0.25">
      <c r="F160" s="215"/>
    </row>
    <row r="161" spans="6:6" ht="20.3" customHeight="1" x14ac:dyDescent="0.25">
      <c r="F161" s="215"/>
    </row>
    <row r="162" spans="6:6" ht="20.3" customHeight="1" x14ac:dyDescent="0.25">
      <c r="F162" s="215"/>
    </row>
    <row r="163" spans="6:6" ht="20.3" customHeight="1" x14ac:dyDescent="0.25">
      <c r="F163" s="215"/>
    </row>
    <row r="164" spans="6:6" ht="20.3" customHeight="1" x14ac:dyDescent="0.25">
      <c r="F164" s="215"/>
    </row>
    <row r="165" spans="6:6" ht="20.3" customHeight="1" x14ac:dyDescent="0.25">
      <c r="F165" s="215"/>
    </row>
    <row r="166" spans="6:6" ht="20.3" customHeight="1" x14ac:dyDescent="0.25">
      <c r="F166" s="215"/>
    </row>
    <row r="167" spans="6:6" ht="20.3" customHeight="1" x14ac:dyDescent="0.25">
      <c r="F167" s="215"/>
    </row>
    <row r="168" spans="6:6" ht="20.3" customHeight="1" x14ac:dyDescent="0.25">
      <c r="F168" s="215"/>
    </row>
    <row r="169" spans="6:6" ht="20.3" customHeight="1" x14ac:dyDescent="0.25">
      <c r="F169" s="215"/>
    </row>
  </sheetData>
  <autoFilter ref="B13:P13" xr:uid="{A2432F0C-C71E-4398-8F39-71D6928CB527}"/>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978419-CE4C-4B2A-BFB3-93DF1ED3C4A0}">
          <x14:formula1>
            <xm:f>'C:\Users\KrantiNaik\Library\Containers\com.microsoft.Excel\Data\Documents\4360A61E\[SIT Test Scenarios Master List v0.16.xlsx]Priority'!#REF!</xm:f>
          </x14:formula1>
          <xm:sqref>H23:I23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F855A-6DAC-40E6-A835-05A8B1D1F6B0}">
  <sheetPr codeName="Sheet35"/>
  <dimension ref="A1:P162"/>
  <sheetViews>
    <sheetView showGridLines="0" showRuler="0" zoomScaleNormal="100" zoomScalePageLayoutView="118" workbookViewId="0">
      <pane xSplit="7" topLeftCell="H1" activePane="topRight" state="frozen"/>
      <selection pane="topRight" activeCell="B13" sqref="B13:B19"/>
    </sheetView>
  </sheetViews>
  <sheetFormatPr defaultColWidth="8.88671875" defaultRowHeight="20.3" customHeight="1" x14ac:dyDescent="0.25"/>
  <cols>
    <col min="1" max="1" width="0" style="198" hidden="1" customWidth="1"/>
    <col min="2" max="2" width="17.44140625" style="213" bestFit="1" customWidth="1"/>
    <col min="3" max="3" width="39" style="213" customWidth="1"/>
    <col min="4" max="4" width="13.5546875" style="213" bestFit="1" customWidth="1"/>
    <col min="5" max="5" width="12" style="214" bestFit="1" customWidth="1"/>
    <col min="6" max="6" width="15.33203125" style="198" bestFit="1" customWidth="1"/>
    <col min="7" max="7" width="49.5546875" style="198" customWidth="1"/>
    <col min="8" max="8" width="32.88671875" style="198" bestFit="1" customWidth="1"/>
    <col min="9" max="9" width="42.44140625" style="198" customWidth="1"/>
    <col min="10" max="10" width="39.33203125" style="198" customWidth="1"/>
    <col min="11" max="11" width="15.44140625" style="198" bestFit="1" customWidth="1"/>
    <col min="12" max="12" width="17.44140625" style="198" bestFit="1" customWidth="1"/>
    <col min="13" max="13" width="20" style="198" bestFit="1" customWidth="1"/>
    <col min="14" max="14" width="30.44140625" style="198" bestFit="1" customWidth="1"/>
    <col min="15" max="15" width="20.33203125" style="198" bestFit="1" customWidth="1"/>
    <col min="16" max="16" width="44.5546875" style="198" customWidth="1"/>
    <col min="17" max="16384" width="8.88671875" style="198"/>
  </cols>
  <sheetData>
    <row r="1" spans="1:16" ht="39.049999999999997" customHeight="1" x14ac:dyDescent="0.25">
      <c r="B1" s="322" t="s">
        <v>388</v>
      </c>
      <c r="C1" s="196" t="s">
        <v>852</v>
      </c>
      <c r="D1" s="442"/>
      <c r="E1" s="197"/>
      <c r="F1" s="98"/>
      <c r="G1" s="197"/>
      <c r="H1" s="197"/>
      <c r="I1" s="197"/>
      <c r="J1" s="197"/>
      <c r="K1" s="197"/>
      <c r="L1" s="197"/>
      <c r="M1" s="197"/>
      <c r="N1" s="197"/>
      <c r="O1" s="435"/>
      <c r="P1" s="436"/>
    </row>
    <row r="2" spans="1:16" ht="14.4" x14ac:dyDescent="0.25">
      <c r="B2" s="322" t="s">
        <v>390</v>
      </c>
      <c r="C2" s="1301" t="s">
        <v>626</v>
      </c>
      <c r="D2" s="1302"/>
      <c r="E2" s="1302"/>
      <c r="F2" s="1302"/>
      <c r="G2" s="1302"/>
      <c r="H2" s="197"/>
      <c r="I2" s="197"/>
      <c r="J2" s="197"/>
      <c r="K2" s="197"/>
      <c r="L2" s="197"/>
      <c r="M2" s="197"/>
      <c r="N2" s="197"/>
      <c r="O2" s="435"/>
      <c r="P2" s="436"/>
    </row>
    <row r="3" spans="1:16" ht="12.1" x14ac:dyDescent="0.25">
      <c r="B3" s="1235" t="s">
        <v>392</v>
      </c>
      <c r="C3" s="1303" t="s">
        <v>2079</v>
      </c>
      <c r="D3" s="1304"/>
      <c r="E3" s="1304"/>
      <c r="F3" s="1304"/>
      <c r="G3" s="1304"/>
      <c r="H3" s="640"/>
      <c r="I3" s="640"/>
      <c r="J3" s="640"/>
      <c r="K3" s="640"/>
      <c r="L3" s="640"/>
      <c r="M3" s="640"/>
      <c r="N3" s="640"/>
      <c r="O3" s="437"/>
      <c r="P3" s="438"/>
    </row>
    <row r="4" spans="1:16" ht="12.1" x14ac:dyDescent="0.25">
      <c r="B4" s="1236"/>
      <c r="C4" s="1305"/>
      <c r="D4" s="1306"/>
      <c r="E4" s="1306"/>
      <c r="F4" s="1306"/>
      <c r="G4" s="1306"/>
      <c r="H4" s="641"/>
      <c r="I4" s="641"/>
      <c r="J4" s="641"/>
      <c r="K4" s="641"/>
      <c r="L4" s="641"/>
      <c r="M4" s="641"/>
      <c r="N4" s="641"/>
      <c r="P4" s="439"/>
    </row>
    <row r="5" spans="1:16" ht="12.1" x14ac:dyDescent="0.25">
      <c r="B5" s="1236"/>
      <c r="C5" s="1305"/>
      <c r="D5" s="1306"/>
      <c r="E5" s="1306"/>
      <c r="F5" s="1306"/>
      <c r="G5" s="1306"/>
      <c r="H5" s="641"/>
      <c r="I5" s="641"/>
      <c r="J5" s="641"/>
      <c r="K5" s="641"/>
      <c r="L5" s="641"/>
      <c r="M5" s="641"/>
      <c r="N5" s="641"/>
      <c r="P5" s="439"/>
    </row>
    <row r="6" spans="1:16" ht="12.1" x14ac:dyDescent="0.25">
      <c r="B6" s="1236"/>
      <c r="C6" s="1305"/>
      <c r="D6" s="1306"/>
      <c r="E6" s="1306"/>
      <c r="F6" s="1306"/>
      <c r="G6" s="1306"/>
      <c r="H6" s="641"/>
      <c r="I6" s="641"/>
      <c r="J6" s="641"/>
      <c r="K6" s="641"/>
      <c r="L6" s="641"/>
      <c r="M6" s="641"/>
      <c r="N6" s="641"/>
      <c r="O6" s="440"/>
      <c r="P6" s="441"/>
    </row>
    <row r="7" spans="1:16" ht="12.1" x14ac:dyDescent="0.25">
      <c r="B7" s="1237"/>
      <c r="C7" s="1307"/>
      <c r="D7" s="1308"/>
      <c r="E7" s="1308"/>
      <c r="F7" s="1308"/>
      <c r="G7" s="1308"/>
      <c r="H7" s="642"/>
      <c r="I7" s="642"/>
      <c r="J7" s="642"/>
      <c r="K7" s="642"/>
      <c r="L7" s="642"/>
      <c r="M7" s="642"/>
      <c r="N7" s="643"/>
    </row>
    <row r="8" spans="1:16" ht="33" customHeight="1" x14ac:dyDescent="0.25">
      <c r="B8" s="322" t="s">
        <v>394</v>
      </c>
      <c r="C8" s="1301" t="s">
        <v>631</v>
      </c>
      <c r="D8" s="1302"/>
      <c r="E8" s="1302"/>
      <c r="F8" s="1302"/>
      <c r="G8" s="1302"/>
      <c r="H8" s="197"/>
      <c r="I8" s="197"/>
      <c r="J8" s="197"/>
      <c r="K8" s="197"/>
      <c r="L8" s="197"/>
      <c r="M8" s="197"/>
      <c r="N8" s="197"/>
      <c r="O8" s="435"/>
      <c r="P8" s="436"/>
    </row>
    <row r="9" spans="1:16" ht="14.4" x14ac:dyDescent="0.25">
      <c r="B9" s="322" t="s">
        <v>396</v>
      </c>
      <c r="C9" s="1301" t="s">
        <v>63</v>
      </c>
      <c r="D9" s="1302"/>
      <c r="E9" s="1302"/>
      <c r="F9" s="1302"/>
      <c r="G9" s="1302"/>
      <c r="H9" s="442"/>
      <c r="I9" s="442"/>
      <c r="J9" s="534"/>
      <c r="K9" s="534"/>
      <c r="L9" s="534"/>
      <c r="M9" s="534"/>
      <c r="N9" s="534"/>
      <c r="O9" s="435"/>
      <c r="P9" s="436"/>
    </row>
    <row r="10" spans="1:16" ht="46.55" hidden="1" customHeight="1" x14ac:dyDescent="0.25">
      <c r="B10" s="322" t="s">
        <v>445</v>
      </c>
      <c r="C10" s="1301" t="s">
        <v>629</v>
      </c>
      <c r="D10" s="1302"/>
      <c r="E10" s="1302"/>
      <c r="F10" s="1302"/>
      <c r="G10" s="1302"/>
      <c r="H10" s="511" t="e">
        <f t="array" ref="H10">_xlfn.TEXTJOIN(", ",TRUE,IF((E14:E100="Y")*(B20:B100&lt;&gt;""),B20:B100,""))</f>
        <v>#N/A</v>
      </c>
      <c r="I10" s="197"/>
      <c r="J10" s="197"/>
      <c r="K10" s="197"/>
      <c r="L10" s="197"/>
      <c r="M10" s="197"/>
      <c r="N10" s="197"/>
      <c r="O10" s="435"/>
      <c r="P10" s="436"/>
    </row>
    <row r="11" spans="1:16" ht="14.4" x14ac:dyDescent="0.25">
      <c r="B11" s="322" t="s">
        <v>398</v>
      </c>
      <c r="C11" s="1301" t="s">
        <v>63</v>
      </c>
      <c r="D11" s="1302"/>
      <c r="E11" s="1302"/>
      <c r="F11" s="1302"/>
      <c r="G11" s="1302"/>
      <c r="H11" s="197"/>
      <c r="I11" s="197"/>
      <c r="J11" s="197"/>
      <c r="K11" s="197"/>
      <c r="L11" s="197"/>
      <c r="M11" s="197"/>
      <c r="N11" s="197"/>
      <c r="O11" s="435"/>
      <c r="P11" s="436"/>
    </row>
    <row r="12" spans="1:16" ht="20.3" customHeight="1" x14ac:dyDescent="0.25">
      <c r="B12" s="1299" t="s">
        <v>1175</v>
      </c>
      <c r="C12" s="1300"/>
      <c r="D12" s="1300"/>
      <c r="E12" s="1300"/>
      <c r="F12" s="1300"/>
      <c r="G12" s="1300"/>
      <c r="H12" s="1300"/>
      <c r="I12" s="1300"/>
      <c r="J12" s="1300"/>
      <c r="K12" s="1300"/>
      <c r="L12" s="1300"/>
      <c r="M12" s="1300"/>
      <c r="N12" s="1300"/>
      <c r="O12" s="435"/>
      <c r="P12" s="436"/>
    </row>
    <row r="13" spans="1:16" s="199"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99" customFormat="1" ht="72.599999999999994" x14ac:dyDescent="0.3">
      <c r="A14" s="126" t="s">
        <v>2051</v>
      </c>
      <c r="B14" s="200" t="s">
        <v>2052</v>
      </c>
      <c r="C14" s="638" t="s">
        <v>804</v>
      </c>
      <c r="D14" s="612" t="s">
        <v>804</v>
      </c>
      <c r="E14" s="612" t="s">
        <v>1182</v>
      </c>
      <c r="F14" s="201" t="s">
        <v>2053</v>
      </c>
      <c r="G14" s="202" t="s">
        <v>1184</v>
      </c>
      <c r="H14" s="200" t="s">
        <v>1585</v>
      </c>
      <c r="I14" s="203" t="s">
        <v>2054</v>
      </c>
      <c r="J14" s="31" t="s">
        <v>1187</v>
      </c>
      <c r="K14" s="200" t="s">
        <v>2055</v>
      </c>
      <c r="L14" s="200" t="s">
        <v>63</v>
      </c>
      <c r="M14" s="204" t="s">
        <v>63</v>
      </c>
      <c r="N14" s="205">
        <v>202</v>
      </c>
      <c r="O14" s="216"/>
    </row>
    <row r="15" spans="1:16" s="210" customFormat="1" ht="229.85" x14ac:dyDescent="0.3">
      <c r="A15" s="132" t="s">
        <v>2080</v>
      </c>
      <c r="B15" s="207" t="s">
        <v>2057</v>
      </c>
      <c r="C15" s="639" t="s">
        <v>805</v>
      </c>
      <c r="D15" s="612" t="s">
        <v>804</v>
      </c>
      <c r="E15" s="612" t="s">
        <v>1182</v>
      </c>
      <c r="F15" s="201" t="s">
        <v>2081</v>
      </c>
      <c r="G15" s="208" t="s">
        <v>324</v>
      </c>
      <c r="H15" s="209" t="s">
        <v>2082</v>
      </c>
      <c r="I15" s="200" t="s">
        <v>2083</v>
      </c>
      <c r="J15" s="209" t="s">
        <v>63</v>
      </c>
      <c r="K15" s="204" t="s">
        <v>63</v>
      </c>
      <c r="L15" s="200" t="s">
        <v>2084</v>
      </c>
      <c r="M15" s="200" t="s">
        <v>2085</v>
      </c>
      <c r="N15" s="205">
        <v>202</v>
      </c>
      <c r="O15" s="39"/>
    </row>
    <row r="16" spans="1:16" s="210" customFormat="1" ht="169.35" x14ac:dyDescent="0.3">
      <c r="A16" s="126" t="s">
        <v>2063</v>
      </c>
      <c r="B16" s="200" t="s">
        <v>2086</v>
      </c>
      <c r="C16" s="638" t="s">
        <v>804</v>
      </c>
      <c r="D16" s="612" t="s">
        <v>804</v>
      </c>
      <c r="E16" s="612" t="s">
        <v>1182</v>
      </c>
      <c r="F16" s="201" t="s">
        <v>2065</v>
      </c>
      <c r="G16" s="208" t="s">
        <v>1184</v>
      </c>
      <c r="H16" s="200" t="s">
        <v>63</v>
      </c>
      <c r="I16" s="209" t="s">
        <v>1229</v>
      </c>
      <c r="J16" s="209" t="s">
        <v>63</v>
      </c>
      <c r="K16" s="211" t="s">
        <v>63</v>
      </c>
      <c r="L16" s="200" t="s">
        <v>63</v>
      </c>
      <c r="M16" s="200" t="s">
        <v>63</v>
      </c>
      <c r="N16" s="205">
        <v>202</v>
      </c>
      <c r="O16" s="109"/>
    </row>
    <row r="17" spans="1:16" s="797" customFormat="1" ht="75.900000000000006" customHeight="1" x14ac:dyDescent="0.3">
      <c r="A17" s="737" t="s">
        <v>2069</v>
      </c>
      <c r="B17" s="796" t="s">
        <v>2087</v>
      </c>
      <c r="C17" s="793" t="s">
        <v>805</v>
      </c>
      <c r="D17" s="738" t="s">
        <v>805</v>
      </c>
      <c r="E17" s="738" t="s">
        <v>1182</v>
      </c>
      <c r="F17" s="798" t="s">
        <v>2088</v>
      </c>
      <c r="G17" s="794" t="s">
        <v>330</v>
      </c>
      <c r="H17" s="796" t="s">
        <v>63</v>
      </c>
      <c r="I17" s="796" t="s">
        <v>2089</v>
      </c>
      <c r="J17" s="795" t="s">
        <v>63</v>
      </c>
      <c r="K17" s="796" t="s">
        <v>63</v>
      </c>
      <c r="L17" s="796" t="s">
        <v>63</v>
      </c>
      <c r="M17" s="796" t="s">
        <v>63</v>
      </c>
      <c r="N17" s="796">
        <v>202</v>
      </c>
      <c r="O17" s="773" t="s">
        <v>1239</v>
      </c>
    </row>
    <row r="18" spans="1:16" s="797" customFormat="1" ht="290.3" x14ac:dyDescent="0.3">
      <c r="A18" s="737" t="s">
        <v>2069</v>
      </c>
      <c r="B18" s="796" t="s">
        <v>2090</v>
      </c>
      <c r="C18" s="793" t="s">
        <v>805</v>
      </c>
      <c r="D18" s="738" t="s">
        <v>805</v>
      </c>
      <c r="E18" s="738" t="s">
        <v>1182</v>
      </c>
      <c r="F18" s="798" t="s">
        <v>2091</v>
      </c>
      <c r="G18" s="849" t="s">
        <v>332</v>
      </c>
      <c r="H18" s="796" t="s">
        <v>63</v>
      </c>
      <c r="I18" s="796" t="s">
        <v>2092</v>
      </c>
      <c r="J18" s="795" t="s">
        <v>63</v>
      </c>
      <c r="K18" s="796" t="s">
        <v>63</v>
      </c>
      <c r="L18" s="796" t="s">
        <v>63</v>
      </c>
      <c r="M18" s="796" t="s">
        <v>63</v>
      </c>
      <c r="N18" s="796">
        <v>202</v>
      </c>
      <c r="O18" s="773" t="s">
        <v>1239</v>
      </c>
    </row>
    <row r="19" spans="1:16" s="797" customFormat="1" ht="108.9" x14ac:dyDescent="0.3">
      <c r="A19" s="737" t="s">
        <v>2069</v>
      </c>
      <c r="B19" s="796" t="s">
        <v>2076</v>
      </c>
      <c r="C19" s="793" t="s">
        <v>805</v>
      </c>
      <c r="D19" s="738" t="s">
        <v>805</v>
      </c>
      <c r="E19" s="738" t="s">
        <v>1182</v>
      </c>
      <c r="F19" s="798" t="s">
        <v>2093</v>
      </c>
      <c r="G19" s="794" t="s">
        <v>798</v>
      </c>
      <c r="H19" s="796" t="s">
        <v>63</v>
      </c>
      <c r="I19" s="740" t="s">
        <v>2078</v>
      </c>
      <c r="J19" s="795" t="s">
        <v>63</v>
      </c>
      <c r="K19" s="796" t="s">
        <v>63</v>
      </c>
      <c r="L19" s="795" t="s">
        <v>63</v>
      </c>
      <c r="M19" s="796" t="s">
        <v>63</v>
      </c>
      <c r="N19" s="796">
        <v>202</v>
      </c>
      <c r="O19" s="773" t="s">
        <v>1239</v>
      </c>
    </row>
    <row r="20" spans="1:16" s="210" customFormat="1" ht="12.1" x14ac:dyDescent="0.3">
      <c r="B20" s="126"/>
      <c r="C20" s="200"/>
      <c r="D20" s="200"/>
      <c r="E20" s="201"/>
      <c r="F20" s="208"/>
      <c r="G20" s="209"/>
      <c r="H20" s="209"/>
      <c r="I20" s="209"/>
      <c r="J20" s="204"/>
      <c r="K20" s="200"/>
      <c r="L20" s="200"/>
      <c r="M20" s="205"/>
      <c r="N20" s="205"/>
      <c r="O20" s="432"/>
      <c r="P20" s="434"/>
    </row>
    <row r="21" spans="1:16" s="210" customFormat="1" ht="12.1" x14ac:dyDescent="0.3">
      <c r="B21" s="200"/>
      <c r="C21" s="200"/>
      <c r="D21" s="200"/>
      <c r="E21" s="201"/>
      <c r="F21" s="208"/>
      <c r="G21" s="209"/>
      <c r="H21" s="209"/>
      <c r="I21" s="209"/>
      <c r="J21" s="204"/>
      <c r="K21" s="200"/>
      <c r="L21" s="200"/>
      <c r="M21" s="205"/>
      <c r="N21" s="205"/>
      <c r="O21" s="432"/>
      <c r="P21" s="434"/>
    </row>
    <row r="22" spans="1:16" s="55" customFormat="1" ht="28.8" x14ac:dyDescent="0.3">
      <c r="B22" s="330" t="s">
        <v>431</v>
      </c>
      <c r="C22" s="269" t="s">
        <v>433</v>
      </c>
      <c r="D22" s="330" t="s">
        <v>435</v>
      </c>
      <c r="E22" s="598" t="s">
        <v>1201</v>
      </c>
      <c r="F22" s="597" t="s">
        <v>437</v>
      </c>
      <c r="G22" s="596" t="s">
        <v>368</v>
      </c>
      <c r="H22" s="598" t="s">
        <v>360</v>
      </c>
      <c r="I22" s="330"/>
      <c r="J22" s="330"/>
      <c r="K22" s="269"/>
      <c r="L22" s="58"/>
      <c r="M22" s="58"/>
      <c r="N22" s="58"/>
      <c r="O22" s="604"/>
      <c r="P22" s="604"/>
    </row>
    <row r="23" spans="1:16" s="54" customFormat="1" ht="24.2" x14ac:dyDescent="0.3">
      <c r="B23" s="599">
        <v>1</v>
      </c>
      <c r="C23" s="325" t="str" cm="1">
        <f t="array" ref="C23">IFERROR(INDEX('List of Test Cases'!C:C,SMALL(IF('List of Test Cases'!E:E=$C$1,ROW('List of Test Cases'!E:E) - ROW(INDEX('List of Test Cases'!E:E,1,1))+1),B23)),"")</f>
        <v>ET-E005-IRS-01</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ET-E005</v>
      </c>
      <c r="F23" s="56" t="str" cm="1">
        <f t="array" ref="F23">IF($C23="","",INDEX('List of Test Cases'!C:C,MATCH(CONCATENATE($C23,$C$1),'List of Test Cases'!$Q:$Q,0),))</f>
        <v>ET-E005-IRS-01</v>
      </c>
      <c r="G23" s="56" t="str" cm="1">
        <f t="array" aca="1" ref="G23" ca="1">IF($C23="","",INDEX('List of Test Cases'!G:G,MATCH(CONCATENATE($C23,$C$1),'List of Test Cases'!$Q:$Q,0),))</f>
        <v>Initial Electricity Registration from Energy Supplier - Pending (Domestic)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24.2" x14ac:dyDescent="0.3">
      <c r="B24" s="602">
        <v>2</v>
      </c>
      <c r="C24" s="325" t="str" cm="1">
        <f t="array" ref="C24">IFERROR(INDEX('List of Test Cases'!C:C,SMALL(IF('List of Test Cases'!E:E=$C$1,ROW('List of Test Cases'!E:E) - ROW(INDEX('List of Test Cases'!E:E,1,1))+1),B24)),"")</f>
        <v>ET-E005-IRS-02</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ET-E005</v>
      </c>
      <c r="F24" s="56" t="str" cm="1">
        <f t="array" ref="F24">IF($C24="","",INDEX('List of Test Cases'!C:C,MATCH(CONCATENATE($C24,$C$1),'List of Test Cases'!$Q:$Q,0),))</f>
        <v>ET-E005-IRS-02</v>
      </c>
      <c r="G24" s="56" t="str" cm="1">
        <f t="array" aca="1" ref="G24" ca="1">IF($C24="","",INDEX('List of Test Cases'!G:G,MATCH(CONCATENATE($C24,$C$1),'List of Test Cases'!$Q:$Q,0),))</f>
        <v>Initial Electricity Registration from Energy Supplier - Pending (Non-Domestic)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13.85" x14ac:dyDescent="0.3">
      <c r="B25" s="602">
        <v>3</v>
      </c>
      <c r="C25" s="325" t="str" cm="1">
        <f t="array" ref="C25">IFERROR(INDEX('List of Test Cases'!C:C,SMALL(IF('List of Test Cases'!E:E=$C$1,ROW('List of Test Cases'!E:E) - ROW(INDEX('List of Test Cases'!E:E,1,1))+1),B25)),"")</f>
        <v>ET-E006-IRS-01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ET-E006</v>
      </c>
      <c r="F25" s="56" t="str" cm="1">
        <f t="array" ref="F25">IF($C25="","",INDEX('List of Test Cases'!C:C,MATCH(CONCATENATE($C25,$C$1),'List of Test Cases'!$Q:$Q,0),))</f>
        <v>ET-E006-IRS-01</v>
      </c>
      <c r="G25" s="56" t="str" cm="1">
        <f t="array" aca="1" ref="G25" ca="1">IF($C25="","",INDEX('List of Test Cases'!G:G,MATCH(CONCATENATE($C25,$C$1),'List of Test Cases'!$Q:$Q,0),))</f>
        <v>Initial Electricity Registration from Energy Supplier - Pending</v>
      </c>
      <c r="H25" s="56" t="str" cm="1">
        <f t="array" ref="H25">IF($C25="","",INDEX('List of Test Cases'!A:A,MATCH(CONCATENATE($C25,$C$1),'List of Test Cases'!$Q:$Q,0),))</f>
        <v>Initial Registration Withdrawal</v>
      </c>
      <c r="I25" s="601"/>
      <c r="J25" s="601"/>
      <c r="K25" s="47"/>
      <c r="L25" s="47"/>
      <c r="M25" s="47"/>
      <c r="N25" s="47"/>
      <c r="O25" s="56"/>
      <c r="P25" s="56"/>
    </row>
    <row r="26" spans="1:16" s="42" customFormat="1" ht="13.85" x14ac:dyDescent="0.25">
      <c r="B26" s="603">
        <v>4</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5</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6</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7</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8</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9</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10</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11</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12</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30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50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20.3" customHeight="1" x14ac:dyDescent="0.25">
      <c r="F73" s="215"/>
    </row>
    <row r="74" spans="2:16" ht="20.3" customHeight="1" x14ac:dyDescent="0.25">
      <c r="F74" s="215"/>
    </row>
    <row r="75" spans="2:16" ht="20.3" customHeight="1" x14ac:dyDescent="0.25">
      <c r="F75" s="215"/>
    </row>
    <row r="76" spans="2:16" ht="20.3" customHeight="1" x14ac:dyDescent="0.25">
      <c r="F76" s="215"/>
    </row>
    <row r="77" spans="2:16" ht="20.3" customHeight="1" x14ac:dyDescent="0.25">
      <c r="F77" s="215"/>
    </row>
    <row r="78" spans="2:16" ht="20.3" customHeight="1" x14ac:dyDescent="0.25">
      <c r="F78" s="215"/>
    </row>
    <row r="79" spans="2:16" ht="20.3" customHeight="1" x14ac:dyDescent="0.25">
      <c r="F79" s="215"/>
    </row>
    <row r="80" spans="2:16" ht="20.3" customHeight="1" x14ac:dyDescent="0.25">
      <c r="F80" s="215"/>
    </row>
    <row r="81" spans="6:6" ht="20.3" customHeight="1" x14ac:dyDescent="0.25">
      <c r="F81" s="215"/>
    </row>
    <row r="82" spans="6:6" ht="20.3" customHeight="1" x14ac:dyDescent="0.25">
      <c r="F82" s="215"/>
    </row>
    <row r="83" spans="6:6" ht="20.3" customHeight="1" x14ac:dyDescent="0.25">
      <c r="F83" s="215"/>
    </row>
    <row r="84" spans="6:6" ht="20.3" customHeight="1" x14ac:dyDescent="0.25">
      <c r="F84" s="215"/>
    </row>
    <row r="85" spans="6:6" ht="20.3" customHeight="1" x14ac:dyDescent="0.25">
      <c r="F85" s="215"/>
    </row>
    <row r="86" spans="6:6" ht="20.3" customHeight="1" x14ac:dyDescent="0.25">
      <c r="F86" s="215"/>
    </row>
    <row r="87" spans="6:6" ht="20.3" customHeight="1" x14ac:dyDescent="0.25">
      <c r="F87" s="215"/>
    </row>
    <row r="88" spans="6:6" ht="20.3" customHeight="1" x14ac:dyDescent="0.25">
      <c r="F88" s="215"/>
    </row>
    <row r="89" spans="6:6" ht="20.3" customHeight="1" x14ac:dyDescent="0.25">
      <c r="F89" s="215"/>
    </row>
    <row r="90" spans="6:6" ht="20.3" customHeight="1" x14ac:dyDescent="0.25">
      <c r="F90" s="215"/>
    </row>
    <row r="91" spans="6:6" ht="20.3" customHeight="1" x14ac:dyDescent="0.25">
      <c r="F91" s="215"/>
    </row>
    <row r="92" spans="6:6" ht="20.3" customHeight="1" x14ac:dyDescent="0.25">
      <c r="F92" s="215"/>
    </row>
    <row r="93" spans="6:6" ht="20.3" customHeight="1" x14ac:dyDescent="0.25">
      <c r="F93" s="215"/>
    </row>
    <row r="94" spans="6:6" ht="20.3" customHeight="1" x14ac:dyDescent="0.25">
      <c r="F94" s="215"/>
    </row>
    <row r="95" spans="6:6" ht="20.3" customHeight="1" x14ac:dyDescent="0.25">
      <c r="F95" s="215"/>
    </row>
    <row r="96" spans="6:6" ht="20.3" customHeight="1" x14ac:dyDescent="0.25">
      <c r="F96" s="215"/>
    </row>
    <row r="97" spans="6:6" ht="20.3" customHeight="1" x14ac:dyDescent="0.25">
      <c r="F97" s="215"/>
    </row>
    <row r="98" spans="6:6" ht="20.3" customHeight="1" x14ac:dyDescent="0.25">
      <c r="F98" s="215"/>
    </row>
    <row r="99" spans="6:6" ht="20.3" customHeight="1" x14ac:dyDescent="0.25">
      <c r="F99" s="215"/>
    </row>
    <row r="100" spans="6:6" ht="20.3" customHeight="1" x14ac:dyDescent="0.25">
      <c r="F100" s="215"/>
    </row>
    <row r="101" spans="6:6" ht="20.3" customHeight="1" x14ac:dyDescent="0.25">
      <c r="F101" s="215"/>
    </row>
    <row r="102" spans="6:6" ht="20.3" customHeight="1" x14ac:dyDescent="0.25">
      <c r="F102" s="215"/>
    </row>
    <row r="103" spans="6:6" ht="20.3" customHeight="1" x14ac:dyDescent="0.25">
      <c r="F103" s="215"/>
    </row>
    <row r="104" spans="6:6" ht="20.3" customHeight="1" x14ac:dyDescent="0.25">
      <c r="F104" s="215"/>
    </row>
    <row r="105" spans="6:6" ht="20.3" customHeight="1" x14ac:dyDescent="0.25">
      <c r="F105" s="215"/>
    </row>
    <row r="106" spans="6:6" ht="20.3" customHeight="1" x14ac:dyDescent="0.25">
      <c r="F106" s="215"/>
    </row>
    <row r="107" spans="6:6" ht="20.3" customHeight="1" x14ac:dyDescent="0.25">
      <c r="F107" s="215"/>
    </row>
    <row r="108" spans="6:6" ht="20.3" customHeight="1" x14ac:dyDescent="0.25">
      <c r="F108" s="215"/>
    </row>
    <row r="109" spans="6:6" ht="20.3" customHeight="1" x14ac:dyDescent="0.25">
      <c r="F109" s="215"/>
    </row>
    <row r="110" spans="6:6" ht="20.3" customHeight="1" x14ac:dyDescent="0.25">
      <c r="F110" s="215"/>
    </row>
    <row r="111" spans="6:6" ht="20.3" customHeight="1" x14ac:dyDescent="0.25">
      <c r="F111" s="215"/>
    </row>
    <row r="112" spans="6:6" ht="20.3" customHeight="1" x14ac:dyDescent="0.25">
      <c r="F112" s="215"/>
    </row>
    <row r="113" spans="6:6" ht="20.3" customHeight="1" x14ac:dyDescent="0.25">
      <c r="F113" s="215"/>
    </row>
    <row r="114" spans="6:6" ht="20.3" customHeight="1" x14ac:dyDescent="0.25">
      <c r="F114" s="215"/>
    </row>
    <row r="115" spans="6:6" ht="20.3" customHeight="1" x14ac:dyDescent="0.25">
      <c r="F115" s="215"/>
    </row>
    <row r="116" spans="6:6" ht="20.3" customHeight="1" x14ac:dyDescent="0.25">
      <c r="F116" s="215"/>
    </row>
    <row r="117" spans="6:6" ht="20.3" customHeight="1" x14ac:dyDescent="0.25">
      <c r="F117" s="215"/>
    </row>
    <row r="118" spans="6:6" ht="20.3" customHeight="1" x14ac:dyDescent="0.25">
      <c r="F118" s="215"/>
    </row>
    <row r="119" spans="6:6" ht="20.3" customHeight="1" x14ac:dyDescent="0.25">
      <c r="F119" s="215"/>
    </row>
    <row r="120" spans="6:6" ht="20.3" customHeight="1" x14ac:dyDescent="0.25">
      <c r="F120" s="215"/>
    </row>
    <row r="121" spans="6:6" ht="20.3" customHeight="1" x14ac:dyDescent="0.25">
      <c r="F121" s="215"/>
    </row>
    <row r="122" spans="6:6" ht="20.3" customHeight="1" x14ac:dyDescent="0.25">
      <c r="F122" s="215"/>
    </row>
    <row r="123" spans="6:6" ht="20.3" customHeight="1" x14ac:dyDescent="0.25">
      <c r="F123" s="215"/>
    </row>
    <row r="124" spans="6:6" ht="20.3" customHeight="1" x14ac:dyDescent="0.25">
      <c r="F124" s="215"/>
    </row>
    <row r="125" spans="6:6" ht="20.3" customHeight="1" x14ac:dyDescent="0.25">
      <c r="F125" s="215"/>
    </row>
    <row r="126" spans="6:6" ht="20.3" customHeight="1" x14ac:dyDescent="0.25">
      <c r="F126" s="215"/>
    </row>
    <row r="127" spans="6:6" ht="20.3" customHeight="1" x14ac:dyDescent="0.25">
      <c r="F127" s="215"/>
    </row>
    <row r="128" spans="6:6" ht="20.3" customHeight="1" x14ac:dyDescent="0.25">
      <c r="F128" s="215"/>
    </row>
    <row r="129" spans="6:6" ht="20.3" customHeight="1" x14ac:dyDescent="0.25">
      <c r="F129" s="215"/>
    </row>
    <row r="130" spans="6:6" ht="20.3" customHeight="1" x14ac:dyDescent="0.25">
      <c r="F130" s="215"/>
    </row>
    <row r="131" spans="6:6" ht="20.3" customHeight="1" x14ac:dyDescent="0.25">
      <c r="F131" s="215"/>
    </row>
    <row r="132" spans="6:6" ht="20.3" customHeight="1" x14ac:dyDescent="0.25">
      <c r="F132" s="215"/>
    </row>
    <row r="133" spans="6:6" ht="20.3" customHeight="1" x14ac:dyDescent="0.25">
      <c r="F133" s="215"/>
    </row>
    <row r="134" spans="6:6" ht="20.3" customHeight="1" x14ac:dyDescent="0.25">
      <c r="F134" s="215"/>
    </row>
    <row r="135" spans="6:6" ht="20.3" customHeight="1" x14ac:dyDescent="0.25">
      <c r="F135" s="215"/>
    </row>
    <row r="136" spans="6:6" ht="20.3" customHeight="1" x14ac:dyDescent="0.25">
      <c r="F136" s="215"/>
    </row>
    <row r="137" spans="6:6" ht="20.3" customHeight="1" x14ac:dyDescent="0.25">
      <c r="F137" s="215"/>
    </row>
    <row r="138" spans="6:6" ht="20.3" customHeight="1" x14ac:dyDescent="0.25">
      <c r="F138" s="215"/>
    </row>
    <row r="139" spans="6:6" ht="20.3" customHeight="1" x14ac:dyDescent="0.25">
      <c r="F139" s="215"/>
    </row>
    <row r="140" spans="6:6" ht="20.3" customHeight="1" x14ac:dyDescent="0.25">
      <c r="F140" s="215"/>
    </row>
    <row r="141" spans="6:6" ht="20.3" customHeight="1" x14ac:dyDescent="0.25">
      <c r="F141" s="215"/>
    </row>
    <row r="142" spans="6:6" ht="20.3" customHeight="1" x14ac:dyDescent="0.25">
      <c r="F142" s="215"/>
    </row>
    <row r="143" spans="6:6" ht="20.3" customHeight="1" x14ac:dyDescent="0.25">
      <c r="F143" s="215"/>
    </row>
    <row r="144" spans="6:6" ht="20.3" customHeight="1" x14ac:dyDescent="0.25">
      <c r="F144" s="215"/>
    </row>
    <row r="145" spans="6:6" ht="20.3" customHeight="1" x14ac:dyDescent="0.25">
      <c r="F145" s="215"/>
    </row>
    <row r="146" spans="6:6" ht="20.3" customHeight="1" x14ac:dyDescent="0.25">
      <c r="F146" s="215"/>
    </row>
    <row r="147" spans="6:6" ht="20.3" customHeight="1" x14ac:dyDescent="0.25">
      <c r="F147" s="215"/>
    </row>
    <row r="148" spans="6:6" ht="20.3" customHeight="1" x14ac:dyDescent="0.25">
      <c r="F148" s="215"/>
    </row>
    <row r="149" spans="6:6" ht="20.3" customHeight="1" x14ac:dyDescent="0.25">
      <c r="F149" s="215"/>
    </row>
    <row r="150" spans="6:6" ht="20.3" customHeight="1" x14ac:dyDescent="0.25">
      <c r="F150" s="215"/>
    </row>
    <row r="151" spans="6:6" ht="20.3" customHeight="1" x14ac:dyDescent="0.25">
      <c r="F151" s="215"/>
    </row>
    <row r="152" spans="6:6" ht="20.3" customHeight="1" x14ac:dyDescent="0.25">
      <c r="F152" s="215"/>
    </row>
    <row r="153" spans="6:6" ht="20.3" customHeight="1" x14ac:dyDescent="0.25">
      <c r="F153" s="215"/>
    </row>
    <row r="154" spans="6:6" ht="20.3" customHeight="1" x14ac:dyDescent="0.25">
      <c r="F154" s="215"/>
    </row>
    <row r="155" spans="6:6" ht="20.3" customHeight="1" x14ac:dyDescent="0.25">
      <c r="F155" s="215"/>
    </row>
    <row r="156" spans="6:6" ht="20.3" customHeight="1" x14ac:dyDescent="0.25">
      <c r="F156" s="215"/>
    </row>
    <row r="157" spans="6:6" ht="20.3" customHeight="1" x14ac:dyDescent="0.25">
      <c r="F157" s="215"/>
    </row>
    <row r="158" spans="6:6" ht="20.3" customHeight="1" x14ac:dyDescent="0.25">
      <c r="F158" s="215"/>
    </row>
    <row r="159" spans="6:6" ht="20.3" customHeight="1" x14ac:dyDescent="0.25">
      <c r="F159" s="215"/>
    </row>
    <row r="160" spans="6:6" ht="20.3" customHeight="1" x14ac:dyDescent="0.25">
      <c r="F160" s="215"/>
    </row>
    <row r="161" spans="6:6" ht="20.3" customHeight="1" x14ac:dyDescent="0.25">
      <c r="F161" s="215"/>
    </row>
    <row r="162" spans="6:6" ht="20.3" customHeight="1" x14ac:dyDescent="0.25">
      <c r="F162" s="215"/>
    </row>
  </sheetData>
  <autoFilter ref="B13:P13" xr:uid="{3A7DCD46-8187-4355-88AF-A6861464BF2E}"/>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66F27D-ED52-492D-845A-857A593D1E0F}">
          <x14:formula1>
            <xm:f>'C:\Users\KrantiNaik\Library\Containers\com.microsoft.Excel\Data\Documents\4360A61E\[SIT Test Scenarios Master List v0.16.xlsx]Priority'!#REF!</xm:f>
          </x14:formula1>
          <xm:sqref>H22:I22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6DDDB-AF43-49C5-BA53-D4E6FB08275C}">
  <sheetPr codeName="Sheet36"/>
  <dimension ref="A1:P175"/>
  <sheetViews>
    <sheetView showGridLines="0" showRuler="0" topLeftCell="A17" zoomScaleNormal="100" zoomScalePageLayoutView="91" workbookViewId="0">
      <pane xSplit="7" topLeftCell="H1" activePane="topRight" state="frozen"/>
      <selection pane="topRight" activeCell="G28" sqref="G28"/>
    </sheetView>
  </sheetViews>
  <sheetFormatPr defaultColWidth="10.109375" defaultRowHeight="39.9" customHeight="1" x14ac:dyDescent="0.25"/>
  <cols>
    <col min="1" max="1" width="0" style="152" hidden="1" customWidth="1"/>
    <col min="2" max="2" width="18.44140625" style="152" customWidth="1"/>
    <col min="3" max="3" width="35.44140625" style="152" customWidth="1"/>
    <col min="4" max="4" width="13.5546875" style="152" bestFit="1" customWidth="1"/>
    <col min="5" max="5" width="12" style="152" bestFit="1" customWidth="1"/>
    <col min="6" max="6" width="15.33203125" style="152" bestFit="1" customWidth="1"/>
    <col min="7" max="7" width="54.44140625" style="152" customWidth="1"/>
    <col min="8" max="8" width="39.33203125" style="152" bestFit="1" customWidth="1"/>
    <col min="9" max="9" width="38.5546875" style="152" customWidth="1"/>
    <col min="10" max="10" width="37" style="152" customWidth="1"/>
    <col min="11" max="11" width="20.5546875" style="152" bestFit="1" customWidth="1"/>
    <col min="12" max="12" width="48.44140625" style="152" bestFit="1" customWidth="1"/>
    <col min="13" max="13" width="20" style="152" bestFit="1" customWidth="1"/>
    <col min="14" max="14" width="26.6640625" style="152" bestFit="1" customWidth="1"/>
    <col min="15" max="15" width="20.6640625" style="152" bestFit="1" customWidth="1"/>
    <col min="16" max="16" width="44" style="152" customWidth="1"/>
    <col min="17" max="16384" width="10.109375" style="152"/>
  </cols>
  <sheetData>
    <row r="1" spans="1:16" ht="39.9" customHeight="1" x14ac:dyDescent="0.25">
      <c r="B1" s="646" t="s">
        <v>388</v>
      </c>
      <c r="C1" s="149" t="s">
        <v>846</v>
      </c>
      <c r="D1" s="386"/>
      <c r="E1" s="150"/>
      <c r="F1" s="98"/>
      <c r="G1" s="150"/>
      <c r="H1" s="150"/>
      <c r="I1" s="150"/>
      <c r="J1" s="150"/>
      <c r="K1" s="150"/>
      <c r="L1" s="150"/>
      <c r="M1" s="150"/>
      <c r="N1" s="150"/>
      <c r="O1" s="387"/>
      <c r="P1" s="388"/>
    </row>
    <row r="2" spans="1:16" ht="14.4" x14ac:dyDescent="0.25">
      <c r="B2" s="646" t="s">
        <v>390</v>
      </c>
      <c r="C2" s="1274" t="s">
        <v>633</v>
      </c>
      <c r="D2" s="1275"/>
      <c r="E2" s="1275"/>
      <c r="F2" s="1275"/>
      <c r="G2" s="1275"/>
      <c r="H2" s="150"/>
      <c r="I2" s="150"/>
      <c r="J2" s="150"/>
      <c r="K2" s="150"/>
      <c r="L2" s="150"/>
      <c r="M2" s="150"/>
      <c r="N2" s="150"/>
      <c r="O2" s="387"/>
      <c r="P2" s="388"/>
    </row>
    <row r="3" spans="1:16" ht="12.1" x14ac:dyDescent="0.25">
      <c r="B3" s="1309" t="s">
        <v>392</v>
      </c>
      <c r="C3" s="1276" t="s">
        <v>2094</v>
      </c>
      <c r="D3" s="1277"/>
      <c r="E3" s="1277"/>
      <c r="F3" s="1277"/>
      <c r="G3" s="1277"/>
      <c r="H3" s="623"/>
      <c r="I3" s="623"/>
      <c r="J3" s="623"/>
      <c r="K3" s="623"/>
      <c r="L3" s="623"/>
      <c r="M3" s="623"/>
      <c r="N3" s="623"/>
      <c r="O3" s="389"/>
      <c r="P3" s="390"/>
    </row>
    <row r="4" spans="1:16" ht="12.1" x14ac:dyDescent="0.25">
      <c r="B4" s="1310"/>
      <c r="C4" s="1278"/>
      <c r="D4" s="1279"/>
      <c r="E4" s="1279"/>
      <c r="F4" s="1279"/>
      <c r="G4" s="1279"/>
      <c r="H4" s="624"/>
      <c r="I4" s="624"/>
      <c r="J4" s="624"/>
      <c r="K4" s="624"/>
      <c r="L4" s="624"/>
      <c r="M4" s="624"/>
      <c r="N4" s="624"/>
      <c r="P4" s="391"/>
    </row>
    <row r="5" spans="1:16" ht="12.1" x14ac:dyDescent="0.25">
      <c r="B5" s="1310"/>
      <c r="C5" s="1278"/>
      <c r="D5" s="1279"/>
      <c r="E5" s="1279"/>
      <c r="F5" s="1279"/>
      <c r="G5" s="1279"/>
      <c r="H5" s="624"/>
      <c r="I5" s="624"/>
      <c r="J5" s="624"/>
      <c r="K5" s="624"/>
      <c r="L5" s="624"/>
      <c r="M5" s="624"/>
      <c r="N5" s="624"/>
      <c r="O5" s="392"/>
      <c r="P5" s="393"/>
    </row>
    <row r="6" spans="1:16" ht="12.1" x14ac:dyDescent="0.25">
      <c r="B6" s="1310"/>
      <c r="C6" s="1278"/>
      <c r="D6" s="1279"/>
      <c r="E6" s="1279"/>
      <c r="F6" s="1279"/>
      <c r="G6" s="1279"/>
      <c r="H6" s="624"/>
      <c r="I6" s="624"/>
      <c r="J6" s="624"/>
      <c r="K6" s="624"/>
      <c r="L6" s="624"/>
      <c r="M6" s="624"/>
      <c r="N6" s="644"/>
    </row>
    <row r="7" spans="1:16" ht="11.95" customHeight="1" x14ac:dyDescent="0.25">
      <c r="B7" s="1311"/>
      <c r="C7" s="1280"/>
      <c r="D7" s="1281"/>
      <c r="E7" s="1281"/>
      <c r="F7" s="1281"/>
      <c r="G7" s="1281"/>
      <c r="H7" s="625"/>
      <c r="I7" s="625"/>
      <c r="J7" s="625"/>
      <c r="K7" s="625"/>
      <c r="L7" s="625"/>
      <c r="M7" s="625"/>
      <c r="N7" s="645"/>
    </row>
    <row r="8" spans="1:16" ht="32.25" customHeight="1" x14ac:dyDescent="0.25">
      <c r="B8" s="646" t="s">
        <v>394</v>
      </c>
      <c r="C8" s="1274" t="s">
        <v>2095</v>
      </c>
      <c r="D8" s="1275"/>
      <c r="E8" s="1275"/>
      <c r="F8" s="1275"/>
      <c r="G8" s="1275"/>
      <c r="H8" s="150"/>
      <c r="I8" s="150"/>
      <c r="J8" s="150"/>
      <c r="K8" s="150"/>
      <c r="L8" s="150"/>
      <c r="M8" s="150"/>
      <c r="N8" s="150"/>
      <c r="O8" s="387"/>
      <c r="P8" s="388"/>
    </row>
    <row r="9" spans="1:16" ht="14.4" x14ac:dyDescent="0.25">
      <c r="B9" s="646" t="s">
        <v>396</v>
      </c>
      <c r="C9" s="1274" t="s">
        <v>2096</v>
      </c>
      <c r="D9" s="1275"/>
      <c r="E9" s="1275"/>
      <c r="F9" s="1275"/>
      <c r="G9" s="1275"/>
      <c r="H9" s="386"/>
      <c r="I9" s="386"/>
      <c r="J9" s="532"/>
      <c r="K9" s="532"/>
      <c r="L9" s="532"/>
      <c r="M9" s="532"/>
      <c r="N9" s="532"/>
      <c r="O9" s="387"/>
      <c r="P9" s="388"/>
    </row>
    <row r="10" spans="1:16" ht="47.25" hidden="1" customHeight="1" x14ac:dyDescent="0.25">
      <c r="B10" s="646" t="s">
        <v>445</v>
      </c>
      <c r="C10" s="1274" t="s">
        <v>2097</v>
      </c>
      <c r="D10" s="1275"/>
      <c r="E10" s="1275"/>
      <c r="F10" s="1275"/>
      <c r="G10" s="1275"/>
      <c r="H10" s="511" t="e">
        <f t="array" ref="H10">_xlfn.TEXTJOIN(", ",TRUE,IF((E14:E100="Y")*(B19:B100&lt;&gt;""),B19:B100,""))</f>
        <v>#N/A</v>
      </c>
      <c r="I10" s="150"/>
      <c r="J10" s="150"/>
      <c r="K10" s="150"/>
      <c r="L10" s="150"/>
      <c r="M10" s="150"/>
      <c r="N10" s="150"/>
      <c r="O10" s="387"/>
      <c r="P10" s="388"/>
    </row>
    <row r="11" spans="1:16" ht="14.4" x14ac:dyDescent="0.25">
      <c r="B11" s="646" t="s">
        <v>398</v>
      </c>
      <c r="C11" s="1274" t="s">
        <v>63</v>
      </c>
      <c r="D11" s="1275"/>
      <c r="E11" s="1275"/>
      <c r="F11" s="1275"/>
      <c r="G11" s="1275"/>
      <c r="H11" s="150"/>
      <c r="I11" s="150"/>
      <c r="J11" s="150"/>
      <c r="K11" s="150"/>
      <c r="L11" s="150"/>
      <c r="M11" s="150"/>
      <c r="N11" s="150"/>
      <c r="O11" s="387"/>
      <c r="P11" s="388"/>
    </row>
    <row r="12" spans="1:16" ht="12.1" x14ac:dyDescent="0.25">
      <c r="B12" s="167" t="s">
        <v>1175</v>
      </c>
      <c r="C12" s="167"/>
      <c r="D12" s="167"/>
      <c r="E12" s="167"/>
      <c r="F12" s="167"/>
      <c r="G12" s="168"/>
      <c r="H12" s="169"/>
      <c r="I12" s="169"/>
      <c r="J12" s="169"/>
      <c r="K12" s="169"/>
      <c r="L12" s="169"/>
      <c r="M12" s="169"/>
      <c r="N12" s="443"/>
      <c r="O12" s="444"/>
      <c r="P12" s="388"/>
    </row>
    <row r="13" spans="1:16" s="153" customFormat="1" ht="39.9"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2098</v>
      </c>
      <c r="O13" s="269" t="s">
        <v>322</v>
      </c>
    </row>
    <row r="14" spans="1:16" s="800" customFormat="1" ht="96.8" x14ac:dyDescent="0.3">
      <c r="A14" s="799" t="s">
        <v>2099</v>
      </c>
      <c r="B14" s="720" t="s">
        <v>2100</v>
      </c>
      <c r="C14" s="735" t="s">
        <v>805</v>
      </c>
      <c r="D14" s="738" t="s">
        <v>805</v>
      </c>
      <c r="E14" s="738"/>
      <c r="F14" s="720" t="s">
        <v>2101</v>
      </c>
      <c r="G14" s="721" t="s">
        <v>326</v>
      </c>
      <c r="H14" s="720" t="s">
        <v>63</v>
      </c>
      <c r="I14" s="720" t="s">
        <v>1534</v>
      </c>
      <c r="J14" s="722" t="s">
        <v>63</v>
      </c>
      <c r="K14" s="720" t="s">
        <v>63</v>
      </c>
      <c r="L14" s="704" t="s">
        <v>63</v>
      </c>
      <c r="M14" s="704"/>
      <c r="N14" s="704"/>
      <c r="O14" s="779" t="s">
        <v>1239</v>
      </c>
    </row>
    <row r="15" spans="1:16" s="754" customFormat="1" ht="60.5" x14ac:dyDescent="0.3">
      <c r="A15" s="696">
        <v>1.5</v>
      </c>
      <c r="B15" s="725" t="s">
        <v>2102</v>
      </c>
      <c r="C15" s="726" t="s">
        <v>805</v>
      </c>
      <c r="D15" s="738" t="s">
        <v>805</v>
      </c>
      <c r="E15" s="738"/>
      <c r="F15" s="727" t="s">
        <v>2103</v>
      </c>
      <c r="G15" s="721" t="s">
        <v>326</v>
      </c>
      <c r="H15" s="720" t="s">
        <v>63</v>
      </c>
      <c r="I15" s="720" t="s">
        <v>1537</v>
      </c>
      <c r="J15" s="725" t="s">
        <v>63</v>
      </c>
      <c r="K15" s="725" t="s">
        <v>63</v>
      </c>
      <c r="L15" s="720" t="s">
        <v>63</v>
      </c>
      <c r="M15" s="728"/>
      <c r="N15" s="704"/>
      <c r="O15" s="779" t="s">
        <v>1239</v>
      </c>
    </row>
    <row r="16" spans="1:16" s="749" customFormat="1" ht="121" x14ac:dyDescent="0.3">
      <c r="A16" s="696">
        <v>1.5</v>
      </c>
      <c r="B16" s="725" t="s">
        <v>1538</v>
      </c>
      <c r="C16" s="726" t="s">
        <v>805</v>
      </c>
      <c r="D16" s="738" t="s">
        <v>805</v>
      </c>
      <c r="E16" s="738"/>
      <c r="F16" s="727" t="s">
        <v>2104</v>
      </c>
      <c r="G16" s="721" t="s">
        <v>326</v>
      </c>
      <c r="H16" s="730" t="s">
        <v>63</v>
      </c>
      <c r="I16" s="730" t="s">
        <v>2105</v>
      </c>
      <c r="J16" s="705" t="s">
        <v>2106</v>
      </c>
      <c r="K16" s="730" t="s">
        <v>2107</v>
      </c>
      <c r="L16" s="720" t="s">
        <v>63</v>
      </c>
      <c r="M16" s="720"/>
      <c r="N16" s="704"/>
      <c r="O16" s="779" t="s">
        <v>1239</v>
      </c>
    </row>
    <row r="17" spans="1:16" s="749" customFormat="1" ht="205.65" x14ac:dyDescent="0.3">
      <c r="A17" s="696">
        <v>1.5</v>
      </c>
      <c r="B17" s="720" t="s">
        <v>1541</v>
      </c>
      <c r="C17" s="735" t="s">
        <v>805</v>
      </c>
      <c r="D17" s="738" t="s">
        <v>805</v>
      </c>
      <c r="E17" s="738"/>
      <c r="F17" s="727" t="s">
        <v>2108</v>
      </c>
      <c r="G17" s="721" t="s">
        <v>324</v>
      </c>
      <c r="H17" s="720" t="s">
        <v>63</v>
      </c>
      <c r="I17" s="730" t="s">
        <v>2109</v>
      </c>
      <c r="J17" s="728" t="s">
        <v>63</v>
      </c>
      <c r="K17" s="728" t="s">
        <v>63</v>
      </c>
      <c r="L17" s="728" t="s">
        <v>2020</v>
      </c>
      <c r="M17" s="720" t="s">
        <v>2110</v>
      </c>
      <c r="N17" s="720"/>
      <c r="O17" s="704"/>
    </row>
    <row r="18" spans="1:16" s="749" customFormat="1" ht="84.7" x14ac:dyDescent="0.3">
      <c r="A18" s="696">
        <v>1.5</v>
      </c>
      <c r="B18" s="720" t="s">
        <v>2111</v>
      </c>
      <c r="C18" s="735" t="s">
        <v>805</v>
      </c>
      <c r="D18" s="738" t="s">
        <v>805</v>
      </c>
      <c r="E18" s="738"/>
      <c r="F18" s="739" t="s">
        <v>1584</v>
      </c>
      <c r="G18" s="721" t="s">
        <v>798</v>
      </c>
      <c r="H18" s="720" t="s">
        <v>1585</v>
      </c>
      <c r="I18" s="730" t="s">
        <v>1586</v>
      </c>
      <c r="J18" s="730" t="s">
        <v>63</v>
      </c>
      <c r="K18" s="720" t="s">
        <v>63</v>
      </c>
      <c r="L18" s="720" t="s">
        <v>63</v>
      </c>
      <c r="M18" s="697"/>
      <c r="N18" s="697"/>
      <c r="O18" s="703"/>
    </row>
    <row r="19" spans="1:16" s="161" customFormat="1" ht="12.1" x14ac:dyDescent="0.3">
      <c r="B19" s="166"/>
      <c r="C19" s="154"/>
      <c r="D19" s="154"/>
      <c r="E19" s="155"/>
      <c r="F19" s="162"/>
      <c r="G19" s="154"/>
      <c r="H19" s="154"/>
      <c r="I19" s="157"/>
      <c r="J19" s="154"/>
      <c r="K19" s="154"/>
      <c r="L19" s="154"/>
      <c r="M19" s="154"/>
      <c r="N19" s="154"/>
      <c r="O19" s="1011"/>
      <c r="P19" s="164"/>
    </row>
    <row r="20" spans="1:16" s="161" customFormat="1" ht="12.1" x14ac:dyDescent="0.3">
      <c r="B20" s="154"/>
      <c r="C20" s="154"/>
      <c r="D20" s="154"/>
      <c r="E20" s="155"/>
      <c r="F20" s="217"/>
      <c r="G20" s="217"/>
      <c r="H20" s="163"/>
      <c r="I20" s="218"/>
      <c r="J20" s="218"/>
      <c r="K20" s="154"/>
      <c r="L20" s="219"/>
      <c r="M20" s="154"/>
      <c r="N20" s="154"/>
      <c r="O20" s="1011"/>
      <c r="P20" s="164"/>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12.1" x14ac:dyDescent="0.3">
      <c r="B22" s="599">
        <v>1</v>
      </c>
      <c r="C22" s="325" t="str" cm="1">
        <f t="array" ref="C22">IFERROR(INDEX('List of Test Cases'!C:C,SMALL(IF('List of Test Cases'!E:E=$C$1,ROW('List of Test Cases'!E:E) - ROW(INDEX('List of Test Cases'!E:E,1,1))+1),B22)),"")</f>
        <v>ET-G006-IRS-01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ET-G006</v>
      </c>
      <c r="F22" s="56" t="str" cm="1">
        <f t="array" ref="F22">IF($C22="","",INDEX('List of Test Cases'!C:C,MATCH(CONCATENATE($C22,$C$1),'List of Test Cases'!$Q:$Q,0),))</f>
        <v>ET-G006-IRS-01</v>
      </c>
      <c r="G22" s="56" t="str" cm="1">
        <f t="array" aca="1" ref="G22" ca="1">IF($C22="","",INDEX('List of Test Cases'!G:G,MATCH(CONCATENATE($C22,$C$1),'List of Test Cases'!$Q:$Q,0),))</f>
        <v>Post Initial Registration status Pending - Gas (Domestic)</v>
      </c>
      <c r="H22" s="56" t="str" cm="1">
        <f t="array" ref="H22">IF($C22="","",INDEX('List of Test Cases'!A:A,MATCH(CONCATENATE($C22,$C$1),'List of Test Cases'!$Q:$Q,0),))</f>
        <v>Initial Registration &amp; Update Successful</v>
      </c>
      <c r="I22" s="601"/>
      <c r="J22" s="601"/>
      <c r="K22" s="47"/>
      <c r="L22" s="47"/>
      <c r="M22" s="47"/>
      <c r="N22" s="47"/>
      <c r="O22" s="56"/>
      <c r="P22" s="56"/>
    </row>
    <row r="23" spans="1:16" s="55" customFormat="1" ht="13.85" x14ac:dyDescent="0.3">
      <c r="B23" s="602">
        <v>2</v>
      </c>
      <c r="C23" s="325" t="str" cm="1">
        <f t="array" ref="C23">IFERROR(INDEX('List of Test Cases'!C:C,SMALL(IF('List of Test Cases'!E:E=$C$1,ROW('List of Test Cases'!E:E) - ROW(INDEX('List of Test Cases'!E:E,1,1))+1),B23)),"")</f>
        <v>ET-G006-IRS-02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ET-G006</v>
      </c>
      <c r="F23" s="56" t="str" cm="1">
        <f t="array" ref="F23">IF($C23="","",INDEX('List of Test Cases'!C:C,MATCH(CONCATENATE($C23,$C$1),'List of Test Cases'!$Q:$Q,0),))</f>
        <v>ET-G006-IRS-02</v>
      </c>
      <c r="G23" s="56" t="str" cm="1">
        <f t="array" aca="1" ref="G23" ca="1">IF($C23="","",INDEX('List of Test Cases'!G:G,MATCH(CONCATENATE($C23,$C$1),'List of Test Cases'!$Q:$Q,0),))</f>
        <v>Post Initial Registration status Pending - Gas (Non-Domestic)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13.85" x14ac:dyDescent="0.3">
      <c r="B24" s="602">
        <v>3</v>
      </c>
      <c r="C24" s="325" t="str" cm="1">
        <f t="array" ref="C24">IFERROR(INDEX('List of Test Cases'!C:C,SMALL(IF('List of Test Cases'!E:E=$C$1,ROW('List of Test Cases'!E:E) - ROW(INDEX('List of Test Cases'!E:E,1,1))+1),B24)),"")</f>
        <v>ET-GS005-IRS-01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ET-GS005</v>
      </c>
      <c r="F24" s="56" t="str" cm="1">
        <f t="array" ref="F24">IF($C24="","",INDEX('List of Test Cases'!C:C,MATCH(CONCATENATE($C24,$C$1),'List of Test Cases'!$Q:$Q,0),))</f>
        <v>ET-GS005-IRS-01</v>
      </c>
      <c r="G24" s="56" t="str" cm="1">
        <f t="array" aca="1" ref="G24" ca="1">IF($C24="","",INDEX('List of Test Cases'!G:G,MATCH(CONCATENATE($C24,$C$1),'List of Test Cases'!$Q:$Q,0),))</f>
        <v>Post Initial Registration status Pending - Gas</v>
      </c>
      <c r="H24" s="56" t="str" cm="1">
        <f t="array" ref="H24">IF($C24="","",INDEX('List of Test Cases'!A:A,MATCH(CONCATENATE($C24,$C$1),'List of Test Cases'!$Q:$Q,0),))</f>
        <v>Shipper - Initial Registration &amp; Update Successful</v>
      </c>
      <c r="I24" s="601"/>
      <c r="J24" s="601"/>
      <c r="K24" s="47"/>
      <c r="L24" s="47"/>
      <c r="M24" s="47"/>
      <c r="N24" s="47"/>
      <c r="O24" s="56"/>
      <c r="P24" s="56"/>
    </row>
    <row r="25" spans="1:16" s="42" customFormat="1" ht="13.85" x14ac:dyDescent="0.25">
      <c r="B25" s="603">
        <v>4</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5</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24" customFormat="1" ht="12.1" x14ac:dyDescent="0.25">
      <c r="B27" s="603">
        <v>6</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7</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8</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9</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10</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11</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12</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39.9" customHeight="1" x14ac:dyDescent="0.25">
      <c r="G72" s="171"/>
    </row>
    <row r="73" spans="2:16" ht="39.9" customHeight="1" x14ac:dyDescent="0.25">
      <c r="G73" s="171"/>
    </row>
    <row r="74" spans="2:16" ht="39.9" customHeight="1" x14ac:dyDescent="0.25">
      <c r="G74" s="171"/>
    </row>
    <row r="75" spans="2:16" ht="39.9" customHeight="1" x14ac:dyDescent="0.25">
      <c r="G75" s="171"/>
    </row>
    <row r="76" spans="2:16" ht="39.9" customHeight="1" x14ac:dyDescent="0.25">
      <c r="G76" s="171"/>
    </row>
    <row r="77" spans="2:16" ht="39.9" customHeight="1" x14ac:dyDescent="0.25">
      <c r="G77" s="171"/>
    </row>
    <row r="78" spans="2:16" ht="39.9" customHeight="1" x14ac:dyDescent="0.25">
      <c r="G78" s="171"/>
    </row>
    <row r="79" spans="2:16" ht="39.9" customHeight="1" x14ac:dyDescent="0.25">
      <c r="G79" s="171"/>
    </row>
    <row r="80" spans="2:16" ht="39.9" customHeight="1" x14ac:dyDescent="0.25">
      <c r="G80" s="171"/>
    </row>
    <row r="81" spans="7:7" ht="39.9" customHeight="1" x14ac:dyDescent="0.25">
      <c r="G81" s="171"/>
    </row>
    <row r="82" spans="7:7" ht="39.9" customHeight="1" x14ac:dyDescent="0.25">
      <c r="G82" s="171"/>
    </row>
    <row r="83" spans="7:7" ht="39.9" customHeight="1" x14ac:dyDescent="0.25">
      <c r="G83" s="171"/>
    </row>
    <row r="84" spans="7:7" ht="39.9" customHeight="1" x14ac:dyDescent="0.25">
      <c r="G84" s="171"/>
    </row>
    <row r="85" spans="7:7" ht="39.9" customHeight="1" x14ac:dyDescent="0.25">
      <c r="G85" s="171"/>
    </row>
    <row r="86" spans="7:7" ht="39.9" customHeight="1" x14ac:dyDescent="0.25">
      <c r="G86" s="171"/>
    </row>
    <row r="87" spans="7:7" ht="39.9" customHeight="1" x14ac:dyDescent="0.25">
      <c r="G87" s="171"/>
    </row>
    <row r="88" spans="7:7" ht="39.9" customHeight="1" x14ac:dyDescent="0.25">
      <c r="G88" s="171"/>
    </row>
    <row r="89" spans="7:7" ht="39.9" customHeight="1" x14ac:dyDescent="0.25">
      <c r="G89" s="171"/>
    </row>
    <row r="90" spans="7:7" ht="39.9" customHeight="1" x14ac:dyDescent="0.25">
      <c r="G90" s="171"/>
    </row>
    <row r="91" spans="7:7" ht="39.9" customHeight="1" x14ac:dyDescent="0.25">
      <c r="G91" s="171"/>
    </row>
    <row r="92" spans="7:7" ht="39.9" customHeight="1" x14ac:dyDescent="0.25">
      <c r="G92" s="171"/>
    </row>
    <row r="93" spans="7:7" ht="39.9" customHeight="1" x14ac:dyDescent="0.25">
      <c r="G93" s="171"/>
    </row>
    <row r="94" spans="7:7" ht="39.9" customHeight="1" x14ac:dyDescent="0.25">
      <c r="G94" s="171"/>
    </row>
    <row r="95" spans="7:7" ht="39.9" customHeight="1" x14ac:dyDescent="0.25">
      <c r="G95" s="171"/>
    </row>
    <row r="96" spans="7:7" ht="39.9" customHeight="1" x14ac:dyDescent="0.25">
      <c r="G96" s="171"/>
    </row>
    <row r="97" spans="7:7" ht="39.9" customHeight="1" x14ac:dyDescent="0.25">
      <c r="G97" s="171"/>
    </row>
    <row r="98" spans="7:7" ht="39.9" customHeight="1" x14ac:dyDescent="0.25">
      <c r="G98" s="171"/>
    </row>
    <row r="99" spans="7:7" ht="39.9" customHeight="1" x14ac:dyDescent="0.25">
      <c r="G99" s="171"/>
    </row>
    <row r="100" spans="7:7" ht="39.9" customHeight="1" x14ac:dyDescent="0.25">
      <c r="G100" s="171"/>
    </row>
    <row r="101" spans="7:7" ht="39.9" customHeight="1" x14ac:dyDescent="0.25">
      <c r="G101" s="171"/>
    </row>
    <row r="102" spans="7:7" ht="39.9" customHeight="1" x14ac:dyDescent="0.25">
      <c r="G102" s="171"/>
    </row>
    <row r="103" spans="7:7" ht="39.9" customHeight="1" x14ac:dyDescent="0.25">
      <c r="G103" s="171"/>
    </row>
    <row r="104" spans="7:7" ht="39.9" customHeight="1" x14ac:dyDescent="0.25">
      <c r="G104" s="171"/>
    </row>
    <row r="105" spans="7:7" ht="39.9" customHeight="1" x14ac:dyDescent="0.25">
      <c r="G105" s="171"/>
    </row>
    <row r="106" spans="7:7" ht="39.9" customHeight="1" x14ac:dyDescent="0.25">
      <c r="G106" s="171"/>
    </row>
    <row r="107" spans="7:7" ht="39.9" customHeight="1" x14ac:dyDescent="0.25">
      <c r="G107" s="171"/>
    </row>
    <row r="108" spans="7:7" ht="39.9" customHeight="1" x14ac:dyDescent="0.25">
      <c r="G108" s="171"/>
    </row>
    <row r="109" spans="7:7" ht="39.9" customHeight="1" x14ac:dyDescent="0.25">
      <c r="G109" s="171"/>
    </row>
    <row r="110" spans="7:7" ht="39.9" customHeight="1" x14ac:dyDescent="0.25">
      <c r="G110" s="171"/>
    </row>
    <row r="111" spans="7:7" ht="39.9" customHeight="1" x14ac:dyDescent="0.25">
      <c r="G111" s="171"/>
    </row>
    <row r="112" spans="7:7" ht="39.9" customHeight="1" x14ac:dyDescent="0.25">
      <c r="G112" s="171"/>
    </row>
    <row r="113" spans="7:7" ht="39.9" customHeight="1" x14ac:dyDescent="0.25">
      <c r="G113" s="171"/>
    </row>
    <row r="114" spans="7:7" ht="39.9" customHeight="1" x14ac:dyDescent="0.25">
      <c r="G114" s="171"/>
    </row>
    <row r="115" spans="7:7" ht="39.9" customHeight="1" x14ac:dyDescent="0.25">
      <c r="G115" s="171"/>
    </row>
    <row r="116" spans="7:7" ht="39.9" customHeight="1" x14ac:dyDescent="0.25">
      <c r="G116" s="171"/>
    </row>
    <row r="117" spans="7:7" ht="39.9" customHeight="1" x14ac:dyDescent="0.25">
      <c r="G117" s="171"/>
    </row>
    <row r="118" spans="7:7" ht="39.9" customHeight="1" x14ac:dyDescent="0.25">
      <c r="G118" s="171"/>
    </row>
    <row r="119" spans="7:7" ht="39.9" customHeight="1" x14ac:dyDescent="0.25">
      <c r="G119" s="171"/>
    </row>
    <row r="120" spans="7:7" ht="39.9" customHeight="1" x14ac:dyDescent="0.25">
      <c r="G120" s="171"/>
    </row>
    <row r="121" spans="7:7" ht="39.9" customHeight="1" x14ac:dyDescent="0.25">
      <c r="G121" s="171"/>
    </row>
    <row r="122" spans="7:7" ht="39.9" customHeight="1" x14ac:dyDescent="0.25">
      <c r="G122" s="171"/>
    </row>
    <row r="123" spans="7:7" ht="39.9" customHeight="1" x14ac:dyDescent="0.25">
      <c r="G123" s="171"/>
    </row>
    <row r="124" spans="7:7" ht="39.9" customHeight="1" x14ac:dyDescent="0.25">
      <c r="G124" s="171"/>
    </row>
    <row r="125" spans="7:7" ht="39.9" customHeight="1" x14ac:dyDescent="0.25">
      <c r="G125" s="171"/>
    </row>
    <row r="126" spans="7:7" ht="39.9" customHeight="1" x14ac:dyDescent="0.25">
      <c r="G126" s="171"/>
    </row>
    <row r="127" spans="7:7" ht="39.9" customHeight="1" x14ac:dyDescent="0.25">
      <c r="G127" s="171"/>
    </row>
    <row r="128" spans="7:7" ht="39.9" customHeight="1" x14ac:dyDescent="0.25">
      <c r="G128" s="171"/>
    </row>
    <row r="129" spans="7:7" ht="39.9" customHeight="1" x14ac:dyDescent="0.25">
      <c r="G129" s="171"/>
    </row>
    <row r="130" spans="7:7" ht="39.9" customHeight="1" x14ac:dyDescent="0.25">
      <c r="G130" s="171"/>
    </row>
    <row r="131" spans="7:7" ht="39.9" customHeight="1" x14ac:dyDescent="0.25">
      <c r="G131" s="171"/>
    </row>
    <row r="132" spans="7:7" ht="39.9" customHeight="1" x14ac:dyDescent="0.25">
      <c r="G132" s="171"/>
    </row>
    <row r="133" spans="7:7" ht="39.9" customHeight="1" x14ac:dyDescent="0.25">
      <c r="G133" s="171"/>
    </row>
    <row r="134" spans="7:7" ht="39.9" customHeight="1" x14ac:dyDescent="0.25">
      <c r="G134" s="171"/>
    </row>
    <row r="135" spans="7:7" ht="39.9" customHeight="1" x14ac:dyDescent="0.25">
      <c r="G135" s="171"/>
    </row>
    <row r="136" spans="7:7" ht="39.9" customHeight="1" x14ac:dyDescent="0.25">
      <c r="G136" s="171"/>
    </row>
    <row r="137" spans="7:7" ht="39.9" customHeight="1" x14ac:dyDescent="0.25">
      <c r="G137" s="171"/>
    </row>
    <row r="138" spans="7:7" ht="39.9" customHeight="1" x14ac:dyDescent="0.25">
      <c r="G138" s="171"/>
    </row>
    <row r="139" spans="7:7" ht="39.9" customHeight="1" x14ac:dyDescent="0.25">
      <c r="G139" s="171"/>
    </row>
    <row r="140" spans="7:7" ht="39.9" customHeight="1" x14ac:dyDescent="0.25">
      <c r="G140" s="171"/>
    </row>
    <row r="141" spans="7:7" ht="39.9" customHeight="1" x14ac:dyDescent="0.25">
      <c r="G141" s="171"/>
    </row>
    <row r="142" spans="7:7" ht="39.9" customHeight="1" x14ac:dyDescent="0.25">
      <c r="G142" s="171"/>
    </row>
    <row r="143" spans="7:7" ht="39.9" customHeight="1" x14ac:dyDescent="0.25">
      <c r="G143" s="171"/>
    </row>
    <row r="144" spans="7:7" ht="39.9" customHeight="1" x14ac:dyDescent="0.25">
      <c r="G144" s="171"/>
    </row>
    <row r="145" spans="7:7" ht="39.9" customHeight="1" x14ac:dyDescent="0.25">
      <c r="G145" s="171"/>
    </row>
    <row r="146" spans="7:7" ht="39.9" customHeight="1" x14ac:dyDescent="0.25">
      <c r="G146" s="171"/>
    </row>
    <row r="147" spans="7:7" ht="39.9" customHeight="1" x14ac:dyDescent="0.25">
      <c r="G147" s="171"/>
    </row>
    <row r="148" spans="7:7" ht="39.9" customHeight="1" x14ac:dyDescent="0.25">
      <c r="G148" s="171"/>
    </row>
    <row r="149" spans="7:7" ht="39.9" customHeight="1" x14ac:dyDescent="0.25">
      <c r="G149" s="171"/>
    </row>
    <row r="150" spans="7:7" ht="39.9" customHeight="1" x14ac:dyDescent="0.25">
      <c r="G150" s="171"/>
    </row>
    <row r="151" spans="7:7" ht="39.9" customHeight="1" x14ac:dyDescent="0.25">
      <c r="G151" s="171"/>
    </row>
    <row r="152" spans="7:7" ht="39.9" customHeight="1" x14ac:dyDescent="0.25">
      <c r="G152" s="171"/>
    </row>
    <row r="153" spans="7:7" ht="39.9" customHeight="1" x14ac:dyDescent="0.25">
      <c r="G153" s="171"/>
    </row>
    <row r="154" spans="7:7" ht="39.9" customHeight="1" x14ac:dyDescent="0.25">
      <c r="G154" s="171"/>
    </row>
    <row r="155" spans="7:7" ht="39.9" customHeight="1" x14ac:dyDescent="0.25">
      <c r="G155" s="171"/>
    </row>
    <row r="156" spans="7:7" ht="39.9" customHeight="1" x14ac:dyDescent="0.25">
      <c r="G156" s="171"/>
    </row>
    <row r="157" spans="7:7" ht="39.9" customHeight="1" x14ac:dyDescent="0.25">
      <c r="G157" s="171"/>
    </row>
    <row r="158" spans="7:7" ht="39.9" customHeight="1" x14ac:dyDescent="0.25">
      <c r="G158" s="171"/>
    </row>
    <row r="159" spans="7:7" ht="39.9" customHeight="1" x14ac:dyDescent="0.25">
      <c r="G159" s="171"/>
    </row>
    <row r="160" spans="7:7" ht="39.9" customHeight="1" x14ac:dyDescent="0.25">
      <c r="G160" s="171"/>
    </row>
    <row r="161" spans="7:7" ht="39.9" customHeight="1" x14ac:dyDescent="0.25">
      <c r="G161" s="171"/>
    </row>
    <row r="162" spans="7:7" ht="39.9" customHeight="1" x14ac:dyDescent="0.25">
      <c r="G162" s="171"/>
    </row>
    <row r="163" spans="7:7" ht="39.9" customHeight="1" x14ac:dyDescent="0.25">
      <c r="G163" s="171"/>
    </row>
    <row r="164" spans="7:7" ht="39.9" customHeight="1" x14ac:dyDescent="0.25">
      <c r="G164" s="171"/>
    </row>
    <row r="165" spans="7:7" ht="39.9" customHeight="1" x14ac:dyDescent="0.25">
      <c r="G165" s="171"/>
    </row>
    <row r="166" spans="7:7" ht="39.9" customHeight="1" x14ac:dyDescent="0.25">
      <c r="G166" s="171"/>
    </row>
    <row r="167" spans="7:7" ht="39.9" customHeight="1" x14ac:dyDescent="0.25">
      <c r="G167" s="171"/>
    </row>
    <row r="168" spans="7:7" ht="39.9" customHeight="1" x14ac:dyDescent="0.25">
      <c r="G168" s="171"/>
    </row>
    <row r="169" spans="7:7" ht="39.9" customHeight="1" x14ac:dyDescent="0.25">
      <c r="G169" s="171"/>
    </row>
    <row r="170" spans="7:7" ht="39.9" customHeight="1" x14ac:dyDescent="0.25">
      <c r="G170" s="171"/>
    </row>
    <row r="171" spans="7:7" ht="39.9" customHeight="1" x14ac:dyDescent="0.25">
      <c r="G171" s="171"/>
    </row>
    <row r="172" spans="7:7" ht="39.9" customHeight="1" x14ac:dyDescent="0.25">
      <c r="G172" s="171"/>
    </row>
    <row r="173" spans="7:7" ht="39.9" customHeight="1" x14ac:dyDescent="0.25">
      <c r="G173" s="171"/>
    </row>
    <row r="174" spans="7:7" ht="39.9" customHeight="1" x14ac:dyDescent="0.25">
      <c r="G174" s="171"/>
    </row>
    <row r="175" spans="7:7" ht="39.9" customHeight="1" x14ac:dyDescent="0.25">
      <c r="G175" s="171"/>
    </row>
  </sheetData>
  <autoFilter ref="B13:P13" xr:uid="{8CF68422-57B5-499E-B921-E0BDCDB6E8CA}"/>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00DC4D-9624-416E-8D11-E98CDF514257}">
          <x14:formula1>
            <xm:f>'C:\Users\KrantiNaik\Library\Containers\com.microsoft.Excel\Data\Documents\4360A61E\[SIT Test Scenarios Master List v0.16.xlsx]Priority'!#REF!</xm:f>
          </x14:formula1>
          <xm:sqref>H21:I21</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D7527-3B3D-49EF-AE79-45CAE7AC1F80}">
  <sheetPr codeName="Sheet37"/>
  <dimension ref="A1:P174"/>
  <sheetViews>
    <sheetView showGridLines="0" showRuler="0" zoomScaleNormal="100" zoomScalePageLayoutView="96" workbookViewId="0">
      <pane xSplit="7" topLeftCell="H1" activePane="topRight" state="frozen"/>
      <selection pane="topRight" activeCell="B13" sqref="B13:B23"/>
    </sheetView>
  </sheetViews>
  <sheetFormatPr defaultColWidth="10.109375" defaultRowHeight="39.9" customHeight="1" x14ac:dyDescent="0.25"/>
  <cols>
    <col min="1" max="1" width="0" style="152" hidden="1" customWidth="1"/>
    <col min="2" max="2" width="19.6640625" style="152" customWidth="1"/>
    <col min="3" max="3" width="32" style="152" customWidth="1"/>
    <col min="4" max="4" width="13.5546875" style="152" bestFit="1" customWidth="1"/>
    <col min="5" max="5" width="12" style="152" bestFit="1" customWidth="1"/>
    <col min="6" max="6" width="15.33203125" style="152" bestFit="1" customWidth="1"/>
    <col min="7" max="7" width="49.33203125" style="152" customWidth="1"/>
    <col min="8" max="8" width="32.88671875" style="152" bestFit="1" customWidth="1"/>
    <col min="9" max="9" width="41.5546875" style="152" customWidth="1"/>
    <col min="10" max="10" width="39.44140625" style="152" customWidth="1"/>
    <col min="11" max="11" width="20.5546875" style="152" bestFit="1" customWidth="1"/>
    <col min="12" max="12" width="48.44140625" style="152" bestFit="1" customWidth="1"/>
    <col min="13" max="13" width="20" style="152" bestFit="1" customWidth="1"/>
    <col min="14" max="14" width="26.6640625" style="152" bestFit="1" customWidth="1"/>
    <col min="15" max="15" width="20.6640625" style="152" bestFit="1" customWidth="1"/>
    <col min="16" max="16" width="47.109375" style="152" customWidth="1"/>
    <col min="17" max="16384" width="10.109375" style="152"/>
  </cols>
  <sheetData>
    <row r="1" spans="1:16" ht="39.9" customHeight="1" x14ac:dyDescent="0.25">
      <c r="B1" s="646" t="s">
        <v>388</v>
      </c>
      <c r="C1" s="149" t="s">
        <v>853</v>
      </c>
      <c r="D1" s="386"/>
      <c r="E1" s="150"/>
      <c r="F1" s="98"/>
      <c r="G1" s="150"/>
      <c r="H1" s="150"/>
      <c r="I1" s="150"/>
      <c r="J1" s="150"/>
      <c r="K1" s="150"/>
      <c r="L1" s="150"/>
      <c r="M1" s="150"/>
      <c r="N1" s="150"/>
      <c r="O1" s="387"/>
      <c r="P1" s="388"/>
    </row>
    <row r="2" spans="1:16" ht="14.4" x14ac:dyDescent="0.25">
      <c r="B2" s="646" t="s">
        <v>390</v>
      </c>
      <c r="C2" s="1274" t="s">
        <v>640</v>
      </c>
      <c r="D2" s="1275"/>
      <c r="E2" s="1275"/>
      <c r="F2" s="1275"/>
      <c r="G2" s="1275"/>
      <c r="H2" s="150"/>
      <c r="I2" s="150"/>
      <c r="J2" s="150"/>
      <c r="K2" s="150"/>
      <c r="L2" s="150"/>
      <c r="M2" s="150"/>
      <c r="N2" s="150"/>
      <c r="O2" s="387"/>
      <c r="P2" s="388"/>
    </row>
    <row r="3" spans="1:16" ht="12.1" x14ac:dyDescent="0.25">
      <c r="B3" s="1309" t="s">
        <v>392</v>
      </c>
      <c r="C3" s="1276" t="s">
        <v>2112</v>
      </c>
      <c r="D3" s="1277"/>
      <c r="E3" s="1277"/>
      <c r="F3" s="1277"/>
      <c r="G3" s="1277"/>
      <c r="H3" s="623"/>
      <c r="I3" s="623"/>
      <c r="J3" s="623"/>
      <c r="K3" s="623"/>
      <c r="L3" s="623"/>
      <c r="M3" s="623"/>
      <c r="N3" s="623"/>
      <c r="O3" s="389"/>
      <c r="P3" s="390"/>
    </row>
    <row r="4" spans="1:16" ht="12.1" x14ac:dyDescent="0.25">
      <c r="B4" s="1310"/>
      <c r="C4" s="1278"/>
      <c r="D4" s="1279"/>
      <c r="E4" s="1279"/>
      <c r="F4" s="1279"/>
      <c r="G4" s="1279"/>
      <c r="H4" s="624"/>
      <c r="I4" s="624"/>
      <c r="J4" s="624"/>
      <c r="K4" s="624"/>
      <c r="L4" s="624"/>
      <c r="M4" s="624"/>
      <c r="N4" s="624"/>
      <c r="P4" s="391"/>
    </row>
    <row r="5" spans="1:16" ht="12.1" x14ac:dyDescent="0.25">
      <c r="B5" s="1310"/>
      <c r="C5" s="1278"/>
      <c r="D5" s="1279"/>
      <c r="E5" s="1279"/>
      <c r="F5" s="1279"/>
      <c r="G5" s="1279"/>
      <c r="H5" s="624"/>
      <c r="I5" s="624"/>
      <c r="J5" s="624"/>
      <c r="K5" s="624"/>
      <c r="L5" s="624"/>
      <c r="M5" s="624"/>
      <c r="N5" s="624"/>
      <c r="O5" s="392"/>
      <c r="P5" s="393"/>
    </row>
    <row r="6" spans="1:16" ht="12.1" x14ac:dyDescent="0.25">
      <c r="B6" s="1310"/>
      <c r="C6" s="1278"/>
      <c r="D6" s="1279"/>
      <c r="E6" s="1279"/>
      <c r="F6" s="1279"/>
      <c r="G6" s="1279"/>
      <c r="H6" s="624"/>
      <c r="I6" s="624"/>
      <c r="J6" s="624"/>
      <c r="K6" s="624"/>
      <c r="L6" s="624"/>
      <c r="M6" s="624"/>
      <c r="N6" s="644"/>
    </row>
    <row r="7" spans="1:16" ht="12.1" x14ac:dyDescent="0.25">
      <c r="B7" s="1311"/>
      <c r="C7" s="1280"/>
      <c r="D7" s="1281"/>
      <c r="E7" s="1281"/>
      <c r="F7" s="1281"/>
      <c r="G7" s="1281"/>
      <c r="H7" s="625"/>
      <c r="I7" s="625"/>
      <c r="J7" s="625"/>
      <c r="K7" s="625"/>
      <c r="L7" s="625"/>
      <c r="M7" s="625"/>
      <c r="N7" s="645"/>
    </row>
    <row r="8" spans="1:16" ht="36.75" customHeight="1" x14ac:dyDescent="0.25">
      <c r="B8" s="646" t="s">
        <v>394</v>
      </c>
      <c r="C8" s="1274" t="s">
        <v>2113</v>
      </c>
      <c r="D8" s="1275"/>
      <c r="E8" s="1275"/>
      <c r="F8" s="1275"/>
      <c r="G8" s="1275"/>
      <c r="H8" s="150"/>
      <c r="I8" s="150"/>
      <c r="J8" s="150"/>
      <c r="K8" s="150"/>
      <c r="L8" s="150"/>
      <c r="M8" s="150"/>
      <c r="N8" s="150"/>
      <c r="O8" s="387"/>
      <c r="P8" s="388"/>
    </row>
    <row r="9" spans="1:16" ht="14.4" x14ac:dyDescent="0.25">
      <c r="B9" s="646" t="s">
        <v>396</v>
      </c>
      <c r="C9" s="1274" t="s">
        <v>2096</v>
      </c>
      <c r="D9" s="1275"/>
      <c r="E9" s="1275"/>
      <c r="F9" s="1275"/>
      <c r="G9" s="1275"/>
      <c r="H9" s="386"/>
      <c r="I9" s="386"/>
      <c r="J9" s="532"/>
      <c r="K9" s="532"/>
      <c r="L9" s="532"/>
      <c r="M9" s="532"/>
      <c r="N9" s="532"/>
      <c r="O9" s="387"/>
      <c r="P9" s="388"/>
    </row>
    <row r="10" spans="1:16" ht="46.55" hidden="1" customHeight="1" x14ac:dyDescent="0.25">
      <c r="B10" s="646" t="s">
        <v>445</v>
      </c>
      <c r="C10" s="1274" t="s">
        <v>643</v>
      </c>
      <c r="D10" s="1275"/>
      <c r="E10" s="1275"/>
      <c r="F10" s="1275"/>
      <c r="G10" s="1275"/>
      <c r="H10" s="511" t="e">
        <f t="array" ref="H10">_xlfn.TEXTJOIN(", ",TRUE,IF((E14:E101="Y")*(B24:B101&lt;&gt;""),B24:B101,""))</f>
        <v>#N/A</v>
      </c>
      <c r="I10" s="150"/>
      <c r="J10" s="150"/>
      <c r="K10" s="150"/>
      <c r="L10" s="150"/>
      <c r="M10" s="150"/>
      <c r="N10" s="150"/>
      <c r="O10" s="387"/>
      <c r="P10" s="388"/>
    </row>
    <row r="11" spans="1:16" ht="14.4" x14ac:dyDescent="0.25">
      <c r="B11" s="646" t="s">
        <v>398</v>
      </c>
      <c r="C11" s="1274" t="s">
        <v>63</v>
      </c>
      <c r="D11" s="1275"/>
      <c r="E11" s="1275"/>
      <c r="F11" s="1275"/>
      <c r="G11" s="1275"/>
      <c r="H11" s="150"/>
      <c r="I11" s="150"/>
      <c r="J11" s="150"/>
      <c r="K11" s="150"/>
      <c r="L11" s="150"/>
      <c r="M11" s="150"/>
      <c r="N11" s="150"/>
      <c r="O11" s="387"/>
      <c r="P11" s="388"/>
    </row>
    <row r="12" spans="1:16" ht="12.1" x14ac:dyDescent="0.25">
      <c r="B12" s="167" t="s">
        <v>1175</v>
      </c>
      <c r="C12" s="167"/>
      <c r="D12" s="167"/>
      <c r="E12" s="167"/>
      <c r="F12" s="167"/>
      <c r="G12" s="168"/>
      <c r="H12" s="169"/>
      <c r="I12" s="169"/>
      <c r="J12" s="169"/>
      <c r="K12" s="169"/>
      <c r="L12" s="169"/>
      <c r="M12" s="169"/>
      <c r="N12" s="443"/>
      <c r="O12" s="444"/>
      <c r="P12" s="388"/>
    </row>
    <row r="13" spans="1:16" s="153" customFormat="1" ht="39.9"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2098</v>
      </c>
      <c r="O13" s="269" t="s">
        <v>322</v>
      </c>
    </row>
    <row r="14" spans="1:16" s="800" customFormat="1" ht="48.4" x14ac:dyDescent="0.3">
      <c r="A14" s="799" t="s">
        <v>2114</v>
      </c>
      <c r="B14" s="720" t="s">
        <v>2115</v>
      </c>
      <c r="C14" s="735" t="s">
        <v>805</v>
      </c>
      <c r="D14" s="738" t="s">
        <v>805</v>
      </c>
      <c r="E14" s="738" t="s">
        <v>1182</v>
      </c>
      <c r="F14" s="720" t="s">
        <v>2116</v>
      </c>
      <c r="G14" s="721" t="s">
        <v>330</v>
      </c>
      <c r="H14" s="720" t="s">
        <v>63</v>
      </c>
      <c r="I14" s="720" t="s">
        <v>1556</v>
      </c>
      <c r="J14" s="722" t="s">
        <v>63</v>
      </c>
      <c r="K14" s="720" t="s">
        <v>63</v>
      </c>
      <c r="L14" s="704" t="s">
        <v>63</v>
      </c>
      <c r="M14" s="703"/>
      <c r="N14" s="703"/>
      <c r="O14" s="720" t="s">
        <v>1239</v>
      </c>
    </row>
    <row r="15" spans="1:16" s="749" customFormat="1" ht="72.599999999999994" x14ac:dyDescent="0.3">
      <c r="A15" s="696">
        <v>1.5</v>
      </c>
      <c r="B15" s="720" t="s">
        <v>1557</v>
      </c>
      <c r="C15" s="735" t="s">
        <v>805</v>
      </c>
      <c r="D15" s="738" t="s">
        <v>805</v>
      </c>
      <c r="E15" s="738" t="s">
        <v>1182</v>
      </c>
      <c r="F15" s="727" t="s">
        <v>1558</v>
      </c>
      <c r="G15" s="721" t="s">
        <v>1559</v>
      </c>
      <c r="H15" s="720" t="s">
        <v>63</v>
      </c>
      <c r="I15" s="730" t="s">
        <v>1560</v>
      </c>
      <c r="J15" s="730" t="s">
        <v>63</v>
      </c>
      <c r="K15" s="720" t="s">
        <v>63</v>
      </c>
      <c r="L15" s="720" t="s">
        <v>63</v>
      </c>
      <c r="M15" s="697"/>
      <c r="N15" s="697"/>
      <c r="O15" s="697" t="s">
        <v>2117</v>
      </c>
    </row>
    <row r="16" spans="1:16" s="754" customFormat="1" ht="60.5" x14ac:dyDescent="0.3">
      <c r="A16" s="696">
        <v>1.5</v>
      </c>
      <c r="B16" s="727" t="s">
        <v>2118</v>
      </c>
      <c r="C16" s="735" t="s">
        <v>805</v>
      </c>
      <c r="D16" s="738" t="s">
        <v>805</v>
      </c>
      <c r="E16" s="738" t="s">
        <v>1182</v>
      </c>
      <c r="F16" s="727" t="s">
        <v>2119</v>
      </c>
      <c r="G16" s="727" t="s">
        <v>330</v>
      </c>
      <c r="H16" s="720" t="s">
        <v>1563</v>
      </c>
      <c r="I16" s="720" t="s">
        <v>1593</v>
      </c>
      <c r="J16" s="727" t="s">
        <v>63</v>
      </c>
      <c r="K16" s="727" t="s">
        <v>63</v>
      </c>
      <c r="L16" s="720" t="s">
        <v>63</v>
      </c>
      <c r="M16" s="697"/>
      <c r="N16" s="703"/>
      <c r="O16" s="720" t="s">
        <v>1239</v>
      </c>
    </row>
    <row r="17" spans="1:16" s="749" customFormat="1" ht="84.7" x14ac:dyDescent="0.3">
      <c r="A17" s="696">
        <v>1.5</v>
      </c>
      <c r="B17" s="727" t="s">
        <v>1565</v>
      </c>
      <c r="C17" s="735" t="s">
        <v>805</v>
      </c>
      <c r="D17" s="738" t="s">
        <v>805</v>
      </c>
      <c r="E17" s="738" t="s">
        <v>1182</v>
      </c>
      <c r="F17" s="727" t="s">
        <v>2120</v>
      </c>
      <c r="G17" s="734" t="s">
        <v>330</v>
      </c>
      <c r="H17" s="730" t="s">
        <v>1567</v>
      </c>
      <c r="I17" s="730" t="s">
        <v>2121</v>
      </c>
      <c r="J17" s="705" t="s">
        <v>2122</v>
      </c>
      <c r="K17" s="730" t="s">
        <v>2123</v>
      </c>
      <c r="L17" s="720" t="s">
        <v>63</v>
      </c>
      <c r="M17" s="697"/>
      <c r="N17" s="703"/>
      <c r="O17" s="720" t="s">
        <v>1239</v>
      </c>
    </row>
    <row r="18" spans="1:16" s="749" customFormat="1" ht="108.9" x14ac:dyDescent="0.3">
      <c r="A18" s="696">
        <v>1.5</v>
      </c>
      <c r="B18" s="720" t="s">
        <v>2124</v>
      </c>
      <c r="C18" s="735" t="s">
        <v>805</v>
      </c>
      <c r="D18" s="738" t="s">
        <v>805</v>
      </c>
      <c r="E18" s="738" t="s">
        <v>1182</v>
      </c>
      <c r="F18" s="727" t="s">
        <v>2125</v>
      </c>
      <c r="G18" s="721" t="s">
        <v>324</v>
      </c>
      <c r="H18" s="720" t="s">
        <v>63</v>
      </c>
      <c r="I18" s="730" t="s">
        <v>2126</v>
      </c>
      <c r="J18" s="730" t="s">
        <v>63</v>
      </c>
      <c r="K18" s="720" t="s">
        <v>63</v>
      </c>
      <c r="L18" s="720" t="s">
        <v>2020</v>
      </c>
      <c r="M18" s="697" t="s">
        <v>2127</v>
      </c>
      <c r="N18" s="697"/>
      <c r="O18" s="703"/>
    </row>
    <row r="19" spans="1:16" s="749" customFormat="1" ht="48.4" x14ac:dyDescent="0.3">
      <c r="A19" s="696">
        <v>1.5</v>
      </c>
      <c r="B19" s="720" t="s">
        <v>1570</v>
      </c>
      <c r="C19" s="735" t="s">
        <v>805</v>
      </c>
      <c r="D19" s="738" t="s">
        <v>805</v>
      </c>
      <c r="E19" s="738" t="s">
        <v>1182</v>
      </c>
      <c r="F19" s="727" t="s">
        <v>1571</v>
      </c>
      <c r="G19" s="721" t="s">
        <v>330</v>
      </c>
      <c r="H19" s="720" t="s">
        <v>63</v>
      </c>
      <c r="I19" s="730" t="s">
        <v>1572</v>
      </c>
      <c r="J19" s="730" t="s">
        <v>63</v>
      </c>
      <c r="K19" s="720" t="s">
        <v>63</v>
      </c>
      <c r="L19" s="720" t="s">
        <v>63</v>
      </c>
      <c r="M19" s="697"/>
      <c r="N19" s="697"/>
      <c r="O19" s="720" t="s">
        <v>1239</v>
      </c>
    </row>
    <row r="20" spans="1:16" s="749" customFormat="1" ht="48.4" x14ac:dyDescent="0.3">
      <c r="A20" s="696">
        <v>1.5</v>
      </c>
      <c r="B20" s="720" t="s">
        <v>1573</v>
      </c>
      <c r="C20" s="735" t="s">
        <v>805</v>
      </c>
      <c r="D20" s="738" t="s">
        <v>805</v>
      </c>
      <c r="E20" s="738" t="s">
        <v>1182</v>
      </c>
      <c r="F20" s="727" t="s">
        <v>1574</v>
      </c>
      <c r="G20" s="721" t="s">
        <v>1575</v>
      </c>
      <c r="H20" s="720" t="s">
        <v>63</v>
      </c>
      <c r="I20" s="730" t="s">
        <v>1576</v>
      </c>
      <c r="J20" s="730" t="s">
        <v>63</v>
      </c>
      <c r="K20" s="720" t="s">
        <v>63</v>
      </c>
      <c r="L20" s="720" t="s">
        <v>63</v>
      </c>
      <c r="M20" s="697"/>
      <c r="N20" s="697"/>
      <c r="O20" s="720"/>
    </row>
    <row r="21" spans="1:16" s="749" customFormat="1" ht="60.5" x14ac:dyDescent="0.3">
      <c r="A21" s="696">
        <v>1.5</v>
      </c>
      <c r="B21" s="720" t="s">
        <v>1577</v>
      </c>
      <c r="C21" s="735" t="s">
        <v>805</v>
      </c>
      <c r="D21" s="738" t="s">
        <v>805</v>
      </c>
      <c r="E21" s="738" t="s">
        <v>1182</v>
      </c>
      <c r="F21" s="727" t="s">
        <v>1578</v>
      </c>
      <c r="G21" s="721" t="s">
        <v>346</v>
      </c>
      <c r="H21" s="720" t="s">
        <v>63</v>
      </c>
      <c r="I21" s="730" t="s">
        <v>1579</v>
      </c>
      <c r="J21" s="730" t="s">
        <v>63</v>
      </c>
      <c r="K21" s="720" t="s">
        <v>63</v>
      </c>
      <c r="L21" s="720" t="s">
        <v>63</v>
      </c>
      <c r="M21" s="697"/>
      <c r="N21" s="697"/>
      <c r="O21" s="703"/>
    </row>
    <row r="22" spans="1:16" s="749" customFormat="1" ht="60.5" x14ac:dyDescent="0.3">
      <c r="A22" s="696">
        <v>1.5</v>
      </c>
      <c r="B22" s="720" t="s">
        <v>1580</v>
      </c>
      <c r="C22" s="735" t="s">
        <v>805</v>
      </c>
      <c r="D22" s="738" t="s">
        <v>805</v>
      </c>
      <c r="E22" s="738" t="s">
        <v>1182</v>
      </c>
      <c r="F22" s="727" t="s">
        <v>1581</v>
      </c>
      <c r="G22" s="721" t="s">
        <v>1582</v>
      </c>
      <c r="H22" s="720" t="s">
        <v>63</v>
      </c>
      <c r="I22" s="730" t="s">
        <v>1579</v>
      </c>
      <c r="J22" s="730" t="s">
        <v>63</v>
      </c>
      <c r="K22" s="720" t="s">
        <v>63</v>
      </c>
      <c r="L22" s="720" t="s">
        <v>63</v>
      </c>
      <c r="M22" s="697"/>
      <c r="N22" s="697"/>
      <c r="O22" s="703"/>
    </row>
    <row r="23" spans="1:16" s="749" customFormat="1" ht="133.05000000000001" x14ac:dyDescent="0.3">
      <c r="A23" s="696">
        <v>1.5</v>
      </c>
      <c r="B23" s="720" t="s">
        <v>2128</v>
      </c>
      <c r="C23" s="735" t="s">
        <v>805</v>
      </c>
      <c r="D23" s="738" t="s">
        <v>805</v>
      </c>
      <c r="E23" s="738" t="s">
        <v>1182</v>
      </c>
      <c r="F23" s="739" t="s">
        <v>2129</v>
      </c>
      <c r="G23" s="721" t="s">
        <v>798</v>
      </c>
      <c r="H23" s="720" t="s">
        <v>1585</v>
      </c>
      <c r="I23" s="730" t="s">
        <v>2130</v>
      </c>
      <c r="J23" s="730" t="s">
        <v>63</v>
      </c>
      <c r="K23" s="720" t="s">
        <v>63</v>
      </c>
      <c r="L23" s="720" t="s">
        <v>63</v>
      </c>
      <c r="M23" s="697"/>
      <c r="N23" s="697"/>
      <c r="O23" s="703"/>
    </row>
    <row r="24" spans="1:16" s="161" customFormat="1" ht="12.1" x14ac:dyDescent="0.3">
      <c r="B24" s="166"/>
      <c r="C24" s="154"/>
      <c r="D24" s="154"/>
      <c r="E24" s="155"/>
      <c r="F24" s="162"/>
      <c r="G24" s="154"/>
      <c r="H24" s="154"/>
      <c r="I24" s="157"/>
      <c r="J24" s="154"/>
      <c r="K24" s="154"/>
      <c r="L24" s="154"/>
      <c r="M24" s="154"/>
      <c r="N24" s="154"/>
      <c r="O24" s="394"/>
      <c r="P24" s="395"/>
    </row>
    <row r="25" spans="1:16" s="161" customFormat="1" ht="12.1" x14ac:dyDescent="0.3">
      <c r="B25" s="154"/>
      <c r="C25" s="154"/>
      <c r="D25" s="154"/>
      <c r="E25" s="155"/>
      <c r="F25" s="217"/>
      <c r="G25" s="217"/>
      <c r="H25" s="163"/>
      <c r="I25" s="218"/>
      <c r="J25" s="218"/>
      <c r="K25" s="154"/>
      <c r="L25" s="219"/>
      <c r="M25" s="154"/>
      <c r="N25" s="154"/>
      <c r="O25" s="394"/>
      <c r="P25" s="39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12.1" x14ac:dyDescent="0.3">
      <c r="B27" s="599">
        <v>1</v>
      </c>
      <c r="C27" s="325" t="str" cm="1">
        <f t="array" ref="C27">IFERROR(INDEX('List of Test Cases'!C:C,SMALL(IF('List of Test Cases'!E:E=$C$1,ROW('List of Test Cases'!E:E) - ROW(INDEX('List of Test Cases'!E:E,1,1))+1),B27)),"")</f>
        <v>ET-E005-IRS-01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ET-E005</v>
      </c>
      <c r="F27" s="56" t="str" cm="1">
        <f t="array" ref="F27">IF($C27="","",INDEX('List of Test Cases'!C:C,MATCH(CONCATENATE($C27,$C$1),'List of Test Cases'!$Q:$Q,0),))</f>
        <v>ET-E005-IRS-01</v>
      </c>
      <c r="G27" s="56" t="str" cm="1">
        <f t="array" aca="1" ref="G27" ca="1">IF($C27="","",INDEX('List of Test Cases'!G:G,MATCH(CONCATENATE($C27,$C$1),'List of Test Cases'!$Q:$Q,0),))</f>
        <v>Post Initial Registration status Pending - Electricity (Domestic)</v>
      </c>
      <c r="H27" s="56" t="str" cm="1">
        <f t="array" ref="H27">IF($C27="","",INDEX('List of Test Cases'!A:A,MATCH(CONCATENATE($C27,$C$1),'List of Test Cases'!$Q:$Q,0),))</f>
        <v>Initial Registration &amp; Update Successful</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ET-E005-IRS-02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ET-E005</v>
      </c>
      <c r="F28" s="56" t="str" cm="1">
        <f t="array" ref="F28">IF($C28="","",INDEX('List of Test Cases'!C:C,MATCH(CONCATENATE($C28,$C$1),'List of Test Cases'!$Q:$Q,0),))</f>
        <v>ET-E005-IRS-02</v>
      </c>
      <c r="G28" s="56" t="str" cm="1">
        <f t="array" aca="1" ref="G28" ca="1">IF($C28="","",INDEX('List of Test Cases'!G:G,MATCH(CONCATENATE($C28,$C$1),'List of Test Cases'!$Q:$Q,0),))</f>
        <v>Post Initial Registration status Pending - Electricity (Non-Domestic)</v>
      </c>
      <c r="H28" s="56" t="str" cm="1">
        <f t="array" ref="H28">IF($C28="","",INDEX('List of Test Cases'!A:A,MATCH(CONCATENATE($C28,$C$1),'List of Test Cases'!$Q:$Q,0),))</f>
        <v>Initial Registration &amp; Update Successful</v>
      </c>
      <c r="I28" s="601"/>
      <c r="J28" s="601"/>
      <c r="K28" s="47"/>
      <c r="L28" s="47"/>
      <c r="M28" s="47"/>
      <c r="N28" s="47"/>
      <c r="O28" s="56"/>
      <c r="P28" s="56"/>
    </row>
    <row r="29" spans="1:16" s="55" customFormat="1" ht="13.85" x14ac:dyDescent="0.3">
      <c r="B29" s="602">
        <v>3</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39.9" customHeight="1" x14ac:dyDescent="0.25">
      <c r="G77" s="171"/>
    </row>
    <row r="78" spans="2:16" ht="39.9" customHeight="1" x14ac:dyDescent="0.25">
      <c r="G78" s="171"/>
    </row>
    <row r="79" spans="2:16" ht="39.9" customHeight="1" x14ac:dyDescent="0.25">
      <c r="G79" s="171"/>
    </row>
    <row r="80" spans="2:16" ht="39.9" customHeight="1" x14ac:dyDescent="0.25">
      <c r="G80" s="171"/>
    </row>
    <row r="81" spans="7:7" ht="39.9" customHeight="1" x14ac:dyDescent="0.25">
      <c r="G81" s="171"/>
    </row>
    <row r="82" spans="7:7" ht="39.9" customHeight="1" x14ac:dyDescent="0.25">
      <c r="G82" s="171"/>
    </row>
    <row r="83" spans="7:7" ht="39.9" customHeight="1" x14ac:dyDescent="0.25">
      <c r="G83" s="171"/>
    </row>
    <row r="84" spans="7:7" ht="39.9" customHeight="1" x14ac:dyDescent="0.25">
      <c r="G84" s="171"/>
    </row>
    <row r="85" spans="7:7" ht="39.9" customHeight="1" x14ac:dyDescent="0.25">
      <c r="G85" s="171"/>
    </row>
    <row r="86" spans="7:7" ht="39.9" customHeight="1" x14ac:dyDescent="0.25">
      <c r="G86" s="171"/>
    </row>
    <row r="87" spans="7:7" ht="39.9" customHeight="1" x14ac:dyDescent="0.25">
      <c r="G87" s="171"/>
    </row>
    <row r="88" spans="7:7" ht="39.9" customHeight="1" x14ac:dyDescent="0.25">
      <c r="G88" s="171"/>
    </row>
    <row r="89" spans="7:7" ht="39.9" customHeight="1" x14ac:dyDescent="0.25">
      <c r="G89" s="171"/>
    </row>
    <row r="90" spans="7:7" ht="39.9" customHeight="1" x14ac:dyDescent="0.25">
      <c r="G90" s="171"/>
    </row>
    <row r="91" spans="7:7" ht="39.9" customHeight="1" x14ac:dyDescent="0.25">
      <c r="G91" s="171"/>
    </row>
    <row r="92" spans="7:7" ht="39.9" customHeight="1" x14ac:dyDescent="0.25">
      <c r="G92" s="171"/>
    </row>
    <row r="93" spans="7:7" ht="39.9" customHeight="1" x14ac:dyDescent="0.25">
      <c r="G93" s="171"/>
    </row>
    <row r="94" spans="7:7" ht="39.9" customHeight="1" x14ac:dyDescent="0.25">
      <c r="G94" s="171"/>
    </row>
    <row r="95" spans="7:7" ht="39.9" customHeight="1" x14ac:dyDescent="0.25">
      <c r="G95" s="171"/>
    </row>
    <row r="96" spans="7:7" ht="39.9" customHeight="1" x14ac:dyDescent="0.25">
      <c r="G96" s="171"/>
    </row>
    <row r="97" spans="7:7" ht="39.9" customHeight="1" x14ac:dyDescent="0.25">
      <c r="G97" s="171"/>
    </row>
    <row r="98" spans="7:7" ht="39.9" customHeight="1" x14ac:dyDescent="0.25">
      <c r="G98" s="171"/>
    </row>
    <row r="99" spans="7:7" ht="39.9" customHeight="1" x14ac:dyDescent="0.25">
      <c r="G99" s="171"/>
    </row>
    <row r="100" spans="7:7" ht="39.9" customHeight="1" x14ac:dyDescent="0.25">
      <c r="G100" s="171"/>
    </row>
    <row r="101" spans="7:7" ht="39.9" customHeight="1" x14ac:dyDescent="0.25">
      <c r="G101" s="171"/>
    </row>
    <row r="102" spans="7:7" ht="39.9" customHeight="1" x14ac:dyDescent="0.25">
      <c r="G102" s="171"/>
    </row>
    <row r="103" spans="7:7" ht="39.9" customHeight="1" x14ac:dyDescent="0.25">
      <c r="G103" s="171"/>
    </row>
    <row r="104" spans="7:7" ht="39.9" customHeight="1" x14ac:dyDescent="0.25">
      <c r="G104" s="171"/>
    </row>
    <row r="105" spans="7:7" ht="39.9" customHeight="1" x14ac:dyDescent="0.25">
      <c r="G105" s="171"/>
    </row>
    <row r="106" spans="7:7" ht="39.9" customHeight="1" x14ac:dyDescent="0.25">
      <c r="G106" s="171"/>
    </row>
    <row r="107" spans="7:7" ht="39.9" customHeight="1" x14ac:dyDescent="0.25">
      <c r="G107" s="171"/>
    </row>
    <row r="108" spans="7:7" ht="39.9" customHeight="1" x14ac:dyDescent="0.25">
      <c r="G108" s="171"/>
    </row>
    <row r="109" spans="7:7" ht="39.9" customHeight="1" x14ac:dyDescent="0.25">
      <c r="G109" s="171"/>
    </row>
    <row r="110" spans="7:7" ht="39.9" customHeight="1" x14ac:dyDescent="0.25">
      <c r="G110" s="171"/>
    </row>
    <row r="111" spans="7:7" ht="39.9" customHeight="1" x14ac:dyDescent="0.25">
      <c r="G111" s="171"/>
    </row>
    <row r="112" spans="7:7" ht="39.9" customHeight="1" x14ac:dyDescent="0.25">
      <c r="G112" s="171"/>
    </row>
    <row r="113" spans="7:7" ht="39.9" customHeight="1" x14ac:dyDescent="0.25">
      <c r="G113" s="171"/>
    </row>
    <row r="114" spans="7:7" ht="39.9" customHeight="1" x14ac:dyDescent="0.25">
      <c r="G114" s="171"/>
    </row>
    <row r="115" spans="7:7" ht="39.9" customHeight="1" x14ac:dyDescent="0.25">
      <c r="G115" s="171"/>
    </row>
    <row r="116" spans="7:7" ht="39.9" customHeight="1" x14ac:dyDescent="0.25">
      <c r="G116" s="171"/>
    </row>
    <row r="117" spans="7:7" ht="39.9" customHeight="1" x14ac:dyDescent="0.25">
      <c r="G117" s="171"/>
    </row>
    <row r="118" spans="7:7" ht="39.9" customHeight="1" x14ac:dyDescent="0.25">
      <c r="G118" s="171"/>
    </row>
    <row r="119" spans="7:7" ht="39.9" customHeight="1" x14ac:dyDescent="0.25">
      <c r="G119" s="171"/>
    </row>
    <row r="120" spans="7:7" ht="39.9" customHeight="1" x14ac:dyDescent="0.25">
      <c r="G120" s="171"/>
    </row>
    <row r="121" spans="7:7" ht="39.9" customHeight="1" x14ac:dyDescent="0.25">
      <c r="G121" s="171"/>
    </row>
    <row r="122" spans="7:7" ht="39.9" customHeight="1" x14ac:dyDescent="0.25">
      <c r="G122" s="171"/>
    </row>
    <row r="123" spans="7:7" ht="39.9" customHeight="1" x14ac:dyDescent="0.25">
      <c r="G123" s="171"/>
    </row>
    <row r="124" spans="7:7" ht="39.9" customHeight="1" x14ac:dyDescent="0.25">
      <c r="G124" s="171"/>
    </row>
    <row r="125" spans="7:7" ht="39.9" customHeight="1" x14ac:dyDescent="0.25">
      <c r="G125" s="171"/>
    </row>
    <row r="126" spans="7:7" ht="39.9" customHeight="1" x14ac:dyDescent="0.25">
      <c r="G126" s="171"/>
    </row>
    <row r="127" spans="7:7" ht="39.9" customHeight="1" x14ac:dyDescent="0.25">
      <c r="G127" s="171"/>
    </row>
    <row r="128" spans="7:7" ht="39.9" customHeight="1" x14ac:dyDescent="0.25">
      <c r="G128" s="171"/>
    </row>
    <row r="129" spans="7:7" ht="39.9" customHeight="1" x14ac:dyDescent="0.25">
      <c r="G129" s="171"/>
    </row>
    <row r="130" spans="7:7" ht="39.9" customHeight="1" x14ac:dyDescent="0.25">
      <c r="G130" s="171"/>
    </row>
    <row r="131" spans="7:7" ht="39.9" customHeight="1" x14ac:dyDescent="0.25">
      <c r="G131" s="171"/>
    </row>
    <row r="132" spans="7:7" ht="39.9" customHeight="1" x14ac:dyDescent="0.25">
      <c r="G132" s="171"/>
    </row>
    <row r="133" spans="7:7" ht="39.9" customHeight="1" x14ac:dyDescent="0.25">
      <c r="G133" s="171"/>
    </row>
    <row r="134" spans="7:7" ht="39.9" customHeight="1" x14ac:dyDescent="0.25">
      <c r="G134" s="171"/>
    </row>
    <row r="135" spans="7:7" ht="39.9" customHeight="1" x14ac:dyDescent="0.25">
      <c r="G135" s="171"/>
    </row>
    <row r="136" spans="7:7" ht="39.9" customHeight="1" x14ac:dyDescent="0.25">
      <c r="G136" s="171"/>
    </row>
    <row r="137" spans="7:7" ht="39.9" customHeight="1" x14ac:dyDescent="0.25">
      <c r="G137" s="171"/>
    </row>
    <row r="138" spans="7:7" ht="39.9" customHeight="1" x14ac:dyDescent="0.25">
      <c r="G138" s="171"/>
    </row>
    <row r="139" spans="7:7" ht="39.9" customHeight="1" x14ac:dyDescent="0.25">
      <c r="G139" s="171"/>
    </row>
    <row r="140" spans="7:7" ht="39.9" customHeight="1" x14ac:dyDescent="0.25">
      <c r="G140" s="171"/>
    </row>
    <row r="141" spans="7:7" ht="39.9" customHeight="1" x14ac:dyDescent="0.25">
      <c r="G141" s="171"/>
    </row>
    <row r="142" spans="7:7" ht="39.9" customHeight="1" x14ac:dyDescent="0.25">
      <c r="G142" s="171"/>
    </row>
    <row r="143" spans="7:7" ht="39.9" customHeight="1" x14ac:dyDescent="0.25">
      <c r="G143" s="171"/>
    </row>
    <row r="144" spans="7:7" ht="39.9" customHeight="1" x14ac:dyDescent="0.25">
      <c r="G144" s="171"/>
    </row>
    <row r="145" spans="7:7" ht="39.9" customHeight="1" x14ac:dyDescent="0.25">
      <c r="G145" s="171"/>
    </row>
    <row r="146" spans="7:7" ht="39.9" customHeight="1" x14ac:dyDescent="0.25">
      <c r="G146" s="171"/>
    </row>
    <row r="147" spans="7:7" ht="39.9" customHeight="1" x14ac:dyDescent="0.25">
      <c r="G147" s="171"/>
    </row>
    <row r="148" spans="7:7" ht="39.9" customHeight="1" x14ac:dyDescent="0.25">
      <c r="G148" s="171"/>
    </row>
    <row r="149" spans="7:7" ht="39.9" customHeight="1" x14ac:dyDescent="0.25">
      <c r="G149" s="171"/>
    </row>
    <row r="150" spans="7:7" ht="39.9" customHeight="1" x14ac:dyDescent="0.25">
      <c r="G150" s="171"/>
    </row>
    <row r="151" spans="7:7" ht="39.9" customHeight="1" x14ac:dyDescent="0.25">
      <c r="G151" s="171"/>
    </row>
    <row r="152" spans="7:7" ht="39.9" customHeight="1" x14ac:dyDescent="0.25">
      <c r="G152" s="171"/>
    </row>
    <row r="153" spans="7:7" ht="39.9" customHeight="1" x14ac:dyDescent="0.25">
      <c r="G153" s="171"/>
    </row>
    <row r="154" spans="7:7" ht="39.9" customHeight="1" x14ac:dyDescent="0.25">
      <c r="G154" s="171"/>
    </row>
    <row r="155" spans="7:7" ht="39.9" customHeight="1" x14ac:dyDescent="0.25">
      <c r="G155" s="171"/>
    </row>
    <row r="156" spans="7:7" ht="39.9" customHeight="1" x14ac:dyDescent="0.25">
      <c r="G156" s="171"/>
    </row>
    <row r="157" spans="7:7" ht="39.9" customHeight="1" x14ac:dyDescent="0.25">
      <c r="G157" s="171"/>
    </row>
    <row r="158" spans="7:7" ht="39.9" customHeight="1" x14ac:dyDescent="0.25">
      <c r="G158" s="171"/>
    </row>
    <row r="159" spans="7:7" ht="39.9" customHeight="1" x14ac:dyDescent="0.25">
      <c r="G159" s="171"/>
    </row>
    <row r="160" spans="7:7" ht="39.9" customHeight="1" x14ac:dyDescent="0.25">
      <c r="G160" s="171"/>
    </row>
    <row r="161" spans="7:7" ht="39.9" customHeight="1" x14ac:dyDescent="0.25">
      <c r="G161" s="171"/>
    </row>
    <row r="162" spans="7:7" ht="39.9" customHeight="1" x14ac:dyDescent="0.25">
      <c r="G162" s="171"/>
    </row>
    <row r="163" spans="7:7" ht="39.9" customHeight="1" x14ac:dyDescent="0.25">
      <c r="G163" s="171"/>
    </row>
    <row r="164" spans="7:7" ht="39.9" customHeight="1" x14ac:dyDescent="0.25">
      <c r="G164" s="171"/>
    </row>
    <row r="165" spans="7:7" ht="39.9" customHeight="1" x14ac:dyDescent="0.25">
      <c r="G165" s="171"/>
    </row>
    <row r="166" spans="7:7" ht="39.9" customHeight="1" x14ac:dyDescent="0.25">
      <c r="G166" s="171"/>
    </row>
    <row r="167" spans="7:7" ht="39.9" customHeight="1" x14ac:dyDescent="0.25">
      <c r="G167" s="171"/>
    </row>
    <row r="168" spans="7:7" ht="39.9" customHeight="1" x14ac:dyDescent="0.25">
      <c r="G168" s="171"/>
    </row>
    <row r="169" spans="7:7" ht="39.9" customHeight="1" x14ac:dyDescent="0.25">
      <c r="G169" s="171"/>
    </row>
    <row r="170" spans="7:7" ht="39.9" customHeight="1" x14ac:dyDescent="0.25">
      <c r="G170" s="171"/>
    </row>
    <row r="171" spans="7:7" ht="39.9" customHeight="1" x14ac:dyDescent="0.25">
      <c r="G171" s="171"/>
    </row>
    <row r="172" spans="7:7" ht="39.9" customHeight="1" x14ac:dyDescent="0.25">
      <c r="G172" s="171"/>
    </row>
    <row r="173" spans="7:7" ht="39.9" customHeight="1" x14ac:dyDescent="0.25">
      <c r="G173" s="171"/>
    </row>
    <row r="174" spans="7:7" ht="39.9" customHeight="1" x14ac:dyDescent="0.25">
      <c r="G174" s="171"/>
    </row>
  </sheetData>
  <autoFilter ref="B13:P13" xr:uid="{9BA878B4-70E7-4934-BCF2-87161507AEEC}"/>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D498E1-2A27-4A07-B1EF-AF6B6C8D5C4B}">
          <x14:formula1>
            <xm:f>'C:\Users\KrantiNaik\Library\Containers\com.microsoft.Excel\Data\Documents\4360A61E\[SIT Test Scenarios Master List v0.16.xlsx]Priority'!#REF!</xm:f>
          </x14:formula1>
          <xm:sqref>H26:I26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AC14C-4D79-4A46-BDD4-733A455BD5A8}">
  <sheetPr codeName="Sheet6"/>
  <dimension ref="A1:Y54"/>
  <sheetViews>
    <sheetView zoomScale="96" zoomScaleNormal="96" workbookViewId="0">
      <pane xSplit="1" ySplit="1" topLeftCell="B2" activePane="bottomRight" state="frozen"/>
      <selection pane="topRight" activeCell="E14" sqref="E14"/>
      <selection pane="bottomLeft" activeCell="E14" sqref="E14"/>
      <selection pane="bottomRight" activeCell="B6" sqref="B6"/>
    </sheetView>
  </sheetViews>
  <sheetFormatPr defaultColWidth="9" defaultRowHeight="12.1" x14ac:dyDescent="0.3"/>
  <cols>
    <col min="1" max="1" width="22.88671875" style="20" bestFit="1" customWidth="1"/>
    <col min="2" max="2" width="12.109375" style="20" bestFit="1" customWidth="1"/>
    <col min="3" max="3" width="65.88671875" style="20" bestFit="1" customWidth="1"/>
    <col min="4" max="4" width="69.109375" style="20" bestFit="1" customWidth="1"/>
    <col min="5" max="5" width="29.109375" style="20" bestFit="1" customWidth="1"/>
    <col min="6" max="6" width="39.44140625" style="20" bestFit="1" customWidth="1"/>
    <col min="7" max="7" width="55.88671875" style="20" customWidth="1"/>
    <col min="8" max="8" width="53.6640625" style="20" customWidth="1"/>
    <col min="9" max="16384" width="9" style="20"/>
  </cols>
  <sheetData>
    <row r="1" spans="1:8" s="266" customFormat="1" ht="28.8" x14ac:dyDescent="0.3">
      <c r="A1" s="268" t="s">
        <v>303</v>
      </c>
      <c r="B1" s="269" t="s">
        <v>441</v>
      </c>
      <c r="C1" s="269" t="s">
        <v>442</v>
      </c>
      <c r="D1" s="262" t="s">
        <v>443</v>
      </c>
      <c r="E1" s="269" t="s">
        <v>444</v>
      </c>
      <c r="F1" s="269" t="s">
        <v>445</v>
      </c>
      <c r="G1" s="269" t="s">
        <v>396</v>
      </c>
      <c r="H1" s="269" t="s">
        <v>446</v>
      </c>
    </row>
    <row r="2" spans="1:8" ht="217.75" x14ac:dyDescent="0.3">
      <c r="A2" s="254" t="s">
        <v>447</v>
      </c>
      <c r="B2" s="248" t="s">
        <v>448</v>
      </c>
      <c r="C2" s="249" t="s">
        <v>449</v>
      </c>
      <c r="D2" s="250" t="s">
        <v>450</v>
      </c>
      <c r="E2" s="251" t="s">
        <v>451</v>
      </c>
      <c r="F2" s="250" t="s">
        <v>452</v>
      </c>
      <c r="G2" s="250" t="s">
        <v>453</v>
      </c>
      <c r="H2" s="250" t="s">
        <v>454</v>
      </c>
    </row>
    <row r="3" spans="1:8" ht="108.9" x14ac:dyDescent="0.3">
      <c r="A3" s="254" t="s">
        <v>447</v>
      </c>
      <c r="B3" s="248" t="s">
        <v>455</v>
      </c>
      <c r="C3" s="249" t="s">
        <v>456</v>
      </c>
      <c r="D3" s="249" t="s">
        <v>457</v>
      </c>
      <c r="E3" s="251" t="s">
        <v>458</v>
      </c>
      <c r="F3" s="250" t="s">
        <v>459</v>
      </c>
      <c r="G3" s="250" t="s">
        <v>460</v>
      </c>
      <c r="H3" s="250" t="s">
        <v>454</v>
      </c>
    </row>
    <row r="4" spans="1:8" ht="121" x14ac:dyDescent="0.3">
      <c r="A4" s="254" t="s">
        <v>447</v>
      </c>
      <c r="B4" s="248" t="s">
        <v>461</v>
      </c>
      <c r="C4" s="249" t="s">
        <v>462</v>
      </c>
      <c r="D4" s="249" t="s">
        <v>463</v>
      </c>
      <c r="E4" s="251" t="s">
        <v>464</v>
      </c>
      <c r="F4" s="250" t="s">
        <v>465</v>
      </c>
      <c r="G4" s="250" t="s">
        <v>466</v>
      </c>
      <c r="H4" s="250" t="s">
        <v>454</v>
      </c>
    </row>
    <row r="5" spans="1:8" ht="121" x14ac:dyDescent="0.3">
      <c r="A5" s="254" t="s">
        <v>447</v>
      </c>
      <c r="B5" s="248" t="s">
        <v>467</v>
      </c>
      <c r="C5" s="249" t="s">
        <v>468</v>
      </c>
      <c r="D5" s="249" t="s">
        <v>469</v>
      </c>
      <c r="E5" s="251" t="s">
        <v>470</v>
      </c>
      <c r="F5" s="250" t="s">
        <v>471</v>
      </c>
      <c r="G5" s="250" t="s">
        <v>472</v>
      </c>
      <c r="H5" s="250" t="s">
        <v>454</v>
      </c>
    </row>
    <row r="6" spans="1:8" ht="145.15" x14ac:dyDescent="0.3">
      <c r="A6" s="254" t="s">
        <v>447</v>
      </c>
      <c r="B6" s="248" t="s">
        <v>473</v>
      </c>
      <c r="C6" s="249" t="s">
        <v>474</v>
      </c>
      <c r="D6" s="249" t="s">
        <v>475</v>
      </c>
      <c r="E6" s="251" t="s">
        <v>476</v>
      </c>
      <c r="F6" s="250" t="s">
        <v>477</v>
      </c>
      <c r="G6" s="250" t="s">
        <v>478</v>
      </c>
      <c r="H6" s="250" t="s">
        <v>454</v>
      </c>
    </row>
    <row r="7" spans="1:8" ht="181.45" x14ac:dyDescent="0.3">
      <c r="A7" s="254" t="s">
        <v>447</v>
      </c>
      <c r="B7" s="248" t="s">
        <v>479</v>
      </c>
      <c r="C7" s="249" t="s">
        <v>480</v>
      </c>
      <c r="D7" s="249" t="s">
        <v>481</v>
      </c>
      <c r="E7" s="251" t="s">
        <v>482</v>
      </c>
      <c r="F7" s="250" t="s">
        <v>483</v>
      </c>
      <c r="G7" s="250" t="s">
        <v>484</v>
      </c>
      <c r="H7" s="250" t="s">
        <v>454</v>
      </c>
    </row>
    <row r="8" spans="1:8" ht="145.15" x14ac:dyDescent="0.3">
      <c r="A8" s="254" t="s">
        <v>447</v>
      </c>
      <c r="B8" s="248" t="s">
        <v>485</v>
      </c>
      <c r="C8" s="249" t="s">
        <v>486</v>
      </c>
      <c r="D8" s="249" t="s">
        <v>487</v>
      </c>
      <c r="E8" s="251" t="s">
        <v>488</v>
      </c>
      <c r="F8" s="250" t="s">
        <v>489</v>
      </c>
      <c r="G8" s="250" t="s">
        <v>490</v>
      </c>
      <c r="H8" s="250" t="s">
        <v>454</v>
      </c>
    </row>
    <row r="9" spans="1:8" ht="60.5" x14ac:dyDescent="0.3">
      <c r="A9" s="254" t="s">
        <v>447</v>
      </c>
      <c r="B9" s="248" t="s">
        <v>491</v>
      </c>
      <c r="C9" s="249" t="s">
        <v>492</v>
      </c>
      <c r="D9" s="249" t="s">
        <v>493</v>
      </c>
      <c r="E9" s="251" t="s">
        <v>494</v>
      </c>
      <c r="F9" s="250" t="s">
        <v>495</v>
      </c>
      <c r="G9" s="250" t="s">
        <v>496</v>
      </c>
      <c r="H9" s="250" t="s">
        <v>497</v>
      </c>
    </row>
    <row r="10" spans="1:8" ht="60.5" x14ac:dyDescent="0.3">
      <c r="A10" s="254" t="s">
        <v>447</v>
      </c>
      <c r="B10" s="248" t="s">
        <v>498</v>
      </c>
      <c r="C10" s="249" t="s">
        <v>499</v>
      </c>
      <c r="D10" s="249" t="s">
        <v>500</v>
      </c>
      <c r="E10" s="251" t="s">
        <v>501</v>
      </c>
      <c r="F10" s="250" t="s">
        <v>502</v>
      </c>
      <c r="G10" s="250" t="s">
        <v>503</v>
      </c>
      <c r="H10" s="250" t="s">
        <v>504</v>
      </c>
    </row>
    <row r="11" spans="1:8" ht="72.599999999999994" x14ac:dyDescent="0.3">
      <c r="A11" s="254" t="s">
        <v>447</v>
      </c>
      <c r="B11" s="248" t="s">
        <v>505</v>
      </c>
      <c r="C11" s="249" t="s">
        <v>506</v>
      </c>
      <c r="D11" s="249" t="s">
        <v>507</v>
      </c>
      <c r="E11" s="251" t="s">
        <v>508</v>
      </c>
      <c r="F11" s="250" t="s">
        <v>509</v>
      </c>
      <c r="G11" s="250" t="s">
        <v>510</v>
      </c>
      <c r="H11" s="250" t="s">
        <v>511</v>
      </c>
    </row>
    <row r="12" spans="1:8" ht="84.7" x14ac:dyDescent="0.3">
      <c r="A12" s="254" t="s">
        <v>447</v>
      </c>
      <c r="B12" s="248" t="s">
        <v>512</v>
      </c>
      <c r="C12" s="249" t="s">
        <v>513</v>
      </c>
      <c r="D12" s="250" t="s">
        <v>514</v>
      </c>
      <c r="E12" s="251" t="s">
        <v>515</v>
      </c>
      <c r="F12" s="250" t="s">
        <v>516</v>
      </c>
      <c r="G12" s="250" t="s">
        <v>517</v>
      </c>
      <c r="H12" s="250" t="s">
        <v>518</v>
      </c>
    </row>
    <row r="13" spans="1:8" ht="84.7" x14ac:dyDescent="0.3">
      <c r="A13" s="254" t="s">
        <v>447</v>
      </c>
      <c r="B13" s="248" t="s">
        <v>519</v>
      </c>
      <c r="C13" s="252" t="s">
        <v>520</v>
      </c>
      <c r="D13" s="250" t="s">
        <v>521</v>
      </c>
      <c r="E13" s="251" t="s">
        <v>522</v>
      </c>
      <c r="F13" s="250" t="s">
        <v>523</v>
      </c>
      <c r="G13" s="250" t="s">
        <v>524</v>
      </c>
      <c r="H13" s="250" t="s">
        <v>525</v>
      </c>
    </row>
    <row r="14" spans="1:8" ht="108.9" x14ac:dyDescent="0.3">
      <c r="A14" s="254" t="s">
        <v>447</v>
      </c>
      <c r="B14" s="248" t="s">
        <v>526</v>
      </c>
      <c r="C14" s="252" t="s">
        <v>527</v>
      </c>
      <c r="D14" s="250" t="s">
        <v>528</v>
      </c>
      <c r="E14" s="251" t="s">
        <v>529</v>
      </c>
      <c r="F14" s="250" t="s">
        <v>530</v>
      </c>
      <c r="G14" s="250" t="s">
        <v>531</v>
      </c>
      <c r="H14" s="250" t="s">
        <v>532</v>
      </c>
    </row>
    <row r="15" spans="1:8" ht="108.9" x14ac:dyDescent="0.3">
      <c r="A15" s="254" t="s">
        <v>447</v>
      </c>
      <c r="B15" s="248" t="s">
        <v>533</v>
      </c>
      <c r="C15" s="249" t="s">
        <v>534</v>
      </c>
      <c r="D15" s="249" t="s">
        <v>535</v>
      </c>
      <c r="E15" s="251" t="s">
        <v>536</v>
      </c>
      <c r="F15" s="250" t="s">
        <v>537</v>
      </c>
      <c r="G15" s="250" t="s">
        <v>538</v>
      </c>
      <c r="H15" s="250" t="s">
        <v>539</v>
      </c>
    </row>
    <row r="16" spans="1:8" ht="108.9" x14ac:dyDescent="0.3">
      <c r="A16" s="254" t="s">
        <v>447</v>
      </c>
      <c r="B16" s="248" t="s">
        <v>540</v>
      </c>
      <c r="C16" s="249" t="s">
        <v>541</v>
      </c>
      <c r="D16" s="249" t="s">
        <v>542</v>
      </c>
      <c r="E16" s="251" t="s">
        <v>543</v>
      </c>
      <c r="F16" s="250" t="s">
        <v>544</v>
      </c>
      <c r="G16" s="250" t="s">
        <v>545</v>
      </c>
      <c r="H16" s="250" t="s">
        <v>539</v>
      </c>
    </row>
    <row r="17" spans="1:8" ht="121" x14ac:dyDescent="0.3">
      <c r="A17" s="254" t="s">
        <v>447</v>
      </c>
      <c r="B17" s="248" t="s">
        <v>546</v>
      </c>
      <c r="C17" s="250" t="s">
        <v>547</v>
      </c>
      <c r="D17" s="249" t="s">
        <v>548</v>
      </c>
      <c r="E17" s="251" t="s">
        <v>549</v>
      </c>
      <c r="F17" s="250" t="s">
        <v>550</v>
      </c>
      <c r="G17" s="250" t="s">
        <v>551</v>
      </c>
      <c r="H17" s="250" t="s">
        <v>539</v>
      </c>
    </row>
    <row r="18" spans="1:8" ht="133.05000000000001" x14ac:dyDescent="0.3">
      <c r="A18" s="254" t="s">
        <v>447</v>
      </c>
      <c r="B18" s="248" t="s">
        <v>552</v>
      </c>
      <c r="C18" s="250" t="s">
        <v>553</v>
      </c>
      <c r="D18" s="249" t="s">
        <v>554</v>
      </c>
      <c r="E18" s="251" t="s">
        <v>555</v>
      </c>
      <c r="F18" s="250" t="s">
        <v>556</v>
      </c>
      <c r="G18" s="250" t="s">
        <v>557</v>
      </c>
      <c r="H18" s="250" t="s">
        <v>558</v>
      </c>
    </row>
    <row r="19" spans="1:8" ht="133.05000000000001" x14ac:dyDescent="0.3">
      <c r="A19" s="254" t="s">
        <v>447</v>
      </c>
      <c r="B19" s="248" t="s">
        <v>559</v>
      </c>
      <c r="C19" s="250" t="s">
        <v>560</v>
      </c>
      <c r="D19" s="249" t="s">
        <v>561</v>
      </c>
      <c r="E19" s="251" t="s">
        <v>562</v>
      </c>
      <c r="F19" s="250" t="s">
        <v>563</v>
      </c>
      <c r="G19" s="250" t="s">
        <v>564</v>
      </c>
      <c r="H19" s="250" t="s">
        <v>565</v>
      </c>
    </row>
    <row r="20" spans="1:8" ht="217.75" x14ac:dyDescent="0.3">
      <c r="A20" s="254" t="s">
        <v>447</v>
      </c>
      <c r="B20" s="248" t="s">
        <v>566</v>
      </c>
      <c r="C20" s="250" t="s">
        <v>567</v>
      </c>
      <c r="D20" s="249" t="s">
        <v>568</v>
      </c>
      <c r="E20" s="251" t="s">
        <v>569</v>
      </c>
      <c r="F20" s="250" t="s">
        <v>570</v>
      </c>
      <c r="G20" s="250" t="s">
        <v>571</v>
      </c>
      <c r="H20" s="250" t="s">
        <v>572</v>
      </c>
    </row>
    <row r="21" spans="1:8" ht="133.05000000000001" x14ac:dyDescent="0.3">
      <c r="A21" s="254" t="s">
        <v>447</v>
      </c>
      <c r="B21" s="248" t="s">
        <v>573</v>
      </c>
      <c r="C21" s="250" t="s">
        <v>574</v>
      </c>
      <c r="D21" s="249" t="s">
        <v>575</v>
      </c>
      <c r="E21" s="251" t="s">
        <v>576</v>
      </c>
      <c r="F21" s="250" t="s">
        <v>577</v>
      </c>
      <c r="G21" s="250" t="s">
        <v>578</v>
      </c>
      <c r="H21" s="250" t="s">
        <v>579</v>
      </c>
    </row>
    <row r="22" spans="1:8" ht="121" x14ac:dyDescent="0.3">
      <c r="A22" s="254" t="s">
        <v>447</v>
      </c>
      <c r="B22" s="248" t="s">
        <v>580</v>
      </c>
      <c r="C22" s="250" t="s">
        <v>581</v>
      </c>
      <c r="D22" s="249" t="s">
        <v>582</v>
      </c>
      <c r="E22" s="251" t="s">
        <v>583</v>
      </c>
      <c r="F22" s="250" t="s">
        <v>584</v>
      </c>
      <c r="G22" s="250" t="s">
        <v>585</v>
      </c>
      <c r="H22" s="250" t="s">
        <v>565</v>
      </c>
    </row>
    <row r="23" spans="1:8" ht="180" customHeight="1" x14ac:dyDescent="0.3">
      <c r="A23" s="254" t="s">
        <v>447</v>
      </c>
      <c r="B23" s="248" t="s">
        <v>586</v>
      </c>
      <c r="C23" s="250" t="s">
        <v>587</v>
      </c>
      <c r="D23" s="249" t="s">
        <v>588</v>
      </c>
      <c r="E23" s="251" t="s">
        <v>589</v>
      </c>
      <c r="F23" s="250" t="s">
        <v>590</v>
      </c>
      <c r="G23" s="250" t="s">
        <v>571</v>
      </c>
      <c r="H23" s="250" t="s">
        <v>572</v>
      </c>
    </row>
    <row r="24" spans="1:8" ht="60.5" x14ac:dyDescent="0.3">
      <c r="A24" s="252" t="s">
        <v>591</v>
      </c>
      <c r="B24" s="248" t="s">
        <v>592</v>
      </c>
      <c r="C24" s="252" t="s">
        <v>593</v>
      </c>
      <c r="D24" s="250" t="s">
        <v>594</v>
      </c>
      <c r="E24" s="251" t="s">
        <v>595</v>
      </c>
      <c r="F24" s="250" t="s">
        <v>596</v>
      </c>
      <c r="G24" s="250" t="s">
        <v>597</v>
      </c>
      <c r="H24" s="248" t="s">
        <v>598</v>
      </c>
    </row>
    <row r="25" spans="1:8" ht="48.4" x14ac:dyDescent="0.3">
      <c r="A25" s="252" t="s">
        <v>591</v>
      </c>
      <c r="B25" s="248" t="s">
        <v>599</v>
      </c>
      <c r="C25" s="248" t="s">
        <v>600</v>
      </c>
      <c r="D25" s="250" t="s">
        <v>601</v>
      </c>
      <c r="E25" s="251" t="s">
        <v>602</v>
      </c>
      <c r="F25" s="250" t="s">
        <v>603</v>
      </c>
      <c r="G25" s="250" t="s">
        <v>604</v>
      </c>
      <c r="H25" s="248" t="s">
        <v>605</v>
      </c>
    </row>
    <row r="26" spans="1:8" ht="60.5" x14ac:dyDescent="0.3">
      <c r="A26" s="252" t="s">
        <v>591</v>
      </c>
      <c r="B26" s="248" t="s">
        <v>606</v>
      </c>
      <c r="C26" s="248" t="s">
        <v>607</v>
      </c>
      <c r="D26" s="250" t="s">
        <v>608</v>
      </c>
      <c r="E26" s="251" t="s">
        <v>609</v>
      </c>
      <c r="F26" s="250" t="s">
        <v>610</v>
      </c>
      <c r="G26" s="250" t="s">
        <v>604</v>
      </c>
      <c r="H26" s="248" t="s">
        <v>605</v>
      </c>
    </row>
    <row r="27" spans="1:8" ht="72.599999999999994" x14ac:dyDescent="0.3">
      <c r="A27" s="252" t="s">
        <v>591</v>
      </c>
      <c r="B27" s="248" t="s">
        <v>611</v>
      </c>
      <c r="C27" s="250" t="s">
        <v>612</v>
      </c>
      <c r="D27" s="250" t="s">
        <v>613</v>
      </c>
      <c r="E27" s="251" t="s">
        <v>614</v>
      </c>
      <c r="F27" s="249" t="s">
        <v>615</v>
      </c>
      <c r="G27" s="250" t="s">
        <v>616</v>
      </c>
      <c r="H27" s="250" t="s">
        <v>617</v>
      </c>
    </row>
    <row r="28" spans="1:8" ht="60.05" customHeight="1" x14ac:dyDescent="0.3">
      <c r="A28" s="252" t="s">
        <v>591</v>
      </c>
      <c r="B28" s="248" t="s">
        <v>618</v>
      </c>
      <c r="C28" s="250" t="s">
        <v>619</v>
      </c>
      <c r="D28" s="250" t="s">
        <v>620</v>
      </c>
      <c r="E28" s="251" t="s">
        <v>621</v>
      </c>
      <c r="F28" s="249" t="s">
        <v>622</v>
      </c>
      <c r="G28" s="250" t="s">
        <v>623</v>
      </c>
      <c r="H28" s="250" t="s">
        <v>624</v>
      </c>
    </row>
    <row r="29" spans="1:8" ht="72" customHeight="1" x14ac:dyDescent="0.3">
      <c r="A29" s="252" t="s">
        <v>591</v>
      </c>
      <c r="B29" s="248" t="s">
        <v>625</v>
      </c>
      <c r="C29" s="250" t="s">
        <v>626</v>
      </c>
      <c r="D29" s="250" t="s">
        <v>627</v>
      </c>
      <c r="E29" s="251" t="s">
        <v>628</v>
      </c>
      <c r="F29" s="249" t="s">
        <v>629</v>
      </c>
      <c r="G29" s="250" t="s">
        <v>630</v>
      </c>
      <c r="H29" s="250" t="s">
        <v>631</v>
      </c>
    </row>
    <row r="30" spans="1:8" ht="72" customHeight="1" x14ac:dyDescent="0.3">
      <c r="A30" s="252" t="s">
        <v>591</v>
      </c>
      <c r="B30" s="248" t="s">
        <v>632</v>
      </c>
      <c r="C30" s="250" t="s">
        <v>633</v>
      </c>
      <c r="D30" s="250" t="s">
        <v>634</v>
      </c>
      <c r="E30" s="251" t="s">
        <v>635</v>
      </c>
      <c r="F30" s="250" t="s">
        <v>636</v>
      </c>
      <c r="G30" s="250" t="s">
        <v>637</v>
      </c>
      <c r="H30" s="250" t="s">
        <v>638</v>
      </c>
    </row>
    <row r="31" spans="1:8" ht="83.95" customHeight="1" x14ac:dyDescent="0.3">
      <c r="A31" s="252" t="s">
        <v>591</v>
      </c>
      <c r="B31" s="248" t="s">
        <v>639</v>
      </c>
      <c r="C31" s="250" t="s">
        <v>640</v>
      </c>
      <c r="D31" s="250" t="s">
        <v>641</v>
      </c>
      <c r="E31" s="251" t="s">
        <v>642</v>
      </c>
      <c r="F31" s="250" t="s">
        <v>643</v>
      </c>
      <c r="G31" s="250" t="s">
        <v>637</v>
      </c>
      <c r="H31" s="250" t="s">
        <v>638</v>
      </c>
    </row>
    <row r="32" spans="1:8" ht="83.95" customHeight="1" x14ac:dyDescent="0.3">
      <c r="A32" s="252" t="s">
        <v>591</v>
      </c>
      <c r="B32" s="248" t="s">
        <v>644</v>
      </c>
      <c r="C32" s="250" t="s">
        <v>645</v>
      </c>
      <c r="D32" s="250" t="s">
        <v>646</v>
      </c>
      <c r="E32" s="251" t="s">
        <v>647</v>
      </c>
      <c r="F32" s="250" t="s">
        <v>648</v>
      </c>
      <c r="G32" s="250" t="s">
        <v>649</v>
      </c>
      <c r="H32" s="249" t="s">
        <v>650</v>
      </c>
    </row>
    <row r="33" spans="1:25" ht="72.599999999999994" x14ac:dyDescent="0.3">
      <c r="A33" s="252" t="s">
        <v>591</v>
      </c>
      <c r="B33" s="248" t="s">
        <v>651</v>
      </c>
      <c r="C33" s="250" t="s">
        <v>652</v>
      </c>
      <c r="D33" s="250" t="s">
        <v>653</v>
      </c>
      <c r="E33" s="251" t="s">
        <v>654</v>
      </c>
      <c r="F33" s="250" t="s">
        <v>655</v>
      </c>
      <c r="G33" s="250" t="s">
        <v>649</v>
      </c>
      <c r="H33" s="249" t="s">
        <v>656</v>
      </c>
    </row>
    <row r="34" spans="1:25" ht="72.599999999999994" x14ac:dyDescent="0.3">
      <c r="A34" s="252" t="s">
        <v>591</v>
      </c>
      <c r="B34" s="248" t="s">
        <v>657</v>
      </c>
      <c r="C34" s="253" t="s">
        <v>658</v>
      </c>
      <c r="D34" s="250" t="s">
        <v>659</v>
      </c>
      <c r="E34" s="251" t="s">
        <v>660</v>
      </c>
      <c r="F34" s="250" t="s">
        <v>661</v>
      </c>
      <c r="G34" s="250" t="s">
        <v>604</v>
      </c>
      <c r="H34" s="249" t="s">
        <v>662</v>
      </c>
    </row>
    <row r="35" spans="1:25" ht="60.5" x14ac:dyDescent="0.3">
      <c r="A35" s="252" t="s">
        <v>591</v>
      </c>
      <c r="B35" s="248" t="s">
        <v>663</v>
      </c>
      <c r="C35" s="253" t="s">
        <v>664</v>
      </c>
      <c r="D35" s="250" t="s">
        <v>665</v>
      </c>
      <c r="E35" s="251" t="s">
        <v>666</v>
      </c>
      <c r="F35" s="250" t="s">
        <v>667</v>
      </c>
      <c r="G35" s="250" t="s">
        <v>668</v>
      </c>
      <c r="H35" s="249" t="s">
        <v>662</v>
      </c>
    </row>
    <row r="36" spans="1:25" ht="72.599999999999994" x14ac:dyDescent="0.3">
      <c r="A36" s="252" t="s">
        <v>591</v>
      </c>
      <c r="B36" s="248" t="s">
        <v>669</v>
      </c>
      <c r="C36" s="254" t="s">
        <v>670</v>
      </c>
      <c r="D36" s="254" t="s">
        <v>671</v>
      </c>
      <c r="E36" s="251" t="s">
        <v>672</v>
      </c>
      <c r="F36" s="250" t="s">
        <v>673</v>
      </c>
      <c r="G36" s="250" t="s">
        <v>674</v>
      </c>
      <c r="H36" s="250" t="s">
        <v>675</v>
      </c>
    </row>
    <row r="37" spans="1:25" ht="84.7" x14ac:dyDescent="0.3">
      <c r="A37" s="252" t="s">
        <v>591</v>
      </c>
      <c r="B37" s="248" t="s">
        <v>676</v>
      </c>
      <c r="C37" s="254" t="s">
        <v>677</v>
      </c>
      <c r="D37" s="254" t="s">
        <v>678</v>
      </c>
      <c r="E37" s="251" t="s">
        <v>679</v>
      </c>
      <c r="F37" s="250" t="s">
        <v>680</v>
      </c>
      <c r="G37" s="250" t="s">
        <v>681</v>
      </c>
      <c r="H37" s="250" t="s">
        <v>682</v>
      </c>
    </row>
    <row r="38" spans="1:25" ht="11.95" customHeight="1" x14ac:dyDescent="0.3">
      <c r="A38" s="1148" t="s">
        <v>683</v>
      </c>
      <c r="B38" s="1151" t="s">
        <v>684</v>
      </c>
      <c r="C38" s="1148" t="s">
        <v>685</v>
      </c>
      <c r="D38" s="1145" t="s">
        <v>686</v>
      </c>
      <c r="E38" s="1145" t="s">
        <v>451</v>
      </c>
      <c r="F38" s="1145" t="s">
        <v>687</v>
      </c>
      <c r="G38" s="1156" t="s">
        <v>688</v>
      </c>
      <c r="H38" s="1156" t="s">
        <v>689</v>
      </c>
      <c r="I38" s="1159"/>
      <c r="J38" s="1154"/>
      <c r="K38" s="1154"/>
      <c r="L38" s="1154"/>
      <c r="M38" s="1154"/>
      <c r="N38" s="1154"/>
      <c r="O38" s="1154"/>
      <c r="P38" s="1154"/>
      <c r="Q38" s="1154"/>
      <c r="R38" s="1154"/>
      <c r="S38" s="1154"/>
      <c r="T38" s="1154"/>
      <c r="U38" s="1154"/>
      <c r="V38" s="1154"/>
      <c r="W38" s="1154"/>
      <c r="X38" s="1154"/>
      <c r="Y38" s="1154"/>
    </row>
    <row r="39" spans="1:25" ht="11.95" customHeight="1" x14ac:dyDescent="0.3">
      <c r="A39" s="1149"/>
      <c r="B39" s="1152"/>
      <c r="C39" s="1149"/>
      <c r="D39" s="1146"/>
      <c r="E39" s="1146"/>
      <c r="F39" s="1146"/>
      <c r="G39" s="1157"/>
      <c r="H39" s="1157"/>
      <c r="I39" s="1160"/>
      <c r="J39" s="1155"/>
      <c r="K39" s="1155"/>
      <c r="L39" s="1155"/>
      <c r="M39" s="1155"/>
      <c r="N39" s="1155"/>
      <c r="O39" s="1155"/>
      <c r="P39" s="1155"/>
      <c r="Q39" s="1155"/>
      <c r="R39" s="1155"/>
      <c r="S39" s="1155"/>
      <c r="T39" s="1155"/>
      <c r="U39" s="1155"/>
      <c r="V39" s="1155"/>
      <c r="W39" s="1155"/>
      <c r="X39" s="1155"/>
      <c r="Y39" s="1155"/>
    </row>
    <row r="40" spans="1:25" ht="11.95" customHeight="1" x14ac:dyDescent="0.3">
      <c r="A40" s="1149"/>
      <c r="B40" s="1152"/>
      <c r="C40" s="1149"/>
      <c r="D40" s="1146"/>
      <c r="E40" s="1146"/>
      <c r="F40" s="1146"/>
      <c r="G40" s="1157"/>
      <c r="H40" s="1157"/>
      <c r="I40" s="1160"/>
      <c r="J40" s="1155"/>
      <c r="K40" s="1155"/>
      <c r="L40" s="1155"/>
      <c r="M40" s="1155"/>
      <c r="N40" s="1155"/>
      <c r="O40" s="1155"/>
      <c r="P40" s="1155"/>
      <c r="Q40" s="1155"/>
      <c r="R40" s="1155"/>
      <c r="S40" s="1155"/>
      <c r="T40" s="1155"/>
      <c r="U40" s="1155"/>
      <c r="V40" s="1155"/>
      <c r="W40" s="1155"/>
      <c r="X40" s="1155"/>
      <c r="Y40" s="1155"/>
    </row>
    <row r="41" spans="1:25" ht="11.95" customHeight="1" x14ac:dyDescent="0.3">
      <c r="A41" s="1149"/>
      <c r="B41" s="1152"/>
      <c r="C41" s="1149"/>
      <c r="D41" s="1146"/>
      <c r="E41" s="1146"/>
      <c r="F41" s="1146"/>
      <c r="G41" s="1157"/>
      <c r="H41" s="1157"/>
      <c r="I41" s="1160"/>
      <c r="J41" s="1155"/>
      <c r="K41" s="1155"/>
      <c r="L41" s="1155"/>
      <c r="M41" s="1155"/>
      <c r="N41" s="1155"/>
      <c r="O41" s="1155"/>
      <c r="P41" s="1155"/>
      <c r="Q41" s="1155"/>
      <c r="R41" s="1155"/>
      <c r="S41" s="1155"/>
      <c r="T41" s="1155"/>
      <c r="U41" s="1155"/>
      <c r="V41" s="1155"/>
      <c r="W41" s="1155"/>
      <c r="X41" s="1155"/>
      <c r="Y41" s="1155"/>
    </row>
    <row r="42" spans="1:25" ht="11.95" customHeight="1" x14ac:dyDescent="0.3">
      <c r="A42" s="1150"/>
      <c r="B42" s="1153"/>
      <c r="C42" s="1150"/>
      <c r="D42" s="1147"/>
      <c r="E42" s="1147"/>
      <c r="F42" s="1147"/>
      <c r="G42" s="1158"/>
      <c r="H42" s="1158"/>
      <c r="I42" s="1160"/>
      <c r="J42" s="1155"/>
      <c r="K42" s="1155"/>
      <c r="L42" s="1155"/>
      <c r="M42" s="1155"/>
      <c r="N42" s="1155"/>
      <c r="O42" s="1155"/>
      <c r="P42" s="1155"/>
      <c r="Q42" s="1155"/>
      <c r="R42" s="1155"/>
      <c r="S42" s="1155"/>
      <c r="T42" s="1155"/>
      <c r="U42" s="1155"/>
      <c r="V42" s="1155"/>
      <c r="W42" s="1155"/>
      <c r="X42" s="1155"/>
      <c r="Y42" s="1155"/>
    </row>
    <row r="43" spans="1:25" ht="96.8" x14ac:dyDescent="0.3">
      <c r="A43" s="252" t="s">
        <v>690</v>
      </c>
      <c r="B43" s="248" t="s">
        <v>691</v>
      </c>
      <c r="C43" s="249" t="s">
        <v>692</v>
      </c>
      <c r="D43" s="249" t="s">
        <v>693</v>
      </c>
      <c r="E43" s="249" t="s">
        <v>694</v>
      </c>
      <c r="F43" s="249" t="s">
        <v>695</v>
      </c>
      <c r="G43" s="249" t="s">
        <v>696</v>
      </c>
      <c r="H43" s="249" t="s">
        <v>697</v>
      </c>
    </row>
    <row r="44" spans="1:25" ht="96.8" x14ac:dyDescent="0.3">
      <c r="A44" s="252" t="s">
        <v>690</v>
      </c>
      <c r="B44" s="248" t="s">
        <v>698</v>
      </c>
      <c r="C44" s="249" t="s">
        <v>699</v>
      </c>
      <c r="D44" s="249" t="s">
        <v>700</v>
      </c>
      <c r="E44" s="249" t="s">
        <v>701</v>
      </c>
      <c r="F44" s="249" t="s">
        <v>702</v>
      </c>
      <c r="G44" s="249" t="s">
        <v>703</v>
      </c>
      <c r="H44" s="249" t="s">
        <v>704</v>
      </c>
    </row>
    <row r="45" spans="1:25" ht="96.8" x14ac:dyDescent="0.3">
      <c r="A45" s="252" t="s">
        <v>690</v>
      </c>
      <c r="B45" s="248" t="s">
        <v>705</v>
      </c>
      <c r="C45" s="252" t="s">
        <v>706</v>
      </c>
      <c r="D45" s="249" t="s">
        <v>707</v>
      </c>
      <c r="E45" s="249" t="s">
        <v>694</v>
      </c>
      <c r="F45" s="249" t="s">
        <v>708</v>
      </c>
      <c r="G45" s="249" t="s">
        <v>709</v>
      </c>
      <c r="H45" s="249" t="s">
        <v>710</v>
      </c>
    </row>
    <row r="46" spans="1:25" ht="96.8" x14ac:dyDescent="0.3">
      <c r="A46" s="252" t="s">
        <v>690</v>
      </c>
      <c r="B46" s="248" t="s">
        <v>711</v>
      </c>
      <c r="C46" s="252" t="s">
        <v>712</v>
      </c>
      <c r="D46" s="249" t="s">
        <v>713</v>
      </c>
      <c r="E46" s="249" t="s">
        <v>701</v>
      </c>
      <c r="F46" s="249" t="s">
        <v>714</v>
      </c>
      <c r="G46" s="249" t="s">
        <v>715</v>
      </c>
      <c r="H46" s="249" t="s">
        <v>716</v>
      </c>
    </row>
    <row r="47" spans="1:25" ht="72.599999999999994" x14ac:dyDescent="0.3">
      <c r="A47" s="252" t="s">
        <v>717</v>
      </c>
      <c r="B47" s="248" t="s">
        <v>718</v>
      </c>
      <c r="C47" s="253" t="s">
        <v>719</v>
      </c>
      <c r="D47" s="250" t="s">
        <v>720</v>
      </c>
      <c r="E47" s="251" t="s">
        <v>721</v>
      </c>
      <c r="F47" s="249" t="s">
        <v>722</v>
      </c>
      <c r="G47" s="249" t="s">
        <v>723</v>
      </c>
      <c r="H47" s="252" t="s">
        <v>724</v>
      </c>
    </row>
    <row r="48" spans="1:25" ht="181.45" x14ac:dyDescent="0.3">
      <c r="A48" s="2" t="s">
        <v>29</v>
      </c>
      <c r="B48" s="248" t="s">
        <v>725</v>
      </c>
      <c r="C48" s="3" t="s">
        <v>726</v>
      </c>
      <c r="D48" s="250" t="s">
        <v>727</v>
      </c>
      <c r="E48" s="251" t="s">
        <v>728</v>
      </c>
      <c r="F48" s="249" t="s">
        <v>729</v>
      </c>
      <c r="G48" s="249" t="s">
        <v>730</v>
      </c>
      <c r="H48" s="252" t="s">
        <v>731</v>
      </c>
    </row>
    <row r="49" spans="1:8" ht="145.15" x14ac:dyDescent="0.3">
      <c r="A49" s="2" t="s">
        <v>29</v>
      </c>
      <c r="B49" s="248" t="s">
        <v>732</v>
      </c>
      <c r="C49" s="3" t="s">
        <v>733</v>
      </c>
      <c r="D49" s="250" t="s">
        <v>475</v>
      </c>
      <c r="E49" s="251" t="s">
        <v>734</v>
      </c>
      <c r="F49" s="249" t="s">
        <v>735</v>
      </c>
      <c r="G49" s="249" t="s">
        <v>736</v>
      </c>
      <c r="H49" s="252" t="s">
        <v>737</v>
      </c>
    </row>
    <row r="50" spans="1:8" ht="60.5" x14ac:dyDescent="0.3">
      <c r="A50" s="495" t="s">
        <v>738</v>
      </c>
      <c r="B50" s="4" t="s">
        <v>739</v>
      </c>
      <c r="C50" s="19" t="s">
        <v>740</v>
      </c>
      <c r="D50" s="4" t="s">
        <v>741</v>
      </c>
      <c r="E50" s="4" t="s">
        <v>742</v>
      </c>
      <c r="F50" s="4" t="s">
        <v>743</v>
      </c>
      <c r="G50" s="5" t="s">
        <v>63</v>
      </c>
      <c r="H50" s="4" t="s">
        <v>744</v>
      </c>
    </row>
    <row r="51" spans="1:8" ht="60.5" x14ac:dyDescent="0.3">
      <c r="A51" s="495" t="s">
        <v>738</v>
      </c>
      <c r="B51" s="4" t="s">
        <v>745</v>
      </c>
      <c r="C51" s="495" t="s">
        <v>746</v>
      </c>
      <c r="D51" s="4" t="s">
        <v>747</v>
      </c>
      <c r="E51" s="4" t="s">
        <v>742</v>
      </c>
      <c r="F51" s="4" t="s">
        <v>743</v>
      </c>
      <c r="G51" s="5" t="s">
        <v>63</v>
      </c>
      <c r="H51" s="4" t="s">
        <v>748</v>
      </c>
    </row>
    <row r="52" spans="1:8" ht="108.9" x14ac:dyDescent="0.3">
      <c r="A52" s="254" t="s">
        <v>447</v>
      </c>
      <c r="B52" s="248" t="s">
        <v>749</v>
      </c>
      <c r="C52" s="249" t="s">
        <v>456</v>
      </c>
      <c r="D52" s="249" t="s">
        <v>457</v>
      </c>
      <c r="E52" s="251" t="s">
        <v>458</v>
      </c>
      <c r="F52" s="250" t="s">
        <v>459</v>
      </c>
      <c r="G52" s="250" t="s">
        <v>460</v>
      </c>
      <c r="H52" s="250" t="s">
        <v>454</v>
      </c>
    </row>
    <row r="53" spans="1:8" ht="121" x14ac:dyDescent="0.3">
      <c r="A53" s="254" t="s">
        <v>447</v>
      </c>
      <c r="B53" s="248" t="s">
        <v>750</v>
      </c>
      <c r="C53" s="249" t="s">
        <v>462</v>
      </c>
      <c r="D53" s="249" t="s">
        <v>463</v>
      </c>
      <c r="E53" s="251" t="s">
        <v>464</v>
      </c>
      <c r="F53" s="250" t="s">
        <v>465</v>
      </c>
      <c r="G53" s="250" t="s">
        <v>466</v>
      </c>
      <c r="H53" s="250" t="s">
        <v>454</v>
      </c>
    </row>
    <row r="54" spans="1:8" ht="121" x14ac:dyDescent="0.3">
      <c r="A54" s="254" t="s">
        <v>447</v>
      </c>
      <c r="B54" s="248" t="s">
        <v>751</v>
      </c>
      <c r="C54" s="249" t="s">
        <v>468</v>
      </c>
      <c r="D54" s="249" t="s">
        <v>469</v>
      </c>
      <c r="E54" s="251" t="s">
        <v>470</v>
      </c>
      <c r="F54" s="250" t="s">
        <v>471</v>
      </c>
      <c r="G54" s="250" t="s">
        <v>472</v>
      </c>
      <c r="H54" s="250" t="s">
        <v>454</v>
      </c>
    </row>
  </sheetData>
  <mergeCells count="25">
    <mergeCell ref="Y38:Y42"/>
    <mergeCell ref="S38:S42"/>
    <mergeCell ref="T38:T42"/>
    <mergeCell ref="U38:U42"/>
    <mergeCell ref="V38:V42"/>
    <mergeCell ref="W38:W42"/>
    <mergeCell ref="X38:X42"/>
    <mergeCell ref="R38:R42"/>
    <mergeCell ref="G38:G42"/>
    <mergeCell ref="H38:H42"/>
    <mergeCell ref="I38:I42"/>
    <mergeCell ref="J38:J42"/>
    <mergeCell ref="K38:K42"/>
    <mergeCell ref="L38:L42"/>
    <mergeCell ref="M38:M42"/>
    <mergeCell ref="N38:N42"/>
    <mergeCell ref="O38:O42"/>
    <mergeCell ref="P38:P42"/>
    <mergeCell ref="Q38:Q42"/>
    <mergeCell ref="F38:F42"/>
    <mergeCell ref="A38:A42"/>
    <mergeCell ref="B38:B42"/>
    <mergeCell ref="C38:C42"/>
    <mergeCell ref="D38:D42"/>
    <mergeCell ref="E38:E42"/>
  </mergeCells>
  <phoneticPr fontId="11" type="noConversion"/>
  <pageMargins left="0.7" right="0.7" top="0.75" bottom="0.75" header="0.3" footer="0.3"/>
  <pageSetup orientation="portrait" r:id="rId1"/>
  <headerFooter>
    <oddHeader>&amp;C&amp;"Calibri"&amp;11&amp;KFF0000DCC Controlled&amp;1#</oddHeader>
    <oddFooter>&amp;C&amp;1#&amp;"Calibri"&amp;11&amp;KFF0000DCC Controlled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10FB-A3A0-4102-9CFA-79CA57CCF80A}">
  <sheetPr codeName="Sheet38"/>
  <dimension ref="A1:P163"/>
  <sheetViews>
    <sheetView showGridLines="0" showRuler="0" topLeftCell="A4" zoomScaleNormal="100" zoomScalePageLayoutView="190" workbookViewId="0">
      <pane xSplit="7" topLeftCell="H1" activePane="topRight" state="frozen"/>
      <selection pane="topRight" activeCell="A4" sqref="A1:A1048576"/>
    </sheetView>
  </sheetViews>
  <sheetFormatPr defaultColWidth="10.5546875" defaultRowHeight="20.3" customHeight="1" x14ac:dyDescent="0.25"/>
  <cols>
    <col min="1" max="1" width="0" style="124" hidden="1" customWidth="1"/>
    <col min="2" max="2" width="19.33203125" style="140" customWidth="1"/>
    <col min="3" max="3" width="39.109375" style="140" customWidth="1"/>
    <col min="4" max="4" width="13.5546875" style="140" bestFit="1" customWidth="1"/>
    <col min="5" max="5" width="12" style="141" bestFit="1" customWidth="1"/>
    <col min="6" max="6" width="15.33203125" style="124" bestFit="1" customWidth="1"/>
    <col min="7" max="7" width="52.109375" style="124" customWidth="1"/>
    <col min="8" max="8" width="39.33203125" style="124" bestFit="1" customWidth="1"/>
    <col min="9" max="9" width="34.6640625" style="124" customWidth="1"/>
    <col min="10" max="10" width="38.33203125" style="124" customWidth="1"/>
    <col min="11" max="11" width="19.88671875" style="124" bestFit="1" customWidth="1"/>
    <col min="12" max="12" width="17" style="124" customWidth="1"/>
    <col min="13" max="13" width="32.44140625" style="124" bestFit="1" customWidth="1"/>
    <col min="14" max="14" width="34.5546875" style="124" bestFit="1" customWidth="1"/>
    <col min="15" max="15" width="20.33203125" style="124" bestFit="1" customWidth="1"/>
    <col min="16" max="16" width="44.109375" style="124" customWidth="1"/>
    <col min="17" max="16384" width="10.5546875" style="124"/>
  </cols>
  <sheetData>
    <row r="1" spans="1:16" ht="39.049999999999997" customHeight="1" x14ac:dyDescent="0.25">
      <c r="B1" s="322" t="s">
        <v>388</v>
      </c>
      <c r="C1" s="122" t="s">
        <v>847</v>
      </c>
      <c r="D1" s="195"/>
      <c r="E1" s="123"/>
      <c r="F1" s="98"/>
      <c r="G1" s="123"/>
      <c r="H1" s="123"/>
      <c r="I1" s="123"/>
      <c r="J1" s="123"/>
      <c r="K1" s="123"/>
      <c r="L1" s="123"/>
      <c r="M1" s="123"/>
      <c r="N1" s="123"/>
      <c r="O1" s="379"/>
      <c r="P1" s="380"/>
    </row>
    <row r="2" spans="1:16" ht="14.4" x14ac:dyDescent="0.25">
      <c r="B2" s="322" t="s">
        <v>390</v>
      </c>
      <c r="C2" s="1262" t="s">
        <v>645</v>
      </c>
      <c r="D2" s="1263"/>
      <c r="E2" s="1263"/>
      <c r="F2" s="1263"/>
      <c r="G2" s="1263"/>
      <c r="H2" s="123"/>
      <c r="I2" s="123"/>
      <c r="J2" s="123"/>
      <c r="K2" s="123"/>
      <c r="L2" s="123"/>
      <c r="M2" s="123"/>
      <c r="N2" s="123"/>
      <c r="O2" s="379"/>
      <c r="P2" s="380"/>
    </row>
    <row r="3" spans="1:16" ht="12.1" x14ac:dyDescent="0.25">
      <c r="B3" s="1235" t="s">
        <v>392</v>
      </c>
      <c r="C3" s="1264" t="s">
        <v>2131</v>
      </c>
      <c r="D3" s="1265"/>
      <c r="E3" s="1265"/>
      <c r="F3" s="1265"/>
      <c r="G3" s="1265"/>
      <c r="H3" s="618"/>
      <c r="I3" s="618"/>
      <c r="J3" s="618"/>
      <c r="K3" s="618"/>
      <c r="L3" s="618"/>
      <c r="M3" s="618"/>
      <c r="N3" s="618"/>
      <c r="O3" s="381"/>
      <c r="P3" s="382"/>
    </row>
    <row r="4" spans="1:16" ht="12.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57.05" customHeight="1" x14ac:dyDescent="0.25">
      <c r="B8" s="322" t="s">
        <v>394</v>
      </c>
      <c r="C8" s="1262" t="s">
        <v>2132</v>
      </c>
      <c r="D8" s="1263"/>
      <c r="E8" s="1263"/>
      <c r="F8" s="1263"/>
      <c r="G8" s="1263"/>
      <c r="H8" s="123"/>
      <c r="I8" s="123"/>
      <c r="J8" s="123"/>
      <c r="K8" s="123"/>
      <c r="L8" s="123"/>
      <c r="M8" s="123"/>
      <c r="N8" s="123"/>
      <c r="O8" s="379"/>
      <c r="P8" s="380"/>
    </row>
    <row r="9" spans="1:16" ht="45.25" customHeight="1" x14ac:dyDescent="0.25">
      <c r="B9" s="322" t="s">
        <v>396</v>
      </c>
      <c r="C9" s="1262" t="s">
        <v>63</v>
      </c>
      <c r="D9" s="1263"/>
      <c r="E9" s="1263"/>
      <c r="F9" s="1263"/>
      <c r="G9" s="1263"/>
      <c r="H9" s="195"/>
      <c r="I9" s="195"/>
      <c r="J9" s="527"/>
      <c r="K9" s="527"/>
      <c r="L9" s="527"/>
      <c r="M9" s="527"/>
      <c r="N9" s="527"/>
      <c r="O9" s="379"/>
      <c r="P9" s="380"/>
    </row>
    <row r="10" spans="1:16" ht="46.55" hidden="1" customHeight="1" x14ac:dyDescent="0.25">
      <c r="B10" s="322" t="s">
        <v>445</v>
      </c>
      <c r="C10" s="1262" t="s">
        <v>2133</v>
      </c>
      <c r="D10" s="1263"/>
      <c r="E10" s="1263"/>
      <c r="F10" s="1263"/>
      <c r="G10" s="1263"/>
      <c r="H10" s="511" t="e">
        <f t="array" ref="H10">_xlfn.TEXTJOIN(", ",TRUE,IF((E14:E100="Y")*(B21:B100&lt;&gt;""),B21:B100,""))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133.05000000000001" x14ac:dyDescent="0.3">
      <c r="A14" s="126" t="s">
        <v>2134</v>
      </c>
      <c r="B14" s="126" t="s">
        <v>2135</v>
      </c>
      <c r="C14" s="622" t="s">
        <v>805</v>
      </c>
      <c r="D14" s="612" t="s">
        <v>804</v>
      </c>
      <c r="E14" s="612" t="s">
        <v>1264</v>
      </c>
      <c r="F14" s="133" t="s">
        <v>2136</v>
      </c>
      <c r="G14" s="127" t="s">
        <v>324</v>
      </c>
      <c r="H14" s="126" t="s">
        <v>1244</v>
      </c>
      <c r="I14" s="128" t="s">
        <v>2137</v>
      </c>
      <c r="J14" s="502"/>
      <c r="K14" s="126"/>
      <c r="L14" s="126" t="s">
        <v>2138</v>
      </c>
      <c r="M14" s="129" t="s">
        <v>2139</v>
      </c>
      <c r="N14" s="130">
        <v>202</v>
      </c>
      <c r="O14" s="131"/>
    </row>
    <row r="15" spans="1:16" s="135" customFormat="1" ht="96.8" x14ac:dyDescent="0.3">
      <c r="A15" s="132" t="s">
        <v>2140</v>
      </c>
      <c r="B15" s="126" t="s">
        <v>2141</v>
      </c>
      <c r="C15" s="622" t="s">
        <v>804</v>
      </c>
      <c r="D15" s="612" t="s">
        <v>804</v>
      </c>
      <c r="E15" s="612" t="s">
        <v>1182</v>
      </c>
      <c r="F15" s="133" t="s">
        <v>2142</v>
      </c>
      <c r="G15" s="134" t="s">
        <v>2143</v>
      </c>
      <c r="H15" s="272" t="s">
        <v>2144</v>
      </c>
      <c r="I15" s="272" t="s">
        <v>1613</v>
      </c>
      <c r="J15" s="272" t="s">
        <v>63</v>
      </c>
      <c r="K15" s="129" t="s">
        <v>63</v>
      </c>
      <c r="L15" s="126" t="s">
        <v>63</v>
      </c>
      <c r="M15" s="126" t="s">
        <v>63</v>
      </c>
      <c r="N15" s="130">
        <v>202</v>
      </c>
      <c r="O15" s="295"/>
    </row>
    <row r="16" spans="1:16" s="743" customFormat="1" ht="96.8" x14ac:dyDescent="0.3">
      <c r="A16" s="745" t="s">
        <v>2140</v>
      </c>
      <c r="B16" s="737" t="s">
        <v>2145</v>
      </c>
      <c r="C16" s="746" t="s">
        <v>805</v>
      </c>
      <c r="D16" s="738" t="s">
        <v>805</v>
      </c>
      <c r="E16" s="738" t="s">
        <v>1182</v>
      </c>
      <c r="F16" s="739" t="s">
        <v>2146</v>
      </c>
      <c r="G16" s="783" t="s">
        <v>2147</v>
      </c>
      <c r="H16" s="741" t="s">
        <v>2144</v>
      </c>
      <c r="I16" s="741" t="s">
        <v>1613</v>
      </c>
      <c r="J16" s="741" t="s">
        <v>63</v>
      </c>
      <c r="K16" s="742" t="s">
        <v>63</v>
      </c>
      <c r="L16" s="737" t="s">
        <v>63</v>
      </c>
      <c r="M16" s="737" t="s">
        <v>63</v>
      </c>
      <c r="N16" s="777">
        <v>202</v>
      </c>
      <c r="O16" s="779" t="s">
        <v>1492</v>
      </c>
    </row>
    <row r="17" spans="1:16" s="135" customFormat="1" ht="96.8" x14ac:dyDescent="0.3">
      <c r="A17" s="129" t="s">
        <v>2140</v>
      </c>
      <c r="B17" s="126" t="s">
        <v>2148</v>
      </c>
      <c r="C17" s="622" t="s">
        <v>804</v>
      </c>
      <c r="D17" s="612" t="s">
        <v>1389</v>
      </c>
      <c r="E17" s="612" t="s">
        <v>1182</v>
      </c>
      <c r="F17" s="133" t="s">
        <v>2149</v>
      </c>
      <c r="G17" s="134" t="s">
        <v>2150</v>
      </c>
      <c r="H17" s="272" t="s">
        <v>63</v>
      </c>
      <c r="I17" s="272" t="s">
        <v>1613</v>
      </c>
      <c r="J17" s="272" t="s">
        <v>63</v>
      </c>
      <c r="K17" s="129" t="s">
        <v>63</v>
      </c>
      <c r="L17" s="126" t="s">
        <v>63</v>
      </c>
      <c r="M17" s="126" t="s">
        <v>63</v>
      </c>
      <c r="N17" s="130">
        <v>202</v>
      </c>
      <c r="O17" s="295" t="s">
        <v>1492</v>
      </c>
    </row>
    <row r="18" spans="1:16" s="743" customFormat="1" ht="84.7" x14ac:dyDescent="0.3">
      <c r="A18" s="737" t="s">
        <v>2069</v>
      </c>
      <c r="B18" s="737" t="s">
        <v>2151</v>
      </c>
      <c r="C18" s="746" t="s">
        <v>805</v>
      </c>
      <c r="D18" s="738" t="s">
        <v>805</v>
      </c>
      <c r="E18" s="738" t="s">
        <v>1182</v>
      </c>
      <c r="F18" s="739" t="s">
        <v>2152</v>
      </c>
      <c r="G18" s="740" t="s">
        <v>326</v>
      </c>
      <c r="H18" s="737" t="s">
        <v>2153</v>
      </c>
      <c r="I18" s="741" t="s">
        <v>2154</v>
      </c>
      <c r="J18" s="741" t="s">
        <v>63</v>
      </c>
      <c r="K18" s="742" t="s">
        <v>63</v>
      </c>
      <c r="L18" s="742" t="s">
        <v>63</v>
      </c>
      <c r="M18" s="742" t="s">
        <v>63</v>
      </c>
      <c r="N18" s="737">
        <v>202</v>
      </c>
      <c r="O18" s="779" t="s">
        <v>1239</v>
      </c>
    </row>
    <row r="19" spans="1:16" s="743" customFormat="1" ht="84.7" x14ac:dyDescent="0.3">
      <c r="A19" s="737" t="s">
        <v>2069</v>
      </c>
      <c r="B19" s="737" t="s">
        <v>2155</v>
      </c>
      <c r="C19" s="746" t="s">
        <v>805</v>
      </c>
      <c r="D19" s="738" t="s">
        <v>805</v>
      </c>
      <c r="E19" s="738" t="s">
        <v>1182</v>
      </c>
      <c r="F19" s="739" t="s">
        <v>2156</v>
      </c>
      <c r="G19" s="740" t="s">
        <v>328</v>
      </c>
      <c r="H19" s="737" t="s">
        <v>2157</v>
      </c>
      <c r="I19" s="741" t="s">
        <v>2158</v>
      </c>
      <c r="J19" s="741" t="s">
        <v>63</v>
      </c>
      <c r="K19" s="742" t="s">
        <v>63</v>
      </c>
      <c r="L19" s="742" t="s">
        <v>63</v>
      </c>
      <c r="M19" s="742" t="s">
        <v>63</v>
      </c>
      <c r="N19" s="737">
        <v>202</v>
      </c>
      <c r="O19" s="779" t="s">
        <v>1239</v>
      </c>
    </row>
    <row r="20" spans="1:16" s="743" customFormat="1" ht="96.8" x14ac:dyDescent="0.3">
      <c r="A20" s="737" t="s">
        <v>2069</v>
      </c>
      <c r="B20" s="737" t="s">
        <v>2159</v>
      </c>
      <c r="C20" s="746" t="s">
        <v>805</v>
      </c>
      <c r="D20" s="738" t="s">
        <v>805</v>
      </c>
      <c r="E20" s="738" t="s">
        <v>1182</v>
      </c>
      <c r="F20" s="737" t="s">
        <v>2160</v>
      </c>
      <c r="G20" s="740" t="s">
        <v>798</v>
      </c>
      <c r="H20" s="737" t="s">
        <v>1639</v>
      </c>
      <c r="I20" s="737" t="s">
        <v>2161</v>
      </c>
      <c r="J20" s="741" t="s">
        <v>63</v>
      </c>
      <c r="K20" s="742" t="s">
        <v>63</v>
      </c>
      <c r="L20" s="742" t="s">
        <v>63</v>
      </c>
      <c r="M20" s="742" t="s">
        <v>63</v>
      </c>
      <c r="N20" s="737">
        <v>202</v>
      </c>
      <c r="O20" s="779" t="s">
        <v>1239</v>
      </c>
    </row>
    <row r="21" spans="1:16" s="135" customFormat="1" ht="12.1" x14ac:dyDescent="0.3">
      <c r="B21" s="129"/>
      <c r="C21" s="126"/>
      <c r="D21" s="126"/>
      <c r="E21" s="126"/>
      <c r="F21" s="127"/>
      <c r="G21" s="126"/>
      <c r="H21" s="126"/>
      <c r="I21" s="272"/>
      <c r="J21" s="126"/>
      <c r="K21" s="126"/>
      <c r="L21" s="126"/>
      <c r="M21" s="126"/>
      <c r="N21" s="129"/>
      <c r="O21" s="396"/>
      <c r="P21" s="397"/>
    </row>
    <row r="22" spans="1:16" s="135" customFormat="1" ht="12.1" x14ac:dyDescent="0.3">
      <c r="B22" s="129"/>
      <c r="C22" s="126"/>
      <c r="D22" s="126"/>
      <c r="E22" s="126"/>
      <c r="F22" s="127"/>
      <c r="G22" s="126"/>
      <c r="H22" s="126"/>
      <c r="I22" s="272"/>
      <c r="J22" s="126"/>
      <c r="K22" s="126"/>
      <c r="L22" s="126"/>
      <c r="M22" s="126"/>
      <c r="N22" s="129"/>
      <c r="O22" s="396"/>
      <c r="P22" s="397"/>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ET-G006-IRS-01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ET-G006</v>
      </c>
      <c r="F24" s="56" t="str" cm="1">
        <f t="array" ref="F24">IF($C24="","",INDEX('List of Test Cases'!C:C,MATCH(CONCATENATE($C24,$C$1),'List of Test Cases'!$Q:$Q,0),))</f>
        <v>ET-G006-IRS-01</v>
      </c>
      <c r="G24" s="56" t="str" cm="1">
        <f t="array" aca="1" ref="G24" ca="1">IF($C24="","",INDEX('List of Test Cases'!G:G,MATCH(CONCATENATE($C24,$C$1),'List of Test Cases'!$Q:$Q,0),))</f>
        <v>Execute Initial Registration - Gas - Secured Active (Domestic)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ET-G006-IRS-02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ET-G006</v>
      </c>
      <c r="F25" s="56" t="str" cm="1">
        <f t="array" ref="F25">IF($C25="","",INDEX('List of Test Cases'!C:C,MATCH(CONCATENATE($C25,$C$1),'List of Test Cases'!$Q:$Q,0),))</f>
        <v>ET-G006-IRS-02</v>
      </c>
      <c r="G25" s="56" t="str" cm="1">
        <f t="array" aca="1" ref="G25" ca="1">IF($C25="","",INDEX('List of Test Cases'!G:G,MATCH(CONCATENATE($C25,$C$1),'List of Test Cases'!$Q:$Q,0),))</f>
        <v>Execute Initial Registration - Gas - Secured Active (Non-Domestic)</v>
      </c>
      <c r="H25" s="56" t="str" cm="1">
        <f t="array" ref="H25">IF($C25="","",INDEX('List of Test Cases'!A:A,MATCH(CONCATENATE($C25,$C$1),'List of Test Cases'!$Q:$Q,0),))</f>
        <v>Initial Registration &amp; Update Successful</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sheetData>
  <autoFilter ref="B13:P13" xr:uid="{E25C8E05-9934-469E-B9DE-5F8B9825E0C7}"/>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3A70113-234E-4F78-AC73-9BC2CB59DE12}">
          <x14:formula1>
            <xm:f>'C:\Users\KrantiNaik\Library\Containers\com.microsoft.Excel\Data\Documents\4360A61E\[SIT Test Scenarios Master List v0.16.xlsx]Priority'!#REF!</xm:f>
          </x14:formula1>
          <xm:sqref>H23:I23</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C5889-9893-4861-8C9E-565DDAA6057B}">
  <sheetPr codeName="Sheet39"/>
  <dimension ref="A1:P162"/>
  <sheetViews>
    <sheetView showGridLines="0" showRuler="0" topLeftCell="A2" zoomScaleNormal="100" zoomScalePageLayoutView="150" workbookViewId="0">
      <pane xSplit="7" topLeftCell="H1" activePane="topRight" state="frozen"/>
      <selection pane="topRight" activeCell="B13" sqref="B13:B19"/>
    </sheetView>
  </sheetViews>
  <sheetFormatPr defaultColWidth="8.88671875" defaultRowHeight="20.3" customHeight="1" x14ac:dyDescent="0.25"/>
  <cols>
    <col min="1" max="1" width="0" style="198" hidden="1" customWidth="1"/>
    <col min="2" max="2" width="20.33203125" style="213" customWidth="1"/>
    <col min="3" max="3" width="32.88671875" style="213" customWidth="1"/>
    <col min="4" max="4" width="13.5546875" style="213" bestFit="1" customWidth="1"/>
    <col min="5" max="5" width="12" style="214" bestFit="1" customWidth="1"/>
    <col min="6" max="6" width="15.33203125" style="198" bestFit="1" customWidth="1"/>
    <col min="7" max="7" width="52.33203125" style="198" customWidth="1"/>
    <col min="8" max="8" width="32.88671875" style="198" bestFit="1" customWidth="1"/>
    <col min="9" max="10" width="36.44140625" style="198" customWidth="1"/>
    <col min="11" max="11" width="15.44140625" style="198" bestFit="1" customWidth="1"/>
    <col min="12" max="12" width="16.109375" style="198" customWidth="1"/>
    <col min="13" max="13" width="20" style="198" bestFit="1" customWidth="1"/>
    <col min="14" max="14" width="34.5546875" style="198" bestFit="1" customWidth="1"/>
    <col min="15" max="15" width="20.33203125" style="198" bestFit="1" customWidth="1"/>
    <col min="16" max="16" width="41.88671875" style="198" customWidth="1"/>
    <col min="17" max="16384" width="8.88671875" style="198"/>
  </cols>
  <sheetData>
    <row r="1" spans="1:16" ht="39.049999999999997" customHeight="1" x14ac:dyDescent="0.25">
      <c r="B1" s="322" t="s">
        <v>388</v>
      </c>
      <c r="C1" s="196" t="s">
        <v>854</v>
      </c>
      <c r="D1" s="442"/>
      <c r="E1" s="197"/>
      <c r="F1" s="98"/>
      <c r="G1" s="197"/>
      <c r="H1" s="197"/>
      <c r="I1" s="197"/>
      <c r="J1" s="197"/>
      <c r="K1" s="197"/>
      <c r="L1" s="197"/>
      <c r="M1" s="197"/>
      <c r="N1" s="197"/>
      <c r="O1" s="435"/>
      <c r="P1" s="436"/>
    </row>
    <row r="2" spans="1:16" ht="14.4" x14ac:dyDescent="0.25">
      <c r="B2" s="322" t="s">
        <v>390</v>
      </c>
      <c r="C2" s="1301" t="s">
        <v>652</v>
      </c>
      <c r="D2" s="1302"/>
      <c r="E2" s="1302"/>
      <c r="F2" s="1302"/>
      <c r="G2" s="1302"/>
      <c r="H2" s="197"/>
      <c r="I2" s="197"/>
      <c r="J2" s="197"/>
      <c r="K2" s="197"/>
      <c r="L2" s="197"/>
      <c r="M2" s="197"/>
      <c r="N2" s="197"/>
      <c r="O2" s="435"/>
      <c r="P2" s="436"/>
    </row>
    <row r="3" spans="1:16" ht="12.1" x14ac:dyDescent="0.25">
      <c r="B3" s="1235" t="s">
        <v>392</v>
      </c>
      <c r="C3" s="1303" t="s">
        <v>2162</v>
      </c>
      <c r="D3" s="1304"/>
      <c r="E3" s="1304"/>
      <c r="F3" s="1304"/>
      <c r="G3" s="1304"/>
      <c r="H3" s="640"/>
      <c r="I3" s="640"/>
      <c r="J3" s="640"/>
      <c r="K3" s="640"/>
      <c r="L3" s="640"/>
      <c r="M3" s="640"/>
      <c r="N3" s="640"/>
      <c r="O3" s="437"/>
      <c r="P3" s="438"/>
    </row>
    <row r="4" spans="1:16" ht="12.1" x14ac:dyDescent="0.25">
      <c r="B4" s="1236"/>
      <c r="C4" s="1305"/>
      <c r="D4" s="1306"/>
      <c r="E4" s="1306"/>
      <c r="F4" s="1306"/>
      <c r="G4" s="1306"/>
      <c r="H4" s="641"/>
      <c r="I4" s="641"/>
      <c r="J4" s="641"/>
      <c r="K4" s="641"/>
      <c r="L4" s="641"/>
      <c r="M4" s="641"/>
      <c r="N4" s="641"/>
      <c r="P4" s="439"/>
    </row>
    <row r="5" spans="1:16" ht="12.1" x14ac:dyDescent="0.25">
      <c r="B5" s="1236"/>
      <c r="C5" s="1305"/>
      <c r="D5" s="1306"/>
      <c r="E5" s="1306"/>
      <c r="F5" s="1306"/>
      <c r="G5" s="1306"/>
      <c r="H5" s="641"/>
      <c r="I5" s="641"/>
      <c r="J5" s="641"/>
      <c r="K5" s="641"/>
      <c r="L5" s="641"/>
      <c r="M5" s="641"/>
      <c r="N5" s="641"/>
      <c r="P5" s="439"/>
    </row>
    <row r="6" spans="1:16" ht="12.1" x14ac:dyDescent="0.25">
      <c r="B6" s="1236"/>
      <c r="C6" s="1305"/>
      <c r="D6" s="1306"/>
      <c r="E6" s="1306"/>
      <c r="F6" s="1306"/>
      <c r="G6" s="1306"/>
      <c r="H6" s="641"/>
      <c r="I6" s="641"/>
      <c r="J6" s="641"/>
      <c r="K6" s="641"/>
      <c r="L6" s="641"/>
      <c r="M6" s="641"/>
      <c r="N6" s="641"/>
      <c r="O6" s="440"/>
      <c r="P6" s="441"/>
    </row>
    <row r="7" spans="1:16" ht="12.1" x14ac:dyDescent="0.25">
      <c r="B7" s="1237"/>
      <c r="C7" s="1307"/>
      <c r="D7" s="1308"/>
      <c r="E7" s="1308"/>
      <c r="F7" s="1308"/>
      <c r="G7" s="1308"/>
      <c r="H7" s="642"/>
      <c r="I7" s="642"/>
      <c r="J7" s="642"/>
      <c r="K7" s="642"/>
      <c r="L7" s="642"/>
      <c r="M7" s="642"/>
      <c r="N7" s="642"/>
      <c r="O7" s="435"/>
      <c r="P7" s="436"/>
    </row>
    <row r="8" spans="1:16" ht="56.3" customHeight="1" x14ac:dyDescent="0.25">
      <c r="B8" s="322" t="s">
        <v>394</v>
      </c>
      <c r="C8" s="1301" t="s">
        <v>2163</v>
      </c>
      <c r="D8" s="1302"/>
      <c r="E8" s="1302"/>
      <c r="F8" s="1302"/>
      <c r="G8" s="1302"/>
      <c r="H8" s="197"/>
      <c r="I8" s="197"/>
      <c r="J8" s="197"/>
      <c r="K8" s="197"/>
      <c r="L8" s="197"/>
      <c r="M8" s="197"/>
      <c r="N8" s="197"/>
      <c r="O8" s="435"/>
      <c r="P8" s="436"/>
    </row>
    <row r="9" spans="1:16" ht="14.4" x14ac:dyDescent="0.25">
      <c r="B9" s="322" t="s">
        <v>396</v>
      </c>
      <c r="C9" s="1301" t="s">
        <v>63</v>
      </c>
      <c r="D9" s="1302"/>
      <c r="E9" s="1302"/>
      <c r="F9" s="1302"/>
      <c r="G9" s="1302"/>
      <c r="H9" s="442"/>
      <c r="I9" s="442"/>
      <c r="J9" s="534"/>
      <c r="K9" s="534"/>
      <c r="L9" s="534"/>
      <c r="M9" s="534"/>
      <c r="N9" s="534"/>
      <c r="O9" s="435"/>
      <c r="P9" s="436"/>
    </row>
    <row r="10" spans="1:16" ht="46.55" hidden="1" customHeight="1" x14ac:dyDescent="0.25">
      <c r="B10" s="322" t="s">
        <v>445</v>
      </c>
      <c r="C10" s="1301" t="s">
        <v>655</v>
      </c>
      <c r="D10" s="1302"/>
      <c r="E10" s="1302"/>
      <c r="F10" s="1302"/>
      <c r="G10" s="1302"/>
      <c r="H10" s="511" t="e">
        <f t="array" ref="H10">_xlfn.TEXTJOIN(", ",TRUE,IF((E14:E100="Y")*(B20:B100&lt;&gt;""),B20:B100,""))</f>
        <v>#N/A</v>
      </c>
      <c r="I10" s="197"/>
      <c r="J10" s="197"/>
      <c r="K10" s="197"/>
      <c r="L10" s="197"/>
      <c r="M10" s="197"/>
      <c r="N10" s="197"/>
      <c r="O10" s="435"/>
      <c r="P10" s="436"/>
    </row>
    <row r="11" spans="1:16" ht="14.4" x14ac:dyDescent="0.25">
      <c r="B11" s="322" t="s">
        <v>398</v>
      </c>
      <c r="C11" s="1301" t="s">
        <v>63</v>
      </c>
      <c r="D11" s="1302"/>
      <c r="E11" s="1302"/>
      <c r="F11" s="1302"/>
      <c r="G11" s="1302"/>
      <c r="H11" s="197"/>
      <c r="I11" s="197"/>
      <c r="J11" s="197"/>
      <c r="K11" s="197"/>
      <c r="L11" s="197"/>
      <c r="M11" s="197"/>
      <c r="N11" s="197"/>
      <c r="O11" s="435"/>
      <c r="P11" s="436"/>
    </row>
    <row r="12" spans="1:16" ht="20.3" customHeight="1" x14ac:dyDescent="0.25">
      <c r="B12" s="1299" t="s">
        <v>1175</v>
      </c>
      <c r="C12" s="1300"/>
      <c r="D12" s="1300"/>
      <c r="E12" s="1300"/>
      <c r="F12" s="1300"/>
      <c r="G12" s="1300"/>
      <c r="H12" s="1300"/>
      <c r="I12" s="1300"/>
      <c r="J12" s="1300"/>
      <c r="K12" s="1300"/>
      <c r="L12" s="1300"/>
      <c r="M12" s="1300"/>
      <c r="N12" s="1300"/>
      <c r="O12" s="435"/>
      <c r="P12" s="436"/>
    </row>
    <row r="13" spans="1:16" s="199"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99" customFormat="1" ht="169.35" x14ac:dyDescent="0.3">
      <c r="A14" s="126" t="s">
        <v>2134</v>
      </c>
      <c r="B14" s="126" t="s">
        <v>2135</v>
      </c>
      <c r="C14" s="622" t="s">
        <v>805</v>
      </c>
      <c r="D14" s="612" t="s">
        <v>804</v>
      </c>
      <c r="E14" s="612" t="s">
        <v>1264</v>
      </c>
      <c r="F14" s="133" t="s">
        <v>2164</v>
      </c>
      <c r="G14" s="127" t="s">
        <v>324</v>
      </c>
      <c r="H14" s="200" t="s">
        <v>1283</v>
      </c>
      <c r="I14" s="203" t="s">
        <v>2165</v>
      </c>
      <c r="J14" s="220"/>
      <c r="K14" s="200"/>
      <c r="L14" s="126" t="s">
        <v>2166</v>
      </c>
      <c r="M14" s="129" t="s">
        <v>2167</v>
      </c>
      <c r="N14" s="205">
        <v>202</v>
      </c>
      <c r="O14" s="212"/>
    </row>
    <row r="15" spans="1:16" s="210" customFormat="1" ht="96.8" x14ac:dyDescent="0.3">
      <c r="A15" s="132" t="s">
        <v>2140</v>
      </c>
      <c r="B15" s="126" t="s">
        <v>2141</v>
      </c>
      <c r="C15" s="622" t="s">
        <v>804</v>
      </c>
      <c r="D15" s="612" t="s">
        <v>804</v>
      </c>
      <c r="E15" s="612" t="s">
        <v>1182</v>
      </c>
      <c r="F15" s="133" t="s">
        <v>2142</v>
      </c>
      <c r="G15" s="134" t="s">
        <v>2143</v>
      </c>
      <c r="H15" s="272" t="s">
        <v>2144</v>
      </c>
      <c r="I15" s="272" t="s">
        <v>1613</v>
      </c>
      <c r="J15" s="209" t="s">
        <v>63</v>
      </c>
      <c r="K15" s="210" t="s">
        <v>63</v>
      </c>
      <c r="L15" s="200" t="s">
        <v>63</v>
      </c>
      <c r="M15" s="200" t="s">
        <v>63</v>
      </c>
      <c r="N15" s="205">
        <v>202</v>
      </c>
      <c r="O15" s="109"/>
    </row>
    <row r="16" spans="1:16" s="210" customFormat="1" ht="96.8" x14ac:dyDescent="0.3">
      <c r="A16" s="136" t="s">
        <v>2140</v>
      </c>
      <c r="B16" s="126" t="s">
        <v>2168</v>
      </c>
      <c r="C16" s="622" t="s">
        <v>804</v>
      </c>
      <c r="D16" s="612" t="s">
        <v>1389</v>
      </c>
      <c r="E16" s="612" t="s">
        <v>1182</v>
      </c>
      <c r="F16" s="201" t="s">
        <v>2169</v>
      </c>
      <c r="G16" s="208" t="s">
        <v>2150</v>
      </c>
      <c r="H16" s="272" t="s">
        <v>63</v>
      </c>
      <c r="I16" s="272" t="s">
        <v>1613</v>
      </c>
      <c r="J16" s="209" t="s">
        <v>63</v>
      </c>
      <c r="K16" s="204" t="s">
        <v>63</v>
      </c>
      <c r="L16" s="200" t="s">
        <v>63</v>
      </c>
      <c r="M16" s="200" t="s">
        <v>63</v>
      </c>
      <c r="N16" s="205">
        <v>202</v>
      </c>
      <c r="O16" s="106" t="s">
        <v>1492</v>
      </c>
    </row>
    <row r="17" spans="1:16" s="797" customFormat="1" ht="58.5" customHeight="1" x14ac:dyDescent="0.3">
      <c r="A17" s="737" t="s">
        <v>2069</v>
      </c>
      <c r="B17" s="737" t="s">
        <v>2170</v>
      </c>
      <c r="C17" s="746" t="s">
        <v>805</v>
      </c>
      <c r="D17" s="738" t="s">
        <v>805</v>
      </c>
      <c r="E17" s="738" t="s">
        <v>1182</v>
      </c>
      <c r="F17" s="739" t="s">
        <v>2171</v>
      </c>
      <c r="G17" s="740" t="s">
        <v>330</v>
      </c>
      <c r="H17" s="796" t="s">
        <v>2172</v>
      </c>
      <c r="I17" s="795" t="s">
        <v>2173</v>
      </c>
      <c r="J17" s="795" t="s">
        <v>63</v>
      </c>
      <c r="K17" s="801" t="s">
        <v>63</v>
      </c>
      <c r="L17" s="801" t="s">
        <v>63</v>
      </c>
      <c r="M17" s="801" t="s">
        <v>63</v>
      </c>
      <c r="N17" s="796">
        <v>202</v>
      </c>
      <c r="O17" s="796" t="s">
        <v>1239</v>
      </c>
    </row>
    <row r="18" spans="1:16" s="797" customFormat="1" ht="58.5" customHeight="1" x14ac:dyDescent="0.3">
      <c r="A18" s="737" t="s">
        <v>2069</v>
      </c>
      <c r="B18" s="737" t="s">
        <v>2174</v>
      </c>
      <c r="C18" s="746" t="s">
        <v>805</v>
      </c>
      <c r="D18" s="738" t="s">
        <v>805</v>
      </c>
      <c r="E18" s="738" t="s">
        <v>1182</v>
      </c>
      <c r="F18" s="739" t="s">
        <v>2175</v>
      </c>
      <c r="G18" s="740" t="s">
        <v>332</v>
      </c>
      <c r="H18" s="796" t="s">
        <v>63</v>
      </c>
      <c r="I18" s="795" t="s">
        <v>2176</v>
      </c>
      <c r="J18" s="795" t="s">
        <v>63</v>
      </c>
      <c r="K18" s="801" t="s">
        <v>63</v>
      </c>
      <c r="L18" s="801" t="s">
        <v>63</v>
      </c>
      <c r="M18" s="801" t="s">
        <v>63</v>
      </c>
      <c r="N18" s="796">
        <v>202</v>
      </c>
      <c r="O18" s="796" t="s">
        <v>1239</v>
      </c>
    </row>
    <row r="19" spans="1:16" s="797" customFormat="1" ht="58.5" customHeight="1" x14ac:dyDescent="0.3">
      <c r="A19" s="737" t="s">
        <v>2069</v>
      </c>
      <c r="B19" s="737" t="s">
        <v>2159</v>
      </c>
      <c r="C19" s="746" t="s">
        <v>805</v>
      </c>
      <c r="D19" s="738" t="s">
        <v>805</v>
      </c>
      <c r="E19" s="738" t="s">
        <v>1182</v>
      </c>
      <c r="F19" s="737" t="s">
        <v>2160</v>
      </c>
      <c r="G19" s="740" t="s">
        <v>798</v>
      </c>
      <c r="H19" s="796" t="s">
        <v>1639</v>
      </c>
      <c r="I19" s="796" t="s">
        <v>2161</v>
      </c>
      <c r="J19" s="795" t="s">
        <v>63</v>
      </c>
      <c r="K19" s="801" t="s">
        <v>63</v>
      </c>
      <c r="L19" s="801" t="s">
        <v>63</v>
      </c>
      <c r="M19" s="801" t="s">
        <v>63</v>
      </c>
      <c r="N19" s="796">
        <v>202</v>
      </c>
      <c r="O19" s="796" t="s">
        <v>1239</v>
      </c>
    </row>
    <row r="20" spans="1:16" s="210" customFormat="1" ht="12.1" x14ac:dyDescent="0.3">
      <c r="B20" s="204"/>
      <c r="C20" s="200"/>
      <c r="D20" s="200"/>
      <c r="E20" s="200"/>
      <c r="F20" s="202"/>
      <c r="G20" s="200"/>
      <c r="H20" s="200"/>
      <c r="I20" s="209"/>
      <c r="J20" s="200"/>
      <c r="K20" s="200"/>
      <c r="L20" s="200"/>
      <c r="M20" s="200"/>
      <c r="N20" s="432"/>
      <c r="O20" s="433"/>
      <c r="P20" s="397"/>
    </row>
    <row r="21" spans="1:16" s="210" customFormat="1" ht="12.1" x14ac:dyDescent="0.3">
      <c r="B21" s="204"/>
      <c r="C21" s="200"/>
      <c r="D21" s="200"/>
      <c r="E21" s="200"/>
      <c r="F21" s="202"/>
      <c r="G21" s="200"/>
      <c r="H21" s="200"/>
      <c r="I21" s="209"/>
      <c r="J21" s="200"/>
      <c r="K21" s="200"/>
      <c r="L21" s="200"/>
      <c r="M21" s="200"/>
      <c r="N21" s="432"/>
      <c r="O21" s="433"/>
      <c r="P21" s="397"/>
    </row>
    <row r="22" spans="1:16" s="55" customFormat="1" ht="28.8" x14ac:dyDescent="0.3">
      <c r="B22" s="330" t="s">
        <v>431</v>
      </c>
      <c r="C22" s="269" t="s">
        <v>433</v>
      </c>
      <c r="D22" s="330" t="s">
        <v>435</v>
      </c>
      <c r="E22" s="598" t="s">
        <v>1201</v>
      </c>
      <c r="F22" s="597" t="s">
        <v>437</v>
      </c>
      <c r="G22" s="596" t="s">
        <v>368</v>
      </c>
      <c r="H22" s="598" t="s">
        <v>360</v>
      </c>
      <c r="I22" s="330"/>
      <c r="J22" s="330"/>
      <c r="K22" s="269"/>
      <c r="L22" s="58"/>
      <c r="M22" s="58"/>
      <c r="N22" s="58"/>
      <c r="O22" s="604"/>
      <c r="P22" s="604"/>
    </row>
    <row r="23" spans="1:16" s="54" customFormat="1" ht="12.1" x14ac:dyDescent="0.3">
      <c r="B23" s="599">
        <v>1</v>
      </c>
      <c r="C23" s="325" t="str" cm="1">
        <f t="array" ref="C23">IFERROR(INDEX('List of Test Cases'!C:C,SMALL(IF('List of Test Cases'!E:E=$C$1,ROW('List of Test Cases'!E:E) - ROW(INDEX('List of Test Cases'!E:E,1,1))+1),B23)),"")</f>
        <v>ET-E005-IRS-01</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ET-E005</v>
      </c>
      <c r="F23" s="56" t="str" cm="1">
        <f t="array" ref="F23">IF($C23="","",INDEX('List of Test Cases'!C:C,MATCH(CONCATENATE($C23,$C$1),'List of Test Cases'!$Q:$Q,0),))</f>
        <v>ET-E005-IRS-01</v>
      </c>
      <c r="G23" s="56" t="str" cm="1">
        <f t="array" aca="1" ref="G23" ca="1">IF($C23="","",INDEX('List of Test Cases'!G:G,MATCH(CONCATENATE($C23,$C$1),'List of Test Cases'!$Q:$Q,0),))</f>
        <v>Execute Initial Registration - Electricity - Secured Active (Domestic)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24.2" x14ac:dyDescent="0.3">
      <c r="B24" s="602">
        <v>2</v>
      </c>
      <c r="C24" s="325" t="str" cm="1">
        <f t="array" ref="C24">IFERROR(INDEX('List of Test Cases'!C:C,SMALL(IF('List of Test Cases'!E:E=$C$1,ROW('List of Test Cases'!E:E) - ROW(INDEX('List of Test Cases'!E:E,1,1))+1),B24)),"")</f>
        <v>ET-E005-IRS-02</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ET-E005</v>
      </c>
      <c r="F24" s="56" t="str" cm="1">
        <f t="array" ref="F24">IF($C24="","",INDEX('List of Test Cases'!C:C,MATCH(CONCATENATE($C24,$C$1),'List of Test Cases'!$Q:$Q,0),))</f>
        <v>ET-E005-IRS-02</v>
      </c>
      <c r="G24" s="56" t="str" cm="1">
        <f t="array" aca="1" ref="G24" ca="1">IF($C24="","",INDEX('List of Test Cases'!G:G,MATCH(CONCATENATE($C24,$C$1),'List of Test Cases'!$Q:$Q,0),))</f>
        <v>Execute Initial Registration - Electricity - Secured Active (Non-Domestic)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13.85" x14ac:dyDescent="0.3">
      <c r="B25" s="602">
        <v>3</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4</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5</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6</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7</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8</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9</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10</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11</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12</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30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50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20.3" customHeight="1" x14ac:dyDescent="0.25">
      <c r="F73" s="215"/>
    </row>
    <row r="74" spans="2:16" ht="20.3" customHeight="1" x14ac:dyDescent="0.25">
      <c r="F74" s="215"/>
    </row>
    <row r="75" spans="2:16" ht="20.3" customHeight="1" x14ac:dyDescent="0.25">
      <c r="F75" s="215"/>
    </row>
    <row r="76" spans="2:16" ht="20.3" customHeight="1" x14ac:dyDescent="0.25">
      <c r="F76" s="215"/>
    </row>
    <row r="77" spans="2:16" ht="20.3" customHeight="1" x14ac:dyDescent="0.25">
      <c r="F77" s="215"/>
    </row>
    <row r="78" spans="2:16" ht="20.3" customHeight="1" x14ac:dyDescent="0.25">
      <c r="F78" s="215"/>
    </row>
    <row r="79" spans="2:16" ht="20.3" customHeight="1" x14ac:dyDescent="0.25">
      <c r="F79" s="215"/>
    </row>
    <row r="80" spans="2:16" ht="20.3" customHeight="1" x14ac:dyDescent="0.25">
      <c r="F80" s="215"/>
    </row>
    <row r="81" spans="6:6" ht="20.3" customHeight="1" x14ac:dyDescent="0.25">
      <c r="F81" s="215"/>
    </row>
    <row r="82" spans="6:6" ht="20.3" customHeight="1" x14ac:dyDescent="0.25">
      <c r="F82" s="215"/>
    </row>
    <row r="83" spans="6:6" ht="20.3" customHeight="1" x14ac:dyDescent="0.25">
      <c r="F83" s="215"/>
    </row>
    <row r="84" spans="6:6" ht="20.3" customHeight="1" x14ac:dyDescent="0.25">
      <c r="F84" s="215"/>
    </row>
    <row r="85" spans="6:6" ht="20.3" customHeight="1" x14ac:dyDescent="0.25">
      <c r="F85" s="215"/>
    </row>
    <row r="86" spans="6:6" ht="20.3" customHeight="1" x14ac:dyDescent="0.25">
      <c r="F86" s="215"/>
    </row>
    <row r="87" spans="6:6" ht="20.3" customHeight="1" x14ac:dyDescent="0.25">
      <c r="F87" s="215"/>
    </row>
    <row r="88" spans="6:6" ht="20.3" customHeight="1" x14ac:dyDescent="0.25">
      <c r="F88" s="215"/>
    </row>
    <row r="89" spans="6:6" ht="20.3" customHeight="1" x14ac:dyDescent="0.25">
      <c r="F89" s="215"/>
    </row>
    <row r="90" spans="6:6" ht="20.3" customHeight="1" x14ac:dyDescent="0.25">
      <c r="F90" s="215"/>
    </row>
    <row r="91" spans="6:6" ht="20.3" customHeight="1" x14ac:dyDescent="0.25">
      <c r="F91" s="215"/>
    </row>
    <row r="92" spans="6:6" ht="20.3" customHeight="1" x14ac:dyDescent="0.25">
      <c r="F92" s="215"/>
    </row>
    <row r="93" spans="6:6" ht="20.3" customHeight="1" x14ac:dyDescent="0.25">
      <c r="F93" s="215"/>
    </row>
    <row r="94" spans="6:6" ht="20.3" customHeight="1" x14ac:dyDescent="0.25">
      <c r="F94" s="215"/>
    </row>
    <row r="95" spans="6:6" ht="20.3" customHeight="1" x14ac:dyDescent="0.25">
      <c r="F95" s="215"/>
    </row>
    <row r="96" spans="6:6" ht="20.3" customHeight="1" x14ac:dyDescent="0.25">
      <c r="F96" s="215"/>
    </row>
    <row r="97" spans="6:6" ht="20.3" customHeight="1" x14ac:dyDescent="0.25">
      <c r="F97" s="215"/>
    </row>
    <row r="98" spans="6:6" ht="20.3" customHeight="1" x14ac:dyDescent="0.25">
      <c r="F98" s="215"/>
    </row>
    <row r="99" spans="6:6" ht="20.3" customHeight="1" x14ac:dyDescent="0.25">
      <c r="F99" s="215"/>
    </row>
    <row r="100" spans="6:6" ht="20.3" customHeight="1" x14ac:dyDescent="0.25">
      <c r="F100" s="215"/>
    </row>
    <row r="101" spans="6:6" ht="20.3" customHeight="1" x14ac:dyDescent="0.25">
      <c r="F101" s="215"/>
    </row>
    <row r="102" spans="6:6" ht="20.3" customHeight="1" x14ac:dyDescent="0.25">
      <c r="F102" s="215"/>
    </row>
    <row r="103" spans="6:6" ht="20.3" customHeight="1" x14ac:dyDescent="0.25">
      <c r="F103" s="215"/>
    </row>
    <row r="104" spans="6:6" ht="20.3" customHeight="1" x14ac:dyDescent="0.25">
      <c r="F104" s="215"/>
    </row>
    <row r="105" spans="6:6" ht="20.3" customHeight="1" x14ac:dyDescent="0.25">
      <c r="F105" s="215"/>
    </row>
    <row r="106" spans="6:6" ht="20.3" customHeight="1" x14ac:dyDescent="0.25">
      <c r="F106" s="215"/>
    </row>
    <row r="107" spans="6:6" ht="20.3" customHeight="1" x14ac:dyDescent="0.25">
      <c r="F107" s="215"/>
    </row>
    <row r="108" spans="6:6" ht="20.3" customHeight="1" x14ac:dyDescent="0.25">
      <c r="F108" s="215"/>
    </row>
    <row r="109" spans="6:6" ht="20.3" customHeight="1" x14ac:dyDescent="0.25">
      <c r="F109" s="215"/>
    </row>
    <row r="110" spans="6:6" ht="20.3" customHeight="1" x14ac:dyDescent="0.25">
      <c r="F110" s="215"/>
    </row>
    <row r="111" spans="6:6" ht="20.3" customHeight="1" x14ac:dyDescent="0.25">
      <c r="F111" s="215"/>
    </row>
    <row r="112" spans="6:6" ht="20.3" customHeight="1" x14ac:dyDescent="0.25">
      <c r="F112" s="215"/>
    </row>
    <row r="113" spans="6:6" ht="20.3" customHeight="1" x14ac:dyDescent="0.25">
      <c r="F113" s="215"/>
    </row>
    <row r="114" spans="6:6" ht="20.3" customHeight="1" x14ac:dyDescent="0.25">
      <c r="F114" s="215"/>
    </row>
    <row r="115" spans="6:6" ht="20.3" customHeight="1" x14ac:dyDescent="0.25">
      <c r="F115" s="215"/>
    </row>
    <row r="116" spans="6:6" ht="20.3" customHeight="1" x14ac:dyDescent="0.25">
      <c r="F116" s="215"/>
    </row>
    <row r="117" spans="6:6" ht="20.3" customHeight="1" x14ac:dyDescent="0.25">
      <c r="F117" s="215"/>
    </row>
    <row r="118" spans="6:6" ht="20.3" customHeight="1" x14ac:dyDescent="0.25">
      <c r="F118" s="215"/>
    </row>
    <row r="119" spans="6:6" ht="20.3" customHeight="1" x14ac:dyDescent="0.25">
      <c r="F119" s="215"/>
    </row>
    <row r="120" spans="6:6" ht="20.3" customHeight="1" x14ac:dyDescent="0.25">
      <c r="F120" s="215"/>
    </row>
    <row r="121" spans="6:6" ht="20.3" customHeight="1" x14ac:dyDescent="0.25">
      <c r="F121" s="215"/>
    </row>
    <row r="122" spans="6:6" ht="20.3" customHeight="1" x14ac:dyDescent="0.25">
      <c r="F122" s="215"/>
    </row>
    <row r="123" spans="6:6" ht="20.3" customHeight="1" x14ac:dyDescent="0.25">
      <c r="F123" s="215"/>
    </row>
    <row r="124" spans="6:6" ht="20.3" customHeight="1" x14ac:dyDescent="0.25">
      <c r="F124" s="215"/>
    </row>
    <row r="125" spans="6:6" ht="20.3" customHeight="1" x14ac:dyDescent="0.25">
      <c r="F125" s="215"/>
    </row>
    <row r="126" spans="6:6" ht="20.3" customHeight="1" x14ac:dyDescent="0.25">
      <c r="F126" s="215"/>
    </row>
    <row r="127" spans="6:6" ht="20.3" customHeight="1" x14ac:dyDescent="0.25">
      <c r="F127" s="215"/>
    </row>
    <row r="128" spans="6:6" ht="20.3" customHeight="1" x14ac:dyDescent="0.25">
      <c r="F128" s="215"/>
    </row>
    <row r="129" spans="6:6" ht="20.3" customHeight="1" x14ac:dyDescent="0.25">
      <c r="F129" s="215"/>
    </row>
    <row r="130" spans="6:6" ht="20.3" customHeight="1" x14ac:dyDescent="0.25">
      <c r="F130" s="215"/>
    </row>
    <row r="131" spans="6:6" ht="20.3" customHeight="1" x14ac:dyDescent="0.25">
      <c r="F131" s="215"/>
    </row>
    <row r="132" spans="6:6" ht="20.3" customHeight="1" x14ac:dyDescent="0.25">
      <c r="F132" s="215"/>
    </row>
    <row r="133" spans="6:6" ht="20.3" customHeight="1" x14ac:dyDescent="0.25">
      <c r="F133" s="215"/>
    </row>
    <row r="134" spans="6:6" ht="20.3" customHeight="1" x14ac:dyDescent="0.25">
      <c r="F134" s="215"/>
    </row>
    <row r="135" spans="6:6" ht="20.3" customHeight="1" x14ac:dyDescent="0.25">
      <c r="F135" s="215"/>
    </row>
    <row r="136" spans="6:6" ht="20.3" customHeight="1" x14ac:dyDescent="0.25">
      <c r="F136" s="215"/>
    </row>
    <row r="137" spans="6:6" ht="20.3" customHeight="1" x14ac:dyDescent="0.25">
      <c r="F137" s="215"/>
    </row>
    <row r="138" spans="6:6" ht="20.3" customHeight="1" x14ac:dyDescent="0.25">
      <c r="F138" s="215"/>
    </row>
    <row r="139" spans="6:6" ht="20.3" customHeight="1" x14ac:dyDescent="0.25">
      <c r="F139" s="215"/>
    </row>
    <row r="140" spans="6:6" ht="20.3" customHeight="1" x14ac:dyDescent="0.25">
      <c r="F140" s="215"/>
    </row>
    <row r="141" spans="6:6" ht="20.3" customHeight="1" x14ac:dyDescent="0.25">
      <c r="F141" s="215"/>
    </row>
    <row r="142" spans="6:6" ht="20.3" customHeight="1" x14ac:dyDescent="0.25">
      <c r="F142" s="215"/>
    </row>
    <row r="143" spans="6:6" ht="20.3" customHeight="1" x14ac:dyDescent="0.25">
      <c r="F143" s="215"/>
    </row>
    <row r="144" spans="6:6" ht="20.3" customHeight="1" x14ac:dyDescent="0.25">
      <c r="F144" s="215"/>
    </row>
    <row r="145" spans="6:6" ht="20.3" customHeight="1" x14ac:dyDescent="0.25">
      <c r="F145" s="215"/>
    </row>
    <row r="146" spans="6:6" ht="20.3" customHeight="1" x14ac:dyDescent="0.25">
      <c r="F146" s="215"/>
    </row>
    <row r="147" spans="6:6" ht="20.3" customHeight="1" x14ac:dyDescent="0.25">
      <c r="F147" s="215"/>
    </row>
    <row r="148" spans="6:6" ht="20.3" customHeight="1" x14ac:dyDescent="0.25">
      <c r="F148" s="215"/>
    </row>
    <row r="149" spans="6:6" ht="20.3" customHeight="1" x14ac:dyDescent="0.25">
      <c r="F149" s="215"/>
    </row>
    <row r="150" spans="6:6" ht="20.3" customHeight="1" x14ac:dyDescent="0.25">
      <c r="F150" s="215"/>
    </row>
    <row r="151" spans="6:6" ht="20.3" customHeight="1" x14ac:dyDescent="0.25">
      <c r="F151" s="215"/>
    </row>
    <row r="152" spans="6:6" ht="20.3" customHeight="1" x14ac:dyDescent="0.25">
      <c r="F152" s="215"/>
    </row>
    <row r="153" spans="6:6" ht="20.3" customHeight="1" x14ac:dyDescent="0.25">
      <c r="F153" s="215"/>
    </row>
    <row r="154" spans="6:6" ht="20.3" customHeight="1" x14ac:dyDescent="0.25">
      <c r="F154" s="215"/>
    </row>
    <row r="155" spans="6:6" ht="20.3" customHeight="1" x14ac:dyDescent="0.25">
      <c r="F155" s="215"/>
    </row>
    <row r="156" spans="6:6" ht="20.3" customHeight="1" x14ac:dyDescent="0.25">
      <c r="F156" s="215"/>
    </row>
    <row r="157" spans="6:6" ht="20.3" customHeight="1" x14ac:dyDescent="0.25">
      <c r="F157" s="215"/>
    </row>
    <row r="158" spans="6:6" ht="20.3" customHeight="1" x14ac:dyDescent="0.25">
      <c r="F158" s="215"/>
    </row>
    <row r="159" spans="6:6" ht="20.3" customHeight="1" x14ac:dyDescent="0.25">
      <c r="F159" s="215"/>
    </row>
    <row r="160" spans="6:6" ht="20.3" customHeight="1" x14ac:dyDescent="0.25">
      <c r="F160" s="215"/>
    </row>
    <row r="161" spans="6:6" ht="20.3" customHeight="1" x14ac:dyDescent="0.25">
      <c r="F161" s="215"/>
    </row>
    <row r="162" spans="6:6" ht="20.3" customHeight="1" x14ac:dyDescent="0.25">
      <c r="F162" s="215"/>
    </row>
  </sheetData>
  <autoFilter ref="B13:P13" xr:uid="{19D9089E-C7EA-49A8-BE03-874D3A6F6B7C}"/>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437A6B-4DBB-45B0-8AEF-385DADBEB6D3}">
          <x14:formula1>
            <xm:f>'C:\Users\KrantiNaik\Library\Containers\com.microsoft.Excel\Data\Documents\4360A61E\[SIT Test Scenarios Master List v0.16.xlsx]Priority'!#REF!</xm:f>
          </x14:formula1>
          <xm:sqref>H22:I22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912C6-6458-442A-9B81-65D4BA304A32}">
  <sheetPr codeName="Sheet40"/>
  <dimension ref="A1:P167"/>
  <sheetViews>
    <sheetView showGridLines="0" showRuler="0" zoomScaleNormal="100" zoomScalePageLayoutView="171" workbookViewId="0">
      <pane xSplit="7" topLeftCell="L1" activePane="topRight" state="frozen"/>
      <selection pane="topRight"/>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49.5546875" style="152" customWidth="1"/>
    <col min="8" max="8" width="39.33203125" style="152" bestFit="1" customWidth="1"/>
    <col min="9" max="9" width="36.44140625" style="152" customWidth="1"/>
    <col min="10" max="10" width="39.88671875" style="152" customWidth="1"/>
    <col min="11" max="11" width="15.44140625" style="152" bestFit="1" customWidth="1"/>
    <col min="12" max="12" width="29.109375" style="152" bestFit="1" customWidth="1"/>
    <col min="13" max="13" width="27.5546875" style="152" bestFit="1" customWidth="1"/>
    <col min="14" max="14" width="21.109375" style="152" customWidth="1"/>
    <col min="15" max="15" width="20.33203125" style="152" bestFit="1" customWidth="1"/>
    <col min="16" max="16" width="43.6640625" style="152" customWidth="1"/>
    <col min="17" max="16384" width="10.109375" style="152"/>
  </cols>
  <sheetData>
    <row r="1" spans="1:16" ht="39.049999999999997" customHeight="1" x14ac:dyDescent="0.25">
      <c r="B1" s="322" t="s">
        <v>388</v>
      </c>
      <c r="C1" s="149" t="s">
        <v>848</v>
      </c>
      <c r="D1" s="386"/>
      <c r="E1" s="150"/>
      <c r="F1" s="98"/>
      <c r="G1" s="150"/>
      <c r="H1" s="150"/>
      <c r="I1" s="150"/>
      <c r="J1" s="150"/>
      <c r="K1" s="150"/>
      <c r="L1" s="150"/>
      <c r="M1" s="150"/>
      <c r="N1" s="150"/>
      <c r="O1" s="387"/>
      <c r="P1" s="388"/>
    </row>
    <row r="2" spans="1:16" ht="14.4" x14ac:dyDescent="0.25">
      <c r="B2" s="322" t="s">
        <v>390</v>
      </c>
      <c r="C2" s="1274" t="s">
        <v>658</v>
      </c>
      <c r="D2" s="1275"/>
      <c r="E2" s="1275"/>
      <c r="F2" s="1275"/>
      <c r="G2" s="1275"/>
      <c r="H2" s="150"/>
      <c r="I2" s="150"/>
      <c r="J2" s="150"/>
      <c r="K2" s="150"/>
      <c r="L2" s="150"/>
      <c r="M2" s="150"/>
      <c r="N2" s="150"/>
      <c r="O2" s="387"/>
      <c r="P2" s="388"/>
    </row>
    <row r="3" spans="1:16" ht="12.1" x14ac:dyDescent="0.25">
      <c r="B3" s="1235" t="s">
        <v>392</v>
      </c>
      <c r="C3" s="1276" t="s">
        <v>2177</v>
      </c>
      <c r="D3" s="1277"/>
      <c r="E3" s="1277"/>
      <c r="F3" s="1277"/>
      <c r="G3" s="1277"/>
      <c r="H3" s="623"/>
      <c r="I3" s="623"/>
      <c r="J3" s="623"/>
      <c r="K3" s="623"/>
      <c r="L3" s="623"/>
      <c r="M3" s="623"/>
      <c r="N3" s="623"/>
      <c r="O3" s="389"/>
      <c r="P3" s="390"/>
    </row>
    <row r="4" spans="1:16" ht="12.1" x14ac:dyDescent="0.25">
      <c r="B4" s="1236"/>
      <c r="C4" s="1278"/>
      <c r="D4" s="1279"/>
      <c r="E4" s="1279"/>
      <c r="F4" s="1279"/>
      <c r="G4" s="1279"/>
      <c r="H4" s="624"/>
      <c r="I4" s="624"/>
      <c r="J4" s="624"/>
      <c r="K4" s="624"/>
      <c r="L4" s="624"/>
      <c r="M4" s="624"/>
      <c r="N4" s="624"/>
      <c r="P4" s="391"/>
    </row>
    <row r="5" spans="1:16" ht="12.1" x14ac:dyDescent="0.25">
      <c r="B5" s="1236"/>
      <c r="C5" s="1278"/>
      <c r="D5" s="1279"/>
      <c r="E5" s="1279"/>
      <c r="F5" s="1279"/>
      <c r="G5" s="1279"/>
      <c r="H5" s="624"/>
      <c r="I5" s="624"/>
      <c r="J5" s="624"/>
      <c r="K5" s="624"/>
      <c r="L5" s="624"/>
      <c r="M5" s="624"/>
      <c r="N5" s="624"/>
      <c r="P5" s="391"/>
    </row>
    <row r="6" spans="1:16" ht="12.1" x14ac:dyDescent="0.25">
      <c r="B6" s="1236"/>
      <c r="C6" s="1278"/>
      <c r="D6" s="1279"/>
      <c r="E6" s="1279"/>
      <c r="F6" s="1279"/>
      <c r="G6" s="1279"/>
      <c r="H6" s="624"/>
      <c r="I6" s="624"/>
      <c r="J6" s="624"/>
      <c r="K6" s="624"/>
      <c r="L6" s="624"/>
      <c r="M6" s="624"/>
      <c r="N6" s="624"/>
      <c r="P6" s="391"/>
    </row>
    <row r="7" spans="1:16" ht="12.1" x14ac:dyDescent="0.25">
      <c r="B7" s="1237"/>
      <c r="C7" s="1280"/>
      <c r="D7" s="1281"/>
      <c r="E7" s="1281"/>
      <c r="F7" s="1281"/>
      <c r="G7" s="1281"/>
      <c r="H7" s="625"/>
      <c r="I7" s="625"/>
      <c r="J7" s="625"/>
      <c r="K7" s="625"/>
      <c r="L7" s="625"/>
      <c r="M7" s="625"/>
      <c r="N7" s="625"/>
      <c r="O7" s="392"/>
      <c r="P7" s="393"/>
    </row>
    <row r="8" spans="1:16" ht="14.4" x14ac:dyDescent="0.25">
      <c r="B8" s="322" t="s">
        <v>394</v>
      </c>
      <c r="C8" s="1274" t="s">
        <v>2178</v>
      </c>
      <c r="D8" s="1275"/>
      <c r="E8" s="1275"/>
      <c r="F8" s="1275"/>
      <c r="G8" s="1275"/>
      <c r="H8" s="150"/>
      <c r="I8" s="150"/>
      <c r="J8" s="150"/>
      <c r="K8" s="150"/>
      <c r="L8" s="150"/>
      <c r="M8" s="150"/>
      <c r="N8" s="150"/>
      <c r="O8" s="387"/>
      <c r="P8" s="388"/>
    </row>
    <row r="9" spans="1:16" ht="14.4" x14ac:dyDescent="0.25">
      <c r="B9" s="322" t="s">
        <v>396</v>
      </c>
      <c r="C9" s="1274" t="s">
        <v>63</v>
      </c>
      <c r="D9" s="1275"/>
      <c r="E9" s="1275"/>
      <c r="F9" s="1275"/>
      <c r="G9" s="1275"/>
      <c r="H9" s="386"/>
      <c r="I9" s="386"/>
      <c r="J9" s="532"/>
      <c r="K9" s="532"/>
      <c r="L9" s="532"/>
      <c r="M9" s="532"/>
      <c r="N9" s="532"/>
      <c r="O9" s="387"/>
      <c r="P9" s="388"/>
    </row>
    <row r="10" spans="1:16" ht="57.75" hidden="1" customHeight="1" x14ac:dyDescent="0.25">
      <c r="B10" s="322" t="s">
        <v>445</v>
      </c>
      <c r="C10" s="1274" t="s">
        <v>661</v>
      </c>
      <c r="D10" s="1275"/>
      <c r="E10" s="1275"/>
      <c r="F10" s="1275"/>
      <c r="G10" s="1275"/>
      <c r="H10" s="511" t="e">
        <f t="array" ref="H10">_xlfn.TEXTJOIN(", ",TRUE,IF((E14:E100="Y")*(B23:B100&lt;&gt;""),B23:B100,""))</f>
        <v>#N/A</v>
      </c>
      <c r="I10" s="150"/>
      <c r="J10" s="150"/>
      <c r="K10" s="150"/>
      <c r="L10" s="150"/>
      <c r="M10" s="150"/>
      <c r="N10" s="150"/>
      <c r="O10" s="387"/>
      <c r="P10" s="388"/>
    </row>
    <row r="11" spans="1:16" ht="14.4" x14ac:dyDescent="0.25">
      <c r="B11" s="322" t="s">
        <v>398</v>
      </c>
      <c r="C11" s="1274" t="s">
        <v>63</v>
      </c>
      <c r="D11" s="1275"/>
      <c r="E11" s="1275"/>
      <c r="F11" s="1275"/>
      <c r="G11" s="1275"/>
      <c r="H11" s="150"/>
      <c r="I11" s="150"/>
      <c r="J11" s="150"/>
      <c r="K11" s="150"/>
      <c r="L11" s="150"/>
      <c r="M11" s="150"/>
      <c r="N11" s="150"/>
      <c r="O11" s="387"/>
      <c r="P11" s="388"/>
    </row>
    <row r="12" spans="1:16" ht="20.3" customHeight="1" x14ac:dyDescent="0.25">
      <c r="B12" s="1272" t="s">
        <v>1175</v>
      </c>
      <c r="C12" s="1273"/>
      <c r="D12" s="1273"/>
      <c r="E12" s="1273"/>
      <c r="F12" s="1273"/>
      <c r="G12" s="1273"/>
      <c r="H12" s="1273"/>
      <c r="I12" s="1273"/>
      <c r="J12" s="1273"/>
      <c r="K12" s="1273"/>
      <c r="L12" s="1273"/>
      <c r="M12" s="1273"/>
      <c r="N12" s="1273"/>
      <c r="O12" s="387"/>
      <c r="P12" s="388"/>
    </row>
    <row r="13" spans="1:16" s="153"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49" customFormat="1" ht="84.7" x14ac:dyDescent="0.3">
      <c r="A14" s="696">
        <v>1.7</v>
      </c>
      <c r="B14" s="744" t="s">
        <v>2179</v>
      </c>
      <c r="C14" s="747" t="s">
        <v>805</v>
      </c>
      <c r="D14" s="738" t="s">
        <v>805</v>
      </c>
      <c r="E14" s="738" t="s">
        <v>1264</v>
      </c>
      <c r="F14" s="698" t="s">
        <v>2180</v>
      </c>
      <c r="G14" s="802" t="s">
        <v>1184</v>
      </c>
      <c r="H14" s="803" t="s">
        <v>1771</v>
      </c>
      <c r="I14" s="701" t="s">
        <v>1355</v>
      </c>
      <c r="J14" s="803" t="s">
        <v>63</v>
      </c>
      <c r="K14" s="701" t="s">
        <v>63</v>
      </c>
      <c r="L14" s="803" t="s">
        <v>63</v>
      </c>
      <c r="M14" s="701" t="s">
        <v>63</v>
      </c>
      <c r="N14" s="804" t="s">
        <v>63</v>
      </c>
      <c r="O14" s="805"/>
    </row>
    <row r="15" spans="1:16" s="754" customFormat="1" ht="96.8" x14ac:dyDescent="0.3">
      <c r="A15" s="697" t="s">
        <v>2181</v>
      </c>
      <c r="B15" s="697" t="s">
        <v>2182</v>
      </c>
      <c r="C15" s="755" t="s">
        <v>805</v>
      </c>
      <c r="D15" s="738" t="s">
        <v>805</v>
      </c>
      <c r="E15" s="738" t="s">
        <v>1182</v>
      </c>
      <c r="F15" s="698" t="s">
        <v>2183</v>
      </c>
      <c r="G15" s="750" t="s">
        <v>324</v>
      </c>
      <c r="H15" s="697" t="s">
        <v>1755</v>
      </c>
      <c r="I15" s="751" t="s">
        <v>2184</v>
      </c>
      <c r="J15" s="752" t="s">
        <v>63</v>
      </c>
      <c r="K15" s="697" t="s">
        <v>63</v>
      </c>
      <c r="L15" s="703" t="s">
        <v>63</v>
      </c>
      <c r="M15" s="703" t="s">
        <v>63</v>
      </c>
      <c r="N15" s="703" t="s">
        <v>63</v>
      </c>
      <c r="O15" s="753"/>
    </row>
    <row r="16" spans="1:16" s="749" customFormat="1" ht="72.599999999999994" x14ac:dyDescent="0.3">
      <c r="A16" s="696">
        <v>1.7</v>
      </c>
      <c r="B16" s="697" t="s">
        <v>2185</v>
      </c>
      <c r="C16" s="755" t="s">
        <v>805</v>
      </c>
      <c r="D16" s="738" t="s">
        <v>805</v>
      </c>
      <c r="E16" s="738" t="s">
        <v>1182</v>
      </c>
      <c r="F16" s="698" t="s">
        <v>2186</v>
      </c>
      <c r="G16" s="699" t="s">
        <v>798</v>
      </c>
      <c r="H16" s="697" t="s">
        <v>2187</v>
      </c>
      <c r="I16" s="751" t="s">
        <v>2188</v>
      </c>
      <c r="J16" s="752" t="s">
        <v>63</v>
      </c>
      <c r="K16" s="697" t="s">
        <v>63</v>
      </c>
      <c r="L16" s="703" t="s">
        <v>63</v>
      </c>
      <c r="M16" s="703" t="s">
        <v>63</v>
      </c>
      <c r="N16" s="703" t="s">
        <v>63</v>
      </c>
      <c r="O16" s="704"/>
    </row>
    <row r="17" spans="1:16" s="766" customFormat="1" ht="60.5" x14ac:dyDescent="0.3">
      <c r="A17" s="697" t="s">
        <v>2189</v>
      </c>
      <c r="B17" s="697" t="s">
        <v>2190</v>
      </c>
      <c r="C17" s="755" t="s">
        <v>805</v>
      </c>
      <c r="D17" s="738" t="s">
        <v>805</v>
      </c>
      <c r="E17" s="738" t="s">
        <v>1182</v>
      </c>
      <c r="F17" s="698" t="s">
        <v>2191</v>
      </c>
      <c r="G17" s="699" t="s">
        <v>346</v>
      </c>
      <c r="H17" s="700" t="s">
        <v>63</v>
      </c>
      <c r="I17" s="806" t="s">
        <v>1613</v>
      </c>
      <c r="J17" s="752" t="s">
        <v>63</v>
      </c>
      <c r="K17" s="697" t="s">
        <v>63</v>
      </c>
      <c r="L17" s="752" t="s">
        <v>63</v>
      </c>
      <c r="M17" s="697" t="s">
        <v>63</v>
      </c>
      <c r="N17" s="703" t="s">
        <v>63</v>
      </c>
      <c r="O17" s="704" t="s">
        <v>2192</v>
      </c>
    </row>
    <row r="18" spans="1:16" s="766" customFormat="1" ht="84.7" x14ac:dyDescent="0.3">
      <c r="A18" s="697" t="s">
        <v>2193</v>
      </c>
      <c r="B18" s="697" t="s">
        <v>2194</v>
      </c>
      <c r="C18" s="755" t="s">
        <v>805</v>
      </c>
      <c r="D18" s="738" t="s">
        <v>805</v>
      </c>
      <c r="E18" s="738" t="s">
        <v>1182</v>
      </c>
      <c r="F18" s="698" t="s">
        <v>2195</v>
      </c>
      <c r="G18" s="699" t="s">
        <v>1184</v>
      </c>
      <c r="H18" s="700" t="s">
        <v>63</v>
      </c>
      <c r="I18" s="806" t="s">
        <v>1613</v>
      </c>
      <c r="J18" s="752" t="s">
        <v>63</v>
      </c>
      <c r="K18" s="697" t="s">
        <v>63</v>
      </c>
      <c r="L18" s="752" t="s">
        <v>63</v>
      </c>
      <c r="M18" s="697" t="s">
        <v>63</v>
      </c>
      <c r="N18" s="703" t="s">
        <v>63</v>
      </c>
      <c r="O18" s="704"/>
    </row>
    <row r="19" spans="1:16" s="766" customFormat="1" ht="72.599999999999994" x14ac:dyDescent="0.3">
      <c r="A19" s="697" t="s">
        <v>2196</v>
      </c>
      <c r="B19" s="697" t="s">
        <v>2197</v>
      </c>
      <c r="C19" s="755" t="s">
        <v>805</v>
      </c>
      <c r="D19" s="738" t="s">
        <v>805</v>
      </c>
      <c r="E19" s="738" t="s">
        <v>1182</v>
      </c>
      <c r="F19" s="698" t="s">
        <v>2198</v>
      </c>
      <c r="G19" s="699" t="s">
        <v>2147</v>
      </c>
      <c r="H19" s="700" t="s">
        <v>63</v>
      </c>
      <c r="I19" s="806" t="s">
        <v>1613</v>
      </c>
      <c r="J19" s="752" t="s">
        <v>63</v>
      </c>
      <c r="K19" s="697" t="s">
        <v>63</v>
      </c>
      <c r="L19" s="703" t="s">
        <v>63</v>
      </c>
      <c r="M19" s="703" t="s">
        <v>63</v>
      </c>
      <c r="N19" s="703" t="s">
        <v>63</v>
      </c>
      <c r="O19" s="704" t="s">
        <v>2192</v>
      </c>
    </row>
    <row r="20" spans="1:16" s="766" customFormat="1" ht="60.5" x14ac:dyDescent="0.3">
      <c r="A20" s="697" t="s">
        <v>2199</v>
      </c>
      <c r="B20" s="697" t="s">
        <v>2200</v>
      </c>
      <c r="C20" s="755" t="s">
        <v>805</v>
      </c>
      <c r="D20" s="738" t="s">
        <v>805</v>
      </c>
      <c r="E20" s="738" t="s">
        <v>1182</v>
      </c>
      <c r="F20" s="698" t="s">
        <v>2201</v>
      </c>
      <c r="G20" s="699" t="s">
        <v>326</v>
      </c>
      <c r="H20" s="700" t="s">
        <v>63</v>
      </c>
      <c r="I20" s="700" t="s">
        <v>2202</v>
      </c>
      <c r="J20" s="752" t="s">
        <v>63</v>
      </c>
      <c r="K20" s="697" t="s">
        <v>63</v>
      </c>
      <c r="L20" s="703" t="s">
        <v>63</v>
      </c>
      <c r="M20" s="697" t="s">
        <v>63</v>
      </c>
      <c r="N20" s="697" t="s">
        <v>63</v>
      </c>
      <c r="O20" s="779" t="s">
        <v>1239</v>
      </c>
    </row>
    <row r="21" spans="1:16" s="749" customFormat="1" ht="48.4" x14ac:dyDescent="0.3">
      <c r="A21" s="807" t="s">
        <v>2203</v>
      </c>
      <c r="B21" s="697" t="s">
        <v>2204</v>
      </c>
      <c r="C21" s="755" t="s">
        <v>805</v>
      </c>
      <c r="D21" s="738" t="s">
        <v>805</v>
      </c>
      <c r="E21" s="738" t="s">
        <v>1182</v>
      </c>
      <c r="F21" s="698" t="s">
        <v>2205</v>
      </c>
      <c r="G21" s="699" t="s">
        <v>326</v>
      </c>
      <c r="H21" s="700" t="s">
        <v>63</v>
      </c>
      <c r="I21" s="700" t="s">
        <v>2204</v>
      </c>
      <c r="J21" s="700" t="s">
        <v>2206</v>
      </c>
      <c r="K21" s="702" t="s">
        <v>2207</v>
      </c>
      <c r="L21" s="703" t="s">
        <v>63</v>
      </c>
      <c r="M21" s="703" t="s">
        <v>63</v>
      </c>
      <c r="N21" s="703" t="s">
        <v>63</v>
      </c>
      <c r="O21" s="779" t="s">
        <v>1239</v>
      </c>
    </row>
    <row r="22" spans="1:16" s="749" customFormat="1" ht="60.5" x14ac:dyDescent="0.3">
      <c r="A22" s="807" t="s">
        <v>2208</v>
      </c>
      <c r="B22" s="697" t="s">
        <v>2209</v>
      </c>
      <c r="C22" s="755" t="s">
        <v>805</v>
      </c>
      <c r="D22" s="738" t="s">
        <v>805</v>
      </c>
      <c r="E22" s="738" t="s">
        <v>1182</v>
      </c>
      <c r="F22" s="698" t="s">
        <v>2210</v>
      </c>
      <c r="G22" s="699" t="s">
        <v>324</v>
      </c>
      <c r="H22" s="700" t="s">
        <v>63</v>
      </c>
      <c r="I22" s="700" t="s">
        <v>2211</v>
      </c>
      <c r="J22" s="752" t="s">
        <v>63</v>
      </c>
      <c r="K22" s="697" t="s">
        <v>63</v>
      </c>
      <c r="L22" s="703" t="s">
        <v>63</v>
      </c>
      <c r="M22" s="703" t="s">
        <v>63</v>
      </c>
      <c r="N22" s="703" t="s">
        <v>63</v>
      </c>
      <c r="O22" s="703"/>
    </row>
    <row r="23" spans="1:16" s="161" customFormat="1" ht="12.1" x14ac:dyDescent="0.3">
      <c r="B23" s="154"/>
      <c r="C23" s="154"/>
      <c r="D23" s="154"/>
      <c r="E23" s="155"/>
      <c r="F23" s="156"/>
      <c r="G23" s="157"/>
      <c r="H23" s="154"/>
      <c r="I23" s="157"/>
      <c r="J23" s="159"/>
      <c r="K23" s="157"/>
      <c r="L23" s="159"/>
      <c r="M23" s="160"/>
      <c r="N23" s="109"/>
      <c r="O23" s="159"/>
      <c r="P23" s="159"/>
    </row>
    <row r="24" spans="1:16" s="161" customFormat="1" ht="12.1" x14ac:dyDescent="0.3">
      <c r="B24" s="166"/>
      <c r="C24" s="154"/>
      <c r="D24" s="154"/>
      <c r="E24" s="155"/>
      <c r="F24" s="162"/>
      <c r="G24" s="154"/>
      <c r="H24" s="154"/>
      <c r="I24" s="157"/>
      <c r="J24" s="159"/>
      <c r="K24" s="159"/>
      <c r="L24" s="159"/>
      <c r="M24" s="154"/>
      <c r="N24" s="166"/>
      <c r="O24" s="159"/>
      <c r="P24" s="159"/>
    </row>
    <row r="25" spans="1:16"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6" s="54" customFormat="1" ht="12.1" x14ac:dyDescent="0.3">
      <c r="B26" s="599">
        <v>1</v>
      </c>
      <c r="C26" s="325" t="str" cm="1">
        <f t="array" ref="C26">IFERROR(INDEX('List of Test Cases'!C:C,SMALL(IF('List of Test Cases'!E:E=$C$1,ROW('List of Test Cases'!E:E) - ROW(INDEX('List of Test Cases'!E:E,1,1))+1),B26)),"")</f>
        <v>ET-G006-IRS-01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ET-G006</v>
      </c>
      <c r="F26" s="56" t="str" cm="1">
        <f t="array" ref="F26">IF($C26="","",INDEX('List of Test Cases'!C:C,MATCH(CONCATENATE($C26,$C$1),'List of Test Cases'!$Q:$Q,0),))</f>
        <v>ET-G006-IRS-01</v>
      </c>
      <c r="G26" s="56" t="str" cm="1">
        <f t="array" aca="1" ref="G26" ca="1">IF($C26="","",INDEX('List of Test Cases'!G:G,MATCH(CONCATENATE($C26,$C$1),'List of Test Cases'!$Q:$Q,0),))</f>
        <v>Post Execution of Initial Registration - Gas (Domestic)</v>
      </c>
      <c r="H26" s="56" t="str" cm="1">
        <f t="array" ref="H26">IF($C26="","",INDEX('List of Test Cases'!A:A,MATCH(CONCATENATE($C26,$C$1),'List of Test Cases'!$Q:$Q,0),))</f>
        <v>Initial Registration &amp; Update Successful</v>
      </c>
      <c r="I26" s="601"/>
      <c r="J26" s="601"/>
      <c r="K26" s="47"/>
      <c r="L26" s="47"/>
      <c r="M26" s="47"/>
      <c r="N26" s="47"/>
      <c r="O26" s="56"/>
      <c r="P26" s="56"/>
    </row>
    <row r="27" spans="1:16" s="55" customFormat="1" ht="13.85" x14ac:dyDescent="0.3">
      <c r="B27" s="602">
        <v>2</v>
      </c>
      <c r="C27" s="325" t="str" cm="1">
        <f t="array" ref="C27">IFERROR(INDEX('List of Test Cases'!C:C,SMALL(IF('List of Test Cases'!E:E=$C$1,ROW('List of Test Cases'!E:E) - ROW(INDEX('List of Test Cases'!E:E,1,1))+1),B27)),"")</f>
        <v>ET-G006-IRS-02</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ET-G006</v>
      </c>
      <c r="F27" s="56" t="str" cm="1">
        <f t="array" ref="F27">IF($C27="","",INDEX('List of Test Cases'!C:C,MATCH(CONCATENATE($C27,$C$1),'List of Test Cases'!$Q:$Q,0),))</f>
        <v>ET-G006-IRS-02</v>
      </c>
      <c r="G27" s="56" t="str" cm="1">
        <f t="array" aca="1" ref="G27" ca="1">IF($C27="","",INDEX('List of Test Cases'!G:G,MATCH(CONCATENATE($C27,$C$1),'List of Test Cases'!$Q:$Q,0),))</f>
        <v>Post Execution of Initial Registration - Gas (Non-Domestic)</v>
      </c>
      <c r="H27" s="56" t="str" cm="1">
        <f t="array" ref="H27">IF($C27="","",INDEX('List of Test Cases'!A:A,MATCH(CONCATENATE($C27,$C$1),'List of Test Cases'!$Q:$Q,0),))</f>
        <v>Initial Registration &amp; Update Successful</v>
      </c>
      <c r="I27" s="601"/>
      <c r="J27" s="601"/>
      <c r="K27" s="47"/>
      <c r="L27" s="47"/>
      <c r="M27" s="47"/>
      <c r="N27" s="47"/>
      <c r="O27" s="56"/>
      <c r="P27" s="56"/>
    </row>
    <row r="28" spans="1:16" s="55" customFormat="1" ht="13.85" x14ac:dyDescent="0.3">
      <c r="B28" s="602">
        <v>3</v>
      </c>
      <c r="C28" s="325" t="str" cm="1">
        <f t="array" ref="C28">IFERROR(INDEX('List of Test Cases'!C:C,SMALL(IF('List of Test Cases'!E:E=$C$1,ROW('List of Test Cases'!E:E) - ROW(INDEX('List of Test Cases'!E:E,1,1))+1),B28)),"")</f>
        <v>ET-GS005-IRS-01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ET-GS005</v>
      </c>
      <c r="F28" s="56" t="str" cm="1">
        <f t="array" ref="F28">IF($C28="","",INDEX('List of Test Cases'!C:C,MATCH(CONCATENATE($C28,$C$1),'List of Test Cases'!$Q:$Q,0),))</f>
        <v>ET-GS005-IRS-01</v>
      </c>
      <c r="G28" s="56" t="str" cm="1">
        <f t="array" aca="1" ref="G28" ca="1">IF($C28="","",INDEX('List of Test Cases'!G:G,MATCH(CONCATENATE($C28,$C$1),'List of Test Cases'!$Q:$Q,0),))</f>
        <v>Post Execution of Initial Registration - Gas</v>
      </c>
      <c r="H28" s="56" t="str" cm="1">
        <f t="array" ref="H28">IF($C28="","",INDEX('List of Test Cases'!A:A,MATCH(CONCATENATE($C28,$C$1),'List of Test Cases'!$Q:$Q,0),))</f>
        <v>Shipper - Initial Registration &amp; Update Successful</v>
      </c>
      <c r="I28" s="601"/>
      <c r="J28" s="601"/>
      <c r="K28" s="47"/>
      <c r="L28" s="47"/>
      <c r="M28" s="47"/>
      <c r="N28" s="47"/>
      <c r="O28" s="56"/>
      <c r="P28" s="56"/>
    </row>
    <row r="29" spans="1:16" s="42" customFormat="1" ht="13.85" x14ac:dyDescent="0.25">
      <c r="B29" s="603">
        <v>4</v>
      </c>
      <c r="C29" s="325" t="str" cm="1">
        <f t="array" ref="C29">IFERROR(INDEX('List of Test Cases'!C:C,SMALL(IF('List of Test Cases'!E:E=$C$1,ROW('List of Test Cases'!E:E) - ROW(INDEX('List of Test Cases'!E:E,1,1))+1),B29)),"")</f>
        <v>ET-GS007-SDRS-01</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ET-GS007</v>
      </c>
      <c r="F29" s="56" t="str" cm="1">
        <f t="array" ref="F29">IF($C29="","",INDEX('List of Test Cases'!C:C,MATCH(CONCATENATE($C29,$C$1),'List of Test Cases'!$Q:$Q,0),))</f>
        <v>ET-GS007-SDRS-01</v>
      </c>
      <c r="G29" s="56" t="str" cm="1">
        <f t="array" aca="1" ref="G29" ca="1">IF($C29="","",INDEX('List of Test Cases'!G:G,MATCH(CONCATENATE($C29,$C$1),'List of Test Cases'!$Q:$Q,0),))</f>
        <v>Post Execution of Initial Registration - Gas</v>
      </c>
      <c r="H29" s="56" t="str" cm="1">
        <f t="array" ref="H29">IF($C29="","",INDEX('List of Test Cases'!A:A,MATCH(CONCATENATE($C29,$C$1),'List of Test Cases'!$Q:$Q,0),))</f>
        <v>Shipper - De-activate Registration Successful</v>
      </c>
      <c r="I29" s="601"/>
      <c r="J29" s="601"/>
      <c r="K29" s="47"/>
      <c r="L29" s="47"/>
      <c r="M29" s="47"/>
      <c r="N29" s="47"/>
      <c r="O29" s="56"/>
      <c r="P29" s="56"/>
    </row>
    <row r="30" spans="1:16" s="42" customFormat="1"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31</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32</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33</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34</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35</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36</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37</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38</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39</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40</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41</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42</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43</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44</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45</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46</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47</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48</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49</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50</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20.3" customHeight="1" x14ac:dyDescent="0.25">
      <c r="F76" s="171"/>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row r="159" spans="6:6" ht="20.3" customHeight="1" x14ac:dyDescent="0.25">
      <c r="F159" s="171"/>
    </row>
    <row r="160" spans="6:6" ht="20.3" customHeight="1" x14ac:dyDescent="0.25">
      <c r="F160" s="171"/>
    </row>
    <row r="161" spans="6:6" ht="20.3" customHeight="1" x14ac:dyDescent="0.25">
      <c r="F161" s="171"/>
    </row>
    <row r="162" spans="6:6" ht="20.3" customHeight="1" x14ac:dyDescent="0.25">
      <c r="F162" s="171"/>
    </row>
    <row r="163" spans="6:6" ht="20.3" customHeight="1" x14ac:dyDescent="0.25">
      <c r="F163" s="171"/>
    </row>
    <row r="164" spans="6:6" ht="20.3" customHeight="1" x14ac:dyDescent="0.25">
      <c r="F164" s="171"/>
    </row>
    <row r="165" spans="6:6" ht="20.3" customHeight="1" x14ac:dyDescent="0.25">
      <c r="F165" s="171"/>
    </row>
    <row r="166" spans="6:6" ht="20.3" customHeight="1" x14ac:dyDescent="0.25">
      <c r="F166" s="171"/>
    </row>
    <row r="167" spans="6:6" ht="20.3" customHeight="1" x14ac:dyDescent="0.25">
      <c r="F167" s="171"/>
    </row>
  </sheetData>
  <autoFilter ref="B13:P13" xr:uid="{65FE890B-9339-488F-8F18-81BAD36FB875}"/>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76311BB-2CF6-4F03-A642-17159268C897}">
          <x14:formula1>
            <xm:f>'C:\Users\KrantiNaik\Library\Containers\com.microsoft.Excel\Data\Documents\4360A61E\[SIT Test Scenarios Master List v0.16.xlsx]Priority'!#REF!</xm:f>
          </x14:formula1>
          <xm:sqref>H25:I25</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FF10-2882-42F8-8119-BB0C991A8A1D}">
  <sheetPr codeName="Sheet41"/>
  <dimension ref="A1:P168"/>
  <sheetViews>
    <sheetView showGridLines="0" showRuler="0" topLeftCell="A20" zoomScale="90" zoomScaleNormal="90" zoomScalePageLayoutView="171" workbookViewId="0">
      <pane xSplit="7" topLeftCell="J1" activePane="topRight" state="frozen"/>
      <selection pane="topRight" activeCell="H16" sqref="H16"/>
    </sheetView>
  </sheetViews>
  <sheetFormatPr defaultColWidth="10.109375" defaultRowHeight="20.3" customHeight="1" x14ac:dyDescent="0.25"/>
  <cols>
    <col min="1" max="1" width="0" style="152" hidden="1" customWidth="1"/>
    <col min="2" max="2" width="20.44140625" style="170" customWidth="1"/>
    <col min="3" max="3" width="37.109375" style="170" customWidth="1"/>
    <col min="4" max="4" width="13.5546875" style="170" bestFit="1" customWidth="1"/>
    <col min="5" max="5" width="12" style="152" bestFit="1" customWidth="1"/>
    <col min="6" max="6" width="15.33203125" style="152" bestFit="1" customWidth="1"/>
    <col min="7" max="7" width="51.5546875" style="152" customWidth="1"/>
    <col min="8" max="8" width="39.6640625" style="152" customWidth="1"/>
    <col min="9" max="9" width="35.5546875" style="152" customWidth="1"/>
    <col min="10" max="10" width="37.6640625" style="152" customWidth="1"/>
    <col min="11" max="11" width="15.44140625" style="152" bestFit="1" customWidth="1"/>
    <col min="12" max="12" width="29.109375" style="152" bestFit="1" customWidth="1"/>
    <col min="13" max="13" width="27.5546875" style="152" bestFit="1" customWidth="1"/>
    <col min="14" max="14" width="22.6640625" style="152" customWidth="1"/>
    <col min="15" max="15" width="20.44140625" style="152" customWidth="1"/>
    <col min="16" max="16" width="43.5546875" style="152" customWidth="1"/>
    <col min="17" max="16384" width="10.109375" style="152"/>
  </cols>
  <sheetData>
    <row r="1" spans="1:15" ht="39.049999999999997" customHeight="1" x14ac:dyDescent="0.25">
      <c r="B1" s="322" t="s">
        <v>388</v>
      </c>
      <c r="C1" s="149" t="s">
        <v>855</v>
      </c>
      <c r="D1" s="386"/>
      <c r="E1" s="150"/>
      <c r="F1" s="98"/>
      <c r="G1" s="150"/>
      <c r="H1" s="150"/>
      <c r="I1" s="150"/>
      <c r="J1" s="150"/>
      <c r="K1" s="150"/>
      <c r="L1" s="150"/>
      <c r="M1" s="150"/>
      <c r="N1" s="151"/>
    </row>
    <row r="2" spans="1:15" ht="14.4" x14ac:dyDescent="0.25">
      <c r="B2" s="322" t="s">
        <v>390</v>
      </c>
      <c r="C2" s="1274" t="s">
        <v>664</v>
      </c>
      <c r="D2" s="1275"/>
      <c r="E2" s="1275"/>
      <c r="F2" s="1275"/>
      <c r="G2" s="1275"/>
      <c r="H2" s="150"/>
      <c r="I2" s="150"/>
      <c r="J2" s="150"/>
      <c r="K2" s="150"/>
      <c r="L2" s="150"/>
      <c r="M2" s="150"/>
      <c r="N2" s="151"/>
    </row>
    <row r="3" spans="1:15" ht="12.1" x14ac:dyDescent="0.25">
      <c r="B3" s="1235" t="s">
        <v>392</v>
      </c>
      <c r="C3" s="1276" t="s">
        <v>2212</v>
      </c>
      <c r="D3" s="1277"/>
      <c r="E3" s="1277"/>
      <c r="F3" s="1277"/>
      <c r="G3" s="1277"/>
      <c r="H3" s="623"/>
      <c r="I3" s="623"/>
      <c r="J3" s="623"/>
      <c r="K3" s="623"/>
      <c r="L3" s="623"/>
      <c r="M3" s="623"/>
      <c r="N3" s="647"/>
    </row>
    <row r="4" spans="1:15" ht="12.1" x14ac:dyDescent="0.25">
      <c r="B4" s="1236"/>
      <c r="C4" s="1278"/>
      <c r="D4" s="1279"/>
      <c r="E4" s="1279"/>
      <c r="F4" s="1279"/>
      <c r="G4" s="1279"/>
      <c r="H4" s="624"/>
      <c r="I4" s="624"/>
      <c r="J4" s="624"/>
      <c r="K4" s="624"/>
      <c r="L4" s="624"/>
      <c r="M4" s="624"/>
      <c r="N4" s="644"/>
    </row>
    <row r="5" spans="1:15" ht="12.1" x14ac:dyDescent="0.25">
      <c r="B5" s="1236"/>
      <c r="C5" s="1278"/>
      <c r="D5" s="1279"/>
      <c r="E5" s="1279"/>
      <c r="F5" s="1279"/>
      <c r="G5" s="1279"/>
      <c r="H5" s="624"/>
      <c r="I5" s="624"/>
      <c r="J5" s="624"/>
      <c r="K5" s="624"/>
      <c r="L5" s="624"/>
      <c r="M5" s="624"/>
      <c r="N5" s="644"/>
    </row>
    <row r="6" spans="1:15" ht="12.1" x14ac:dyDescent="0.25">
      <c r="B6" s="1236"/>
      <c r="C6" s="1278"/>
      <c r="D6" s="1279"/>
      <c r="E6" s="1279"/>
      <c r="F6" s="1279"/>
      <c r="G6" s="1279"/>
      <c r="H6" s="624"/>
      <c r="I6" s="624"/>
      <c r="J6" s="624"/>
      <c r="K6" s="624"/>
      <c r="L6" s="624"/>
      <c r="M6" s="624"/>
      <c r="N6" s="644"/>
    </row>
    <row r="7" spans="1:15" ht="12.1" x14ac:dyDescent="0.25">
      <c r="B7" s="1237"/>
      <c r="C7" s="1280"/>
      <c r="D7" s="1281"/>
      <c r="E7" s="1281"/>
      <c r="F7" s="1281"/>
      <c r="G7" s="1281"/>
      <c r="H7" s="625"/>
      <c r="I7" s="625"/>
      <c r="J7" s="625"/>
      <c r="K7" s="625"/>
      <c r="L7" s="625"/>
      <c r="M7" s="625"/>
      <c r="N7" s="645"/>
    </row>
    <row r="8" spans="1:15" ht="14.4" x14ac:dyDescent="0.25">
      <c r="B8" s="322" t="s">
        <v>394</v>
      </c>
      <c r="C8" s="1274" t="s">
        <v>2178</v>
      </c>
      <c r="D8" s="1275"/>
      <c r="E8" s="1275"/>
      <c r="F8" s="1275"/>
      <c r="G8" s="1275"/>
      <c r="H8" s="150"/>
      <c r="I8" s="150"/>
      <c r="J8" s="150"/>
      <c r="K8" s="150"/>
      <c r="L8" s="150"/>
      <c r="M8" s="150"/>
      <c r="N8" s="151"/>
    </row>
    <row r="9" spans="1:15" ht="14.4" x14ac:dyDescent="0.25">
      <c r="B9" s="322" t="s">
        <v>396</v>
      </c>
      <c r="C9" s="1274" t="s">
        <v>2096</v>
      </c>
      <c r="D9" s="1275"/>
      <c r="E9" s="1275"/>
      <c r="F9" s="1275"/>
      <c r="G9" s="1275"/>
      <c r="H9" s="386"/>
      <c r="I9" s="386"/>
      <c r="J9" s="532"/>
      <c r="K9" s="532"/>
      <c r="L9" s="532"/>
      <c r="M9" s="532"/>
      <c r="N9" s="535"/>
    </row>
    <row r="10" spans="1:15" ht="57.05" hidden="1" customHeight="1" x14ac:dyDescent="0.25">
      <c r="B10" s="322" t="s">
        <v>445</v>
      </c>
      <c r="C10" s="1274" t="s">
        <v>2213</v>
      </c>
      <c r="D10" s="1275"/>
      <c r="E10" s="1275"/>
      <c r="F10" s="1275"/>
      <c r="G10" s="1275"/>
      <c r="H10" s="511" t="e">
        <f t="array" ref="H10">_xlfn.TEXTJOIN(", ",TRUE,IF((E14:E102="Y")*(B24:B102&lt;&gt;""),B24:B102,""))</f>
        <v>#N/A</v>
      </c>
      <c r="I10" s="150"/>
      <c r="J10" s="150"/>
      <c r="K10" s="150"/>
      <c r="L10" s="150"/>
      <c r="M10" s="150"/>
      <c r="N10" s="151"/>
    </row>
    <row r="11" spans="1:15" ht="14.4" x14ac:dyDescent="0.25">
      <c r="B11" s="322" t="s">
        <v>398</v>
      </c>
      <c r="C11" s="1274" t="s">
        <v>63</v>
      </c>
      <c r="D11" s="1275"/>
      <c r="E11" s="1275"/>
      <c r="F11" s="1275"/>
      <c r="G11" s="1275"/>
      <c r="H11" s="150"/>
      <c r="I11" s="150"/>
      <c r="J11" s="150"/>
      <c r="K11" s="150"/>
      <c r="L11" s="150"/>
      <c r="M11" s="150"/>
      <c r="N11" s="151"/>
    </row>
    <row r="12" spans="1:15" ht="20.3" customHeight="1" x14ac:dyDescent="0.25">
      <c r="B12" s="1272" t="s">
        <v>1175</v>
      </c>
      <c r="C12" s="1273"/>
      <c r="D12" s="1273"/>
      <c r="E12" s="1273"/>
      <c r="F12" s="1273"/>
      <c r="G12" s="1273"/>
      <c r="H12" s="1273"/>
      <c r="I12" s="1273"/>
      <c r="J12" s="1273"/>
      <c r="K12" s="1273"/>
      <c r="L12" s="1273"/>
      <c r="M12" s="1273"/>
      <c r="N12" s="1312"/>
    </row>
    <row r="13" spans="1:15" s="153"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5" s="749" customFormat="1" ht="96.8" x14ac:dyDescent="0.3">
      <c r="A14" s="696">
        <v>1.7</v>
      </c>
      <c r="B14" s="744" t="s">
        <v>2179</v>
      </c>
      <c r="C14" s="747" t="s">
        <v>805</v>
      </c>
      <c r="D14" s="738" t="s">
        <v>805</v>
      </c>
      <c r="E14" s="738" t="s">
        <v>1264</v>
      </c>
      <c r="F14" s="698" t="s">
        <v>2180</v>
      </c>
      <c r="G14" s="802" t="s">
        <v>1184</v>
      </c>
      <c r="H14" s="803" t="s">
        <v>1771</v>
      </c>
      <c r="I14" s="701" t="s">
        <v>1355</v>
      </c>
      <c r="J14" s="803" t="s">
        <v>63</v>
      </c>
      <c r="K14" s="701" t="s">
        <v>63</v>
      </c>
      <c r="L14" s="803" t="s">
        <v>63</v>
      </c>
      <c r="M14" s="701" t="s">
        <v>63</v>
      </c>
      <c r="N14" s="804" t="s">
        <v>63</v>
      </c>
      <c r="O14" s="805"/>
    </row>
    <row r="15" spans="1:15" s="754" customFormat="1" ht="108.9" x14ac:dyDescent="0.3">
      <c r="A15" s="697" t="s">
        <v>2181</v>
      </c>
      <c r="B15" s="697" t="s">
        <v>2182</v>
      </c>
      <c r="C15" s="755" t="s">
        <v>805</v>
      </c>
      <c r="D15" s="738" t="s">
        <v>805</v>
      </c>
      <c r="E15" s="738" t="s">
        <v>1182</v>
      </c>
      <c r="F15" s="698" t="s">
        <v>2183</v>
      </c>
      <c r="G15" s="750" t="s">
        <v>324</v>
      </c>
      <c r="H15" s="697" t="s">
        <v>1781</v>
      </c>
      <c r="I15" s="751" t="s">
        <v>2184</v>
      </c>
      <c r="J15" s="752" t="s">
        <v>63</v>
      </c>
      <c r="K15" s="697" t="s">
        <v>63</v>
      </c>
      <c r="L15" s="703" t="s">
        <v>63</v>
      </c>
      <c r="M15" s="703" t="s">
        <v>63</v>
      </c>
      <c r="N15" s="703" t="s">
        <v>63</v>
      </c>
      <c r="O15" s="753"/>
    </row>
    <row r="16" spans="1:15" s="749" customFormat="1" ht="72.599999999999994" x14ac:dyDescent="0.3">
      <c r="A16" s="696">
        <v>1.7</v>
      </c>
      <c r="B16" s="697" t="s">
        <v>2185</v>
      </c>
      <c r="C16" s="755" t="s">
        <v>805</v>
      </c>
      <c r="D16" s="738" t="s">
        <v>805</v>
      </c>
      <c r="E16" s="738" t="s">
        <v>1182</v>
      </c>
      <c r="F16" s="698" t="s">
        <v>2186</v>
      </c>
      <c r="G16" s="699" t="s">
        <v>798</v>
      </c>
      <c r="H16" s="697" t="s">
        <v>2214</v>
      </c>
      <c r="I16" s="751" t="s">
        <v>2188</v>
      </c>
      <c r="J16" s="752" t="s">
        <v>63</v>
      </c>
      <c r="K16" s="697" t="s">
        <v>63</v>
      </c>
      <c r="L16" s="703" t="s">
        <v>63</v>
      </c>
      <c r="M16" s="703" t="s">
        <v>63</v>
      </c>
      <c r="N16" s="703" t="s">
        <v>63</v>
      </c>
      <c r="O16" s="704"/>
    </row>
    <row r="17" spans="1:16" s="766" customFormat="1" ht="60.5" x14ac:dyDescent="0.3">
      <c r="A17" s="697" t="s">
        <v>2189</v>
      </c>
      <c r="B17" s="697" t="s">
        <v>2190</v>
      </c>
      <c r="C17" s="755" t="s">
        <v>805</v>
      </c>
      <c r="D17" s="738" t="s">
        <v>805</v>
      </c>
      <c r="E17" s="738" t="s">
        <v>1182</v>
      </c>
      <c r="F17" s="698" t="s">
        <v>2191</v>
      </c>
      <c r="G17" s="699" t="s">
        <v>346</v>
      </c>
      <c r="H17" s="700" t="s">
        <v>63</v>
      </c>
      <c r="I17" s="806" t="s">
        <v>1613</v>
      </c>
      <c r="J17" s="752" t="s">
        <v>63</v>
      </c>
      <c r="K17" s="697" t="s">
        <v>63</v>
      </c>
      <c r="L17" s="752" t="s">
        <v>63</v>
      </c>
      <c r="M17" s="697" t="s">
        <v>63</v>
      </c>
      <c r="N17" s="703" t="s">
        <v>63</v>
      </c>
      <c r="O17" s="704"/>
    </row>
    <row r="18" spans="1:16" s="766" customFormat="1" ht="72.599999999999994" x14ac:dyDescent="0.3">
      <c r="A18" s="697" t="s">
        <v>2193</v>
      </c>
      <c r="B18" s="697" t="s">
        <v>2194</v>
      </c>
      <c r="C18" s="755" t="s">
        <v>805</v>
      </c>
      <c r="D18" s="738" t="s">
        <v>805</v>
      </c>
      <c r="E18" s="738" t="s">
        <v>1182</v>
      </c>
      <c r="F18" s="698" t="s">
        <v>2215</v>
      </c>
      <c r="G18" s="699" t="s">
        <v>1184</v>
      </c>
      <c r="H18" s="700" t="s">
        <v>63</v>
      </c>
      <c r="I18" s="806" t="s">
        <v>1613</v>
      </c>
      <c r="J18" s="752" t="s">
        <v>63</v>
      </c>
      <c r="K18" s="697" t="s">
        <v>63</v>
      </c>
      <c r="L18" s="752" t="s">
        <v>63</v>
      </c>
      <c r="M18" s="697" t="s">
        <v>63</v>
      </c>
      <c r="N18" s="703" t="s">
        <v>63</v>
      </c>
      <c r="O18" s="704"/>
    </row>
    <row r="19" spans="1:16" s="749" customFormat="1" ht="60.5" x14ac:dyDescent="0.3">
      <c r="A19" s="807" t="s">
        <v>2216</v>
      </c>
      <c r="B19" s="697" t="s">
        <v>2217</v>
      </c>
      <c r="C19" s="755" t="s">
        <v>805</v>
      </c>
      <c r="D19" s="738" t="s">
        <v>805</v>
      </c>
      <c r="E19" s="738" t="s">
        <v>1182</v>
      </c>
      <c r="F19" s="698" t="s">
        <v>2218</v>
      </c>
      <c r="G19" s="699" t="s">
        <v>330</v>
      </c>
      <c r="H19" s="700" t="s">
        <v>63</v>
      </c>
      <c r="I19" s="700" t="s">
        <v>2219</v>
      </c>
      <c r="J19" s="752" t="s">
        <v>63</v>
      </c>
      <c r="K19" s="697" t="s">
        <v>63</v>
      </c>
      <c r="L19" s="703" t="s">
        <v>63</v>
      </c>
      <c r="M19" s="697" t="s">
        <v>63</v>
      </c>
      <c r="N19" s="697" t="s">
        <v>63</v>
      </c>
      <c r="O19" s="805" t="s">
        <v>1239</v>
      </c>
    </row>
    <row r="20" spans="1:16" s="749" customFormat="1" ht="96.8" x14ac:dyDescent="0.3">
      <c r="A20" s="807" t="s">
        <v>2203</v>
      </c>
      <c r="B20" s="697" t="s">
        <v>2220</v>
      </c>
      <c r="C20" s="755" t="s">
        <v>805</v>
      </c>
      <c r="D20" s="738" t="s">
        <v>805</v>
      </c>
      <c r="E20" s="738" t="s">
        <v>1182</v>
      </c>
      <c r="F20" s="698" t="s">
        <v>2221</v>
      </c>
      <c r="G20" s="699" t="s">
        <v>330</v>
      </c>
      <c r="H20" s="700" t="s">
        <v>2222</v>
      </c>
      <c r="I20" s="700" t="s">
        <v>2223</v>
      </c>
      <c r="J20" s="700" t="s">
        <v>2206</v>
      </c>
      <c r="K20" s="702" t="s">
        <v>2207</v>
      </c>
      <c r="L20" s="703" t="s">
        <v>63</v>
      </c>
      <c r="M20" s="703" t="s">
        <v>63</v>
      </c>
      <c r="N20" s="703" t="s">
        <v>63</v>
      </c>
      <c r="O20" s="703" t="s">
        <v>1239</v>
      </c>
    </row>
    <row r="21" spans="1:16" s="749" customFormat="1" ht="108.9" x14ac:dyDescent="0.3">
      <c r="A21" s="807" t="s">
        <v>2208</v>
      </c>
      <c r="B21" s="697" t="s">
        <v>2224</v>
      </c>
      <c r="C21" s="755" t="s">
        <v>805</v>
      </c>
      <c r="D21" s="738" t="s">
        <v>805</v>
      </c>
      <c r="E21" s="738" t="s">
        <v>1182</v>
      </c>
      <c r="F21" s="698" t="s">
        <v>2225</v>
      </c>
      <c r="G21" s="699" t="s">
        <v>324</v>
      </c>
      <c r="H21" s="700" t="s">
        <v>63</v>
      </c>
      <c r="I21" s="700" t="s">
        <v>2226</v>
      </c>
      <c r="J21" s="752" t="s">
        <v>63</v>
      </c>
      <c r="K21" s="697" t="s">
        <v>63</v>
      </c>
      <c r="L21" s="703" t="s">
        <v>2020</v>
      </c>
      <c r="M21" s="703" t="s">
        <v>2110</v>
      </c>
      <c r="N21" s="703" t="s">
        <v>63</v>
      </c>
      <c r="O21" s="703"/>
    </row>
    <row r="22" spans="1:16" s="749" customFormat="1" ht="72.599999999999994" x14ac:dyDescent="0.3">
      <c r="A22" s="807" t="s">
        <v>2208</v>
      </c>
      <c r="B22" s="697" t="s">
        <v>2227</v>
      </c>
      <c r="C22" s="755" t="s">
        <v>805</v>
      </c>
      <c r="D22" s="738" t="s">
        <v>805</v>
      </c>
      <c r="E22" s="738" t="s">
        <v>1182</v>
      </c>
      <c r="F22" s="1028" t="s">
        <v>2228</v>
      </c>
      <c r="G22" s="1029" t="s">
        <v>798</v>
      </c>
      <c r="H22" s="1030" t="s">
        <v>2229</v>
      </c>
      <c r="I22" s="1030" t="s">
        <v>1586</v>
      </c>
      <c r="J22" s="1030" t="s">
        <v>63</v>
      </c>
      <c r="K22" s="752" t="s">
        <v>63</v>
      </c>
      <c r="L22" s="1031" t="s">
        <v>63</v>
      </c>
      <c r="M22" s="1031" t="s">
        <v>63</v>
      </c>
      <c r="N22" s="703" t="s">
        <v>63</v>
      </c>
      <c r="O22" s="703"/>
    </row>
    <row r="23" spans="1:16" s="749" customFormat="1" ht="60.5" x14ac:dyDescent="0.3">
      <c r="A23" s="807" t="s">
        <v>2208</v>
      </c>
      <c r="B23" s="697" t="s">
        <v>2230</v>
      </c>
      <c r="C23" s="755" t="s">
        <v>805</v>
      </c>
      <c r="D23" s="738" t="s">
        <v>805</v>
      </c>
      <c r="E23" s="738" t="s">
        <v>1182</v>
      </c>
      <c r="F23" s="1028" t="s">
        <v>2231</v>
      </c>
      <c r="G23" s="1029" t="s">
        <v>332</v>
      </c>
      <c r="H23" s="1030" t="s">
        <v>63</v>
      </c>
      <c r="I23" s="1030" t="s">
        <v>2232</v>
      </c>
      <c r="J23" s="1030" t="s">
        <v>63</v>
      </c>
      <c r="K23" s="752" t="s">
        <v>63</v>
      </c>
      <c r="L23" s="1031" t="s">
        <v>63</v>
      </c>
      <c r="M23" s="1031" t="s">
        <v>63</v>
      </c>
      <c r="N23" s="703" t="s">
        <v>63</v>
      </c>
      <c r="O23" s="703"/>
    </row>
    <row r="24" spans="1:16" s="161" customFormat="1" ht="12.1" x14ac:dyDescent="0.3">
      <c r="B24" s="154"/>
      <c r="C24" s="16"/>
      <c r="D24" s="158"/>
      <c r="E24" s="225"/>
      <c r="F24" s="221"/>
      <c r="G24" s="222"/>
      <c r="H24" s="158"/>
      <c r="I24" s="222"/>
      <c r="J24" s="226"/>
      <c r="K24" s="222"/>
      <c r="L24" s="226"/>
      <c r="M24" s="223"/>
      <c r="N24" s="223"/>
      <c r="O24" s="159"/>
      <c r="P24" s="159"/>
    </row>
    <row r="25" spans="1:16" s="161" customFormat="1" ht="12.1" x14ac:dyDescent="0.3">
      <c r="B25" s="166"/>
      <c r="C25" s="154"/>
      <c r="D25" s="154"/>
      <c r="E25" s="155"/>
      <c r="F25" s="162"/>
      <c r="G25" s="154"/>
      <c r="H25" s="154"/>
      <c r="I25" s="157"/>
      <c r="J25" s="159"/>
      <c r="K25" s="159"/>
      <c r="L25" s="159"/>
      <c r="M25" s="154"/>
      <c r="N25" s="166"/>
      <c r="O25" s="159"/>
      <c r="P25" s="159"/>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12.1" x14ac:dyDescent="0.3">
      <c r="B27" s="599">
        <v>1</v>
      </c>
      <c r="C27" s="325" t="str" cm="1">
        <f t="array" ref="C27">IFERROR(INDEX('List of Test Cases'!C:C,SMALL(IF('List of Test Cases'!E:E=$C$1,ROW('List of Test Cases'!E:E) - ROW(INDEX('List of Test Cases'!E:E,1,1))+1),B27)),"")</f>
        <v>ET-E005-IRS-01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ET-E005</v>
      </c>
      <c r="F27" s="56" t="str" cm="1">
        <f t="array" ref="F27">IF($C27="","",INDEX('List of Test Cases'!C:C,MATCH(CONCATENATE($C27,$C$1),'List of Test Cases'!$Q:$Q,0),))</f>
        <v>ET-E005-IRS-01</v>
      </c>
      <c r="G27" s="56" t="str" cm="1">
        <f t="array" aca="1" ref="G27" ca="1">IF($C27="","",INDEX('List of Test Cases'!G:G,MATCH(CONCATENATE($C27,$C$1),'List of Test Cases'!$Q:$Q,0),))</f>
        <v>Post Execution of Initial Registration - Electricity (Domestic)</v>
      </c>
      <c r="H27" s="56" t="str" cm="1">
        <f t="array" ref="H27">IF($C27="","",INDEX('List of Test Cases'!A:A,MATCH(CONCATENATE($C27,$C$1),'List of Test Cases'!$Q:$Q,0),))</f>
        <v>Initial Registration &amp; Update Successful</v>
      </c>
      <c r="I27" s="601"/>
      <c r="J27" s="601"/>
      <c r="K27" s="47"/>
      <c r="L27" s="47"/>
      <c r="M27" s="47"/>
      <c r="N27" s="47"/>
      <c r="O27" s="56"/>
      <c r="P27" s="56"/>
    </row>
    <row r="28" spans="1:16" s="55" customFormat="1" ht="13.85" x14ac:dyDescent="0.3">
      <c r="B28" s="602">
        <v>2</v>
      </c>
      <c r="C28" s="325" t="str" cm="1">
        <f t="array" ref="C28">IFERROR(INDEX('List of Test Cases'!C:C,SMALL(IF('List of Test Cases'!E:E=$C$1,ROW('List of Test Cases'!E:E) - ROW(INDEX('List of Test Cases'!E:E,1,1))+1),B28)),"")</f>
        <v>ET-E005-IRS-02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ET-E005</v>
      </c>
      <c r="F28" s="56" t="str" cm="1">
        <f t="array" ref="F28">IF($C28="","",INDEX('List of Test Cases'!C:C,MATCH(CONCATENATE($C28,$C$1),'List of Test Cases'!$Q:$Q,0),))</f>
        <v>ET-E005-IRS-02</v>
      </c>
      <c r="G28" s="56" t="str" cm="1">
        <f t="array" aca="1" ref="G28" ca="1">IF($C28="","",INDEX('List of Test Cases'!G:G,MATCH(CONCATENATE($C28,$C$1),'List of Test Cases'!$Q:$Q,0),))</f>
        <v>Post Execution of Initial Registration - Electricity (Non-Domestic)</v>
      </c>
      <c r="H28" s="56" t="str" cm="1">
        <f t="array" ref="H28">IF($C28="","",INDEX('List of Test Cases'!A:A,MATCH(CONCATENATE($C28,$C$1),'List of Test Cases'!$Q:$Q,0),))</f>
        <v>Initial Registration &amp; Update Successful</v>
      </c>
      <c r="I28" s="601"/>
      <c r="J28" s="601"/>
      <c r="K28" s="47"/>
      <c r="L28" s="47"/>
      <c r="M28" s="47"/>
      <c r="N28" s="47"/>
      <c r="O28" s="56"/>
      <c r="P28" s="56"/>
    </row>
    <row r="29" spans="1:16" s="55" customFormat="1" ht="13.85" x14ac:dyDescent="0.3">
      <c r="B29" s="602">
        <v>3</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F77" s="171"/>
    </row>
    <row r="78" spans="2:16" ht="20.3" customHeight="1" x14ac:dyDescent="0.25">
      <c r="F78" s="171"/>
    </row>
    <row r="79" spans="2:16" ht="20.3" customHeight="1" x14ac:dyDescent="0.25">
      <c r="F79" s="171"/>
    </row>
    <row r="80" spans="2:16" ht="20.3" customHeight="1" x14ac:dyDescent="0.25">
      <c r="F80" s="171"/>
    </row>
    <row r="81" spans="6:6" ht="20.3" customHeight="1" x14ac:dyDescent="0.25">
      <c r="F81" s="171"/>
    </row>
    <row r="82" spans="6:6" ht="20.3" customHeight="1" x14ac:dyDescent="0.25">
      <c r="F82" s="171"/>
    </row>
    <row r="83" spans="6:6" ht="20.3" customHeight="1" x14ac:dyDescent="0.25">
      <c r="F83" s="171"/>
    </row>
    <row r="84" spans="6:6" ht="20.3" customHeight="1" x14ac:dyDescent="0.25">
      <c r="F84" s="171"/>
    </row>
    <row r="85" spans="6:6" ht="20.3" customHeight="1" x14ac:dyDescent="0.25">
      <c r="F85" s="171"/>
    </row>
    <row r="86" spans="6:6" ht="20.3" customHeight="1" x14ac:dyDescent="0.25">
      <c r="F86" s="171"/>
    </row>
    <row r="87" spans="6:6" ht="20.3" customHeight="1" x14ac:dyDescent="0.25">
      <c r="F87" s="171"/>
    </row>
    <row r="88" spans="6:6" ht="20.3" customHeight="1" x14ac:dyDescent="0.25">
      <c r="F88" s="171"/>
    </row>
    <row r="89" spans="6:6" ht="20.3" customHeight="1" x14ac:dyDescent="0.25">
      <c r="F89" s="171"/>
    </row>
    <row r="90" spans="6:6" ht="20.3" customHeight="1" x14ac:dyDescent="0.25">
      <c r="F90" s="171"/>
    </row>
    <row r="91" spans="6:6" ht="20.3" customHeight="1" x14ac:dyDescent="0.25">
      <c r="F91" s="171"/>
    </row>
    <row r="92" spans="6:6" ht="20.3" customHeight="1" x14ac:dyDescent="0.25">
      <c r="F92" s="171"/>
    </row>
    <row r="93" spans="6:6" ht="20.3" customHeight="1" x14ac:dyDescent="0.25">
      <c r="F93" s="171"/>
    </row>
    <row r="94" spans="6:6" ht="20.3" customHeight="1" x14ac:dyDescent="0.25">
      <c r="F94" s="171"/>
    </row>
    <row r="95" spans="6:6" ht="20.3" customHeight="1" x14ac:dyDescent="0.25">
      <c r="F95" s="171"/>
    </row>
    <row r="96" spans="6:6" ht="20.3" customHeight="1" x14ac:dyDescent="0.25">
      <c r="F96" s="171"/>
    </row>
    <row r="97" spans="6:6" ht="20.3" customHeight="1" x14ac:dyDescent="0.25">
      <c r="F97" s="171"/>
    </row>
    <row r="98" spans="6:6" ht="20.3" customHeight="1" x14ac:dyDescent="0.25">
      <c r="F98" s="171"/>
    </row>
    <row r="99" spans="6:6" ht="20.3" customHeight="1" x14ac:dyDescent="0.25">
      <c r="F99" s="171"/>
    </row>
    <row r="100" spans="6:6" ht="20.3" customHeight="1" x14ac:dyDescent="0.25">
      <c r="F100" s="171"/>
    </row>
    <row r="101" spans="6:6" ht="20.3" customHeight="1" x14ac:dyDescent="0.25">
      <c r="F101" s="171"/>
    </row>
    <row r="102" spans="6:6" ht="20.3" customHeight="1" x14ac:dyDescent="0.25">
      <c r="F102" s="171"/>
    </row>
    <row r="103" spans="6:6" ht="20.3" customHeight="1" x14ac:dyDescent="0.25">
      <c r="F103" s="171"/>
    </row>
    <row r="104" spans="6:6" ht="20.3" customHeight="1" x14ac:dyDescent="0.25">
      <c r="F104" s="171"/>
    </row>
    <row r="105" spans="6:6" ht="20.3" customHeight="1" x14ac:dyDescent="0.25">
      <c r="F105" s="171"/>
    </row>
    <row r="106" spans="6:6" ht="20.3" customHeight="1" x14ac:dyDescent="0.25">
      <c r="F106" s="171"/>
    </row>
    <row r="107" spans="6:6" ht="20.3" customHeight="1" x14ac:dyDescent="0.25">
      <c r="F107" s="171"/>
    </row>
    <row r="108" spans="6:6" ht="20.3" customHeight="1" x14ac:dyDescent="0.25">
      <c r="F108" s="171"/>
    </row>
    <row r="109" spans="6:6" ht="20.3" customHeight="1" x14ac:dyDescent="0.25">
      <c r="F109" s="171"/>
    </row>
    <row r="110" spans="6:6" ht="20.3" customHeight="1" x14ac:dyDescent="0.25">
      <c r="F110" s="171"/>
    </row>
    <row r="111" spans="6:6" ht="20.3" customHeight="1" x14ac:dyDescent="0.25">
      <c r="F111" s="171"/>
    </row>
    <row r="112" spans="6:6" ht="20.3" customHeight="1" x14ac:dyDescent="0.25">
      <c r="F112" s="171"/>
    </row>
    <row r="113" spans="6:6" ht="20.3" customHeight="1" x14ac:dyDescent="0.25">
      <c r="F113" s="171"/>
    </row>
    <row r="114" spans="6:6" ht="20.3" customHeight="1" x14ac:dyDescent="0.25">
      <c r="F114" s="171"/>
    </row>
    <row r="115" spans="6:6" ht="20.3" customHeight="1" x14ac:dyDescent="0.25">
      <c r="F115" s="171"/>
    </row>
    <row r="116" spans="6:6" ht="20.3" customHeight="1" x14ac:dyDescent="0.25">
      <c r="F116" s="171"/>
    </row>
    <row r="117" spans="6:6" ht="20.3" customHeight="1" x14ac:dyDescent="0.25">
      <c r="F117" s="171"/>
    </row>
    <row r="118" spans="6:6" ht="20.3" customHeight="1" x14ac:dyDescent="0.25">
      <c r="F118" s="171"/>
    </row>
    <row r="119" spans="6:6" ht="20.3" customHeight="1" x14ac:dyDescent="0.25">
      <c r="F119" s="171"/>
    </row>
    <row r="120" spans="6:6" ht="20.3" customHeight="1" x14ac:dyDescent="0.25">
      <c r="F120" s="171"/>
    </row>
    <row r="121" spans="6:6" ht="20.3" customHeight="1" x14ac:dyDescent="0.25">
      <c r="F121" s="171"/>
    </row>
    <row r="122" spans="6:6" ht="20.3" customHeight="1" x14ac:dyDescent="0.25">
      <c r="F122" s="171"/>
    </row>
    <row r="123" spans="6:6" ht="20.3" customHeight="1" x14ac:dyDescent="0.25">
      <c r="F123" s="171"/>
    </row>
    <row r="124" spans="6:6" ht="20.3" customHeight="1" x14ac:dyDescent="0.25">
      <c r="F124" s="171"/>
    </row>
    <row r="125" spans="6:6" ht="20.3" customHeight="1" x14ac:dyDescent="0.25">
      <c r="F125" s="171"/>
    </row>
    <row r="126" spans="6:6" ht="20.3" customHeight="1" x14ac:dyDescent="0.25">
      <c r="F126" s="171"/>
    </row>
    <row r="127" spans="6:6" ht="20.3" customHeight="1" x14ac:dyDescent="0.25">
      <c r="F127" s="171"/>
    </row>
    <row r="128" spans="6:6" ht="20.3" customHeight="1" x14ac:dyDescent="0.25">
      <c r="F128" s="171"/>
    </row>
    <row r="129" spans="6:6" ht="20.3" customHeight="1" x14ac:dyDescent="0.25">
      <c r="F129" s="171"/>
    </row>
    <row r="130" spans="6:6" ht="20.3" customHeight="1" x14ac:dyDescent="0.25">
      <c r="F130" s="171"/>
    </row>
    <row r="131" spans="6:6" ht="20.3" customHeight="1" x14ac:dyDescent="0.25">
      <c r="F131" s="171"/>
    </row>
    <row r="132" spans="6:6" ht="20.3" customHeight="1" x14ac:dyDescent="0.25">
      <c r="F132" s="171"/>
    </row>
    <row r="133" spans="6:6" ht="20.3" customHeight="1" x14ac:dyDescent="0.25">
      <c r="F133" s="171"/>
    </row>
    <row r="134" spans="6:6" ht="20.3" customHeight="1" x14ac:dyDescent="0.25">
      <c r="F134" s="171"/>
    </row>
    <row r="135" spans="6:6" ht="20.3" customHeight="1" x14ac:dyDescent="0.25">
      <c r="F135" s="171"/>
    </row>
    <row r="136" spans="6:6" ht="20.3" customHeight="1" x14ac:dyDescent="0.25">
      <c r="F136" s="171"/>
    </row>
    <row r="137" spans="6:6" ht="20.3" customHeight="1" x14ac:dyDescent="0.25">
      <c r="F137" s="171"/>
    </row>
    <row r="138" spans="6:6" ht="20.3" customHeight="1" x14ac:dyDescent="0.25">
      <c r="F138" s="171"/>
    </row>
    <row r="139" spans="6:6" ht="20.3" customHeight="1" x14ac:dyDescent="0.25">
      <c r="F139" s="171"/>
    </row>
    <row r="140" spans="6:6" ht="20.3" customHeight="1" x14ac:dyDescent="0.25">
      <c r="F140" s="171"/>
    </row>
    <row r="141" spans="6:6" ht="20.3" customHeight="1" x14ac:dyDescent="0.25">
      <c r="F141" s="171"/>
    </row>
    <row r="142" spans="6:6" ht="20.3" customHeight="1" x14ac:dyDescent="0.25">
      <c r="F142" s="171"/>
    </row>
    <row r="143" spans="6:6" ht="20.3" customHeight="1" x14ac:dyDescent="0.25">
      <c r="F143" s="171"/>
    </row>
    <row r="144" spans="6:6" ht="20.3" customHeight="1" x14ac:dyDescent="0.25">
      <c r="F144" s="171"/>
    </row>
    <row r="145" spans="6:6" ht="20.3" customHeight="1" x14ac:dyDescent="0.25">
      <c r="F145" s="171"/>
    </row>
    <row r="146" spans="6:6" ht="20.3" customHeight="1" x14ac:dyDescent="0.25">
      <c r="F146" s="171"/>
    </row>
    <row r="147" spans="6:6" ht="20.3" customHeight="1" x14ac:dyDescent="0.25">
      <c r="F147" s="171"/>
    </row>
    <row r="148" spans="6:6" ht="20.3" customHeight="1" x14ac:dyDescent="0.25">
      <c r="F148" s="171"/>
    </row>
    <row r="149" spans="6:6" ht="20.3" customHeight="1" x14ac:dyDescent="0.25">
      <c r="F149" s="171"/>
    </row>
    <row r="150" spans="6:6" ht="20.3" customHeight="1" x14ac:dyDescent="0.25">
      <c r="F150" s="171"/>
    </row>
    <row r="151" spans="6:6" ht="20.3" customHeight="1" x14ac:dyDescent="0.25">
      <c r="F151" s="171"/>
    </row>
    <row r="152" spans="6:6" ht="20.3" customHeight="1" x14ac:dyDescent="0.25">
      <c r="F152" s="171"/>
    </row>
    <row r="153" spans="6:6" ht="20.3" customHeight="1" x14ac:dyDescent="0.25">
      <c r="F153" s="171"/>
    </row>
    <row r="154" spans="6:6" ht="20.3" customHeight="1" x14ac:dyDescent="0.25">
      <c r="F154" s="171"/>
    </row>
    <row r="155" spans="6:6" ht="20.3" customHeight="1" x14ac:dyDescent="0.25">
      <c r="F155" s="171"/>
    </row>
    <row r="156" spans="6:6" ht="20.3" customHeight="1" x14ac:dyDescent="0.25">
      <c r="F156" s="171"/>
    </row>
    <row r="157" spans="6:6" ht="20.3" customHeight="1" x14ac:dyDescent="0.25">
      <c r="F157" s="171"/>
    </row>
    <row r="158" spans="6:6" ht="20.3" customHeight="1" x14ac:dyDescent="0.25">
      <c r="F158" s="171"/>
    </row>
    <row r="159" spans="6:6" ht="20.3" customHeight="1" x14ac:dyDescent="0.25">
      <c r="F159" s="171"/>
    </row>
    <row r="160" spans="6:6" ht="20.3" customHeight="1" x14ac:dyDescent="0.25">
      <c r="F160" s="171"/>
    </row>
    <row r="161" spans="6:6" ht="20.3" customHeight="1" x14ac:dyDescent="0.25">
      <c r="F161" s="171"/>
    </row>
    <row r="162" spans="6:6" ht="20.3" customHeight="1" x14ac:dyDescent="0.25">
      <c r="F162" s="171"/>
    </row>
    <row r="163" spans="6:6" ht="20.3" customHeight="1" x14ac:dyDescent="0.25">
      <c r="F163" s="171"/>
    </row>
    <row r="164" spans="6:6" ht="20.3" customHeight="1" x14ac:dyDescent="0.25">
      <c r="F164" s="171"/>
    </row>
    <row r="165" spans="6:6" ht="20.3" customHeight="1" x14ac:dyDescent="0.25">
      <c r="F165" s="171"/>
    </row>
    <row r="166" spans="6:6" ht="20.3" customHeight="1" x14ac:dyDescent="0.25">
      <c r="F166" s="171"/>
    </row>
    <row r="167" spans="6:6" ht="20.3" customHeight="1" x14ac:dyDescent="0.25">
      <c r="F167" s="171"/>
    </row>
    <row r="168" spans="6:6" ht="20.3" customHeight="1" x14ac:dyDescent="0.25">
      <c r="F168" s="171"/>
    </row>
  </sheetData>
  <autoFilter ref="B13:P13" xr:uid="{9229EF04-52D0-48DB-8FBF-2A9297F282F1}"/>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19FE0D-BC40-4CE8-9D1C-3EBC546102B0}">
          <x14:formula1>
            <xm:f>'C:\Users\KrantiNaik\Library\Containers\com.microsoft.Excel\Data\Documents\4360A61E\[SIT Test Scenarios Master List v0.16.xlsx]Priority'!#REF!</xm:f>
          </x14:formula1>
          <xm:sqref>H26:I26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317D6-FB11-4CDC-93EC-595D2CFBE07D}">
  <sheetPr codeName="Sheet42"/>
  <dimension ref="A1:P163"/>
  <sheetViews>
    <sheetView showGridLines="0" showRuler="0" topLeftCell="A17" zoomScaleNormal="100" zoomScalePageLayoutView="200" workbookViewId="0">
      <pane xSplit="7" topLeftCell="H1" activePane="topRight" state="frozen"/>
      <selection pane="topRight" activeCell="B13" sqref="B13:B20"/>
    </sheetView>
  </sheetViews>
  <sheetFormatPr defaultColWidth="10.5546875" defaultRowHeight="20.3" customHeight="1" x14ac:dyDescent="0.25"/>
  <cols>
    <col min="1" max="1" width="0" style="124" hidden="1" customWidth="1"/>
    <col min="2" max="2" width="21" style="140" bestFit="1" customWidth="1"/>
    <col min="3" max="3" width="39.109375" style="140" customWidth="1"/>
    <col min="4" max="4" width="13.5546875" style="140" bestFit="1" customWidth="1"/>
    <col min="5" max="5" width="12" style="124" bestFit="1" customWidth="1"/>
    <col min="6" max="6" width="32.6640625" style="124" customWidth="1"/>
    <col min="7" max="7" width="58.109375" style="124" customWidth="1"/>
    <col min="8" max="8" width="26" style="124" bestFit="1" customWidth="1"/>
    <col min="9" max="9" width="37.109375" style="124" customWidth="1"/>
    <col min="10" max="10" width="42.44140625" style="124" customWidth="1"/>
    <col min="11" max="11" width="19" style="124" customWidth="1"/>
    <col min="12" max="12" width="48.44140625" style="124" bestFit="1" customWidth="1"/>
    <col min="13" max="13" width="32.44140625" style="124" bestFit="1" customWidth="1"/>
    <col min="14" max="14" width="34.5546875" style="124" bestFit="1" customWidth="1"/>
    <col min="15" max="15" width="20.33203125" style="124" bestFit="1" customWidth="1"/>
    <col min="16" max="16" width="47.44140625" style="124" customWidth="1"/>
    <col min="17" max="16384" width="10.5546875" style="124"/>
  </cols>
  <sheetData>
    <row r="1" spans="1:16" ht="39.049999999999997" customHeight="1" x14ac:dyDescent="0.25">
      <c r="B1" s="322" t="s">
        <v>388</v>
      </c>
      <c r="C1" s="122" t="s">
        <v>858</v>
      </c>
      <c r="D1" s="195"/>
      <c r="E1" s="123"/>
      <c r="F1" s="98"/>
      <c r="G1" s="123"/>
      <c r="H1" s="123"/>
      <c r="I1" s="123"/>
      <c r="J1" s="123"/>
      <c r="K1" s="123"/>
      <c r="L1" s="123"/>
      <c r="M1" s="123"/>
      <c r="N1" s="123"/>
      <c r="O1" s="379"/>
      <c r="P1" s="380"/>
    </row>
    <row r="2" spans="1:16" ht="14.4" x14ac:dyDescent="0.25">
      <c r="B2" s="322" t="s">
        <v>390</v>
      </c>
      <c r="C2" s="1313" t="s">
        <v>670</v>
      </c>
      <c r="D2" s="1314"/>
      <c r="E2" s="1314"/>
      <c r="F2" s="1314"/>
      <c r="G2" s="1314"/>
      <c r="H2" s="648"/>
      <c r="I2" s="648"/>
      <c r="J2" s="648"/>
      <c r="K2" s="648"/>
      <c r="L2" s="648"/>
      <c r="M2" s="648"/>
      <c r="N2" s="648"/>
      <c r="O2" s="379"/>
      <c r="P2" s="380"/>
    </row>
    <row r="3" spans="1:16" ht="12.1" x14ac:dyDescent="0.25">
      <c r="B3" s="1235" t="s">
        <v>392</v>
      </c>
      <c r="C3" s="1264" t="s">
        <v>2233</v>
      </c>
      <c r="D3" s="1265"/>
      <c r="E3" s="1265"/>
      <c r="F3" s="1265"/>
      <c r="G3" s="1265"/>
      <c r="H3" s="617"/>
      <c r="I3" s="617"/>
      <c r="J3" s="617"/>
      <c r="K3" s="617"/>
      <c r="L3" s="617"/>
      <c r="M3" s="617"/>
      <c r="N3" s="617"/>
      <c r="O3" s="381"/>
      <c r="P3" s="382"/>
    </row>
    <row r="4" spans="1:16" ht="12.1" x14ac:dyDescent="0.25">
      <c r="B4" s="1236"/>
      <c r="C4" s="1266"/>
      <c r="D4" s="1267"/>
      <c r="E4" s="1267"/>
      <c r="F4" s="1267"/>
      <c r="G4" s="1267"/>
      <c r="H4" s="634"/>
      <c r="I4" s="634"/>
      <c r="J4" s="634"/>
      <c r="K4" s="634"/>
      <c r="L4" s="634"/>
      <c r="M4" s="634"/>
      <c r="N4" s="634"/>
      <c r="P4" s="383"/>
    </row>
    <row r="5" spans="1:16" ht="12.1" x14ac:dyDescent="0.25">
      <c r="B5" s="1236"/>
      <c r="C5" s="1266"/>
      <c r="D5" s="1267"/>
      <c r="E5" s="1267"/>
      <c r="F5" s="1267"/>
      <c r="G5" s="1267"/>
      <c r="H5" s="634"/>
      <c r="I5" s="634"/>
      <c r="J5" s="634"/>
      <c r="K5" s="634"/>
      <c r="L5" s="634"/>
      <c r="M5" s="634"/>
      <c r="N5" s="634"/>
      <c r="P5" s="383"/>
    </row>
    <row r="6" spans="1:16" ht="12.1" x14ac:dyDescent="0.25">
      <c r="B6" s="1236"/>
      <c r="C6" s="1266"/>
      <c r="D6" s="1267"/>
      <c r="E6" s="1267"/>
      <c r="F6" s="1267"/>
      <c r="G6" s="1267"/>
      <c r="H6" s="634"/>
      <c r="I6" s="634"/>
      <c r="J6" s="634"/>
      <c r="K6" s="634"/>
      <c r="L6" s="634"/>
      <c r="M6" s="634"/>
      <c r="N6" s="634"/>
      <c r="O6" s="384"/>
      <c r="P6" s="385"/>
    </row>
    <row r="7" spans="1:16" ht="12.1" x14ac:dyDescent="0.25">
      <c r="B7" s="1237"/>
      <c r="C7" s="1268"/>
      <c r="D7" s="1269"/>
      <c r="E7" s="1269"/>
      <c r="F7" s="1269"/>
      <c r="G7" s="1269"/>
      <c r="H7" s="635"/>
      <c r="I7" s="635"/>
      <c r="J7" s="635"/>
      <c r="K7" s="635"/>
      <c r="L7" s="635"/>
      <c r="M7" s="635"/>
      <c r="N7" s="649"/>
    </row>
    <row r="8" spans="1:16" ht="47.95" customHeight="1" x14ac:dyDescent="0.25">
      <c r="B8" s="322" t="s">
        <v>394</v>
      </c>
      <c r="C8" s="1262" t="s">
        <v>2234</v>
      </c>
      <c r="D8" s="1263"/>
      <c r="E8" s="1263"/>
      <c r="F8" s="1263"/>
      <c r="G8" s="1263"/>
      <c r="H8" s="123"/>
      <c r="I8" s="123"/>
      <c r="J8" s="123"/>
      <c r="K8" s="123"/>
      <c r="L8" s="123"/>
      <c r="M8" s="123"/>
      <c r="N8" s="123"/>
      <c r="O8" s="379"/>
      <c r="P8" s="380"/>
    </row>
    <row r="9" spans="1:16" ht="14.4" x14ac:dyDescent="0.25">
      <c r="B9" s="322" t="s">
        <v>396</v>
      </c>
      <c r="C9" s="1262" t="s">
        <v>2096</v>
      </c>
      <c r="D9" s="1263"/>
      <c r="E9" s="1263"/>
      <c r="F9" s="1263"/>
      <c r="G9" s="1263"/>
      <c r="H9" s="195"/>
      <c r="I9" s="195"/>
      <c r="J9" s="527"/>
      <c r="K9" s="527"/>
      <c r="L9" s="527"/>
      <c r="M9" s="527"/>
      <c r="N9" s="527"/>
      <c r="O9" s="379"/>
      <c r="P9" s="380"/>
    </row>
    <row r="10" spans="1:16" ht="45.8" hidden="1" customHeight="1" x14ac:dyDescent="0.25">
      <c r="B10" s="322" t="s">
        <v>445</v>
      </c>
      <c r="C10" s="1315" t="s">
        <v>2235</v>
      </c>
      <c r="D10" s="1316"/>
      <c r="E10" s="1316"/>
      <c r="F10" s="1316"/>
      <c r="G10" s="1316"/>
      <c r="H10" s="511" t="e">
        <f t="array" ref="H10">_xlfn.TEXTJOIN(", ",TRUE,IF((E14:E100="Y")*(B21:B100&lt;&gt;""),B21:B100,""))</f>
        <v>#N/A</v>
      </c>
      <c r="I10" s="650"/>
      <c r="J10" s="650"/>
      <c r="K10" s="650"/>
      <c r="L10" s="650"/>
      <c r="M10" s="650"/>
      <c r="N10" s="650"/>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60.05" customHeight="1" x14ac:dyDescent="0.3">
      <c r="A14" s="126" t="s">
        <v>2236</v>
      </c>
      <c r="B14" s="126" t="s">
        <v>2237</v>
      </c>
      <c r="C14" s="622" t="s">
        <v>804</v>
      </c>
      <c r="D14" s="612" t="s">
        <v>804</v>
      </c>
      <c r="E14" s="612" t="s">
        <v>1264</v>
      </c>
      <c r="F14" s="126" t="s">
        <v>2238</v>
      </c>
      <c r="G14" s="127" t="s">
        <v>1184</v>
      </c>
      <c r="H14" s="174" t="s">
        <v>2239</v>
      </c>
      <c r="I14" s="126" t="s">
        <v>2240</v>
      </c>
      <c r="J14" s="31" t="s">
        <v>1187</v>
      </c>
      <c r="K14" s="126" t="s">
        <v>1211</v>
      </c>
      <c r="L14" s="130" t="s">
        <v>63</v>
      </c>
      <c r="M14" s="130" t="s">
        <v>63</v>
      </c>
      <c r="N14" s="130">
        <v>202</v>
      </c>
      <c r="O14" s="173"/>
    </row>
    <row r="15" spans="1:16" s="135" customFormat="1" ht="129.75" customHeight="1" x14ac:dyDescent="0.3">
      <c r="A15" s="126" t="s">
        <v>2241</v>
      </c>
      <c r="B15" s="174" t="s">
        <v>2242</v>
      </c>
      <c r="C15" s="628" t="s">
        <v>805</v>
      </c>
      <c r="D15" s="612" t="s">
        <v>804</v>
      </c>
      <c r="E15" s="612" t="s">
        <v>1182</v>
      </c>
      <c r="F15" s="133" t="s">
        <v>2243</v>
      </c>
      <c r="G15" s="174" t="s">
        <v>324</v>
      </c>
      <c r="H15" s="174" t="s">
        <v>2244</v>
      </c>
      <c r="I15" s="128" t="s">
        <v>2245</v>
      </c>
      <c r="J15" s="173" t="s">
        <v>63</v>
      </c>
      <c r="K15" s="173" t="s">
        <v>63</v>
      </c>
      <c r="L15" s="126" t="s">
        <v>2246</v>
      </c>
      <c r="M15" s="132" t="s">
        <v>2247</v>
      </c>
      <c r="N15" s="126">
        <v>202</v>
      </c>
      <c r="O15" s="148"/>
    </row>
    <row r="16" spans="1:16" s="135" customFormat="1" ht="145.15" x14ac:dyDescent="0.3">
      <c r="A16" s="126" t="s">
        <v>2248</v>
      </c>
      <c r="B16" s="126" t="s">
        <v>2249</v>
      </c>
      <c r="C16" s="622" t="s">
        <v>804</v>
      </c>
      <c r="D16" s="612" t="s">
        <v>804</v>
      </c>
      <c r="E16" s="612" t="s">
        <v>1182</v>
      </c>
      <c r="F16" s="227" t="s">
        <v>2250</v>
      </c>
      <c r="G16" s="127" t="s">
        <v>1184</v>
      </c>
      <c r="H16" s="272" t="s">
        <v>2251</v>
      </c>
      <c r="I16" s="272" t="s">
        <v>1613</v>
      </c>
      <c r="J16" s="272" t="s">
        <v>63</v>
      </c>
      <c r="K16" s="135" t="s">
        <v>63</v>
      </c>
      <c r="L16" s="126" t="s">
        <v>63</v>
      </c>
      <c r="M16" s="126" t="s">
        <v>63</v>
      </c>
      <c r="N16" s="130">
        <v>202</v>
      </c>
      <c r="O16" s="109"/>
    </row>
    <row r="17" spans="1:16" s="743" customFormat="1" ht="58.5" customHeight="1" x14ac:dyDescent="0.3">
      <c r="A17" s="737" t="s">
        <v>2252</v>
      </c>
      <c r="B17" s="737" t="s">
        <v>2253</v>
      </c>
      <c r="C17" s="746" t="s">
        <v>805</v>
      </c>
      <c r="D17" s="738" t="s">
        <v>805</v>
      </c>
      <c r="E17" s="738" t="s">
        <v>1182</v>
      </c>
      <c r="F17" s="739" t="s">
        <v>2254</v>
      </c>
      <c r="G17" s="740" t="s">
        <v>2147</v>
      </c>
      <c r="H17" s="741" t="s">
        <v>2255</v>
      </c>
      <c r="I17" s="741" t="s">
        <v>1613</v>
      </c>
      <c r="J17" s="741" t="s">
        <v>63</v>
      </c>
      <c r="K17" s="742" t="s">
        <v>63</v>
      </c>
      <c r="L17" s="742" t="s">
        <v>63</v>
      </c>
      <c r="M17" s="737" t="s">
        <v>63</v>
      </c>
      <c r="N17" s="737">
        <v>202</v>
      </c>
      <c r="O17" s="720" t="s">
        <v>1492</v>
      </c>
    </row>
    <row r="18" spans="1:16" s="743" customFormat="1" ht="60.5" x14ac:dyDescent="0.3">
      <c r="A18" s="742" t="s">
        <v>1235</v>
      </c>
      <c r="B18" s="737" t="s">
        <v>2256</v>
      </c>
      <c r="C18" s="746" t="s">
        <v>805</v>
      </c>
      <c r="D18" s="738" t="s">
        <v>805</v>
      </c>
      <c r="E18" s="738" t="s">
        <v>1182</v>
      </c>
      <c r="F18" s="739" t="s">
        <v>1834</v>
      </c>
      <c r="G18" s="740" t="s">
        <v>326</v>
      </c>
      <c r="H18" s="737" t="s">
        <v>2153</v>
      </c>
      <c r="I18" s="737" t="s">
        <v>2257</v>
      </c>
      <c r="J18" s="741" t="s">
        <v>63</v>
      </c>
      <c r="K18" s="737" t="s">
        <v>63</v>
      </c>
      <c r="L18" s="737" t="s">
        <v>63</v>
      </c>
      <c r="M18" s="737" t="s">
        <v>63</v>
      </c>
      <c r="N18" s="737">
        <v>202</v>
      </c>
      <c r="O18" s="744" t="s">
        <v>1239</v>
      </c>
    </row>
    <row r="19" spans="1:16" s="743" customFormat="1" ht="60.5" x14ac:dyDescent="0.3">
      <c r="A19" s="737" t="s">
        <v>1235</v>
      </c>
      <c r="B19" s="737" t="s">
        <v>2258</v>
      </c>
      <c r="C19" s="746" t="s">
        <v>805</v>
      </c>
      <c r="D19" s="738" t="s">
        <v>805</v>
      </c>
      <c r="E19" s="738" t="s">
        <v>1182</v>
      </c>
      <c r="F19" s="739" t="s">
        <v>1836</v>
      </c>
      <c r="G19" s="783" t="s">
        <v>328</v>
      </c>
      <c r="H19" s="737" t="s">
        <v>63</v>
      </c>
      <c r="I19" s="737" t="s">
        <v>2259</v>
      </c>
      <c r="J19" s="741" t="s">
        <v>63</v>
      </c>
      <c r="K19" s="737" t="s">
        <v>63</v>
      </c>
      <c r="L19" s="741" t="s">
        <v>63</v>
      </c>
      <c r="M19" s="737" t="s">
        <v>63</v>
      </c>
      <c r="N19" s="777">
        <v>202</v>
      </c>
      <c r="O19" s="744" t="s">
        <v>1239</v>
      </c>
    </row>
    <row r="20" spans="1:16" s="743" customFormat="1" ht="48.4" x14ac:dyDescent="0.3">
      <c r="A20" s="737" t="s">
        <v>1235</v>
      </c>
      <c r="B20" s="737" t="s">
        <v>2260</v>
      </c>
      <c r="C20" s="746" t="s">
        <v>805</v>
      </c>
      <c r="D20" s="738" t="s">
        <v>805</v>
      </c>
      <c r="E20" s="738" t="s">
        <v>1182</v>
      </c>
      <c r="F20" s="739" t="s">
        <v>1282</v>
      </c>
      <c r="G20" s="740" t="s">
        <v>798</v>
      </c>
      <c r="H20" s="737" t="s">
        <v>1838</v>
      </c>
      <c r="I20" s="737" t="s">
        <v>1839</v>
      </c>
      <c r="J20" s="741" t="s">
        <v>63</v>
      </c>
      <c r="K20" s="737" t="s">
        <v>63</v>
      </c>
      <c r="L20" s="741" t="s">
        <v>63</v>
      </c>
      <c r="M20" s="737" t="s">
        <v>63</v>
      </c>
      <c r="N20" s="737">
        <v>202</v>
      </c>
      <c r="O20" s="744" t="s">
        <v>1239</v>
      </c>
    </row>
    <row r="21" spans="1:16" s="135" customFormat="1" ht="12.1" x14ac:dyDescent="0.3">
      <c r="B21" s="129"/>
      <c r="C21" s="126"/>
      <c r="D21" s="126"/>
      <c r="E21" s="126"/>
      <c r="F21" s="127"/>
      <c r="G21" s="126"/>
      <c r="H21" s="126"/>
      <c r="I21" s="272"/>
      <c r="J21" s="126"/>
      <c r="K21" s="126"/>
      <c r="L21" s="126"/>
      <c r="M21" s="126"/>
      <c r="N21" s="129"/>
    </row>
    <row r="22" spans="1:16" s="135" customFormat="1" ht="12.1" x14ac:dyDescent="0.3">
      <c r="B22" s="129"/>
      <c r="C22" s="126"/>
      <c r="D22" s="126"/>
      <c r="E22" s="126"/>
      <c r="F22" s="127"/>
      <c r="G22" s="126"/>
      <c r="H22" s="126"/>
      <c r="I22" s="272"/>
      <c r="J22" s="126"/>
      <c r="K22" s="126"/>
      <c r="L22" s="126"/>
      <c r="M22" s="126"/>
      <c r="N22" s="129"/>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ET-G007-IRS-01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ET-G007</v>
      </c>
      <c r="F24" s="56" t="str" cm="1">
        <f t="array" ref="F24">IF($C24="","",INDEX('List of Test Cases'!C:C,MATCH(CONCATENATE($C24,$C$1),'List of Test Cases'!$Q:$Q,0),))</f>
        <v>ET-G007-IRS-01</v>
      </c>
      <c r="G24" s="56" t="str" cm="1">
        <f t="array" aca="1" ref="G24" ca="1">IF($C24="","",INDEX('List of Test Cases'!G:G,MATCH(CONCATENATE($C24,$C$1),'List of Test Cases'!$Q:$Q,0),))</f>
        <v>Withdrawal of Initial Registration - Gas</v>
      </c>
      <c r="H24" s="56" t="str" cm="1">
        <f t="array" ref="H24">IF($C24="","",INDEX('List of Test Cases'!A:A,MATCH(CONCATENATE($C24,$C$1),'List of Test Cases'!$Q:$Q,0),))</f>
        <v>Initial Registration Withdrawal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sheetData>
  <autoFilter ref="B13:P13" xr:uid="{A4AD2577-50D1-4DF9-B5B4-BDE772DDCAFD}"/>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5FEDC0-B8A7-4DA7-A854-C6073F57F2E7}">
          <x14:formula1>
            <xm:f>'C:\Users\KrantiNaik\Library\Containers\com.microsoft.Excel\Data\Documents\4360A61E\[SIT Test Scenarios Master List v0.16.xlsx]Priority'!#REF!</xm:f>
          </x14:formula1>
          <xm:sqref>H23:I23</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763D-B888-4AA5-B3D4-F1792071712C}">
  <sheetPr codeName="Sheet43"/>
  <dimension ref="A1:P164"/>
  <sheetViews>
    <sheetView showGridLines="0" showRuler="0" zoomScaleNormal="100" zoomScalePageLayoutView="82" workbookViewId="0">
      <pane xSplit="7" topLeftCell="H1" activePane="topRight" state="frozen"/>
      <selection pane="topRight" activeCell="B13" sqref="B13:B20"/>
    </sheetView>
  </sheetViews>
  <sheetFormatPr defaultColWidth="10.5546875" defaultRowHeight="20.3" customHeight="1" x14ac:dyDescent="0.25"/>
  <cols>
    <col min="1" max="1" width="0" style="124" hidden="1" customWidth="1"/>
    <col min="2" max="2" width="19.109375" style="140" bestFit="1" customWidth="1"/>
    <col min="3" max="3" width="39.109375" style="140" customWidth="1"/>
    <col min="4" max="4" width="13.5546875" style="140" bestFit="1" customWidth="1"/>
    <col min="5" max="5" width="12" style="124" bestFit="1" customWidth="1"/>
    <col min="6" max="6" width="15.33203125" style="124" bestFit="1" customWidth="1"/>
    <col min="7" max="7" width="53.33203125" style="124" customWidth="1"/>
    <col min="8" max="8" width="26" style="124" bestFit="1" customWidth="1"/>
    <col min="9" max="9" width="38.44140625" style="124" customWidth="1"/>
    <col min="10" max="10" width="39.33203125" style="124" customWidth="1"/>
    <col min="11" max="11" width="15.44140625" style="124" bestFit="1" customWidth="1"/>
    <col min="12" max="12" width="48.44140625" style="124" bestFit="1" customWidth="1"/>
    <col min="13" max="13" width="32.44140625" style="124" bestFit="1" customWidth="1"/>
    <col min="14" max="14" width="34.5546875" style="124" bestFit="1" customWidth="1"/>
    <col min="15" max="15" width="20.33203125" style="124" bestFit="1" customWidth="1"/>
    <col min="16" max="16" width="46.88671875" style="124" customWidth="1"/>
    <col min="17" max="16384" width="10.5546875" style="124"/>
  </cols>
  <sheetData>
    <row r="1" spans="1:16" ht="39.049999999999997" customHeight="1" x14ac:dyDescent="0.25">
      <c r="B1" s="322" t="s">
        <v>388</v>
      </c>
      <c r="C1" s="122" t="s">
        <v>860</v>
      </c>
      <c r="D1" s="195"/>
      <c r="E1" s="123"/>
      <c r="F1" s="98"/>
      <c r="G1" s="123"/>
      <c r="H1" s="123"/>
      <c r="I1" s="123"/>
      <c r="J1" s="123"/>
      <c r="K1" s="123"/>
      <c r="L1" s="123"/>
      <c r="M1" s="123"/>
      <c r="N1" s="123"/>
      <c r="O1" s="379"/>
      <c r="P1" s="380"/>
    </row>
    <row r="2" spans="1:16" ht="14.4" x14ac:dyDescent="0.25">
      <c r="B2" s="322" t="s">
        <v>390</v>
      </c>
      <c r="C2" s="1313" t="s">
        <v>677</v>
      </c>
      <c r="D2" s="1314"/>
      <c r="E2" s="1314"/>
      <c r="F2" s="1314"/>
      <c r="G2" s="1314"/>
      <c r="H2" s="648"/>
      <c r="I2" s="648"/>
      <c r="J2" s="648"/>
      <c r="K2" s="648"/>
      <c r="L2" s="648"/>
      <c r="M2" s="648"/>
      <c r="N2" s="648"/>
      <c r="O2" s="379"/>
      <c r="P2" s="380"/>
    </row>
    <row r="3" spans="1:16" ht="12.1" x14ac:dyDescent="0.25">
      <c r="B3" s="1235" t="s">
        <v>392</v>
      </c>
      <c r="C3" s="1264" t="s">
        <v>2261</v>
      </c>
      <c r="D3" s="1265"/>
      <c r="E3" s="1265"/>
      <c r="F3" s="1265"/>
      <c r="G3" s="1265"/>
      <c r="H3" s="617"/>
      <c r="I3" s="617"/>
      <c r="J3" s="617"/>
      <c r="K3" s="617"/>
      <c r="L3" s="617"/>
      <c r="M3" s="617"/>
      <c r="N3" s="617"/>
      <c r="O3" s="381"/>
      <c r="P3" s="382"/>
    </row>
    <row r="4" spans="1:16" ht="12.1" x14ac:dyDescent="0.25">
      <c r="B4" s="1236"/>
      <c r="C4" s="1266"/>
      <c r="D4" s="1267"/>
      <c r="E4" s="1267"/>
      <c r="F4" s="1267"/>
      <c r="G4" s="1267"/>
      <c r="H4" s="634"/>
      <c r="I4" s="634"/>
      <c r="J4" s="634"/>
      <c r="K4" s="634"/>
      <c r="L4" s="634"/>
      <c r="M4" s="634"/>
      <c r="N4" s="634"/>
      <c r="P4" s="383"/>
    </row>
    <row r="5" spans="1:16" ht="12.1" x14ac:dyDescent="0.25">
      <c r="B5" s="1236"/>
      <c r="C5" s="1266"/>
      <c r="D5" s="1267"/>
      <c r="E5" s="1267"/>
      <c r="F5" s="1267"/>
      <c r="G5" s="1267"/>
      <c r="H5" s="634"/>
      <c r="I5" s="634"/>
      <c r="J5" s="634"/>
      <c r="K5" s="634"/>
      <c r="L5" s="634"/>
      <c r="M5" s="634"/>
      <c r="N5" s="634"/>
      <c r="P5" s="383"/>
    </row>
    <row r="6" spans="1:16" ht="12.1" x14ac:dyDescent="0.25">
      <c r="B6" s="1236"/>
      <c r="C6" s="1266"/>
      <c r="D6" s="1267"/>
      <c r="E6" s="1267"/>
      <c r="F6" s="1267"/>
      <c r="G6" s="1267"/>
      <c r="H6" s="634"/>
      <c r="I6" s="634"/>
      <c r="J6" s="634"/>
      <c r="K6" s="634"/>
      <c r="L6" s="634"/>
      <c r="M6" s="634"/>
      <c r="N6" s="634"/>
      <c r="O6" s="384"/>
      <c r="P6" s="385"/>
    </row>
    <row r="7" spans="1:16" ht="12.1" x14ac:dyDescent="0.25">
      <c r="B7" s="1237"/>
      <c r="C7" s="1268"/>
      <c r="D7" s="1269"/>
      <c r="E7" s="1269"/>
      <c r="F7" s="1269"/>
      <c r="G7" s="1269"/>
      <c r="H7" s="635"/>
      <c r="I7" s="635"/>
      <c r="J7" s="635"/>
      <c r="K7" s="635"/>
      <c r="L7" s="635"/>
      <c r="M7" s="635"/>
      <c r="N7" s="649"/>
    </row>
    <row r="8" spans="1:16" ht="14.4" x14ac:dyDescent="0.25">
      <c r="B8" s="322" t="s">
        <v>394</v>
      </c>
      <c r="C8" s="1262" t="s">
        <v>2262</v>
      </c>
      <c r="D8" s="1263"/>
      <c r="E8" s="1263"/>
      <c r="F8" s="1263"/>
      <c r="G8" s="1263"/>
      <c r="H8" s="123"/>
      <c r="I8" s="123"/>
      <c r="J8" s="123"/>
      <c r="K8" s="123"/>
      <c r="L8" s="123"/>
      <c r="M8" s="123"/>
      <c r="N8" s="123"/>
      <c r="O8" s="379"/>
      <c r="P8" s="380"/>
    </row>
    <row r="9" spans="1:16" ht="14.4" x14ac:dyDescent="0.25">
      <c r="B9" s="322" t="s">
        <v>396</v>
      </c>
      <c r="C9" s="1262" t="s">
        <v>63</v>
      </c>
      <c r="D9" s="1263"/>
      <c r="E9" s="1263"/>
      <c r="F9" s="1263"/>
      <c r="G9" s="1263"/>
      <c r="H9" s="195"/>
      <c r="I9" s="195"/>
      <c r="J9" s="527"/>
      <c r="K9" s="527"/>
      <c r="L9" s="527"/>
      <c r="M9" s="527"/>
      <c r="N9" s="527"/>
      <c r="O9" s="379"/>
      <c r="P9" s="380"/>
    </row>
    <row r="10" spans="1:16" ht="60.05" hidden="1" customHeight="1" x14ac:dyDescent="0.25">
      <c r="B10" s="322" t="s">
        <v>445</v>
      </c>
      <c r="C10" s="1262" t="s">
        <v>680</v>
      </c>
      <c r="D10" s="1263"/>
      <c r="E10" s="1263"/>
      <c r="F10" s="1263"/>
      <c r="G10" s="1263"/>
      <c r="H10" s="511" t="e">
        <f t="array" ref="H10">_xlfn.TEXTJOIN(", ",TRUE,IF((E14:E100="Y")*(B21:B100&lt;&gt;""),B21:B100,""))</f>
        <v>#N/A</v>
      </c>
      <c r="I10" s="650"/>
      <c r="J10" s="650"/>
      <c r="K10" s="650"/>
      <c r="L10" s="650"/>
      <c r="M10" s="650"/>
      <c r="N10" s="650"/>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60.05" customHeight="1" x14ac:dyDescent="0.3">
      <c r="A14" s="263" t="s">
        <v>2236</v>
      </c>
      <c r="B14" s="126" t="s">
        <v>2237</v>
      </c>
      <c r="C14" s="622" t="s">
        <v>804</v>
      </c>
      <c r="D14" s="612" t="s">
        <v>804</v>
      </c>
      <c r="E14" s="612" t="s">
        <v>1264</v>
      </c>
      <c r="F14" s="126" t="s">
        <v>2238</v>
      </c>
      <c r="G14" s="127" t="s">
        <v>1184</v>
      </c>
      <c r="H14" s="174" t="s">
        <v>2244</v>
      </c>
      <c r="I14" s="126" t="s">
        <v>2240</v>
      </c>
      <c r="J14" s="31" t="s">
        <v>1187</v>
      </c>
      <c r="K14" s="126" t="s">
        <v>1211</v>
      </c>
      <c r="L14" s="130" t="s">
        <v>63</v>
      </c>
      <c r="M14" s="130" t="s">
        <v>63</v>
      </c>
      <c r="N14" s="130">
        <v>202</v>
      </c>
      <c r="O14" s="173"/>
    </row>
    <row r="15" spans="1:16" s="135" customFormat="1" ht="229.85" x14ac:dyDescent="0.3">
      <c r="A15" s="263" t="s">
        <v>2263</v>
      </c>
      <c r="B15" s="174" t="s">
        <v>2264</v>
      </c>
      <c r="C15" s="628" t="s">
        <v>805</v>
      </c>
      <c r="D15" s="612" t="s">
        <v>804</v>
      </c>
      <c r="E15" s="612" t="s">
        <v>1182</v>
      </c>
      <c r="F15" s="133" t="s">
        <v>2243</v>
      </c>
      <c r="G15" s="174" t="s">
        <v>324</v>
      </c>
      <c r="H15" s="174" t="s">
        <v>2244</v>
      </c>
      <c r="I15" s="128" t="s">
        <v>2265</v>
      </c>
      <c r="J15" s="173" t="s">
        <v>63</v>
      </c>
      <c r="K15" s="173" t="s">
        <v>63</v>
      </c>
      <c r="L15" s="126" t="s">
        <v>2266</v>
      </c>
      <c r="M15" s="132" t="s">
        <v>2267</v>
      </c>
      <c r="N15" s="126">
        <v>202</v>
      </c>
      <c r="O15" s="148"/>
    </row>
    <row r="16" spans="1:16" s="135" customFormat="1" ht="157.25" x14ac:dyDescent="0.3">
      <c r="A16" s="263" t="s">
        <v>2252</v>
      </c>
      <c r="B16" s="126" t="s">
        <v>2268</v>
      </c>
      <c r="C16" s="622" t="s">
        <v>804</v>
      </c>
      <c r="D16" s="612" t="s">
        <v>804</v>
      </c>
      <c r="E16" s="612" t="s">
        <v>1182</v>
      </c>
      <c r="F16" s="227" t="s">
        <v>2250</v>
      </c>
      <c r="G16" s="134" t="s">
        <v>1184</v>
      </c>
      <c r="H16" s="272" t="s">
        <v>2251</v>
      </c>
      <c r="I16" s="272" t="s">
        <v>1613</v>
      </c>
      <c r="J16" s="272" t="s">
        <v>63</v>
      </c>
      <c r="K16" s="129" t="s">
        <v>63</v>
      </c>
      <c r="L16" s="126" t="s">
        <v>63</v>
      </c>
      <c r="M16" s="126" t="s">
        <v>63</v>
      </c>
      <c r="N16" s="130">
        <v>202</v>
      </c>
      <c r="O16" s="109"/>
    </row>
    <row r="17" spans="1:16" s="743" customFormat="1" ht="229.85" x14ac:dyDescent="0.3">
      <c r="A17" s="808" t="s">
        <v>1235</v>
      </c>
      <c r="B17" s="737" t="s">
        <v>2269</v>
      </c>
      <c r="C17" s="746" t="s">
        <v>805</v>
      </c>
      <c r="D17" s="738" t="s">
        <v>805</v>
      </c>
      <c r="E17" s="738" t="s">
        <v>1182</v>
      </c>
      <c r="F17" s="739" t="s">
        <v>2270</v>
      </c>
      <c r="G17" s="740" t="s">
        <v>330</v>
      </c>
      <c r="H17" s="737" t="s">
        <v>2271</v>
      </c>
      <c r="I17" s="737" t="s">
        <v>2272</v>
      </c>
      <c r="J17" s="785" t="s">
        <v>2014</v>
      </c>
      <c r="K17" s="767" t="s">
        <v>2273</v>
      </c>
      <c r="L17" s="737" t="s">
        <v>63</v>
      </c>
      <c r="M17" s="737" t="s">
        <v>63</v>
      </c>
      <c r="N17" s="737">
        <v>202</v>
      </c>
      <c r="O17" s="744" t="s">
        <v>1239</v>
      </c>
    </row>
    <row r="18" spans="1:16" s="743" customFormat="1" ht="96.8" x14ac:dyDescent="0.3">
      <c r="A18" s="956">
        <v>2.14</v>
      </c>
      <c r="B18" s="737" t="s">
        <v>2274</v>
      </c>
      <c r="C18" s="746" t="s">
        <v>805</v>
      </c>
      <c r="D18" s="738" t="s">
        <v>805</v>
      </c>
      <c r="E18" s="738" t="s">
        <v>1182</v>
      </c>
      <c r="F18" s="727" t="s">
        <v>2275</v>
      </c>
      <c r="G18" s="783" t="s">
        <v>324</v>
      </c>
      <c r="H18" s="737" t="s">
        <v>2276</v>
      </c>
      <c r="I18" s="737" t="s">
        <v>2277</v>
      </c>
      <c r="J18" s="741"/>
      <c r="K18" s="737"/>
      <c r="L18" s="741" t="s">
        <v>2020</v>
      </c>
      <c r="M18" s="737" t="s">
        <v>2278</v>
      </c>
      <c r="N18" s="737"/>
      <c r="O18" s="775"/>
    </row>
    <row r="19" spans="1:16" s="743" customFormat="1" ht="108.9" x14ac:dyDescent="0.3">
      <c r="A19" s="809" t="s">
        <v>1235</v>
      </c>
      <c r="B19" s="737" t="s">
        <v>2279</v>
      </c>
      <c r="C19" s="746" t="s">
        <v>805</v>
      </c>
      <c r="D19" s="738" t="s">
        <v>805</v>
      </c>
      <c r="E19" s="738" t="s">
        <v>1182</v>
      </c>
      <c r="F19" s="739" t="s">
        <v>2280</v>
      </c>
      <c r="G19" s="783" t="s">
        <v>332</v>
      </c>
      <c r="H19" s="737" t="s">
        <v>63</v>
      </c>
      <c r="I19" s="737" t="s">
        <v>2281</v>
      </c>
      <c r="J19" s="741" t="s">
        <v>63</v>
      </c>
      <c r="K19" s="737" t="s">
        <v>63</v>
      </c>
      <c r="L19" s="741" t="s">
        <v>63</v>
      </c>
      <c r="M19" s="737" t="s">
        <v>63</v>
      </c>
      <c r="N19" s="777">
        <v>202</v>
      </c>
      <c r="O19" s="744" t="s">
        <v>1239</v>
      </c>
    </row>
    <row r="20" spans="1:16" s="743" customFormat="1" ht="181.45" x14ac:dyDescent="0.3">
      <c r="A20" s="809" t="s">
        <v>1235</v>
      </c>
      <c r="B20" s="737" t="s">
        <v>2282</v>
      </c>
      <c r="C20" s="746" t="s">
        <v>805</v>
      </c>
      <c r="D20" s="738" t="s">
        <v>805</v>
      </c>
      <c r="E20" s="738" t="s">
        <v>1182</v>
      </c>
      <c r="F20" s="739" t="s">
        <v>2283</v>
      </c>
      <c r="G20" s="740" t="s">
        <v>798</v>
      </c>
      <c r="H20" s="737" t="s">
        <v>1838</v>
      </c>
      <c r="I20" s="737" t="s">
        <v>2284</v>
      </c>
      <c r="J20" s="741" t="s">
        <v>63</v>
      </c>
      <c r="K20" s="737" t="s">
        <v>63</v>
      </c>
      <c r="L20" s="741" t="s">
        <v>63</v>
      </c>
      <c r="M20" s="737" t="s">
        <v>63</v>
      </c>
      <c r="N20" s="737">
        <v>202</v>
      </c>
      <c r="O20" s="744" t="s">
        <v>1239</v>
      </c>
    </row>
    <row r="21" spans="1:16" s="135" customFormat="1" ht="12.1" x14ac:dyDescent="0.3">
      <c r="B21" s="129"/>
      <c r="C21" s="126"/>
      <c r="D21" s="126"/>
      <c r="E21" s="126"/>
      <c r="F21" s="127"/>
      <c r="G21" s="126"/>
      <c r="H21" s="126"/>
      <c r="I21" s="272"/>
      <c r="J21" s="126"/>
      <c r="K21" s="126"/>
      <c r="L21" s="126"/>
      <c r="M21" s="126"/>
      <c r="N21" s="129"/>
      <c r="O21" s="396"/>
      <c r="P21" s="397"/>
    </row>
    <row r="22" spans="1:16" s="135" customFormat="1" ht="12.1" x14ac:dyDescent="0.3">
      <c r="B22" s="129"/>
      <c r="C22" s="126"/>
      <c r="D22" s="126"/>
      <c r="E22" s="126"/>
      <c r="F22" s="127"/>
      <c r="G22" s="126"/>
      <c r="H22" s="126"/>
      <c r="I22" s="272"/>
      <c r="J22" s="126"/>
      <c r="K22" s="126"/>
      <c r="L22" s="126"/>
      <c r="M22" s="126"/>
      <c r="N22" s="129"/>
      <c r="O22" s="396"/>
      <c r="P22" s="397"/>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ET-E006-IRS-01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ET-E006</v>
      </c>
      <c r="F24" s="56" t="str" cm="1">
        <f t="array" ref="F24">IF($C24="","",INDEX('List of Test Cases'!C:C,MATCH(CONCATENATE($C24,$C$1),'List of Test Cases'!$Q:$Q,0),))</f>
        <v>ET-E006-IRS-01</v>
      </c>
      <c r="G24" s="56" t="str" cm="1">
        <f t="array" aca="1" ref="G24" ca="1">IF($C24="","",INDEX('List of Test Cases'!G:G,MATCH(CONCATENATE($C24,$C$1),'List of Test Cases'!$Q:$Q,0),))</f>
        <v>Withdrawal of Initial Registration - Electricity</v>
      </c>
      <c r="H24" s="56" t="str" cm="1">
        <f t="array" ref="H24">IF($C24="","",INDEX('List of Test Cases'!A:A,MATCH(CONCATENATE($C24,$C$1),'List of Test Cases'!$Q:$Q,0),))</f>
        <v>Initial Registration Withdrawal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row r="164" spans="6:6" ht="20.3" customHeight="1" x14ac:dyDescent="0.25">
      <c r="F164" s="142"/>
    </row>
  </sheetData>
  <autoFilter ref="B13:P13" xr:uid="{552A4E64-E235-438F-96C9-DC0E7CF2F7C6}"/>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B48914C-09BF-4CFB-BA07-AD86C11F03D2}">
          <x14:formula1>
            <xm:f>'C:\Users\KrantiNaik\Library\Containers\com.microsoft.Excel\Data\Documents\4360A61E\[SIT Test Scenarios Master List v0.16.xlsx]Priority'!#REF!</xm:f>
          </x14:formula1>
          <xm:sqref>H23:I23</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A0019-BB60-4948-99B5-E2CA357F0491}">
  <dimension ref="A1:P49"/>
  <sheetViews>
    <sheetView showGridLines="0" showRuler="0" zoomScale="110" zoomScaleNormal="110" zoomScalePageLayoutView="91" workbookViewId="0">
      <pane xSplit="7" topLeftCell="H1" activePane="topRight" state="frozen"/>
      <selection pane="topRight" activeCell="A11" sqref="A1:A1048576"/>
    </sheetView>
  </sheetViews>
  <sheetFormatPr defaultColWidth="10.5546875" defaultRowHeight="20.3" customHeight="1" x14ac:dyDescent="0.25"/>
  <cols>
    <col min="1" max="1" width="0" style="24" hidden="1" customWidth="1"/>
    <col min="2" max="2" width="30.5546875" style="24" customWidth="1"/>
    <col min="3" max="3" width="35.44140625" style="24" customWidth="1"/>
    <col min="4" max="4" width="13.6640625" style="24" bestFit="1" customWidth="1"/>
    <col min="5" max="5" width="13.6640625" style="24" customWidth="1"/>
    <col min="6" max="6" width="16.5546875" style="24" bestFit="1" customWidth="1"/>
    <col min="7" max="7" width="43.44140625" style="24" customWidth="1"/>
    <col min="8" max="8" width="20.88671875" style="24" bestFit="1" customWidth="1"/>
    <col min="9" max="9" width="28.5546875" style="24" bestFit="1" customWidth="1"/>
    <col min="10" max="10" width="29" style="24" customWidth="1"/>
    <col min="11" max="11" width="15.88671875" style="24" bestFit="1" customWidth="1"/>
    <col min="12" max="12" width="23.33203125" style="24" bestFit="1" customWidth="1"/>
    <col min="13" max="13" width="23.109375" style="24" customWidth="1"/>
    <col min="14" max="14" width="28.6640625" style="24" bestFit="1" customWidth="1"/>
    <col min="15" max="15" width="18" style="24" bestFit="1" customWidth="1"/>
    <col min="16" max="16" width="23.6640625" style="24" customWidth="1"/>
    <col min="17" max="16384" width="10.5546875" style="24"/>
  </cols>
  <sheetData>
    <row r="1" spans="1:16" ht="39.049999999999997" customHeight="1" x14ac:dyDescent="0.25">
      <c r="B1" s="321" t="s">
        <v>388</v>
      </c>
      <c r="C1" s="21" t="s">
        <v>862</v>
      </c>
      <c r="D1" s="405"/>
      <c r="E1" s="22"/>
      <c r="F1" s="23"/>
      <c r="G1" s="22"/>
      <c r="H1" s="22"/>
      <c r="I1" s="22"/>
      <c r="J1" s="22"/>
      <c r="K1" s="22"/>
      <c r="L1" s="22"/>
      <c r="M1" s="22"/>
      <c r="N1" s="406"/>
      <c r="O1" s="406"/>
      <c r="P1" s="407"/>
    </row>
    <row r="2" spans="1:16" ht="14.4" x14ac:dyDescent="0.25">
      <c r="B2" s="321" t="s">
        <v>390</v>
      </c>
      <c r="C2" s="1213" t="s">
        <v>2285</v>
      </c>
      <c r="D2" s="1214"/>
      <c r="E2" s="1214"/>
      <c r="F2" s="1214"/>
      <c r="G2" s="1214"/>
      <c r="H2" s="511"/>
      <c r="I2" s="511"/>
      <c r="J2" s="511"/>
      <c r="K2" s="511"/>
      <c r="L2" s="511"/>
      <c r="M2" s="511"/>
      <c r="N2" s="406"/>
      <c r="O2" s="406"/>
      <c r="P2" s="407"/>
    </row>
    <row r="3" spans="1:16" ht="12.1" x14ac:dyDescent="0.25">
      <c r="B3" s="1221" t="s">
        <v>392</v>
      </c>
      <c r="C3" s="1215" t="s">
        <v>2286</v>
      </c>
      <c r="D3" s="1216"/>
      <c r="E3" s="1216"/>
      <c r="F3" s="1216"/>
      <c r="G3" s="1216"/>
      <c r="H3" s="512"/>
      <c r="I3" s="512"/>
      <c r="J3" s="512"/>
      <c r="K3" s="512"/>
      <c r="L3" s="512"/>
      <c r="M3" s="512"/>
      <c r="N3" s="408"/>
      <c r="O3" s="408"/>
      <c r="P3" s="409"/>
    </row>
    <row r="4" spans="1:16" ht="7.5" customHeight="1" x14ac:dyDescent="0.25">
      <c r="B4" s="1222"/>
      <c r="C4" s="1217"/>
      <c r="D4" s="1218"/>
      <c r="E4" s="1218"/>
      <c r="F4" s="1218"/>
      <c r="G4" s="1218"/>
      <c r="H4" s="513"/>
      <c r="I4" s="513"/>
      <c r="J4" s="513"/>
      <c r="K4" s="513"/>
      <c r="L4" s="513"/>
      <c r="M4" s="513"/>
      <c r="P4" s="410"/>
    </row>
    <row r="5" spans="1:16" ht="12.1" x14ac:dyDescent="0.25">
      <c r="B5" s="1222"/>
      <c r="C5" s="1217"/>
      <c r="D5" s="1218"/>
      <c r="E5" s="1218"/>
      <c r="F5" s="1218"/>
      <c r="G5" s="1218"/>
      <c r="H5" s="513"/>
      <c r="I5" s="513"/>
      <c r="J5" s="513"/>
      <c r="K5" s="513"/>
      <c r="L5" s="513"/>
      <c r="M5" s="513"/>
      <c r="P5" s="410"/>
    </row>
    <row r="6" spans="1:16" ht="12.1" x14ac:dyDescent="0.25">
      <c r="B6" s="1222"/>
      <c r="C6" s="1217"/>
      <c r="D6" s="1218"/>
      <c r="E6" s="1218"/>
      <c r="F6" s="1218"/>
      <c r="G6" s="1218"/>
      <c r="H6" s="513"/>
      <c r="I6" s="513"/>
      <c r="J6" s="513"/>
      <c r="K6" s="513"/>
      <c r="L6" s="513"/>
      <c r="M6" s="513"/>
      <c r="P6" s="410"/>
    </row>
    <row r="7" spans="1:16" ht="9.25" customHeight="1" x14ac:dyDescent="0.25">
      <c r="B7" s="1223"/>
      <c r="C7" s="1219"/>
      <c r="D7" s="1220"/>
      <c r="E7" s="1220"/>
      <c r="F7" s="1220"/>
      <c r="G7" s="1220"/>
      <c r="H7" s="514"/>
      <c r="I7" s="514"/>
      <c r="J7" s="514"/>
      <c r="K7" s="514"/>
      <c r="L7" s="514"/>
      <c r="M7" s="514"/>
      <c r="N7" s="411"/>
      <c r="O7" s="411"/>
      <c r="P7" s="412"/>
    </row>
    <row r="8" spans="1:16" ht="15" customHeight="1" x14ac:dyDescent="0.25">
      <c r="B8" s="321" t="s">
        <v>394</v>
      </c>
      <c r="C8" s="1213" t="s">
        <v>2287</v>
      </c>
      <c r="D8" s="1214"/>
      <c r="E8" s="1214"/>
      <c r="F8" s="1214"/>
      <c r="G8" s="1214"/>
      <c r="H8" s="511"/>
      <c r="I8" s="511"/>
      <c r="J8" s="511"/>
      <c r="K8" s="511"/>
      <c r="L8" s="511"/>
      <c r="M8" s="511"/>
      <c r="N8" s="406"/>
      <c r="O8" s="406"/>
      <c r="P8" s="407"/>
    </row>
    <row r="9" spans="1:16" ht="14.4" x14ac:dyDescent="0.25">
      <c r="B9" s="321" t="s">
        <v>396</v>
      </c>
      <c r="C9" s="1213" t="s">
        <v>63</v>
      </c>
      <c r="D9" s="1214"/>
      <c r="E9" s="1214"/>
      <c r="F9" s="1214"/>
      <c r="G9" s="1214"/>
      <c r="H9" s="998"/>
      <c r="I9" s="998"/>
      <c r="J9" s="511"/>
      <c r="K9" s="511"/>
      <c r="L9" s="511"/>
      <c r="M9" s="511"/>
      <c r="N9" s="406"/>
      <c r="O9" s="406"/>
      <c r="P9" s="407"/>
    </row>
    <row r="10" spans="1:16" ht="46.55" hidden="1" customHeight="1" x14ac:dyDescent="0.25">
      <c r="B10" s="321" t="s">
        <v>445</v>
      </c>
      <c r="C10" s="1213" t="s">
        <v>2288</v>
      </c>
      <c r="D10" s="1214"/>
      <c r="E10" s="1214"/>
      <c r="F10" s="1214"/>
      <c r="G10" s="1214"/>
      <c r="H10" s="511" t="e">
        <f t="array" ref="H10">_xlfn.TEXTJOIN(", ",TRUE,IF((E14:E100="Y")*(B17:B100&lt;&gt;""),B17:B100,""))</f>
        <v>#N/A</v>
      </c>
      <c r="I10" s="511"/>
      <c r="J10" s="511"/>
      <c r="K10" s="511"/>
      <c r="L10" s="511"/>
      <c r="M10" s="511"/>
      <c r="N10" s="406"/>
      <c r="O10" s="406"/>
      <c r="P10" s="407"/>
    </row>
    <row r="11" spans="1:16" ht="14.4" x14ac:dyDescent="0.25">
      <c r="B11" s="321" t="s">
        <v>398</v>
      </c>
      <c r="C11" s="1213" t="s">
        <v>63</v>
      </c>
      <c r="D11" s="1214"/>
      <c r="E11" s="1214"/>
      <c r="F11" s="1214"/>
      <c r="G11" s="1214"/>
      <c r="H11" s="511"/>
      <c r="I11" s="511"/>
      <c r="J11" s="511"/>
      <c r="K11" s="511"/>
      <c r="L11" s="511"/>
      <c r="M11" s="511"/>
      <c r="N11" s="406"/>
      <c r="O11" s="406"/>
      <c r="P11" s="407"/>
    </row>
    <row r="12" spans="1:16" ht="20.3" customHeight="1" x14ac:dyDescent="0.25">
      <c r="B12" s="25" t="s">
        <v>1175</v>
      </c>
      <c r="C12" s="25"/>
      <c r="D12" s="25"/>
      <c r="E12" s="25"/>
      <c r="F12" s="25"/>
      <c r="G12" s="26"/>
      <c r="H12" s="27"/>
      <c r="I12" s="27"/>
      <c r="J12" s="27"/>
      <c r="K12" s="27"/>
      <c r="L12" s="27"/>
      <c r="M12" s="27"/>
      <c r="N12" s="27"/>
      <c r="O12" s="271"/>
      <c r="P12" s="271"/>
    </row>
    <row r="13" spans="1:16" s="28"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1179</v>
      </c>
      <c r="O13" s="269" t="s">
        <v>322</v>
      </c>
    </row>
    <row r="14" spans="1:16" s="199" customFormat="1" ht="72.599999999999994" x14ac:dyDescent="0.3">
      <c r="A14" s="126" t="s">
        <v>2051</v>
      </c>
      <c r="B14" s="200" t="s">
        <v>2052</v>
      </c>
      <c r="C14" s="638" t="s">
        <v>804</v>
      </c>
      <c r="D14" s="612" t="s">
        <v>804</v>
      </c>
      <c r="E14" s="612" t="s">
        <v>1182</v>
      </c>
      <c r="F14" s="201" t="s">
        <v>2053</v>
      </c>
      <c r="G14" s="202" t="s">
        <v>1184</v>
      </c>
      <c r="H14" s="200" t="s">
        <v>2289</v>
      </c>
      <c r="I14" s="203" t="s">
        <v>2054</v>
      </c>
      <c r="J14" s="31" t="s">
        <v>1187</v>
      </c>
      <c r="K14" s="200" t="s">
        <v>2055</v>
      </c>
      <c r="L14" s="200" t="s">
        <v>63</v>
      </c>
      <c r="M14" s="204" t="s">
        <v>63</v>
      </c>
      <c r="N14" s="205">
        <v>202</v>
      </c>
      <c r="O14" s="206"/>
    </row>
    <row r="15" spans="1:16" s="210" customFormat="1" ht="121" x14ac:dyDescent="0.3">
      <c r="A15" s="132" t="s">
        <v>2290</v>
      </c>
      <c r="B15" s="207" t="s">
        <v>2291</v>
      </c>
      <c r="C15" s="639" t="s">
        <v>805</v>
      </c>
      <c r="D15" s="612" t="s">
        <v>804</v>
      </c>
      <c r="E15" s="612" t="s">
        <v>1182</v>
      </c>
      <c r="F15" s="133" t="s">
        <v>2292</v>
      </c>
      <c r="G15" s="208" t="s">
        <v>324</v>
      </c>
      <c r="H15" s="209" t="s">
        <v>2059</v>
      </c>
      <c r="I15" s="126" t="s">
        <v>2293</v>
      </c>
      <c r="J15" s="209" t="s">
        <v>63</v>
      </c>
      <c r="K15" s="204" t="s">
        <v>63</v>
      </c>
      <c r="L15" s="126" t="s">
        <v>1194</v>
      </c>
      <c r="M15" s="126" t="s">
        <v>1195</v>
      </c>
      <c r="N15" s="205">
        <v>202</v>
      </c>
      <c r="O15" s="39"/>
    </row>
    <row r="16" spans="1:16" s="40" customFormat="1" ht="72.599999999999994" x14ac:dyDescent="0.3">
      <c r="A16" s="29" t="s">
        <v>2294</v>
      </c>
      <c r="B16" s="29" t="s">
        <v>2295</v>
      </c>
      <c r="C16" s="601" t="s">
        <v>804</v>
      </c>
      <c r="D16" s="605" t="s">
        <v>804</v>
      </c>
      <c r="E16" s="605" t="s">
        <v>1182</v>
      </c>
      <c r="F16" s="29" t="s">
        <v>1198</v>
      </c>
      <c r="G16" s="30" t="s">
        <v>1184</v>
      </c>
      <c r="H16" s="29" t="s">
        <v>2296</v>
      </c>
      <c r="I16" s="29" t="s">
        <v>1200</v>
      </c>
      <c r="J16" s="29" t="s">
        <v>63</v>
      </c>
      <c r="K16" s="38" t="s">
        <v>63</v>
      </c>
      <c r="L16" s="29" t="s">
        <v>63</v>
      </c>
      <c r="M16" s="29" t="s">
        <v>63</v>
      </c>
      <c r="N16" s="29" t="s">
        <v>63</v>
      </c>
      <c r="O16" s="39"/>
    </row>
    <row r="17" spans="2:16" s="40" customFormat="1" ht="12.1" x14ac:dyDescent="0.3">
      <c r="B17" s="29"/>
      <c r="C17" s="29"/>
      <c r="D17" s="29"/>
      <c r="E17" s="29"/>
      <c r="F17" s="30"/>
      <c r="G17" s="29"/>
      <c r="H17" s="29"/>
      <c r="I17" s="29"/>
      <c r="J17" s="38"/>
      <c r="K17" s="38"/>
      <c r="L17" s="29"/>
      <c r="M17" s="29"/>
      <c r="N17" s="38"/>
      <c r="O17" s="38"/>
      <c r="P17" s="38"/>
    </row>
    <row r="18" spans="2:16" s="40" customFormat="1" ht="13" customHeight="1" x14ac:dyDescent="0.3">
      <c r="B18" s="35"/>
      <c r="C18" s="35"/>
      <c r="D18" s="35"/>
      <c r="E18" s="35"/>
      <c r="F18" s="35"/>
      <c r="G18" s="29"/>
      <c r="H18" s="29"/>
      <c r="I18" s="29"/>
      <c r="J18" s="38"/>
      <c r="K18" s="38"/>
      <c r="L18" s="29"/>
      <c r="M18" s="29"/>
      <c r="N18" s="38"/>
      <c r="O18" s="38"/>
      <c r="P18" s="38"/>
    </row>
    <row r="19" spans="2:16" s="55" customFormat="1" ht="28.8" x14ac:dyDescent="0.3">
      <c r="B19" s="330" t="s">
        <v>431</v>
      </c>
      <c r="C19" s="269" t="s">
        <v>433</v>
      </c>
      <c r="D19" s="330" t="s">
        <v>435</v>
      </c>
      <c r="E19" s="598" t="s">
        <v>1201</v>
      </c>
      <c r="F19" s="597" t="s">
        <v>437</v>
      </c>
      <c r="G19" s="596" t="s">
        <v>368</v>
      </c>
      <c r="H19" s="598" t="s">
        <v>360</v>
      </c>
      <c r="I19" s="330"/>
      <c r="J19" s="330"/>
      <c r="K19" s="269"/>
      <c r="L19" s="58"/>
      <c r="M19" s="58"/>
      <c r="N19" s="58"/>
      <c r="O19" s="604"/>
      <c r="P19" s="604"/>
    </row>
    <row r="20" spans="2:16" s="54" customFormat="1" ht="24.2" x14ac:dyDescent="0.3">
      <c r="B20" s="599">
        <v>1</v>
      </c>
      <c r="C20" s="325" t="str" cm="1">
        <f t="array" ref="C20">IFERROR(INDEX('List of Test Cases'!C:C,SMALL(IF('List of Test Cases'!E:E=$C$1,ROW('List of Test Cases'!E:E) - ROW(INDEX('List of Test Cases'!E:E,1,1))+1),B20)),"")</f>
        <v>ET-G008-IRR-01</v>
      </c>
      <c r="D20" s="600" t="str" cm="1">
        <f t="array" aca="1" ref="D20" ca="1">IF(C20="","",HYPERLINK("#"&amp;CELL("address",INDEX('List of Test Cases'!C:C,MATCH(CONCATENATE(C20,C$1),'List of Test Cases'!Q:Q,0))),"View Test Case"))</f>
        <v>View Test Case</v>
      </c>
      <c r="E20" s="56" t="str" cm="1">
        <f t="array" ref="E20">IF($C20="","",INDEX('List of Test Cases'!B:B,MATCH(CONCATENATE($C20,$C$1),'List of Test Cases'!$Q:$Q,0),))</f>
        <v>ET-G008</v>
      </c>
      <c r="F20" s="56" t="str" cm="1">
        <f t="array" ref="F20">IF($C20="","",INDEX('List of Test Cases'!C:C,MATCH(CONCATENATE($C20,$C$1),'List of Test Cases'!$Q:$Q,0),))</f>
        <v>ET-G008-IRR-01</v>
      </c>
      <c r="G20" s="56" t="str" cm="1">
        <f t="array" aca="1" ref="G20" ca="1">IF($C20="","",INDEX('List of Test Cases'!G:G,MATCH(CONCATENATE($C20,$C$1),'List of Test Cases'!$Q:$Q,0),))</f>
        <v>Initial Registration Request Rejected - Gas</v>
      </c>
      <c r="H20" s="56" t="str" cm="1">
        <f t="array" ref="H20">IF($C20="","",INDEX('List of Test Cases'!A:A,MATCH(CONCATENATE($C20,$C$1),'List of Test Cases'!$Q:$Q,0),))</f>
        <v>Initial Registration Rejection</v>
      </c>
      <c r="I20" s="601"/>
      <c r="J20" s="601"/>
      <c r="K20" s="47"/>
      <c r="L20" s="47"/>
      <c r="M20" s="47"/>
      <c r="N20" s="47"/>
      <c r="O20" s="56"/>
      <c r="P20" s="56"/>
    </row>
    <row r="21" spans="2:16" s="55" customFormat="1" ht="13.85" x14ac:dyDescent="0.3">
      <c r="B21" s="602">
        <v>2</v>
      </c>
      <c r="C21" s="325" t="str" cm="1">
        <f t="array" ref="C21">IFERROR(INDEX('List of Test Cases'!C:C,SMALL(IF('List of Test Cases'!E:E=$C$1,ROW('List of Test Cases'!E:E) - ROW(INDEX('List of Test Cases'!E:E,1,1))+1),B21)),"")</f>
        <v/>
      </c>
      <c r="D21" s="600" t="str" cm="1">
        <f t="array" aca="1" ref="D21" ca="1">IF(C21="","",HYPERLINK("#"&amp;CELL("address",INDEX('List of Test Cases'!C:C,MATCH(CONCATENATE(C21,C$1),'List of Test Cases'!Q:Q,0))),"View Test Case"))</f>
        <v/>
      </c>
      <c r="E21" s="56" t="str" cm="1">
        <f t="array" ref="E21">IF($C21="","",INDEX('List of Test Cases'!B:B,MATCH(CONCATENATE($C21,$C$1),'List of Test Cases'!$Q:$Q,0),))</f>
        <v/>
      </c>
      <c r="F21" s="56" t="str" cm="1">
        <f t="array" ref="F21">IF($C21="","",INDEX('List of Test Cases'!C:C,MATCH(CONCATENATE($C21,$C$1),'List of Test Cases'!$Q:$Q,0),))</f>
        <v/>
      </c>
      <c r="G21" s="56" t="str" cm="1">
        <f t="array" ref="G21">IF($C21="","",INDEX('List of Test Cases'!G:G,MATCH(CONCATENATE($C21,$C$1),'List of Test Cases'!$Q:$Q,0),))</f>
        <v/>
      </c>
      <c r="H21" s="56" t="str" cm="1">
        <f t="array" ref="H21">IF($C21="","",INDEX('List of Test Cases'!A:A,MATCH(CONCATENATE($C21,$C$1),'List of Test Cases'!$Q:$Q,0),))</f>
        <v/>
      </c>
      <c r="I21" s="601"/>
      <c r="J21" s="601"/>
      <c r="K21" s="47"/>
      <c r="L21" s="47"/>
      <c r="M21" s="47"/>
      <c r="N21" s="47"/>
      <c r="O21" s="56"/>
      <c r="P21" s="56"/>
    </row>
    <row r="22" spans="2:16" s="55" customFormat="1" ht="13.85" x14ac:dyDescent="0.3">
      <c r="B22" s="602">
        <v>3</v>
      </c>
      <c r="C22" s="325" t="str" cm="1">
        <f t="array" ref="C22">IFERROR(INDEX('List of Test Cases'!C:C,SMALL(IF('List of Test Cases'!E:E=$C$1,ROW('List of Test Cases'!E:E) - ROW(INDEX('List of Test Cases'!E:E,1,1))+1),B22)),"")</f>
        <v/>
      </c>
      <c r="D22" s="600" t="str" cm="1">
        <f t="array" aca="1" ref="D22" ca="1">IF(C22="","",HYPERLINK("#"&amp;CELL("address",INDEX('List of Test Cases'!C:C,MATCH(CONCATENATE(C22,C$1),'List of Test Cases'!Q:Q,0))),"View Test Case"))</f>
        <v/>
      </c>
      <c r="E22" s="56" t="str" cm="1">
        <f t="array" ref="E22">IF($C22="","",INDEX('List of Test Cases'!B:B,MATCH(CONCATENATE($C22,$C$1),'List of Test Cases'!$Q:$Q,0),))</f>
        <v/>
      </c>
      <c r="F22" s="56" t="str" cm="1">
        <f t="array" ref="F22">IF($C22="","",INDEX('List of Test Cases'!C:C,MATCH(CONCATENATE($C22,$C$1),'List of Test Cases'!$Q:$Q,0),))</f>
        <v/>
      </c>
      <c r="G22" s="56" t="str" cm="1">
        <f t="array" ref="G22">IF($C22="","",INDEX('List of Test Cases'!G:G,MATCH(CONCATENATE($C22,$C$1),'List of Test Cases'!$Q:$Q,0),))</f>
        <v/>
      </c>
      <c r="H22" s="56" t="str" cm="1">
        <f t="array" ref="H22">IF($C22="","",INDEX('List of Test Cases'!A:A,MATCH(CONCATENATE($C22,$C$1),'List of Test Cases'!$Q:$Q,0),))</f>
        <v/>
      </c>
      <c r="I22" s="601"/>
      <c r="J22" s="601"/>
      <c r="K22" s="47"/>
      <c r="L22" s="47"/>
      <c r="M22" s="47"/>
      <c r="N22" s="47"/>
      <c r="O22" s="56"/>
      <c r="P22" s="56"/>
    </row>
    <row r="23" spans="2:16" s="42" customFormat="1" ht="13.85" x14ac:dyDescent="0.25">
      <c r="B23" s="603">
        <v>4</v>
      </c>
      <c r="C23" s="325" t="str" cm="1">
        <f t="array" ref="C23">IFERROR(INDEX('List of Test Cases'!C:C,SMALL(IF('List of Test Cases'!E:E=$C$1,ROW('List of Test Cases'!E:E) - ROW(INDEX('List of Test Cases'!E:E,1,1))+1),B23)),"")</f>
        <v/>
      </c>
      <c r="D23" s="600" t="str" cm="1">
        <f t="array" aca="1" ref="D23" ca="1">IF(C23="","",HYPERLINK("#"&amp;CELL("address",INDEX('List of Test Cases'!C:C,MATCH(CONCATENATE(C23,C$1),'List of Test Cases'!Q:Q,0))),"View Test Case"))</f>
        <v/>
      </c>
      <c r="E23" s="56" t="str" cm="1">
        <f t="array" ref="E23">IF($C23="","",INDEX('List of Test Cases'!B:B,MATCH(CONCATENATE($C23,$C$1),'List of Test Cases'!$Q:$Q,0),))</f>
        <v/>
      </c>
      <c r="F23" s="56" t="str" cm="1">
        <f t="array" ref="F23">IF($C23="","",INDEX('List of Test Cases'!C:C,MATCH(CONCATENATE($C23,$C$1),'List of Test Cases'!$Q:$Q,0),))</f>
        <v/>
      </c>
      <c r="G23" s="56" t="str" cm="1">
        <f t="array" ref="G23">IF($C23="","",INDEX('List of Test Cases'!G:G,MATCH(CONCATENATE($C23,$C$1),'List of Test Cases'!$Q:$Q,0),))</f>
        <v/>
      </c>
      <c r="H23" s="56" t="str" cm="1">
        <f t="array" ref="H23">IF($C23="","",INDEX('List of Test Cases'!A:A,MATCH(CONCATENATE($C23,$C$1),'List of Test Cases'!$Q:$Q,0),))</f>
        <v/>
      </c>
      <c r="I23" s="601"/>
      <c r="J23" s="601"/>
      <c r="K23" s="47"/>
      <c r="L23" s="47"/>
      <c r="M23" s="47"/>
      <c r="N23" s="47"/>
      <c r="O23" s="56"/>
      <c r="P23" s="56"/>
    </row>
    <row r="24" spans="2:16" s="42" customFormat="1" ht="13.85" x14ac:dyDescent="0.25">
      <c r="B24" s="603">
        <v>5</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2:16" ht="12.1" x14ac:dyDescent="0.25">
      <c r="B25" s="603">
        <v>6</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2:16" ht="12.1" x14ac:dyDescent="0.25">
      <c r="B26" s="603">
        <v>7</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2:16" ht="12.1" x14ac:dyDescent="0.25">
      <c r="B27" s="603">
        <v>8</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2:16" ht="12.1" x14ac:dyDescent="0.25">
      <c r="B28" s="603">
        <v>9</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2:16" ht="12.1" x14ac:dyDescent="0.25">
      <c r="B29" s="603">
        <v>10</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2:16" ht="12.1" x14ac:dyDescent="0.25">
      <c r="B30" s="603">
        <v>11</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2:16" ht="12.1" x14ac:dyDescent="0.25">
      <c r="B31" s="603">
        <v>12</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2:16" ht="12.1" x14ac:dyDescent="0.25">
      <c r="B32" s="603">
        <v>13</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ht="12.1" x14ac:dyDescent="0.25">
      <c r="B33" s="603">
        <v>14</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ht="12.1" x14ac:dyDescent="0.25">
      <c r="B34" s="603">
        <v>15</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ht="12.1" x14ac:dyDescent="0.25">
      <c r="B35" s="603">
        <v>16</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ht="12.1" x14ac:dyDescent="0.25">
      <c r="B36" s="603">
        <v>17</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ht="12.1" x14ac:dyDescent="0.25">
      <c r="B37" s="603">
        <v>18</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ht="12.1" x14ac:dyDescent="0.25">
      <c r="B38" s="603">
        <v>19</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ht="12.1" x14ac:dyDescent="0.25">
      <c r="B39" s="603">
        <v>20</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ht="12.1" x14ac:dyDescent="0.25">
      <c r="B40" s="603">
        <v>21</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ht="12.1" x14ac:dyDescent="0.25">
      <c r="B41" s="603">
        <v>22</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ht="12.1" x14ac:dyDescent="0.25">
      <c r="B42" s="603">
        <v>23</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ht="12.1" x14ac:dyDescent="0.25">
      <c r="B43" s="603">
        <v>24</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ht="12.1" x14ac:dyDescent="0.25">
      <c r="B44" s="603">
        <v>25</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ht="12.1" x14ac:dyDescent="0.25">
      <c r="B45" s="603">
        <v>26</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ht="12.1" x14ac:dyDescent="0.25">
      <c r="B46" s="603">
        <v>27</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ht="12.1" x14ac:dyDescent="0.25">
      <c r="B47" s="603">
        <v>28</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ht="12.1" x14ac:dyDescent="0.25">
      <c r="B48" s="603">
        <v>29</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ht="12.1" x14ac:dyDescent="0.25">
      <c r="B49" s="603">
        <v>30</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sheetData>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&amp;C&amp;1#&amp;"Calibri"&amp;11&amp;KFF0000DCC Controlled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BB10-12A5-4BD2-B6FB-A7BBE33BA380}">
  <dimension ref="A1:P49"/>
  <sheetViews>
    <sheetView showGridLines="0" showRuler="0" topLeftCell="A7" zoomScale="110" zoomScaleNormal="110" zoomScalePageLayoutView="91" workbookViewId="0">
      <pane xSplit="7" topLeftCell="H1" activePane="topRight" state="frozen"/>
      <selection pane="topRight" activeCell="A7" sqref="A1:A1048576"/>
    </sheetView>
  </sheetViews>
  <sheetFormatPr defaultColWidth="10.5546875" defaultRowHeight="20.3" customHeight="1" x14ac:dyDescent="0.25"/>
  <cols>
    <col min="1" max="1" width="0" style="24" hidden="1" customWidth="1"/>
    <col min="2" max="2" width="30.5546875" style="24" customWidth="1"/>
    <col min="3" max="3" width="35.44140625" style="24" customWidth="1"/>
    <col min="4" max="4" width="13.6640625" style="24" bestFit="1" customWidth="1"/>
    <col min="5" max="5" width="13.6640625" style="24" customWidth="1"/>
    <col min="6" max="6" width="16.5546875" style="24" bestFit="1" customWidth="1"/>
    <col min="7" max="7" width="43.44140625" style="24" customWidth="1"/>
    <col min="8" max="8" width="20.88671875" style="24" bestFit="1" customWidth="1"/>
    <col min="9" max="9" width="28.5546875" style="24" bestFit="1" customWidth="1"/>
    <col min="10" max="10" width="29" style="24" customWidth="1"/>
    <col min="11" max="11" width="15.88671875" style="24" bestFit="1" customWidth="1"/>
    <col min="12" max="12" width="23.33203125" style="24" bestFit="1" customWidth="1"/>
    <col min="13" max="13" width="23.109375" style="24" customWidth="1"/>
    <col min="14" max="14" width="28.6640625" style="24" bestFit="1" customWidth="1"/>
    <col min="15" max="15" width="18" style="24" bestFit="1" customWidth="1"/>
    <col min="16" max="16" width="23.6640625" style="24" customWidth="1"/>
    <col min="17" max="16384" width="10.5546875" style="24"/>
  </cols>
  <sheetData>
    <row r="1" spans="1:16" ht="39.049999999999997" customHeight="1" x14ac:dyDescent="0.25">
      <c r="B1" s="321" t="s">
        <v>388</v>
      </c>
      <c r="C1" s="21" t="s">
        <v>864</v>
      </c>
      <c r="D1" s="405"/>
      <c r="E1" s="22"/>
      <c r="F1" s="23"/>
      <c r="G1" s="22"/>
      <c r="H1" s="22"/>
      <c r="I1" s="22"/>
      <c r="J1" s="22"/>
      <c r="K1" s="22"/>
      <c r="L1" s="22"/>
      <c r="M1" s="22"/>
      <c r="N1" s="406"/>
      <c r="O1" s="406"/>
      <c r="P1" s="407"/>
    </row>
    <row r="2" spans="1:16" ht="14.4" x14ac:dyDescent="0.25">
      <c r="B2" s="321" t="s">
        <v>390</v>
      </c>
      <c r="C2" s="1213" t="s">
        <v>2297</v>
      </c>
      <c r="D2" s="1214"/>
      <c r="E2" s="1214"/>
      <c r="F2" s="1214"/>
      <c r="G2" s="1214"/>
      <c r="H2" s="511"/>
      <c r="I2" s="511"/>
      <c r="J2" s="511"/>
      <c r="K2" s="511"/>
      <c r="L2" s="511"/>
      <c r="M2" s="511"/>
      <c r="N2" s="406"/>
      <c r="O2" s="406"/>
      <c r="P2" s="407"/>
    </row>
    <row r="3" spans="1:16" ht="12.1" x14ac:dyDescent="0.25">
      <c r="B3" s="1221" t="s">
        <v>392</v>
      </c>
      <c r="C3" s="1215" t="s">
        <v>2286</v>
      </c>
      <c r="D3" s="1216"/>
      <c r="E3" s="1216"/>
      <c r="F3" s="1216"/>
      <c r="G3" s="1216"/>
      <c r="H3" s="512"/>
      <c r="I3" s="512"/>
      <c r="J3" s="512"/>
      <c r="K3" s="512"/>
      <c r="L3" s="512"/>
      <c r="M3" s="512"/>
      <c r="N3" s="408"/>
      <c r="O3" s="408"/>
      <c r="P3" s="409"/>
    </row>
    <row r="4" spans="1:16" ht="7.5" customHeight="1" x14ac:dyDescent="0.25">
      <c r="B4" s="1222"/>
      <c r="C4" s="1217"/>
      <c r="D4" s="1218"/>
      <c r="E4" s="1218"/>
      <c r="F4" s="1218"/>
      <c r="G4" s="1218"/>
      <c r="H4" s="513"/>
      <c r="I4" s="513"/>
      <c r="J4" s="513"/>
      <c r="K4" s="513"/>
      <c r="L4" s="513"/>
      <c r="M4" s="513"/>
      <c r="P4" s="410"/>
    </row>
    <row r="5" spans="1:16" ht="12.1" x14ac:dyDescent="0.25">
      <c r="B5" s="1222"/>
      <c r="C5" s="1217"/>
      <c r="D5" s="1218"/>
      <c r="E5" s="1218"/>
      <c r="F5" s="1218"/>
      <c r="G5" s="1218"/>
      <c r="H5" s="513"/>
      <c r="I5" s="513"/>
      <c r="J5" s="513"/>
      <c r="K5" s="513"/>
      <c r="L5" s="513"/>
      <c r="M5" s="513"/>
      <c r="P5" s="410"/>
    </row>
    <row r="6" spans="1:16" ht="12.1" x14ac:dyDescent="0.25">
      <c r="B6" s="1222"/>
      <c r="C6" s="1217"/>
      <c r="D6" s="1218"/>
      <c r="E6" s="1218"/>
      <c r="F6" s="1218"/>
      <c r="G6" s="1218"/>
      <c r="H6" s="513"/>
      <c r="I6" s="513"/>
      <c r="J6" s="513"/>
      <c r="K6" s="513"/>
      <c r="L6" s="513"/>
      <c r="M6" s="513"/>
      <c r="P6" s="410"/>
    </row>
    <row r="7" spans="1:16" ht="9.25" customHeight="1" x14ac:dyDescent="0.25">
      <c r="B7" s="1223"/>
      <c r="C7" s="1219"/>
      <c r="D7" s="1220"/>
      <c r="E7" s="1220"/>
      <c r="F7" s="1220"/>
      <c r="G7" s="1220"/>
      <c r="H7" s="514"/>
      <c r="I7" s="514"/>
      <c r="J7" s="514"/>
      <c r="K7" s="514"/>
      <c r="L7" s="514"/>
      <c r="M7" s="514"/>
      <c r="N7" s="411"/>
      <c r="O7" s="411"/>
      <c r="P7" s="412"/>
    </row>
    <row r="8" spans="1:16" ht="15" customHeight="1" x14ac:dyDescent="0.25">
      <c r="B8" s="321" t="s">
        <v>394</v>
      </c>
      <c r="C8" s="1213" t="s">
        <v>2298</v>
      </c>
      <c r="D8" s="1214"/>
      <c r="E8" s="1214"/>
      <c r="F8" s="1214"/>
      <c r="G8" s="1214"/>
      <c r="H8" s="511"/>
      <c r="I8" s="511"/>
      <c r="J8" s="511"/>
      <c r="K8" s="511"/>
      <c r="L8" s="511"/>
      <c r="M8" s="511"/>
      <c r="N8" s="406"/>
      <c r="O8" s="406"/>
      <c r="P8" s="407"/>
    </row>
    <row r="9" spans="1:16" ht="14.4" x14ac:dyDescent="0.25">
      <c r="B9" s="321" t="s">
        <v>396</v>
      </c>
      <c r="C9" s="1213" t="s">
        <v>63</v>
      </c>
      <c r="D9" s="1214"/>
      <c r="E9" s="1214"/>
      <c r="F9" s="1214"/>
      <c r="G9" s="1214"/>
      <c r="H9" s="998"/>
      <c r="I9" s="998"/>
      <c r="J9" s="511"/>
      <c r="K9" s="511"/>
      <c r="L9" s="511"/>
      <c r="M9" s="511"/>
      <c r="N9" s="406"/>
      <c r="O9" s="406"/>
      <c r="P9" s="407"/>
    </row>
    <row r="10" spans="1:16" ht="46.55" hidden="1" customHeight="1" x14ac:dyDescent="0.25">
      <c r="B10" s="321" t="s">
        <v>445</v>
      </c>
      <c r="C10" s="1213" t="s">
        <v>2288</v>
      </c>
      <c r="D10" s="1214"/>
      <c r="E10" s="1214"/>
      <c r="F10" s="1214"/>
      <c r="G10" s="1214"/>
      <c r="H10" s="511" t="e">
        <f t="array" ref="H10">_xlfn.TEXTJOIN(", ",TRUE,IF((E14:E100="Y")*(B17:B100&lt;&gt;""),B17:B100,""))</f>
        <v>#N/A</v>
      </c>
      <c r="I10" s="511"/>
      <c r="J10" s="511"/>
      <c r="K10" s="511"/>
      <c r="L10" s="511"/>
      <c r="M10" s="511"/>
      <c r="N10" s="406"/>
      <c r="O10" s="406"/>
      <c r="P10" s="407"/>
    </row>
    <row r="11" spans="1:16" ht="14.4" x14ac:dyDescent="0.25">
      <c r="B11" s="321" t="s">
        <v>398</v>
      </c>
      <c r="C11" s="1213" t="s">
        <v>63</v>
      </c>
      <c r="D11" s="1214"/>
      <c r="E11" s="1214"/>
      <c r="F11" s="1214"/>
      <c r="G11" s="1214"/>
      <c r="H11" s="511"/>
      <c r="I11" s="511"/>
      <c r="J11" s="511"/>
      <c r="K11" s="511"/>
      <c r="L11" s="511"/>
      <c r="M11" s="511"/>
      <c r="N11" s="406"/>
      <c r="O11" s="406"/>
      <c r="P11" s="407"/>
    </row>
    <row r="12" spans="1:16" ht="20.3" customHeight="1" x14ac:dyDescent="0.25">
      <c r="B12" s="25" t="s">
        <v>1175</v>
      </c>
      <c r="C12" s="25"/>
      <c r="D12" s="25"/>
      <c r="E12" s="25"/>
      <c r="F12" s="25"/>
      <c r="G12" s="26"/>
      <c r="H12" s="27"/>
      <c r="I12" s="27"/>
      <c r="J12" s="27"/>
      <c r="K12" s="27"/>
      <c r="L12" s="27"/>
      <c r="M12" s="27"/>
      <c r="N12" s="27"/>
      <c r="O12" s="271"/>
      <c r="P12" s="271"/>
    </row>
    <row r="13" spans="1:16" s="28"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1179</v>
      </c>
      <c r="O13" s="269" t="s">
        <v>322</v>
      </c>
    </row>
    <row r="14" spans="1:16" s="199" customFormat="1" ht="72.599999999999994" x14ac:dyDescent="0.3">
      <c r="A14" s="126" t="s">
        <v>2051</v>
      </c>
      <c r="B14" s="200" t="s">
        <v>2052</v>
      </c>
      <c r="C14" s="638" t="s">
        <v>804</v>
      </c>
      <c r="D14" s="612" t="s">
        <v>804</v>
      </c>
      <c r="E14" s="612" t="s">
        <v>1182</v>
      </c>
      <c r="F14" s="201" t="s">
        <v>2053</v>
      </c>
      <c r="G14" s="202" t="s">
        <v>1184</v>
      </c>
      <c r="H14" s="200" t="s">
        <v>2299</v>
      </c>
      <c r="I14" s="203" t="s">
        <v>2054</v>
      </c>
      <c r="J14" s="31" t="s">
        <v>1187</v>
      </c>
      <c r="K14" s="200" t="s">
        <v>2055</v>
      </c>
      <c r="L14" s="200" t="s">
        <v>63</v>
      </c>
      <c r="M14" s="204" t="s">
        <v>63</v>
      </c>
      <c r="N14" s="205">
        <v>202</v>
      </c>
      <c r="O14" s="206"/>
    </row>
    <row r="15" spans="1:16" s="210" customFormat="1" ht="121" x14ac:dyDescent="0.3">
      <c r="A15" s="132" t="s">
        <v>2290</v>
      </c>
      <c r="B15" s="207" t="s">
        <v>2291</v>
      </c>
      <c r="C15" s="639" t="s">
        <v>805</v>
      </c>
      <c r="D15" s="612" t="s">
        <v>804</v>
      </c>
      <c r="E15" s="612" t="s">
        <v>1182</v>
      </c>
      <c r="F15" s="133" t="s">
        <v>2292</v>
      </c>
      <c r="G15" s="208" t="s">
        <v>324</v>
      </c>
      <c r="H15" s="209" t="s">
        <v>2059</v>
      </c>
      <c r="I15" s="126" t="s">
        <v>2293</v>
      </c>
      <c r="J15" s="209" t="s">
        <v>63</v>
      </c>
      <c r="K15" s="204" t="s">
        <v>63</v>
      </c>
      <c r="L15" s="126" t="s">
        <v>1194</v>
      </c>
      <c r="M15" s="126" t="s">
        <v>1195</v>
      </c>
      <c r="N15" s="205">
        <v>202</v>
      </c>
      <c r="O15" s="39"/>
    </row>
    <row r="16" spans="1:16" s="40" customFormat="1" ht="72.599999999999994" x14ac:dyDescent="0.3">
      <c r="A16" s="29" t="s">
        <v>2294</v>
      </c>
      <c r="B16" s="29" t="s">
        <v>2295</v>
      </c>
      <c r="C16" s="601" t="s">
        <v>804</v>
      </c>
      <c r="D16" s="605" t="s">
        <v>804</v>
      </c>
      <c r="E16" s="605" t="s">
        <v>1182</v>
      </c>
      <c r="F16" s="29" t="s">
        <v>1198</v>
      </c>
      <c r="G16" s="30" t="s">
        <v>1184</v>
      </c>
      <c r="H16" s="29" t="s">
        <v>2296</v>
      </c>
      <c r="I16" s="29" t="s">
        <v>1200</v>
      </c>
      <c r="J16" s="29" t="s">
        <v>63</v>
      </c>
      <c r="K16" s="38" t="s">
        <v>63</v>
      </c>
      <c r="L16" s="29" t="s">
        <v>63</v>
      </c>
      <c r="M16" s="29" t="s">
        <v>63</v>
      </c>
      <c r="N16" s="29" t="s">
        <v>63</v>
      </c>
      <c r="O16" s="39"/>
    </row>
    <row r="17" spans="2:16" s="40" customFormat="1" ht="12.1" x14ac:dyDescent="0.3">
      <c r="B17" s="29"/>
      <c r="C17" s="29"/>
      <c r="D17" s="29"/>
      <c r="E17" s="29"/>
      <c r="F17" s="30"/>
      <c r="G17" s="29"/>
      <c r="H17" s="29"/>
      <c r="I17" s="29"/>
      <c r="J17" s="38"/>
      <c r="K17" s="38"/>
      <c r="L17" s="29"/>
      <c r="M17" s="29"/>
      <c r="N17" s="38"/>
      <c r="O17" s="38"/>
      <c r="P17" s="38"/>
    </row>
    <row r="18" spans="2:16" s="40" customFormat="1" ht="13" customHeight="1" x14ac:dyDescent="0.3">
      <c r="B18" s="35"/>
      <c r="C18" s="35"/>
      <c r="D18" s="35"/>
      <c r="E18" s="35"/>
      <c r="F18" s="35"/>
      <c r="G18" s="29"/>
      <c r="H18" s="29"/>
      <c r="I18" s="29"/>
      <c r="J18" s="38"/>
      <c r="K18" s="38"/>
      <c r="L18" s="29"/>
      <c r="M18" s="29"/>
      <c r="N18" s="38"/>
      <c r="O18" s="38"/>
      <c r="P18" s="38"/>
    </row>
    <row r="19" spans="2:16" s="55" customFormat="1" ht="28.8" x14ac:dyDescent="0.3">
      <c r="B19" s="330" t="s">
        <v>431</v>
      </c>
      <c r="C19" s="269" t="s">
        <v>433</v>
      </c>
      <c r="D19" s="330" t="s">
        <v>435</v>
      </c>
      <c r="E19" s="598" t="s">
        <v>1201</v>
      </c>
      <c r="F19" s="597" t="s">
        <v>437</v>
      </c>
      <c r="G19" s="596" t="s">
        <v>368</v>
      </c>
      <c r="H19" s="598" t="s">
        <v>360</v>
      </c>
      <c r="I19" s="330"/>
      <c r="J19" s="330"/>
      <c r="K19" s="269"/>
      <c r="L19" s="58"/>
      <c r="M19" s="58"/>
      <c r="N19" s="58"/>
      <c r="O19" s="604"/>
      <c r="P19" s="604"/>
    </row>
    <row r="20" spans="2:16" s="54" customFormat="1" ht="24.2" x14ac:dyDescent="0.3">
      <c r="B20" s="599">
        <v>1</v>
      </c>
      <c r="C20" s="325" t="str" cm="1">
        <f t="array" ref="C20">IFERROR(INDEX('List of Test Cases'!C:C,SMALL(IF('List of Test Cases'!E:E=$C$1,ROW('List of Test Cases'!E:E) - ROW(INDEX('List of Test Cases'!E:E,1,1))+1),B20)),"")</f>
        <v>ET-E007-IRR-01</v>
      </c>
      <c r="D20" s="600" t="str" cm="1">
        <f t="array" aca="1" ref="D20" ca="1">IF(C20="","",HYPERLINK("#"&amp;CELL("address",INDEX('List of Test Cases'!C:C,MATCH(CONCATENATE(C20,C$1),'List of Test Cases'!Q:Q,0))),"View Test Case"))</f>
        <v>View Test Case</v>
      </c>
      <c r="E20" s="56" t="str" cm="1">
        <f t="array" ref="E20">IF($C20="","",INDEX('List of Test Cases'!B:B,MATCH(CONCATENATE($C20,$C$1),'List of Test Cases'!$Q:$Q,0),))</f>
        <v>ET-E007</v>
      </c>
      <c r="F20" s="56" t="str" cm="1">
        <f t="array" ref="F20">IF($C20="","",INDEX('List of Test Cases'!C:C,MATCH(CONCATENATE($C20,$C$1),'List of Test Cases'!$Q:$Q,0),))</f>
        <v>ET-E007-IRR-01</v>
      </c>
      <c r="G20" s="56" t="str" cm="1">
        <f t="array" aca="1" ref="G20" ca="1">IF($C20="","",INDEX('List of Test Cases'!G:G,MATCH(CONCATENATE($C20,$C$1),'List of Test Cases'!$Q:$Q,0),))</f>
        <v>Initial Registration Request Rejected - Electricity</v>
      </c>
      <c r="H20" s="56" t="str" cm="1">
        <f t="array" ref="H20">IF($C20="","",INDEX('List of Test Cases'!A:A,MATCH(CONCATENATE($C20,$C$1),'List of Test Cases'!$Q:$Q,0),))</f>
        <v>Initial Registration Rejection</v>
      </c>
      <c r="I20" s="601"/>
      <c r="J20" s="601"/>
      <c r="K20" s="47"/>
      <c r="L20" s="47"/>
      <c r="M20" s="47"/>
      <c r="N20" s="47"/>
      <c r="O20" s="56"/>
      <c r="P20" s="56"/>
    </row>
    <row r="21" spans="2:16" s="55" customFormat="1" ht="13.85" x14ac:dyDescent="0.3">
      <c r="B21" s="602">
        <v>2</v>
      </c>
      <c r="C21" s="325" t="str" cm="1">
        <f t="array" ref="C21">IFERROR(INDEX('List of Test Cases'!C:C,SMALL(IF('List of Test Cases'!E:E=$C$1,ROW('List of Test Cases'!E:E) - ROW(INDEX('List of Test Cases'!E:E,1,1))+1),B21)),"")</f>
        <v/>
      </c>
      <c r="D21" s="600" t="str" cm="1">
        <f t="array" aca="1" ref="D21" ca="1">IF(C21="","",HYPERLINK("#"&amp;CELL("address",INDEX('List of Test Cases'!C:C,MATCH(CONCATENATE(C21,C$1),'List of Test Cases'!Q:Q,0))),"View Test Case"))</f>
        <v/>
      </c>
      <c r="E21" s="56" t="str" cm="1">
        <f t="array" ref="E21">IF($C21="","",INDEX('List of Test Cases'!B:B,MATCH(CONCATENATE($C21,$C$1),'List of Test Cases'!$Q:$Q,0),))</f>
        <v/>
      </c>
      <c r="F21" s="56" t="str" cm="1">
        <f t="array" ref="F21">IF($C21="","",INDEX('List of Test Cases'!C:C,MATCH(CONCATENATE($C21,$C$1),'List of Test Cases'!$Q:$Q,0),))</f>
        <v/>
      </c>
      <c r="G21" s="56" t="str" cm="1">
        <f t="array" ref="G21">IF($C21="","",INDEX('List of Test Cases'!G:G,MATCH(CONCATENATE($C21,$C$1),'List of Test Cases'!$Q:$Q,0),))</f>
        <v/>
      </c>
      <c r="H21" s="56" t="str" cm="1">
        <f t="array" ref="H21">IF($C21="","",INDEX('List of Test Cases'!A:A,MATCH(CONCATENATE($C21,$C$1),'List of Test Cases'!$Q:$Q,0),))</f>
        <v/>
      </c>
      <c r="I21" s="601"/>
      <c r="J21" s="601"/>
      <c r="K21" s="47"/>
      <c r="L21" s="47"/>
      <c r="M21" s="47"/>
      <c r="N21" s="47"/>
      <c r="O21" s="56"/>
      <c r="P21" s="56"/>
    </row>
    <row r="22" spans="2:16" s="55" customFormat="1" ht="13.85" x14ac:dyDescent="0.3">
      <c r="B22" s="602">
        <v>3</v>
      </c>
      <c r="C22" s="325" t="str" cm="1">
        <f t="array" ref="C22">IFERROR(INDEX('List of Test Cases'!C:C,SMALL(IF('List of Test Cases'!E:E=$C$1,ROW('List of Test Cases'!E:E) - ROW(INDEX('List of Test Cases'!E:E,1,1))+1),B22)),"")</f>
        <v/>
      </c>
      <c r="D22" s="600" t="str" cm="1">
        <f t="array" aca="1" ref="D22" ca="1">IF(C22="","",HYPERLINK("#"&amp;CELL("address",INDEX('List of Test Cases'!C:C,MATCH(CONCATENATE(C22,C$1),'List of Test Cases'!Q:Q,0))),"View Test Case"))</f>
        <v/>
      </c>
      <c r="E22" s="56" t="str" cm="1">
        <f t="array" ref="E22">IF($C22="","",INDEX('List of Test Cases'!B:B,MATCH(CONCATENATE($C22,$C$1),'List of Test Cases'!$Q:$Q,0),))</f>
        <v/>
      </c>
      <c r="F22" s="56" t="str" cm="1">
        <f t="array" ref="F22">IF($C22="","",INDEX('List of Test Cases'!C:C,MATCH(CONCATENATE($C22,$C$1),'List of Test Cases'!$Q:$Q,0),))</f>
        <v/>
      </c>
      <c r="G22" s="56" t="str" cm="1">
        <f t="array" ref="G22">IF($C22="","",INDEX('List of Test Cases'!G:G,MATCH(CONCATENATE($C22,$C$1),'List of Test Cases'!$Q:$Q,0),))</f>
        <v/>
      </c>
      <c r="H22" s="56" t="str" cm="1">
        <f t="array" ref="H22">IF($C22="","",INDEX('List of Test Cases'!A:A,MATCH(CONCATENATE($C22,$C$1),'List of Test Cases'!$Q:$Q,0),))</f>
        <v/>
      </c>
      <c r="I22" s="601"/>
      <c r="J22" s="601"/>
      <c r="K22" s="47"/>
      <c r="L22" s="47"/>
      <c r="M22" s="47"/>
      <c r="N22" s="47"/>
      <c r="O22" s="56"/>
      <c r="P22" s="56"/>
    </row>
    <row r="23" spans="2:16" s="42" customFormat="1" ht="13.85" x14ac:dyDescent="0.25">
      <c r="B23" s="603">
        <v>4</v>
      </c>
      <c r="C23" s="325" t="str" cm="1">
        <f t="array" ref="C23">IFERROR(INDEX('List of Test Cases'!C:C,SMALL(IF('List of Test Cases'!E:E=$C$1,ROW('List of Test Cases'!E:E) - ROW(INDEX('List of Test Cases'!E:E,1,1))+1),B23)),"")</f>
        <v/>
      </c>
      <c r="D23" s="600" t="str" cm="1">
        <f t="array" aca="1" ref="D23" ca="1">IF(C23="","",HYPERLINK("#"&amp;CELL("address",INDEX('List of Test Cases'!C:C,MATCH(CONCATENATE(C23,C$1),'List of Test Cases'!Q:Q,0))),"View Test Case"))</f>
        <v/>
      </c>
      <c r="E23" s="56" t="str" cm="1">
        <f t="array" ref="E23">IF($C23="","",INDEX('List of Test Cases'!B:B,MATCH(CONCATENATE($C23,$C$1),'List of Test Cases'!$Q:$Q,0),))</f>
        <v/>
      </c>
      <c r="F23" s="56" t="str" cm="1">
        <f t="array" ref="F23">IF($C23="","",INDEX('List of Test Cases'!C:C,MATCH(CONCATENATE($C23,$C$1),'List of Test Cases'!$Q:$Q,0),))</f>
        <v/>
      </c>
      <c r="G23" s="56" t="str" cm="1">
        <f t="array" ref="G23">IF($C23="","",INDEX('List of Test Cases'!G:G,MATCH(CONCATENATE($C23,$C$1),'List of Test Cases'!$Q:$Q,0),))</f>
        <v/>
      </c>
      <c r="H23" s="56" t="str" cm="1">
        <f t="array" ref="H23">IF($C23="","",INDEX('List of Test Cases'!A:A,MATCH(CONCATENATE($C23,$C$1),'List of Test Cases'!$Q:$Q,0),))</f>
        <v/>
      </c>
      <c r="I23" s="601"/>
      <c r="J23" s="601"/>
      <c r="K23" s="47"/>
      <c r="L23" s="47"/>
      <c r="M23" s="47"/>
      <c r="N23" s="47"/>
      <c r="O23" s="56"/>
      <c r="P23" s="56"/>
    </row>
    <row r="24" spans="2:16" s="42" customFormat="1" ht="13.85" x14ac:dyDescent="0.25">
      <c r="B24" s="603">
        <v>5</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2:16" ht="12.1" x14ac:dyDescent="0.25">
      <c r="B25" s="603">
        <v>6</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2:16" ht="12.1" x14ac:dyDescent="0.25">
      <c r="B26" s="603">
        <v>7</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2:16" ht="12.1" x14ac:dyDescent="0.25">
      <c r="B27" s="603">
        <v>8</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2:16" ht="12.1" x14ac:dyDescent="0.25">
      <c r="B28" s="603">
        <v>9</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2:16" ht="12.1" x14ac:dyDescent="0.25">
      <c r="B29" s="603">
        <v>10</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2:16" ht="12.1" x14ac:dyDescent="0.25">
      <c r="B30" s="603">
        <v>11</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2:16" ht="12.1" x14ac:dyDescent="0.25">
      <c r="B31" s="603">
        <v>12</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2:16" ht="12.1" x14ac:dyDescent="0.25">
      <c r="B32" s="603">
        <v>13</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ht="12.1" x14ac:dyDescent="0.25">
      <c r="B33" s="603">
        <v>14</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ht="12.1" x14ac:dyDescent="0.25">
      <c r="B34" s="603">
        <v>15</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ht="12.1" x14ac:dyDescent="0.25">
      <c r="B35" s="603">
        <v>16</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ht="12.1" x14ac:dyDescent="0.25">
      <c r="B36" s="603">
        <v>17</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ht="12.1" x14ac:dyDescent="0.25">
      <c r="B37" s="603">
        <v>18</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ht="12.1" x14ac:dyDescent="0.25">
      <c r="B38" s="603">
        <v>19</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ht="12.1" x14ac:dyDescent="0.25">
      <c r="B39" s="603">
        <v>20</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ht="12.1" x14ac:dyDescent="0.25">
      <c r="B40" s="603">
        <v>21</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ht="12.1" x14ac:dyDescent="0.25">
      <c r="B41" s="603">
        <v>22</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ht="12.1" x14ac:dyDescent="0.25">
      <c r="B42" s="603">
        <v>23</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ht="12.1" x14ac:dyDescent="0.25">
      <c r="B43" s="603">
        <v>24</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ht="12.1" x14ac:dyDescent="0.25">
      <c r="B44" s="603">
        <v>25</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ht="12.1" x14ac:dyDescent="0.25">
      <c r="B45" s="603">
        <v>26</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ht="12.1" x14ac:dyDescent="0.25">
      <c r="B46" s="603">
        <v>27</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ht="12.1" x14ac:dyDescent="0.25">
      <c r="B47" s="603">
        <v>28</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ht="12.1" x14ac:dyDescent="0.25">
      <c r="B48" s="603">
        <v>29</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ht="12.1" x14ac:dyDescent="0.25">
      <c r="B49" s="603">
        <v>30</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sheetData>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&amp;C&amp;1#&amp;"Calibri"&amp;11&amp;KFF0000DCC Controlled</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4825-C082-4EC5-8285-D72D3E54BBAC}">
  <dimension ref="A1:P158"/>
  <sheetViews>
    <sheetView topLeftCell="A2" workbookViewId="0">
      <pane xSplit="7" topLeftCell="H1" activePane="topRight" state="frozen"/>
      <selection pane="topRight" activeCell="B13" sqref="B13:B16"/>
    </sheetView>
  </sheetViews>
  <sheetFormatPr defaultRowHeight="13.25" x14ac:dyDescent="0.3"/>
  <cols>
    <col min="1" max="1" width="0" hidden="1" customWidth="1"/>
    <col min="2" max="2" width="18.33203125" customWidth="1"/>
    <col min="3" max="3" width="31.33203125" customWidth="1"/>
    <col min="4" max="4" width="14.109375" bestFit="1" customWidth="1"/>
    <col min="5" max="5" width="12" bestFit="1" customWidth="1"/>
    <col min="6" max="6" width="15.33203125" bestFit="1" customWidth="1"/>
    <col min="7" max="7" width="41.44140625" customWidth="1"/>
    <col min="8" max="8" width="22.88671875" bestFit="1" customWidth="1"/>
    <col min="9" max="9" width="32.109375" customWidth="1"/>
    <col min="10" max="10" width="33" customWidth="1"/>
    <col min="11" max="11" width="19.88671875" bestFit="1" customWidth="1"/>
    <col min="12" max="12" width="48.44140625" bestFit="1" customWidth="1"/>
    <col min="13" max="13" width="20" bestFit="1" customWidth="1"/>
    <col min="14" max="14" width="28.6640625" bestFit="1" customWidth="1"/>
    <col min="15" max="15" width="20.33203125" bestFit="1" customWidth="1"/>
    <col min="16" max="16" width="41.6640625" customWidth="1"/>
  </cols>
  <sheetData>
    <row r="1" spans="1:16" ht="40.5" customHeight="1" x14ac:dyDescent="0.3">
      <c r="B1" s="322" t="s">
        <v>388</v>
      </c>
      <c r="C1" s="336" t="s">
        <v>1090</v>
      </c>
      <c r="D1" s="431"/>
      <c r="E1" s="247"/>
      <c r="F1" s="247"/>
      <c r="G1" s="247"/>
      <c r="H1" s="247"/>
      <c r="I1" s="247"/>
      <c r="J1" s="247"/>
      <c r="K1" s="247"/>
      <c r="L1" s="247"/>
      <c r="M1" s="247"/>
      <c r="N1" s="247"/>
      <c r="O1" s="414"/>
      <c r="P1" s="415"/>
    </row>
    <row r="2" spans="1:16" ht="13" customHeight="1" x14ac:dyDescent="0.3">
      <c r="B2" s="322" t="s">
        <v>390</v>
      </c>
      <c r="C2" s="1319" t="s">
        <v>2300</v>
      </c>
      <c r="D2" s="1320"/>
      <c r="E2" s="1320"/>
      <c r="F2" s="1320"/>
      <c r="G2" s="1320"/>
      <c r="H2" s="431"/>
      <c r="I2" s="431"/>
      <c r="J2" s="431"/>
      <c r="K2" s="431"/>
      <c r="L2" s="431"/>
      <c r="M2" s="431"/>
      <c r="N2" s="431"/>
      <c r="O2" s="414"/>
      <c r="P2" s="415"/>
    </row>
    <row r="3" spans="1:16" ht="13" customHeight="1" x14ac:dyDescent="0.3">
      <c r="B3" s="1235" t="s">
        <v>392</v>
      </c>
      <c r="C3" s="1321" t="s">
        <v>686</v>
      </c>
      <c r="D3" s="1322"/>
      <c r="E3" s="1322"/>
      <c r="F3" s="1322"/>
      <c r="G3" s="1322"/>
      <c r="H3" s="651"/>
      <c r="I3" s="651"/>
      <c r="J3" s="651"/>
      <c r="K3" s="651"/>
      <c r="L3" s="651"/>
      <c r="M3" s="651"/>
      <c r="N3" s="651"/>
      <c r="O3" s="493"/>
      <c r="P3" s="416"/>
    </row>
    <row r="4" spans="1:16" x14ac:dyDescent="0.3">
      <c r="B4" s="1236"/>
      <c r="C4" s="1323"/>
      <c r="D4" s="1324"/>
      <c r="E4" s="1324"/>
      <c r="F4" s="1324"/>
      <c r="G4" s="1324"/>
      <c r="H4" s="652"/>
      <c r="I4" s="652"/>
      <c r="J4" s="652"/>
      <c r="K4" s="652"/>
      <c r="L4" s="652"/>
      <c r="M4" s="652"/>
      <c r="N4" s="652"/>
      <c r="P4" s="417"/>
    </row>
    <row r="5" spans="1:16" x14ac:dyDescent="0.3">
      <c r="B5" s="1236"/>
      <c r="C5" s="1323"/>
      <c r="D5" s="1324"/>
      <c r="E5" s="1324"/>
      <c r="F5" s="1324"/>
      <c r="G5" s="1324"/>
      <c r="H5" s="652"/>
      <c r="I5" s="652"/>
      <c r="J5" s="652"/>
      <c r="K5" s="652"/>
      <c r="L5" s="652"/>
      <c r="M5" s="652"/>
      <c r="N5" s="652"/>
      <c r="P5" s="417"/>
    </row>
    <row r="6" spans="1:16" x14ac:dyDescent="0.3">
      <c r="B6" s="1236"/>
      <c r="C6" s="1323"/>
      <c r="D6" s="1324"/>
      <c r="E6" s="1324"/>
      <c r="F6" s="1324"/>
      <c r="G6" s="1324"/>
      <c r="H6" s="653"/>
      <c r="I6" s="653"/>
      <c r="J6" s="653"/>
      <c r="K6" s="653"/>
      <c r="L6" s="653"/>
      <c r="M6" s="653"/>
      <c r="N6" s="653"/>
      <c r="O6" s="418"/>
      <c r="P6" s="419"/>
    </row>
    <row r="7" spans="1:16" x14ac:dyDescent="0.3">
      <c r="B7" s="1237"/>
      <c r="C7" s="1325"/>
      <c r="D7" s="1326"/>
      <c r="E7" s="1326"/>
      <c r="F7" s="1326"/>
      <c r="G7" s="1326"/>
      <c r="H7" s="653"/>
      <c r="I7" s="653"/>
      <c r="J7" s="653"/>
      <c r="K7" s="653"/>
      <c r="L7" s="653"/>
      <c r="M7" s="653"/>
      <c r="N7" s="653"/>
      <c r="O7" s="418"/>
      <c r="P7" s="419"/>
    </row>
    <row r="8" spans="1:16" ht="14.4" x14ac:dyDescent="0.3">
      <c r="B8" s="322" t="s">
        <v>394</v>
      </c>
      <c r="C8" s="1319" t="s">
        <v>2301</v>
      </c>
      <c r="D8" s="1320"/>
      <c r="E8" s="1320"/>
      <c r="F8" s="1320"/>
      <c r="G8" s="1320"/>
      <c r="H8" s="431"/>
      <c r="I8" s="431"/>
      <c r="J8" s="431"/>
      <c r="K8" s="431"/>
      <c r="L8" s="431"/>
      <c r="M8" s="431"/>
      <c r="N8" s="431"/>
      <c r="O8" s="414"/>
      <c r="P8" s="415"/>
    </row>
    <row r="9" spans="1:16" ht="34.700000000000003" customHeight="1" x14ac:dyDescent="0.3">
      <c r="B9" s="322" t="s">
        <v>396</v>
      </c>
      <c r="C9" s="1319" t="s">
        <v>2302</v>
      </c>
      <c r="D9" s="1320"/>
      <c r="E9" s="1320"/>
      <c r="F9" s="1320"/>
      <c r="G9" s="1320"/>
      <c r="H9" s="651"/>
      <c r="I9" s="651"/>
      <c r="J9" s="654"/>
      <c r="K9" s="654"/>
      <c r="L9" s="654"/>
      <c r="M9" s="654"/>
      <c r="N9" s="654"/>
      <c r="O9" s="493"/>
      <c r="P9" s="416"/>
    </row>
    <row r="10" spans="1:16" ht="45.25" hidden="1" customHeight="1" x14ac:dyDescent="0.3">
      <c r="B10" s="322" t="s">
        <v>445</v>
      </c>
      <c r="C10" s="1319" t="s">
        <v>2303</v>
      </c>
      <c r="D10" s="1320"/>
      <c r="E10" s="1320"/>
      <c r="F10" s="1320"/>
      <c r="G10" s="1320"/>
      <c r="H10" s="511" t="e">
        <f t="array" ref="H10">_xlfn.TEXTJOIN(", ",TRUE,IF((E14:E100="Y")*(B17:B100&lt;&gt;""),B17:B100,""))</f>
        <v>#N/A</v>
      </c>
      <c r="I10" s="651"/>
      <c r="J10" s="651"/>
      <c r="K10" s="651"/>
      <c r="L10" s="651"/>
      <c r="M10" s="651"/>
      <c r="N10" s="651"/>
      <c r="O10" s="493"/>
      <c r="P10" s="416"/>
    </row>
    <row r="11" spans="1:16" ht="14.4" x14ac:dyDescent="0.3">
      <c r="B11" s="322" t="s">
        <v>398</v>
      </c>
      <c r="C11" s="1319" t="s">
        <v>63</v>
      </c>
      <c r="D11" s="1320"/>
      <c r="E11" s="1320"/>
      <c r="F11" s="1320"/>
      <c r="G11" s="1320"/>
      <c r="H11" s="431"/>
      <c r="I11" s="431"/>
      <c r="J11" s="431"/>
      <c r="K11" s="431"/>
      <c r="L11" s="431"/>
      <c r="M11" s="431"/>
      <c r="N11" s="431"/>
      <c r="O11" s="414"/>
      <c r="P11" s="415"/>
    </row>
    <row r="12" spans="1:16" x14ac:dyDescent="0.3">
      <c r="B12" s="1317" t="s">
        <v>1175</v>
      </c>
      <c r="C12" s="1318"/>
      <c r="D12" s="1318"/>
      <c r="E12" s="1318"/>
      <c r="F12" s="1318"/>
      <c r="G12" s="1318"/>
      <c r="H12" s="1318"/>
      <c r="I12" s="1318"/>
      <c r="J12" s="1318"/>
      <c r="K12" s="1318"/>
      <c r="L12" s="1318"/>
      <c r="M12" s="1318"/>
      <c r="N12" s="1318"/>
      <c r="O12" s="414"/>
      <c r="P12" s="415"/>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ht="84.7" x14ac:dyDescent="0.3">
      <c r="A14" s="337" t="s">
        <v>1812</v>
      </c>
      <c r="B14" s="337" t="s">
        <v>1813</v>
      </c>
      <c r="C14" s="567" t="s">
        <v>804</v>
      </c>
      <c r="D14" s="656" t="s">
        <v>804</v>
      </c>
      <c r="E14" s="656" t="s">
        <v>1182</v>
      </c>
      <c r="F14" s="337" t="s">
        <v>2304</v>
      </c>
      <c r="G14" s="337" t="s">
        <v>1184</v>
      </c>
      <c r="H14" s="337" t="s">
        <v>63</v>
      </c>
      <c r="I14" s="337" t="s">
        <v>2305</v>
      </c>
      <c r="J14" s="337" t="s">
        <v>2306</v>
      </c>
      <c r="K14" s="537" t="s">
        <v>1211</v>
      </c>
      <c r="L14" s="655" t="s">
        <v>63</v>
      </c>
      <c r="M14" s="655" t="s">
        <v>63</v>
      </c>
      <c r="N14" s="655">
        <v>202</v>
      </c>
      <c r="O14" s="539"/>
    </row>
    <row r="15" spans="1:16" ht="193.55" x14ac:dyDescent="0.3">
      <c r="A15" s="337" t="s">
        <v>2307</v>
      </c>
      <c r="B15" s="538" t="s">
        <v>2308</v>
      </c>
      <c r="C15" s="657" t="s">
        <v>805</v>
      </c>
      <c r="D15" s="658" t="s">
        <v>804</v>
      </c>
      <c r="E15" s="658" t="s">
        <v>1182</v>
      </c>
      <c r="F15" s="337" t="s">
        <v>2309</v>
      </c>
      <c r="G15" s="16" t="s">
        <v>324</v>
      </c>
      <c r="H15" s="16" t="s">
        <v>63</v>
      </c>
      <c r="I15" s="997" t="s">
        <v>2310</v>
      </c>
      <c r="J15" s="810" t="s">
        <v>63</v>
      </c>
      <c r="K15" s="810" t="s">
        <v>63</v>
      </c>
      <c r="L15" s="337" t="s">
        <v>1194</v>
      </c>
      <c r="M15" s="337" t="s">
        <v>1195</v>
      </c>
      <c r="N15" s="337">
        <v>400</v>
      </c>
      <c r="O15" s="539"/>
    </row>
    <row r="16" spans="1:16" ht="84.7" x14ac:dyDescent="0.3">
      <c r="A16" s="16" t="s">
        <v>2311</v>
      </c>
      <c r="B16" s="16" t="s">
        <v>2312</v>
      </c>
      <c r="C16" s="296" t="s">
        <v>804</v>
      </c>
      <c r="D16" s="658" t="s">
        <v>804</v>
      </c>
      <c r="E16" s="658" t="s">
        <v>1182</v>
      </c>
      <c r="F16" s="277" t="s">
        <v>2313</v>
      </c>
      <c r="G16" s="16" t="s">
        <v>1184</v>
      </c>
      <c r="H16" s="16" t="s">
        <v>63</v>
      </c>
      <c r="I16" s="503" t="s">
        <v>2001</v>
      </c>
      <c r="J16" s="503" t="s">
        <v>63</v>
      </c>
      <c r="K16" s="338" t="s">
        <v>63</v>
      </c>
      <c r="L16" s="16" t="s">
        <v>63</v>
      </c>
      <c r="M16" s="16" t="s">
        <v>63</v>
      </c>
      <c r="N16" s="224">
        <v>202</v>
      </c>
      <c r="O16" s="224"/>
    </row>
    <row r="17" spans="2:16" x14ac:dyDescent="0.3">
      <c r="B17" s="8"/>
      <c r="C17" s="16"/>
      <c r="D17" s="16"/>
      <c r="E17" s="16"/>
      <c r="F17" s="16"/>
      <c r="G17" s="16"/>
      <c r="H17" s="16"/>
      <c r="I17" s="503"/>
      <c r="J17" s="16"/>
      <c r="K17" s="16"/>
      <c r="L17" s="16"/>
      <c r="M17" s="16"/>
      <c r="N17" s="8"/>
      <c r="O17" s="494"/>
      <c r="P17" s="415"/>
    </row>
    <row r="18" spans="2:16" x14ac:dyDescent="0.3">
      <c r="B18" s="8"/>
      <c r="C18" s="16"/>
      <c r="D18" s="16"/>
      <c r="E18" s="16"/>
      <c r="F18" s="16"/>
      <c r="G18" s="16"/>
      <c r="H18" s="16"/>
      <c r="I18" s="503"/>
      <c r="J18" s="16"/>
      <c r="K18" s="16"/>
      <c r="L18" s="16"/>
      <c r="M18" s="16"/>
      <c r="N18" s="8"/>
      <c r="O18" s="494"/>
      <c r="P18" s="415"/>
    </row>
    <row r="19" spans="2:16" s="55" customFormat="1" ht="28.8" x14ac:dyDescent="0.3">
      <c r="B19" s="330" t="s">
        <v>431</v>
      </c>
      <c r="C19" s="269" t="s">
        <v>433</v>
      </c>
      <c r="D19" s="330" t="s">
        <v>435</v>
      </c>
      <c r="E19" s="598" t="s">
        <v>1201</v>
      </c>
      <c r="F19" s="597" t="s">
        <v>437</v>
      </c>
      <c r="G19" s="596" t="s">
        <v>368</v>
      </c>
      <c r="H19" s="598" t="s">
        <v>360</v>
      </c>
      <c r="I19" s="330"/>
      <c r="J19" s="330"/>
      <c r="K19" s="269"/>
      <c r="L19" s="58"/>
      <c r="M19" s="58"/>
      <c r="N19" s="58"/>
      <c r="O19" s="604"/>
      <c r="P19" s="604"/>
    </row>
    <row r="20" spans="2:16" s="54" customFormat="1" ht="24.2" x14ac:dyDescent="0.3">
      <c r="B20" s="599">
        <v>1</v>
      </c>
      <c r="C20" s="325" t="str" cm="1">
        <f t="array" ref="C20">IFERROR(INDEX('List of Test Cases'!C:C,SMALL(IF('List of Test Cases'!E:E=$C$1,ROW('List of Test Cases'!E:E) - ROW(INDEX('List of Test Cases'!E:E,1,1))+1),B20)),"")</f>
        <v>ET-G010-SRWR-G1</v>
      </c>
      <c r="D20" s="600" t="str" cm="1">
        <f t="array" aca="1" ref="D20" ca="1">IF(C20="","",HYPERLINK("#"&amp;CELL("address",INDEX('List of Test Cases'!C:C,MATCH(CONCATENATE(C20,C$1),'List of Test Cases'!Q:Q,0))),"View Test Case"))</f>
        <v>View Test Case</v>
      </c>
      <c r="E20" s="56" t="str" cm="1">
        <f t="array" ref="E20">IF($C20="","",INDEX('List of Test Cases'!B:B,MATCH(CONCATENATE($C20,$C$1),'List of Test Cases'!$Q:$Q,0),))</f>
        <v>ET-G010</v>
      </c>
      <c r="F20" s="56" t="str" cm="1">
        <f t="array" ref="F20">IF($C20="","",INDEX('List of Test Cases'!C:C,MATCH(CONCATENATE($C20,$C$1),'List of Test Cases'!$Q:$Q,0),))</f>
        <v>ET-G010-SRWR-G1</v>
      </c>
      <c r="G20" s="56" t="str" cm="1">
        <f t="array" aca="1" ref="G20" ca="1">IF($C20="","",INDEX('List of Test Cases'!G:G,MATCH(CONCATENATE($C20,$C$1),'List of Test Cases'!$Q:$Q,0),))</f>
        <v>Switch Request Withdrawal Rejected (Gaining) (1 Day(s))</v>
      </c>
      <c r="H20" s="56" t="str" cm="1">
        <f t="array" ref="H20">IF($C20="","",INDEX('List of Test Cases'!A:A,MATCH(CONCATENATE($C20,$C$1),'List of Test Cases'!$Q:$Q,0),))</f>
        <v>Switch Request Withdrawal Rejected - GAIN</v>
      </c>
      <c r="I20" s="601"/>
      <c r="J20" s="601"/>
      <c r="K20" s="47"/>
      <c r="L20" s="47"/>
      <c r="M20" s="47"/>
      <c r="N20" s="47"/>
      <c r="O20" s="56"/>
      <c r="P20" s="56"/>
    </row>
    <row r="21" spans="2:16" s="55" customFormat="1" ht="24.2" x14ac:dyDescent="0.3">
      <c r="B21" s="602">
        <v>2</v>
      </c>
      <c r="C21" s="325" t="str" cm="1">
        <f t="array" ref="C21">IFERROR(INDEX('List of Test Cases'!C:C,SMALL(IF('List of Test Cases'!E:E=$C$1,ROW('List of Test Cases'!E:E) - ROW(INDEX('List of Test Cases'!E:E,1,1))+1),B21)),"")</f>
        <v>ET-G010-SRWR-G2</v>
      </c>
      <c r="D21" s="600" t="str" cm="1">
        <f t="array" aca="1" ref="D21" ca="1">IF(C21="","",HYPERLINK("#"&amp;CELL("address",INDEX('List of Test Cases'!C:C,MATCH(CONCATENATE(C21,C$1),'List of Test Cases'!Q:Q,0))),"View Test Case"))</f>
        <v>View Test Case</v>
      </c>
      <c r="E21" s="56" t="str" cm="1">
        <f t="array" ref="E21">IF($C21="","",INDEX('List of Test Cases'!B:B,MATCH(CONCATENATE($C21,$C$1),'List of Test Cases'!$Q:$Q,0),))</f>
        <v>ET-G010</v>
      </c>
      <c r="F21" s="56" t="str" cm="1">
        <f t="array" ref="F21">IF($C21="","",INDEX('List of Test Cases'!C:C,MATCH(CONCATENATE($C21,$C$1),'List of Test Cases'!$Q:$Q,0),))</f>
        <v>ET-G010-SRWR-G2</v>
      </c>
      <c r="G21" s="56" t="str" cm="1">
        <f t="array" aca="1" ref="G21" ca="1">IF($C21="","",INDEX('List of Test Cases'!G:G,MATCH(CONCATENATE($C21,$C$1),'List of Test Cases'!$Q:$Q,0),))</f>
        <v>Switch Request Withdrawal Rejected (Gaining) (OFAF, 1 Day(s))</v>
      </c>
      <c r="H21" s="56" t="str" cm="1">
        <f t="array" ref="H21">IF($C21="","",INDEX('List of Test Cases'!A:A,MATCH(CONCATENATE($C21,$C$1),'List of Test Cases'!$Q:$Q,0),))</f>
        <v>Switch Request Withdrawal Rejected - GAIN</v>
      </c>
      <c r="I21" s="601"/>
      <c r="J21" s="601"/>
      <c r="K21" s="47"/>
      <c r="L21" s="47"/>
      <c r="M21" s="47"/>
      <c r="N21" s="47"/>
      <c r="O21" s="56"/>
      <c r="P21" s="56"/>
    </row>
    <row r="22" spans="2:16" s="55" customFormat="1" ht="24.2" x14ac:dyDescent="0.3">
      <c r="B22" s="602">
        <v>3</v>
      </c>
      <c r="C22" s="325" t="str" cm="1">
        <f t="array" ref="C22">IFERROR(INDEX('List of Test Cases'!C:C,SMALL(IF('List of Test Cases'!E:E=$C$1,ROW('List of Test Cases'!E:E) - ROW(INDEX('List of Test Cases'!E:E,1,1))+1),B22)),"")</f>
        <v>ET-E009-SRWR-G1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ET-E009</v>
      </c>
      <c r="F22" s="56" t="str" cm="1">
        <f t="array" ref="F22">IF($C22="","",INDEX('List of Test Cases'!C:C,MATCH(CONCATENATE($C22,$C$1),'List of Test Cases'!$Q:$Q,0),))</f>
        <v>ET-E009-SRWR-G1</v>
      </c>
      <c r="G22" s="56" t="str" cm="1">
        <f t="array" aca="1" ref="G22" ca="1">IF($C22="","",INDEX('List of Test Cases'!G:G,MATCH(CONCATENATE($C22,$C$1),'List of Test Cases'!$Q:$Q,0),))</f>
        <v>Switch Request Withdrawal Rejected (Gaining) (1 Day(s))</v>
      </c>
      <c r="H22" s="56" t="str" cm="1">
        <f t="array" ref="H22">IF($C22="","",INDEX('List of Test Cases'!A:A,MATCH(CONCATENATE($C22,$C$1),'List of Test Cases'!$Q:$Q,0),))</f>
        <v>Switch Request Withdrawal Rejected - GAIN</v>
      </c>
      <c r="I22" s="601"/>
      <c r="J22" s="601"/>
      <c r="K22" s="47"/>
      <c r="L22" s="47"/>
      <c r="M22" s="47"/>
      <c r="N22" s="47"/>
      <c r="O22" s="56"/>
      <c r="P22" s="56"/>
    </row>
    <row r="23" spans="2:16" s="42" customFormat="1" ht="24.2" x14ac:dyDescent="0.25">
      <c r="B23" s="603">
        <v>4</v>
      </c>
      <c r="C23" s="325" t="str" cm="1">
        <f t="array" ref="C23">IFERROR(INDEX('List of Test Cases'!C:C,SMALL(IF('List of Test Cases'!E:E=$C$1,ROW('List of Test Cases'!E:E) - ROW(INDEX('List of Test Cases'!E:E,1,1))+1),B23)),"")</f>
        <v>ET-E009-SRWR-G2</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ET-E009</v>
      </c>
      <c r="F23" s="56" t="str" cm="1">
        <f t="array" ref="F23">IF($C23="","",INDEX('List of Test Cases'!C:C,MATCH(CONCATENATE($C23,$C$1),'List of Test Cases'!$Q:$Q,0),))</f>
        <v>ET-E009-SRWR-G2</v>
      </c>
      <c r="G23" s="56" t="str" cm="1">
        <f t="array" aca="1" ref="G23" ca="1">IF($C23="","",INDEX('List of Test Cases'!G:G,MATCH(CONCATENATE($C23,$C$1),'List of Test Cases'!$Q:$Q,0),))</f>
        <v>Switch Request Withdrawal Rejected (Gaining) (OFAF, 1 Day(s))</v>
      </c>
      <c r="H23" s="56" t="str" cm="1">
        <f t="array" ref="H23">IF($C23="","",INDEX('List of Test Cases'!A:A,MATCH(CONCATENATE($C23,$C$1),'List of Test Cases'!$Q:$Q,0),))</f>
        <v>Switch Request Withdrawal Rejected - GAIN</v>
      </c>
      <c r="I23" s="601"/>
      <c r="J23" s="601"/>
      <c r="K23" s="47"/>
      <c r="L23" s="47"/>
      <c r="M23" s="47"/>
      <c r="N23" s="47"/>
      <c r="O23" s="56"/>
      <c r="P23" s="56"/>
    </row>
    <row r="24" spans="2:16" s="42" customFormat="1" ht="24.2" x14ac:dyDescent="0.25">
      <c r="B24" s="603">
        <v>5</v>
      </c>
      <c r="C24" s="325" t="str" cm="1">
        <f t="array" ref="C24">IFERROR(INDEX('List of Test Cases'!C:C,SMALL(IF('List of Test Cases'!E:E=$C$1,ROW('List of Test Cases'!E:E) - ROW(INDEX('List of Test Cases'!E:E,1,1))+1),B24)),"")</f>
        <v>ET-E009-SRWR-G3</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ET-E009</v>
      </c>
      <c r="F24" s="56" t="str" cm="1">
        <f t="array" ref="F24">IF($C24="","",INDEX('List of Test Cases'!C:C,MATCH(CONCATENATE($C24,$C$1),'List of Test Cases'!$Q:$Q,0),))</f>
        <v>ET-E009-SRWR-G3</v>
      </c>
      <c r="G24" s="56" t="str" cm="1">
        <f t="array" aca="1" ref="G24" ca="1">IF($C24="","",INDEX('List of Test Cases'!G:G,MATCH(CONCATENATE($C24,$C$1),'List of Test Cases'!$Q:$Q,0),))</f>
        <v>Switch Request Withdrawal Rejected (Gaining) (Related MPAN, 1 Day(s))</v>
      </c>
      <c r="H24" s="56" t="str" cm="1">
        <f t="array" ref="H24">IF($C24="","",INDEX('List of Test Cases'!A:A,MATCH(CONCATENATE($C24,$C$1),'List of Test Cases'!$Q:$Q,0),))</f>
        <v>Switch Request Withdrawal Rejected - GAIN</v>
      </c>
      <c r="I24" s="601"/>
      <c r="J24" s="601"/>
      <c r="K24" s="47"/>
      <c r="L24" s="47"/>
      <c r="M24" s="47"/>
      <c r="N24" s="47"/>
      <c r="O24" s="56"/>
      <c r="P24" s="56"/>
    </row>
    <row r="25" spans="2:16" s="24" customFormat="1" ht="24.2" x14ac:dyDescent="0.25">
      <c r="B25" s="603">
        <v>6</v>
      </c>
      <c r="C25" s="325" t="str" cm="1">
        <f t="array" ref="C25">IFERROR(INDEX('List of Test Cases'!C:C,SMALL(IF('List of Test Cases'!E:E=$C$1,ROW('List of Test Cases'!E:E) - ROW(INDEX('List of Test Cases'!E:E,1,1))+1),B25)),"")</f>
        <v>ET-E009-SRWR-G4</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ET-E009</v>
      </c>
      <c r="F25" s="56" t="str" cm="1">
        <f t="array" ref="F25">IF($C25="","",INDEX('List of Test Cases'!C:C,MATCH(CONCATENATE($C25,$C$1),'List of Test Cases'!$Q:$Q,0),))</f>
        <v>ET-E009-SRWR-G4</v>
      </c>
      <c r="G25" s="56" t="str" cm="1">
        <f t="array" aca="1" ref="G25" ca="1">IF($C25="","",INDEX('List of Test Cases'!G:G,MATCH(CONCATENATE($C25,$C$1),'List of Test Cases'!$Q:$Q,0),))</f>
        <v>Switch Request Withdrawal Rejected (Gaining) (OFAF, Related MPAN, 1 Day(s))</v>
      </c>
      <c r="H25" s="56" t="str" cm="1">
        <f t="array" ref="H25">IF($C25="","",INDEX('List of Test Cases'!A:A,MATCH(CONCATENATE($C25,$C$1),'List of Test Cases'!$Q:$Q,0),))</f>
        <v>Switch Request Withdrawal Rejected - GAIN</v>
      </c>
      <c r="I25" s="601"/>
      <c r="J25" s="601"/>
      <c r="K25" s="47"/>
      <c r="L25" s="47"/>
      <c r="M25" s="47"/>
      <c r="N25" s="47"/>
      <c r="O25" s="56"/>
      <c r="P25" s="56"/>
    </row>
    <row r="26" spans="2:16" s="24" customFormat="1" ht="12.1" x14ac:dyDescent="0.25">
      <c r="B26" s="603">
        <v>7</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2:16" s="24" customFormat="1" ht="12.1" x14ac:dyDescent="0.25">
      <c r="B27" s="603">
        <v>8</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2:16" s="24" customFormat="1" ht="12.1" x14ac:dyDescent="0.25">
      <c r="B28" s="603">
        <v>9</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2:16" s="24" customFormat="1" ht="12.1" x14ac:dyDescent="0.25">
      <c r="B29" s="603">
        <v>10</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2:16" s="24" customFormat="1" ht="12.1" x14ac:dyDescent="0.25">
      <c r="B30" s="603">
        <v>11</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2:16" s="24" customFormat="1" ht="12.1" x14ac:dyDescent="0.25">
      <c r="B31" s="603">
        <v>12</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2:16" s="24" customFormat="1" ht="12.1" x14ac:dyDescent="0.25">
      <c r="B32" s="603">
        <v>13</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14</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15</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16</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17</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18</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19</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20</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21</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22</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23</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24</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25</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26</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27</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28</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29</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30</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71" customFormat="1" ht="12.1" x14ac:dyDescent="0.25">
      <c r="B50" s="603">
        <v>31</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71" customFormat="1" ht="12.1" x14ac:dyDescent="0.25">
      <c r="B51" s="603">
        <v>32</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33</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34</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35</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36</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37</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38</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39</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40</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41</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42</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43</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44</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45</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46</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47</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48</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49</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50</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x14ac:dyDescent="0.3">
      <c r="B70" s="339"/>
      <c r="C70" s="339"/>
      <c r="D70" s="339"/>
      <c r="E70" s="340"/>
      <c r="F70" s="341"/>
      <c r="G70" s="340"/>
      <c r="H70" s="340"/>
      <c r="I70" s="340"/>
      <c r="J70" s="340"/>
      <c r="K70" s="340"/>
      <c r="L70" s="340"/>
      <c r="M70" s="340"/>
      <c r="N70" s="340"/>
    </row>
    <row r="71" spans="2:16" x14ac:dyDescent="0.3">
      <c r="B71" s="339"/>
      <c r="C71" s="339"/>
      <c r="D71" s="339"/>
      <c r="E71" s="340"/>
      <c r="F71" s="341"/>
      <c r="G71" s="340"/>
      <c r="H71" s="340"/>
      <c r="I71" s="340"/>
      <c r="J71" s="340"/>
      <c r="K71" s="340"/>
      <c r="L71" s="340"/>
      <c r="M71" s="340"/>
      <c r="N71" s="340"/>
    </row>
    <row r="72" spans="2:16" x14ac:dyDescent="0.3">
      <c r="B72" s="339"/>
      <c r="C72" s="339"/>
      <c r="D72" s="339"/>
      <c r="E72" s="340"/>
      <c r="F72" s="341"/>
      <c r="G72" s="340"/>
      <c r="H72" s="340"/>
      <c r="I72" s="340"/>
      <c r="J72" s="340"/>
      <c r="K72" s="340"/>
      <c r="L72" s="340"/>
      <c r="M72" s="340"/>
      <c r="N72" s="340"/>
    </row>
    <row r="73" spans="2:16" x14ac:dyDescent="0.3">
      <c r="B73" s="339"/>
      <c r="C73" s="339"/>
      <c r="D73" s="339"/>
      <c r="E73" s="340"/>
      <c r="F73" s="341"/>
      <c r="G73" s="340"/>
      <c r="H73" s="340"/>
      <c r="I73" s="340"/>
      <c r="J73" s="340"/>
      <c r="K73" s="340"/>
      <c r="L73" s="340"/>
      <c r="M73" s="340"/>
      <c r="N73" s="340"/>
    </row>
    <row r="74" spans="2:16" x14ac:dyDescent="0.3">
      <c r="B74" s="339"/>
      <c r="C74" s="339"/>
      <c r="D74" s="339"/>
      <c r="E74" s="340"/>
      <c r="F74" s="341"/>
      <c r="G74" s="340"/>
      <c r="H74" s="340"/>
      <c r="I74" s="340"/>
      <c r="J74" s="340"/>
      <c r="K74" s="340"/>
      <c r="L74" s="340"/>
      <c r="M74" s="340"/>
      <c r="N74" s="340"/>
    </row>
    <row r="75" spans="2:16" x14ac:dyDescent="0.3">
      <c r="B75" s="339"/>
      <c r="C75" s="339"/>
      <c r="D75" s="339"/>
      <c r="E75" s="340"/>
      <c r="F75" s="341"/>
      <c r="G75" s="340"/>
      <c r="H75" s="340"/>
      <c r="I75" s="340"/>
      <c r="J75" s="340"/>
      <c r="K75" s="340"/>
      <c r="L75" s="340"/>
      <c r="M75" s="340"/>
      <c r="N75" s="340"/>
    </row>
    <row r="76" spans="2:16" x14ac:dyDescent="0.3">
      <c r="B76" s="339"/>
      <c r="C76" s="339"/>
      <c r="D76" s="339"/>
      <c r="E76" s="340"/>
      <c r="F76" s="341"/>
      <c r="G76" s="340"/>
      <c r="H76" s="340"/>
      <c r="I76" s="340"/>
      <c r="J76" s="340"/>
      <c r="K76" s="340"/>
      <c r="L76" s="340"/>
      <c r="M76" s="340"/>
      <c r="N76" s="340"/>
    </row>
    <row r="77" spans="2:16" x14ac:dyDescent="0.3">
      <c r="B77" s="339"/>
      <c r="C77" s="339"/>
      <c r="D77" s="339"/>
      <c r="E77" s="340"/>
      <c r="F77" s="341"/>
      <c r="G77" s="340"/>
      <c r="H77" s="340"/>
      <c r="I77" s="340"/>
      <c r="J77" s="340"/>
      <c r="K77" s="340"/>
      <c r="L77" s="340"/>
      <c r="M77" s="340"/>
      <c r="N77" s="340"/>
    </row>
    <row r="78" spans="2:16" x14ac:dyDescent="0.3">
      <c r="B78" s="339"/>
      <c r="C78" s="339"/>
      <c r="D78" s="339"/>
      <c r="E78" s="340"/>
      <c r="F78" s="341"/>
      <c r="G78" s="340"/>
      <c r="H78" s="340"/>
      <c r="I78" s="340"/>
      <c r="J78" s="340"/>
      <c r="K78" s="340"/>
      <c r="L78" s="340"/>
      <c r="M78" s="340"/>
      <c r="N78" s="340"/>
    </row>
    <row r="79" spans="2:16" x14ac:dyDescent="0.3">
      <c r="B79" s="339"/>
      <c r="C79" s="339"/>
      <c r="D79" s="339"/>
      <c r="E79" s="340"/>
      <c r="F79" s="341"/>
      <c r="G79" s="340"/>
      <c r="H79" s="340"/>
      <c r="I79" s="340"/>
      <c r="J79" s="340"/>
      <c r="K79" s="340"/>
      <c r="L79" s="340"/>
      <c r="M79" s="340"/>
      <c r="N79" s="340"/>
    </row>
    <row r="80" spans="2:16" x14ac:dyDescent="0.3">
      <c r="B80" s="339"/>
      <c r="C80" s="339"/>
      <c r="D80" s="339"/>
      <c r="E80" s="340"/>
      <c r="F80" s="341"/>
      <c r="G80" s="340"/>
      <c r="H80" s="340"/>
      <c r="I80" s="340"/>
      <c r="J80" s="340"/>
      <c r="K80" s="340"/>
      <c r="L80" s="340"/>
      <c r="M80" s="340"/>
      <c r="N80" s="340"/>
    </row>
    <row r="81" spans="2:14" x14ac:dyDescent="0.3">
      <c r="B81" s="339"/>
      <c r="C81" s="339"/>
      <c r="D81" s="339"/>
      <c r="E81" s="340"/>
      <c r="F81" s="341"/>
      <c r="G81" s="340"/>
      <c r="H81" s="340"/>
      <c r="I81" s="340"/>
      <c r="J81" s="340"/>
      <c r="K81" s="340"/>
      <c r="L81" s="340"/>
      <c r="M81" s="340"/>
      <c r="N81" s="340"/>
    </row>
    <row r="82" spans="2:14" x14ac:dyDescent="0.3">
      <c r="B82" s="339"/>
      <c r="C82" s="339"/>
      <c r="D82" s="339"/>
      <c r="E82" s="340"/>
      <c r="F82" s="341"/>
      <c r="G82" s="340"/>
      <c r="H82" s="340"/>
      <c r="I82" s="340"/>
      <c r="J82" s="340"/>
      <c r="K82" s="340"/>
      <c r="L82" s="340"/>
      <c r="M82" s="340"/>
      <c r="N82" s="340"/>
    </row>
    <row r="83" spans="2:14" x14ac:dyDescent="0.3">
      <c r="B83" s="339"/>
      <c r="C83" s="339"/>
      <c r="D83" s="339"/>
      <c r="E83" s="340"/>
      <c r="F83" s="341"/>
      <c r="G83" s="340"/>
      <c r="H83" s="340"/>
      <c r="I83" s="340"/>
      <c r="J83" s="340"/>
      <c r="K83" s="340"/>
      <c r="L83" s="340"/>
      <c r="M83" s="340"/>
      <c r="N83" s="340"/>
    </row>
    <row r="84" spans="2:14" x14ac:dyDescent="0.3">
      <c r="B84" s="339"/>
      <c r="C84" s="339"/>
      <c r="D84" s="339"/>
      <c r="E84" s="340"/>
      <c r="F84" s="341"/>
      <c r="G84" s="340"/>
      <c r="H84" s="340"/>
      <c r="I84" s="340"/>
      <c r="J84" s="340"/>
      <c r="K84" s="340"/>
      <c r="L84" s="340"/>
      <c r="M84" s="340"/>
      <c r="N84" s="340"/>
    </row>
    <row r="85" spans="2:14" x14ac:dyDescent="0.3">
      <c r="B85" s="339"/>
      <c r="C85" s="339"/>
      <c r="D85" s="339"/>
      <c r="E85" s="340"/>
      <c r="F85" s="341"/>
      <c r="G85" s="340"/>
      <c r="H85" s="340"/>
      <c r="I85" s="340"/>
      <c r="J85" s="340"/>
      <c r="K85" s="340"/>
      <c r="L85" s="340"/>
      <c r="M85" s="340"/>
      <c r="N85" s="340"/>
    </row>
    <row r="86" spans="2:14" x14ac:dyDescent="0.3">
      <c r="B86" s="339"/>
      <c r="C86" s="339"/>
      <c r="D86" s="339"/>
      <c r="E86" s="340"/>
      <c r="F86" s="341"/>
      <c r="G86" s="340"/>
      <c r="H86" s="340"/>
      <c r="I86" s="340"/>
      <c r="J86" s="340"/>
      <c r="K86" s="340"/>
      <c r="L86" s="340"/>
      <c r="M86" s="340"/>
      <c r="N86" s="340"/>
    </row>
    <row r="87" spans="2:14" x14ac:dyDescent="0.3">
      <c r="B87" s="339"/>
      <c r="C87" s="339"/>
      <c r="D87" s="339"/>
      <c r="E87" s="340"/>
      <c r="F87" s="341"/>
      <c r="G87" s="340"/>
      <c r="H87" s="340"/>
      <c r="I87" s="340"/>
      <c r="J87" s="340"/>
      <c r="K87" s="340"/>
      <c r="L87" s="340"/>
      <c r="M87" s="340"/>
      <c r="N87" s="340"/>
    </row>
    <row r="88" spans="2:14" x14ac:dyDescent="0.3">
      <c r="B88" s="339"/>
      <c r="C88" s="339"/>
      <c r="D88" s="339"/>
      <c r="E88" s="340"/>
      <c r="F88" s="341"/>
      <c r="G88" s="340"/>
      <c r="H88" s="340"/>
      <c r="I88" s="340"/>
      <c r="J88" s="340"/>
      <c r="K88" s="340"/>
      <c r="L88" s="340"/>
      <c r="M88" s="340"/>
      <c r="N88" s="340"/>
    </row>
    <row r="89" spans="2:14" x14ac:dyDescent="0.3">
      <c r="B89" s="339"/>
      <c r="C89" s="339"/>
      <c r="D89" s="339"/>
      <c r="E89" s="340"/>
      <c r="F89" s="341"/>
      <c r="G89" s="340"/>
      <c r="H89" s="340"/>
      <c r="I89" s="340"/>
      <c r="J89" s="340"/>
      <c r="K89" s="340"/>
      <c r="L89" s="340"/>
      <c r="M89" s="340"/>
      <c r="N89" s="340"/>
    </row>
    <row r="90" spans="2:14" x14ac:dyDescent="0.3">
      <c r="B90" s="339"/>
      <c r="C90" s="339"/>
      <c r="D90" s="339"/>
      <c r="E90" s="340"/>
      <c r="F90" s="341"/>
      <c r="G90" s="340"/>
      <c r="H90" s="340"/>
      <c r="I90" s="340"/>
      <c r="J90" s="340"/>
      <c r="K90" s="340"/>
      <c r="L90" s="340"/>
      <c r="M90" s="340"/>
      <c r="N90" s="340"/>
    </row>
    <row r="91" spans="2:14" x14ac:dyDescent="0.3">
      <c r="B91" s="339"/>
      <c r="C91" s="339"/>
      <c r="D91" s="339"/>
      <c r="E91" s="340"/>
      <c r="F91" s="341"/>
      <c r="G91" s="340"/>
      <c r="H91" s="340"/>
      <c r="I91" s="340"/>
      <c r="J91" s="340"/>
      <c r="K91" s="340"/>
      <c r="L91" s="340"/>
      <c r="M91" s="340"/>
      <c r="N91" s="340"/>
    </row>
    <row r="92" spans="2:14" x14ac:dyDescent="0.3">
      <c r="B92" s="339"/>
      <c r="C92" s="339"/>
      <c r="D92" s="339"/>
      <c r="E92" s="340"/>
      <c r="F92" s="341"/>
      <c r="G92" s="340"/>
      <c r="H92" s="340"/>
      <c r="I92" s="340"/>
      <c r="J92" s="340"/>
      <c r="K92" s="340"/>
      <c r="L92" s="340"/>
      <c r="M92" s="340"/>
      <c r="N92" s="340"/>
    </row>
    <row r="93" spans="2:14" x14ac:dyDescent="0.3">
      <c r="B93" s="339"/>
      <c r="C93" s="339"/>
      <c r="D93" s="339"/>
      <c r="E93" s="340"/>
      <c r="F93" s="341"/>
      <c r="G93" s="340"/>
      <c r="H93" s="340"/>
      <c r="I93" s="340"/>
      <c r="J93" s="340"/>
      <c r="K93" s="340"/>
      <c r="L93" s="340"/>
      <c r="M93" s="340"/>
      <c r="N93" s="340"/>
    </row>
    <row r="94" spans="2:14" x14ac:dyDescent="0.3">
      <c r="B94" s="339"/>
      <c r="C94" s="339"/>
      <c r="D94" s="339"/>
      <c r="E94" s="340"/>
      <c r="F94" s="341"/>
      <c r="G94" s="340"/>
      <c r="H94" s="340"/>
      <c r="I94" s="340"/>
      <c r="J94" s="340"/>
      <c r="K94" s="340"/>
      <c r="L94" s="340"/>
      <c r="M94" s="340"/>
      <c r="N94" s="340"/>
    </row>
    <row r="95" spans="2:14" x14ac:dyDescent="0.3">
      <c r="B95" s="339"/>
      <c r="C95" s="339"/>
      <c r="D95" s="339"/>
      <c r="E95" s="340"/>
      <c r="F95" s="341"/>
      <c r="G95" s="340"/>
      <c r="H95" s="340"/>
      <c r="I95" s="340"/>
      <c r="J95" s="340"/>
      <c r="K95" s="340"/>
      <c r="L95" s="340"/>
      <c r="M95" s="340"/>
      <c r="N95" s="340"/>
    </row>
    <row r="96" spans="2:14" x14ac:dyDescent="0.3">
      <c r="B96" s="339"/>
      <c r="C96" s="339"/>
      <c r="D96" s="339"/>
      <c r="E96" s="340"/>
      <c r="F96" s="341"/>
      <c r="G96" s="340"/>
      <c r="H96" s="340"/>
      <c r="I96" s="340"/>
      <c r="J96" s="340"/>
      <c r="K96" s="340"/>
      <c r="L96" s="340"/>
      <c r="M96" s="340"/>
      <c r="N96" s="340"/>
    </row>
    <row r="97" spans="2:14" x14ac:dyDescent="0.3">
      <c r="B97" s="339"/>
      <c r="C97" s="339"/>
      <c r="D97" s="339"/>
      <c r="E97" s="340"/>
      <c r="F97" s="341"/>
      <c r="G97" s="340"/>
      <c r="H97" s="340"/>
      <c r="I97" s="340"/>
      <c r="J97" s="340"/>
      <c r="K97" s="340"/>
      <c r="L97" s="340"/>
      <c r="M97" s="340"/>
      <c r="N97" s="340"/>
    </row>
    <row r="98" spans="2:14" x14ac:dyDescent="0.3">
      <c r="B98" s="339"/>
      <c r="C98" s="339"/>
      <c r="D98" s="339"/>
      <c r="E98" s="340"/>
      <c r="F98" s="341"/>
      <c r="G98" s="340"/>
      <c r="H98" s="340"/>
      <c r="I98" s="340"/>
      <c r="J98" s="340"/>
      <c r="K98" s="340"/>
      <c r="L98" s="340"/>
      <c r="M98" s="340"/>
      <c r="N98" s="340"/>
    </row>
    <row r="99" spans="2:14" x14ac:dyDescent="0.3">
      <c r="B99" s="339"/>
      <c r="C99" s="339"/>
      <c r="D99" s="339"/>
      <c r="E99" s="340"/>
      <c r="F99" s="341"/>
      <c r="G99" s="340"/>
      <c r="H99" s="340"/>
      <c r="I99" s="340"/>
      <c r="J99" s="340"/>
      <c r="K99" s="340"/>
      <c r="L99" s="340"/>
      <c r="M99" s="340"/>
      <c r="N99" s="340"/>
    </row>
    <row r="100" spans="2:14" x14ac:dyDescent="0.3">
      <c r="B100" s="339"/>
      <c r="C100" s="339"/>
      <c r="D100" s="339"/>
      <c r="E100" s="340"/>
      <c r="F100" s="341"/>
      <c r="G100" s="340"/>
      <c r="H100" s="340"/>
      <c r="I100" s="340"/>
      <c r="J100" s="340"/>
      <c r="K100" s="340"/>
      <c r="L100" s="340"/>
      <c r="M100" s="340"/>
      <c r="N100" s="340"/>
    </row>
    <row r="101" spans="2:14" x14ac:dyDescent="0.3">
      <c r="B101" s="339"/>
      <c r="C101" s="339"/>
      <c r="D101" s="339"/>
      <c r="E101" s="340"/>
      <c r="F101" s="341"/>
      <c r="G101" s="340"/>
      <c r="H101" s="340"/>
      <c r="I101" s="340"/>
      <c r="J101" s="340"/>
      <c r="K101" s="340"/>
      <c r="L101" s="340"/>
      <c r="M101" s="340"/>
      <c r="N101" s="340"/>
    </row>
    <row r="102" spans="2:14" x14ac:dyDescent="0.3">
      <c r="B102" s="339"/>
      <c r="C102" s="339"/>
      <c r="D102" s="339"/>
      <c r="E102" s="340"/>
      <c r="F102" s="341"/>
      <c r="G102" s="340"/>
      <c r="H102" s="340"/>
      <c r="I102" s="340"/>
      <c r="J102" s="340"/>
      <c r="K102" s="340"/>
      <c r="L102" s="340"/>
      <c r="M102" s="340"/>
      <c r="N102" s="340"/>
    </row>
    <row r="103" spans="2:14" x14ac:dyDescent="0.3">
      <c r="B103" s="339"/>
      <c r="C103" s="339"/>
      <c r="D103" s="339"/>
      <c r="E103" s="340"/>
      <c r="F103" s="341"/>
      <c r="G103" s="340"/>
      <c r="H103" s="340"/>
      <c r="I103" s="340"/>
      <c r="J103" s="340"/>
      <c r="K103" s="340"/>
      <c r="L103" s="340"/>
      <c r="M103" s="340"/>
      <c r="N103" s="340"/>
    </row>
    <row r="104" spans="2:14" x14ac:dyDescent="0.3">
      <c r="B104" s="339"/>
      <c r="C104" s="339"/>
      <c r="D104" s="339"/>
      <c r="E104" s="340"/>
      <c r="F104" s="341"/>
      <c r="G104" s="340"/>
      <c r="H104" s="340"/>
      <c r="I104" s="340"/>
      <c r="J104" s="340"/>
      <c r="K104" s="340"/>
      <c r="L104" s="340"/>
      <c r="M104" s="340"/>
      <c r="N104" s="340"/>
    </row>
    <row r="105" spans="2:14" x14ac:dyDescent="0.3">
      <c r="B105" s="339"/>
      <c r="C105" s="339"/>
      <c r="D105" s="339"/>
      <c r="E105" s="340"/>
      <c r="F105" s="341"/>
      <c r="G105" s="340"/>
      <c r="H105" s="340"/>
      <c r="I105" s="340"/>
      <c r="J105" s="340"/>
      <c r="K105" s="340"/>
      <c r="L105" s="340"/>
      <c r="M105" s="340"/>
      <c r="N105" s="340"/>
    </row>
    <row r="106" spans="2:14" x14ac:dyDescent="0.3">
      <c r="B106" s="339"/>
      <c r="C106" s="339"/>
      <c r="D106" s="339"/>
      <c r="E106" s="340"/>
      <c r="F106" s="341"/>
      <c r="G106" s="340"/>
      <c r="H106" s="340"/>
      <c r="I106" s="340"/>
      <c r="J106" s="340"/>
      <c r="K106" s="340"/>
      <c r="L106" s="340"/>
      <c r="M106" s="340"/>
      <c r="N106" s="340"/>
    </row>
    <row r="107" spans="2:14" x14ac:dyDescent="0.3">
      <c r="B107" s="339"/>
      <c r="C107" s="339"/>
      <c r="D107" s="339"/>
      <c r="E107" s="340"/>
      <c r="F107" s="341"/>
      <c r="G107" s="340"/>
      <c r="H107" s="340"/>
      <c r="I107" s="340"/>
      <c r="J107" s="340"/>
      <c r="K107" s="340"/>
      <c r="L107" s="340"/>
      <c r="M107" s="340"/>
      <c r="N107" s="340"/>
    </row>
    <row r="108" spans="2:14" x14ac:dyDescent="0.3">
      <c r="B108" s="339"/>
      <c r="C108" s="339"/>
      <c r="D108" s="339"/>
      <c r="E108" s="340"/>
      <c r="F108" s="341"/>
      <c r="G108" s="340"/>
      <c r="H108" s="340"/>
      <c r="I108" s="340"/>
      <c r="J108" s="340"/>
      <c r="K108" s="340"/>
      <c r="L108" s="340"/>
      <c r="M108" s="340"/>
      <c r="N108" s="340"/>
    </row>
    <row r="109" spans="2:14" x14ac:dyDescent="0.3">
      <c r="B109" s="339"/>
      <c r="C109" s="339"/>
      <c r="D109" s="339"/>
      <c r="E109" s="340"/>
      <c r="F109" s="341"/>
      <c r="G109" s="340"/>
      <c r="H109" s="340"/>
      <c r="I109" s="340"/>
      <c r="J109" s="340"/>
      <c r="K109" s="340"/>
      <c r="L109" s="340"/>
      <c r="M109" s="340"/>
      <c r="N109" s="340"/>
    </row>
    <row r="110" spans="2:14" x14ac:dyDescent="0.3">
      <c r="B110" s="339"/>
      <c r="C110" s="339"/>
      <c r="D110" s="339"/>
      <c r="E110" s="340"/>
      <c r="F110" s="341"/>
      <c r="G110" s="340"/>
      <c r="H110" s="340"/>
      <c r="I110" s="340"/>
      <c r="J110" s="340"/>
      <c r="K110" s="340"/>
      <c r="L110" s="340"/>
      <c r="M110" s="340"/>
      <c r="N110" s="340"/>
    </row>
    <row r="111" spans="2:14" x14ac:dyDescent="0.3">
      <c r="B111" s="339"/>
      <c r="C111" s="339"/>
      <c r="D111" s="339"/>
      <c r="E111" s="340"/>
      <c r="F111" s="341"/>
      <c r="G111" s="340"/>
      <c r="H111" s="340"/>
      <c r="I111" s="340"/>
      <c r="J111" s="340"/>
      <c r="K111" s="340"/>
      <c r="L111" s="340"/>
      <c r="M111" s="340"/>
      <c r="N111" s="340"/>
    </row>
    <row r="112" spans="2:14" x14ac:dyDescent="0.3">
      <c r="B112" s="339"/>
      <c r="C112" s="339"/>
      <c r="D112" s="339"/>
      <c r="E112" s="340"/>
      <c r="F112" s="341"/>
      <c r="G112" s="340"/>
      <c r="H112" s="340"/>
      <c r="I112" s="340"/>
      <c r="J112" s="340"/>
      <c r="K112" s="340"/>
      <c r="L112" s="340"/>
      <c r="M112" s="340"/>
      <c r="N112" s="340"/>
    </row>
    <row r="113" spans="2:14" x14ac:dyDescent="0.3">
      <c r="B113" s="339"/>
      <c r="C113" s="339"/>
      <c r="D113" s="339"/>
      <c r="E113" s="340"/>
      <c r="F113" s="341"/>
      <c r="G113" s="340"/>
      <c r="H113" s="340"/>
      <c r="I113" s="340"/>
      <c r="J113" s="340"/>
      <c r="K113" s="340"/>
      <c r="L113" s="340"/>
      <c r="M113" s="340"/>
      <c r="N113" s="340"/>
    </row>
    <row r="114" spans="2:14" x14ac:dyDescent="0.3">
      <c r="B114" s="339"/>
      <c r="C114" s="339"/>
      <c r="D114" s="339"/>
      <c r="E114" s="340"/>
      <c r="F114" s="341"/>
      <c r="G114" s="340"/>
      <c r="H114" s="340"/>
      <c r="I114" s="340"/>
      <c r="J114" s="340"/>
      <c r="K114" s="340"/>
      <c r="L114" s="340"/>
      <c r="M114" s="340"/>
      <c r="N114" s="340"/>
    </row>
    <row r="115" spans="2:14" x14ac:dyDescent="0.3">
      <c r="B115" s="339"/>
      <c r="C115" s="339"/>
      <c r="D115" s="339"/>
      <c r="E115" s="340"/>
      <c r="F115" s="341"/>
      <c r="G115" s="340"/>
      <c r="H115" s="340"/>
      <c r="I115" s="340"/>
      <c r="J115" s="340"/>
      <c r="K115" s="340"/>
      <c r="L115" s="340"/>
      <c r="M115" s="340"/>
      <c r="N115" s="340"/>
    </row>
    <row r="116" spans="2:14" x14ac:dyDescent="0.3">
      <c r="B116" s="339"/>
      <c r="C116" s="339"/>
      <c r="D116" s="339"/>
      <c r="E116" s="340"/>
      <c r="F116" s="341"/>
      <c r="G116" s="340"/>
      <c r="H116" s="340"/>
      <c r="I116" s="340"/>
      <c r="J116" s="340"/>
      <c r="K116" s="340"/>
      <c r="L116" s="340"/>
      <c r="M116" s="340"/>
      <c r="N116" s="340"/>
    </row>
    <row r="117" spans="2:14" x14ac:dyDescent="0.3">
      <c r="B117" s="339"/>
      <c r="C117" s="339"/>
      <c r="D117" s="339"/>
      <c r="E117" s="340"/>
      <c r="F117" s="341"/>
      <c r="G117" s="340"/>
      <c r="H117" s="340"/>
      <c r="I117" s="340"/>
      <c r="J117" s="340"/>
      <c r="K117" s="340"/>
      <c r="L117" s="340"/>
      <c r="M117" s="340"/>
      <c r="N117" s="340"/>
    </row>
    <row r="118" spans="2:14" x14ac:dyDescent="0.3">
      <c r="B118" s="339"/>
      <c r="C118" s="339"/>
      <c r="D118" s="339"/>
      <c r="E118" s="340"/>
      <c r="F118" s="341"/>
      <c r="G118" s="340"/>
      <c r="H118" s="340"/>
      <c r="I118" s="340"/>
      <c r="J118" s="340"/>
      <c r="K118" s="340"/>
      <c r="L118" s="340"/>
      <c r="M118" s="340"/>
      <c r="N118" s="340"/>
    </row>
    <row r="119" spans="2:14" x14ac:dyDescent="0.3">
      <c r="B119" s="339"/>
      <c r="C119" s="339"/>
      <c r="D119" s="339"/>
      <c r="E119" s="340"/>
      <c r="F119" s="341"/>
      <c r="G119" s="340"/>
      <c r="H119" s="340"/>
      <c r="I119" s="340"/>
      <c r="J119" s="340"/>
      <c r="K119" s="340"/>
      <c r="L119" s="340"/>
      <c r="M119" s="340"/>
      <c r="N119" s="340"/>
    </row>
    <row r="120" spans="2:14" x14ac:dyDescent="0.3">
      <c r="B120" s="339"/>
      <c r="C120" s="339"/>
      <c r="D120" s="339"/>
      <c r="E120" s="340"/>
      <c r="F120" s="341"/>
      <c r="G120" s="340"/>
      <c r="H120" s="340"/>
      <c r="I120" s="340"/>
      <c r="J120" s="340"/>
      <c r="K120" s="340"/>
      <c r="L120" s="340"/>
      <c r="M120" s="340"/>
      <c r="N120" s="340"/>
    </row>
    <row r="121" spans="2:14" x14ac:dyDescent="0.3">
      <c r="B121" s="339"/>
      <c r="C121" s="339"/>
      <c r="D121" s="339"/>
      <c r="E121" s="340"/>
      <c r="F121" s="341"/>
      <c r="G121" s="340"/>
      <c r="H121" s="340"/>
      <c r="I121" s="340"/>
      <c r="J121" s="340"/>
      <c r="K121" s="340"/>
      <c r="L121" s="340"/>
      <c r="M121" s="340"/>
      <c r="N121" s="340"/>
    </row>
    <row r="122" spans="2:14" x14ac:dyDescent="0.3">
      <c r="B122" s="339"/>
      <c r="C122" s="339"/>
      <c r="D122" s="339"/>
      <c r="E122" s="340"/>
      <c r="F122" s="341"/>
      <c r="G122" s="340"/>
      <c r="H122" s="340"/>
      <c r="I122" s="340"/>
      <c r="J122" s="340"/>
      <c r="K122" s="340"/>
      <c r="L122" s="340"/>
      <c r="M122" s="340"/>
      <c r="N122" s="340"/>
    </row>
    <row r="123" spans="2:14" x14ac:dyDescent="0.3">
      <c r="B123" s="339"/>
      <c r="C123" s="339"/>
      <c r="D123" s="339"/>
      <c r="E123" s="340"/>
      <c r="F123" s="341"/>
      <c r="G123" s="340"/>
      <c r="H123" s="340"/>
      <c r="I123" s="340"/>
      <c r="J123" s="340"/>
      <c r="K123" s="340"/>
      <c r="L123" s="340"/>
      <c r="M123" s="340"/>
      <c r="N123" s="340"/>
    </row>
    <row r="124" spans="2:14" x14ac:dyDescent="0.3">
      <c r="B124" s="339"/>
      <c r="C124" s="339"/>
      <c r="D124" s="339"/>
      <c r="E124" s="340"/>
      <c r="F124" s="341"/>
      <c r="G124" s="340"/>
      <c r="H124" s="340"/>
      <c r="I124" s="340"/>
      <c r="J124" s="340"/>
      <c r="K124" s="340"/>
      <c r="L124" s="340"/>
      <c r="M124" s="340"/>
      <c r="N124" s="340"/>
    </row>
    <row r="125" spans="2:14" x14ac:dyDescent="0.3">
      <c r="B125" s="339"/>
      <c r="C125" s="339"/>
      <c r="D125" s="339"/>
      <c r="E125" s="340"/>
      <c r="F125" s="341"/>
      <c r="G125" s="340"/>
      <c r="H125" s="340"/>
      <c r="I125" s="340"/>
      <c r="J125" s="340"/>
      <c r="K125" s="340"/>
      <c r="L125" s="340"/>
      <c r="M125" s="340"/>
      <c r="N125" s="340"/>
    </row>
    <row r="126" spans="2:14" x14ac:dyDescent="0.3">
      <c r="B126" s="339"/>
      <c r="C126" s="339"/>
      <c r="D126" s="339"/>
      <c r="E126" s="340"/>
      <c r="F126" s="341"/>
      <c r="G126" s="340"/>
      <c r="H126" s="340"/>
      <c r="I126" s="340"/>
      <c r="J126" s="340"/>
      <c r="K126" s="340"/>
      <c r="L126" s="340"/>
      <c r="M126" s="340"/>
      <c r="N126" s="340"/>
    </row>
    <row r="127" spans="2:14" x14ac:dyDescent="0.3">
      <c r="B127" s="339"/>
      <c r="C127" s="339"/>
      <c r="D127" s="339"/>
      <c r="E127" s="340"/>
      <c r="F127" s="341"/>
      <c r="G127" s="340"/>
      <c r="H127" s="340"/>
      <c r="I127" s="340"/>
      <c r="J127" s="340"/>
      <c r="K127" s="340"/>
      <c r="L127" s="340"/>
      <c r="M127" s="340"/>
      <c r="N127" s="340"/>
    </row>
    <row r="128" spans="2:14" x14ac:dyDescent="0.3">
      <c r="B128" s="339"/>
      <c r="C128" s="339"/>
      <c r="D128" s="339"/>
      <c r="E128" s="340"/>
      <c r="F128" s="341"/>
      <c r="G128" s="340"/>
      <c r="H128" s="340"/>
      <c r="I128" s="340"/>
      <c r="J128" s="340"/>
      <c r="K128" s="340"/>
      <c r="L128" s="340"/>
      <c r="M128" s="340"/>
      <c r="N128" s="340"/>
    </row>
    <row r="129" spans="2:14" x14ac:dyDescent="0.3">
      <c r="B129" s="339"/>
      <c r="C129" s="339"/>
      <c r="D129" s="339"/>
      <c r="E129" s="340"/>
      <c r="F129" s="341"/>
      <c r="G129" s="340"/>
      <c r="H129" s="340"/>
      <c r="I129" s="340"/>
      <c r="J129" s="340"/>
      <c r="K129" s="340"/>
      <c r="L129" s="340"/>
      <c r="M129" s="340"/>
      <c r="N129" s="340"/>
    </row>
    <row r="130" spans="2:14" x14ac:dyDescent="0.3">
      <c r="B130" s="339"/>
      <c r="C130" s="339"/>
      <c r="D130" s="339"/>
      <c r="E130" s="340"/>
      <c r="F130" s="341"/>
      <c r="G130" s="340"/>
      <c r="H130" s="340"/>
      <c r="I130" s="340"/>
      <c r="J130" s="340"/>
      <c r="K130" s="340"/>
      <c r="L130" s="340"/>
      <c r="M130" s="340"/>
      <c r="N130" s="340"/>
    </row>
    <row r="131" spans="2:14" x14ac:dyDescent="0.3">
      <c r="B131" s="339"/>
      <c r="C131" s="339"/>
      <c r="D131" s="339"/>
      <c r="E131" s="340"/>
      <c r="F131" s="341"/>
      <c r="G131" s="340"/>
      <c r="H131" s="340"/>
      <c r="I131" s="340"/>
      <c r="J131" s="340"/>
      <c r="K131" s="340"/>
      <c r="L131" s="340"/>
      <c r="M131" s="340"/>
      <c r="N131" s="340"/>
    </row>
    <row r="132" spans="2:14" x14ac:dyDescent="0.3">
      <c r="B132" s="339"/>
      <c r="C132" s="339"/>
      <c r="D132" s="339"/>
      <c r="E132" s="340"/>
      <c r="F132" s="341"/>
      <c r="G132" s="340"/>
      <c r="H132" s="340"/>
      <c r="I132" s="340"/>
      <c r="J132" s="340"/>
      <c r="K132" s="340"/>
      <c r="L132" s="340"/>
      <c r="M132" s="340"/>
      <c r="N132" s="340"/>
    </row>
    <row r="133" spans="2:14" x14ac:dyDescent="0.3">
      <c r="B133" s="339"/>
      <c r="C133" s="339"/>
      <c r="D133" s="339"/>
      <c r="E133" s="340"/>
      <c r="F133" s="341"/>
      <c r="G133" s="340"/>
      <c r="H133" s="340"/>
      <c r="I133" s="340"/>
      <c r="J133" s="340"/>
      <c r="K133" s="340"/>
      <c r="L133" s="340"/>
      <c r="M133" s="340"/>
      <c r="N133" s="340"/>
    </row>
    <row r="134" spans="2:14" x14ac:dyDescent="0.3">
      <c r="B134" s="339"/>
      <c r="C134" s="339"/>
      <c r="D134" s="339"/>
      <c r="E134" s="340"/>
      <c r="F134" s="341"/>
      <c r="G134" s="340"/>
      <c r="H134" s="340"/>
      <c r="I134" s="340"/>
      <c r="J134" s="340"/>
      <c r="K134" s="340"/>
      <c r="L134" s="340"/>
      <c r="M134" s="340"/>
      <c r="N134" s="340"/>
    </row>
    <row r="135" spans="2:14" x14ac:dyDescent="0.3">
      <c r="B135" s="339"/>
      <c r="C135" s="339"/>
      <c r="D135" s="339"/>
      <c r="E135" s="340"/>
      <c r="F135" s="341"/>
      <c r="G135" s="340"/>
      <c r="H135" s="340"/>
      <c r="I135" s="340"/>
      <c r="J135" s="340"/>
      <c r="K135" s="340"/>
      <c r="L135" s="340"/>
      <c r="M135" s="340"/>
      <c r="N135" s="340"/>
    </row>
    <row r="136" spans="2:14" x14ac:dyDescent="0.3">
      <c r="B136" s="339"/>
      <c r="C136" s="339"/>
      <c r="D136" s="339"/>
      <c r="E136" s="340"/>
      <c r="F136" s="341"/>
      <c r="G136" s="340"/>
      <c r="H136" s="340"/>
      <c r="I136" s="340"/>
      <c r="J136" s="340"/>
      <c r="K136" s="340"/>
      <c r="L136" s="340"/>
      <c r="M136" s="340"/>
      <c r="N136" s="340"/>
    </row>
    <row r="137" spans="2:14" x14ac:dyDescent="0.3">
      <c r="B137" s="339"/>
      <c r="C137" s="339"/>
      <c r="D137" s="339"/>
      <c r="E137" s="340"/>
      <c r="F137" s="341"/>
      <c r="G137" s="340"/>
      <c r="H137" s="340"/>
      <c r="I137" s="340"/>
      <c r="J137" s="340"/>
      <c r="K137" s="340"/>
      <c r="L137" s="340"/>
      <c r="M137" s="340"/>
      <c r="N137" s="340"/>
    </row>
    <row r="138" spans="2:14" x14ac:dyDescent="0.3">
      <c r="B138" s="339"/>
      <c r="C138" s="339"/>
      <c r="D138" s="339"/>
      <c r="E138" s="340"/>
      <c r="F138" s="341"/>
      <c r="G138" s="340"/>
      <c r="H138" s="340"/>
      <c r="I138" s="340"/>
      <c r="J138" s="340"/>
      <c r="K138" s="340"/>
      <c r="L138" s="340"/>
      <c r="M138" s="340"/>
      <c r="N138" s="340"/>
    </row>
    <row r="139" spans="2:14" x14ac:dyDescent="0.3">
      <c r="B139" s="339"/>
      <c r="C139" s="339"/>
      <c r="D139" s="339"/>
      <c r="E139" s="340"/>
      <c r="F139" s="341"/>
      <c r="G139" s="340"/>
      <c r="H139" s="340"/>
      <c r="I139" s="340"/>
      <c r="J139" s="340"/>
      <c r="K139" s="340"/>
      <c r="L139" s="340"/>
      <c r="M139" s="340"/>
      <c r="N139" s="340"/>
    </row>
    <row r="140" spans="2:14" x14ac:dyDescent="0.3">
      <c r="B140" s="339"/>
      <c r="C140" s="339"/>
      <c r="D140" s="339"/>
      <c r="E140" s="340"/>
      <c r="F140" s="341"/>
      <c r="G140" s="340"/>
      <c r="H140" s="340"/>
      <c r="I140" s="340"/>
      <c r="J140" s="340"/>
      <c r="K140" s="340"/>
      <c r="L140" s="340"/>
      <c r="M140" s="340"/>
      <c r="N140" s="340"/>
    </row>
    <row r="141" spans="2:14" x14ac:dyDescent="0.3">
      <c r="B141" s="339"/>
      <c r="C141" s="339"/>
      <c r="D141" s="339"/>
      <c r="E141" s="340"/>
      <c r="F141" s="341"/>
      <c r="G141" s="340"/>
      <c r="H141" s="340"/>
      <c r="I141" s="340"/>
      <c r="J141" s="340"/>
      <c r="K141" s="340"/>
      <c r="L141" s="340"/>
      <c r="M141" s="340"/>
      <c r="N141" s="340"/>
    </row>
    <row r="142" spans="2:14" x14ac:dyDescent="0.3">
      <c r="B142" s="339"/>
      <c r="C142" s="339"/>
      <c r="D142" s="339"/>
      <c r="E142" s="340"/>
      <c r="F142" s="341"/>
      <c r="G142" s="340"/>
      <c r="H142" s="340"/>
      <c r="I142" s="340"/>
      <c r="J142" s="340"/>
      <c r="K142" s="340"/>
      <c r="L142" s="340"/>
      <c r="M142" s="340"/>
      <c r="N142" s="340"/>
    </row>
    <row r="143" spans="2:14" x14ac:dyDescent="0.3">
      <c r="B143" s="339"/>
      <c r="C143" s="339"/>
      <c r="D143" s="339"/>
      <c r="E143" s="340"/>
      <c r="F143" s="341"/>
      <c r="G143" s="340"/>
      <c r="H143" s="340"/>
      <c r="I143" s="340"/>
      <c r="J143" s="340"/>
      <c r="K143" s="340"/>
      <c r="L143" s="340"/>
      <c r="M143" s="340"/>
      <c r="N143" s="340"/>
    </row>
    <row r="144" spans="2:14" x14ac:dyDescent="0.3">
      <c r="B144" s="339"/>
      <c r="C144" s="339"/>
      <c r="D144" s="339"/>
      <c r="E144" s="340"/>
      <c r="F144" s="341"/>
      <c r="G144" s="340"/>
      <c r="H144" s="340"/>
      <c r="I144" s="340"/>
      <c r="J144" s="340"/>
      <c r="K144" s="340"/>
      <c r="L144" s="340"/>
      <c r="M144" s="340"/>
      <c r="N144" s="340"/>
    </row>
    <row r="145" spans="2:14" x14ac:dyDescent="0.3">
      <c r="B145" s="339"/>
      <c r="C145" s="339"/>
      <c r="D145" s="339"/>
      <c r="E145" s="340"/>
      <c r="F145" s="341"/>
      <c r="G145" s="340"/>
      <c r="H145" s="340"/>
      <c r="I145" s="340"/>
      <c r="J145" s="340"/>
      <c r="K145" s="340"/>
      <c r="L145" s="340"/>
      <c r="M145" s="340"/>
      <c r="N145" s="340"/>
    </row>
    <row r="146" spans="2:14" x14ac:dyDescent="0.3">
      <c r="B146" s="339"/>
      <c r="C146" s="339"/>
      <c r="D146" s="339"/>
      <c r="E146" s="340"/>
      <c r="F146" s="341"/>
      <c r="G146" s="340"/>
      <c r="H146" s="340"/>
      <c r="I146" s="340"/>
      <c r="J146" s="340"/>
      <c r="K146" s="340"/>
      <c r="L146" s="340"/>
      <c r="M146" s="340"/>
      <c r="N146" s="340"/>
    </row>
    <row r="147" spans="2:14" x14ac:dyDescent="0.3">
      <c r="B147" s="339"/>
      <c r="C147" s="339"/>
      <c r="D147" s="339"/>
      <c r="E147" s="340"/>
      <c r="F147" s="341"/>
      <c r="G147" s="340"/>
      <c r="H147" s="340"/>
      <c r="I147" s="340"/>
      <c r="J147" s="340"/>
      <c r="K147" s="340"/>
      <c r="L147" s="340"/>
      <c r="M147" s="340"/>
      <c r="N147" s="340"/>
    </row>
    <row r="148" spans="2:14" x14ac:dyDescent="0.3">
      <c r="B148" s="339"/>
      <c r="C148" s="339"/>
      <c r="D148" s="339"/>
      <c r="E148" s="340"/>
      <c r="F148" s="341"/>
      <c r="G148" s="340"/>
      <c r="H148" s="340"/>
      <c r="I148" s="340"/>
      <c r="J148" s="340"/>
      <c r="K148" s="340"/>
      <c r="L148" s="340"/>
      <c r="M148" s="340"/>
      <c r="N148" s="340"/>
    </row>
    <row r="149" spans="2:14" x14ac:dyDescent="0.3">
      <c r="B149" s="339"/>
      <c r="C149" s="339"/>
      <c r="D149" s="339"/>
      <c r="E149" s="340"/>
      <c r="F149" s="341"/>
      <c r="G149" s="340"/>
      <c r="H149" s="340"/>
      <c r="I149" s="340"/>
      <c r="J149" s="340"/>
      <c r="K149" s="340"/>
      <c r="L149" s="340"/>
      <c r="M149" s="340"/>
      <c r="N149" s="340"/>
    </row>
    <row r="150" spans="2:14" x14ac:dyDescent="0.3">
      <c r="B150" s="339"/>
      <c r="C150" s="339"/>
      <c r="D150" s="339"/>
      <c r="E150" s="340"/>
      <c r="F150" s="341"/>
      <c r="G150" s="340"/>
      <c r="H150" s="340"/>
      <c r="I150" s="340"/>
      <c r="J150" s="340"/>
      <c r="K150" s="340"/>
      <c r="L150" s="340"/>
      <c r="M150" s="340"/>
      <c r="N150" s="340"/>
    </row>
    <row r="151" spans="2:14" x14ac:dyDescent="0.3">
      <c r="B151" s="339"/>
      <c r="C151" s="339"/>
      <c r="D151" s="339"/>
      <c r="E151" s="340"/>
      <c r="F151" s="341"/>
      <c r="G151" s="340"/>
      <c r="H151" s="340"/>
      <c r="I151" s="340"/>
      <c r="J151" s="340"/>
      <c r="K151" s="340"/>
      <c r="L151" s="340"/>
      <c r="M151" s="340"/>
      <c r="N151" s="340"/>
    </row>
    <row r="152" spans="2:14" x14ac:dyDescent="0.3">
      <c r="B152" s="339"/>
      <c r="C152" s="339"/>
      <c r="D152" s="339"/>
      <c r="E152" s="340"/>
      <c r="F152" s="341"/>
      <c r="G152" s="340"/>
      <c r="H152" s="340"/>
      <c r="I152" s="340"/>
      <c r="J152" s="340"/>
      <c r="K152" s="340"/>
      <c r="L152" s="340"/>
      <c r="M152" s="340"/>
      <c r="N152" s="340"/>
    </row>
    <row r="153" spans="2:14" x14ac:dyDescent="0.3">
      <c r="B153" s="339"/>
      <c r="C153" s="339"/>
      <c r="D153" s="339"/>
      <c r="E153" s="340"/>
      <c r="F153" s="341"/>
      <c r="G153" s="340"/>
      <c r="H153" s="340"/>
      <c r="I153" s="340"/>
      <c r="J153" s="340"/>
      <c r="K153" s="340"/>
      <c r="L153" s="340"/>
      <c r="M153" s="340"/>
      <c r="N153" s="340"/>
    </row>
    <row r="154" spans="2:14" x14ac:dyDescent="0.3">
      <c r="B154" s="339"/>
      <c r="C154" s="339"/>
      <c r="D154" s="339"/>
      <c r="E154" s="340"/>
      <c r="F154" s="341"/>
      <c r="G154" s="340"/>
      <c r="H154" s="340"/>
      <c r="I154" s="340"/>
      <c r="J154" s="340"/>
      <c r="K154" s="340"/>
      <c r="L154" s="340"/>
      <c r="M154" s="340"/>
      <c r="N154" s="340"/>
    </row>
    <row r="155" spans="2:14" x14ac:dyDescent="0.3">
      <c r="B155" s="339"/>
      <c r="C155" s="339"/>
      <c r="D155" s="339"/>
      <c r="E155" s="340"/>
      <c r="F155" s="341"/>
      <c r="G155" s="340"/>
      <c r="H155" s="340"/>
      <c r="I155" s="340"/>
      <c r="J155" s="340"/>
      <c r="K155" s="340"/>
      <c r="L155" s="340"/>
      <c r="M155" s="340"/>
      <c r="N155" s="340"/>
    </row>
    <row r="156" spans="2:14" x14ac:dyDescent="0.3">
      <c r="B156" s="339"/>
      <c r="C156" s="339"/>
      <c r="D156" s="339"/>
      <c r="E156" s="340"/>
      <c r="F156" s="341"/>
      <c r="G156" s="340"/>
      <c r="H156" s="340"/>
      <c r="I156" s="340"/>
      <c r="J156" s="340"/>
      <c r="K156" s="340"/>
      <c r="L156" s="340"/>
      <c r="M156" s="340"/>
      <c r="N156" s="340"/>
    </row>
    <row r="157" spans="2:14" x14ac:dyDescent="0.3">
      <c r="B157" s="339"/>
      <c r="C157" s="339"/>
      <c r="D157" s="339"/>
      <c r="E157" s="340"/>
      <c r="F157" s="341"/>
      <c r="G157" s="340"/>
      <c r="H157" s="340"/>
      <c r="I157" s="340"/>
      <c r="J157" s="340"/>
      <c r="K157" s="340"/>
      <c r="L157" s="340"/>
      <c r="M157" s="340"/>
      <c r="N157" s="340"/>
    </row>
    <row r="158" spans="2:14" x14ac:dyDescent="0.3">
      <c r="B158" s="339"/>
      <c r="C158" s="339"/>
      <c r="D158" s="339"/>
      <c r="E158" s="340"/>
      <c r="F158" s="341"/>
      <c r="G158" s="340"/>
      <c r="H158" s="340"/>
      <c r="I158" s="340"/>
      <c r="J158" s="340"/>
      <c r="K158" s="340"/>
      <c r="L158" s="340"/>
      <c r="M158" s="340"/>
      <c r="N158" s="340"/>
    </row>
  </sheetData>
  <autoFilter ref="B13:P13" xr:uid="{0303CB6E-0615-41EA-B2A8-0C088853288B}"/>
  <mergeCells count="8">
    <mergeCell ref="B3:B7"/>
    <mergeCell ref="B12:N12"/>
    <mergeCell ref="C11:G11"/>
    <mergeCell ref="C2:G2"/>
    <mergeCell ref="C3:G7"/>
    <mergeCell ref="C8:G8"/>
    <mergeCell ref="C9:G9"/>
    <mergeCell ref="C10:G10"/>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B52C5-B67C-472D-A1CD-57C083157E2A}">
          <x14:formula1>
            <xm:f>'C:\Users\KrantiNaik\Library\Containers\com.microsoft.Excel\Data\Documents\4360A61E\[SIT Test Scenarios Master List v0.16.xlsx]Priority'!#REF!</xm:f>
          </x14:formula1>
          <xm:sqref>H19:I19</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94D6C-43D1-4038-BA04-9EAA91AF0CA9}">
  <dimension ref="A1:P163"/>
  <sheetViews>
    <sheetView showGridLines="0" showRuler="0" topLeftCell="A2" zoomScaleNormal="100" zoomScalePageLayoutView="170" workbookViewId="0">
      <pane xSplit="7" topLeftCell="H1" activePane="topRight" state="frozen"/>
      <selection pane="topRight" activeCell="B13" sqref="B13:B20"/>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889</v>
      </c>
      <c r="D1" s="420"/>
      <c r="E1" s="247"/>
      <c r="F1" s="98"/>
      <c r="G1" s="229"/>
      <c r="H1" s="229"/>
      <c r="I1" s="229"/>
      <c r="J1" s="229"/>
      <c r="K1" s="229"/>
      <c r="L1" s="229"/>
      <c r="M1" s="229"/>
      <c r="N1" s="229"/>
      <c r="O1" s="425"/>
      <c r="P1" s="424"/>
    </row>
    <row r="2" spans="1:16" ht="14.4" x14ac:dyDescent="0.25">
      <c r="B2" s="322" t="s">
        <v>390</v>
      </c>
      <c r="C2" s="1327" t="s">
        <v>2314</v>
      </c>
      <c r="D2" s="1328"/>
      <c r="E2" s="1328"/>
      <c r="F2" s="1328"/>
      <c r="G2" s="1328"/>
      <c r="H2" s="229"/>
      <c r="I2" s="229"/>
      <c r="J2" s="229"/>
      <c r="K2" s="229"/>
      <c r="L2" s="229"/>
      <c r="M2" s="229"/>
      <c r="N2" s="229"/>
      <c r="O2" s="425"/>
      <c r="P2" s="424"/>
    </row>
    <row r="3" spans="1:16" ht="20.3" customHeight="1" x14ac:dyDescent="0.25">
      <c r="B3" s="1235" t="s">
        <v>392</v>
      </c>
      <c r="C3" s="1331" t="s">
        <v>2315</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2317</v>
      </c>
      <c r="D10" s="1328"/>
      <c r="E10" s="1328"/>
      <c r="F10" s="1328"/>
      <c r="G10" s="1328"/>
      <c r="H10" s="511" t="e">
        <f t="array" ref="H10">_xlfn.TEXTJOIN(", ",TRUE,IF((E14:E100="Y")*(B21:B100&lt;&gt;""),B21:B100,""))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2319</v>
      </c>
      <c r="C14" s="664" t="s">
        <v>804</v>
      </c>
      <c r="D14" s="665" t="s">
        <v>804</v>
      </c>
      <c r="E14" s="665" t="s">
        <v>1182</v>
      </c>
      <c r="F14" s="233" t="s">
        <v>2320</v>
      </c>
      <c r="G14" s="234" t="s">
        <v>1184</v>
      </c>
      <c r="H14" s="233" t="s">
        <v>2321</v>
      </c>
      <c r="I14" s="233" t="s">
        <v>2322</v>
      </c>
      <c r="J14" s="876" t="s">
        <v>1993</v>
      </c>
      <c r="K14" s="233" t="s">
        <v>2323</v>
      </c>
      <c r="L14" s="235" t="s">
        <v>63</v>
      </c>
      <c r="M14" s="235" t="s">
        <v>63</v>
      </c>
      <c r="N14" s="235" t="s">
        <v>63</v>
      </c>
      <c r="O14" s="245"/>
    </row>
    <row r="15" spans="1:16" s="231" customFormat="1" ht="302.39999999999998" x14ac:dyDescent="0.3">
      <c r="A15" s="233" t="s">
        <v>2324</v>
      </c>
      <c r="B15" s="233" t="s">
        <v>2325</v>
      </c>
      <c r="C15" s="664" t="s">
        <v>805</v>
      </c>
      <c r="D15" s="665" t="s">
        <v>804</v>
      </c>
      <c r="E15" s="665" t="s">
        <v>1182</v>
      </c>
      <c r="F15" s="237" t="s">
        <v>2326</v>
      </c>
      <c r="G15" s="234" t="s">
        <v>324</v>
      </c>
      <c r="H15" s="233" t="s">
        <v>63</v>
      </c>
      <c r="I15" s="233" t="s">
        <v>2327</v>
      </c>
      <c r="J15" s="876" t="s">
        <v>63</v>
      </c>
      <c r="K15" s="233" t="s">
        <v>63</v>
      </c>
      <c r="L15" s="233" t="s">
        <v>2328</v>
      </c>
      <c r="M15" s="233" t="s">
        <v>2329</v>
      </c>
      <c r="N15" s="235" t="s">
        <v>63</v>
      </c>
      <c r="O15" s="245"/>
    </row>
    <row r="16" spans="1:16" s="231" customFormat="1" ht="96.8" x14ac:dyDescent="0.3">
      <c r="A16" s="232" t="s">
        <v>2330</v>
      </c>
      <c r="B16" s="236" t="s">
        <v>2331</v>
      </c>
      <c r="C16" s="666" t="s">
        <v>804</v>
      </c>
      <c r="D16" s="665" t="s">
        <v>804</v>
      </c>
      <c r="E16" s="665" t="s">
        <v>1182</v>
      </c>
      <c r="F16" s="237" t="s">
        <v>2332</v>
      </c>
      <c r="G16" s="234" t="s">
        <v>1184</v>
      </c>
      <c r="H16" s="233" t="s">
        <v>63</v>
      </c>
      <c r="I16" s="240" t="s">
        <v>2333</v>
      </c>
      <c r="J16" s="876" t="s">
        <v>63</v>
      </c>
      <c r="K16" s="233" t="s">
        <v>63</v>
      </c>
      <c r="L16" s="233"/>
      <c r="M16" s="233"/>
      <c r="N16" s="235"/>
      <c r="O16" s="245"/>
    </row>
    <row r="17" spans="1:16" s="961" customFormat="1" ht="96.8" x14ac:dyDescent="0.3">
      <c r="A17" s="958" t="s">
        <v>2330</v>
      </c>
      <c r="B17" s="812" t="s">
        <v>2334</v>
      </c>
      <c r="C17" s="813" t="s">
        <v>805</v>
      </c>
      <c r="D17" s="813" t="s">
        <v>805</v>
      </c>
      <c r="E17" s="813" t="s">
        <v>1182</v>
      </c>
      <c r="F17" s="814" t="s">
        <v>2335</v>
      </c>
      <c r="G17" s="819" t="s">
        <v>336</v>
      </c>
      <c r="H17" s="811" t="s">
        <v>63</v>
      </c>
      <c r="I17" s="815" t="s">
        <v>2336</v>
      </c>
      <c r="J17" s="959" t="s">
        <v>63</v>
      </c>
      <c r="K17" s="811" t="s">
        <v>63</v>
      </c>
      <c r="L17" s="811"/>
      <c r="M17" s="811"/>
      <c r="N17" s="853"/>
      <c r="O17" s="960"/>
    </row>
    <row r="18" spans="1:16" s="961" customFormat="1" ht="96.8" x14ac:dyDescent="0.3">
      <c r="A18" s="958" t="s">
        <v>2330</v>
      </c>
      <c r="B18" s="812" t="s">
        <v>2337</v>
      </c>
      <c r="C18" s="813" t="s">
        <v>805</v>
      </c>
      <c r="D18" s="813" t="s">
        <v>805</v>
      </c>
      <c r="E18" s="813" t="s">
        <v>1207</v>
      </c>
      <c r="F18" s="814" t="s">
        <v>2335</v>
      </c>
      <c r="G18" s="819" t="s">
        <v>338</v>
      </c>
      <c r="H18" s="811" t="s">
        <v>63</v>
      </c>
      <c r="I18" s="815" t="s">
        <v>2336</v>
      </c>
      <c r="J18" s="959" t="s">
        <v>63</v>
      </c>
      <c r="K18" s="811" t="s">
        <v>63</v>
      </c>
      <c r="L18" s="811"/>
      <c r="M18" s="811"/>
      <c r="N18" s="853"/>
      <c r="O18" s="963"/>
    </row>
    <row r="19" spans="1:16" s="816" customFormat="1" ht="84.7" x14ac:dyDescent="0.3">
      <c r="A19" s="811" t="s">
        <v>2338</v>
      </c>
      <c r="B19" s="812" t="s">
        <v>2339</v>
      </c>
      <c r="C19" s="813" t="s">
        <v>805</v>
      </c>
      <c r="D19" s="813" t="s">
        <v>805</v>
      </c>
      <c r="E19" s="813" t="s">
        <v>1182</v>
      </c>
      <c r="F19" s="814" t="s">
        <v>2340</v>
      </c>
      <c r="G19" s="812" t="s">
        <v>2341</v>
      </c>
      <c r="H19" s="811" t="s">
        <v>63</v>
      </c>
      <c r="I19" s="815" t="s">
        <v>2342</v>
      </c>
      <c r="J19" s="812" t="s">
        <v>63</v>
      </c>
      <c r="K19" s="812" t="s">
        <v>63</v>
      </c>
      <c r="L19" s="811" t="s">
        <v>63</v>
      </c>
      <c r="M19" s="811" t="s">
        <v>63</v>
      </c>
      <c r="N19" s="811">
        <v>202</v>
      </c>
      <c r="O19" s="811" t="s">
        <v>1239</v>
      </c>
    </row>
    <row r="20" spans="1:16" s="816" customFormat="1" ht="108.9" x14ac:dyDescent="0.3">
      <c r="A20" s="811" t="s">
        <v>2338</v>
      </c>
      <c r="B20" s="812" t="s">
        <v>2343</v>
      </c>
      <c r="C20" s="813" t="s">
        <v>805</v>
      </c>
      <c r="D20" s="813" t="s">
        <v>805</v>
      </c>
      <c r="E20" s="813" t="s">
        <v>1182</v>
      </c>
      <c r="F20" s="814" t="s">
        <v>2344</v>
      </c>
      <c r="G20" s="812" t="s">
        <v>328</v>
      </c>
      <c r="H20" s="811" t="s">
        <v>63</v>
      </c>
      <c r="I20" s="815" t="s">
        <v>2345</v>
      </c>
      <c r="J20" s="812" t="s">
        <v>63</v>
      </c>
      <c r="K20" s="812" t="s">
        <v>63</v>
      </c>
      <c r="L20" s="811" t="s">
        <v>63</v>
      </c>
      <c r="M20" s="811" t="s">
        <v>63</v>
      </c>
      <c r="N20" s="811">
        <v>202</v>
      </c>
      <c r="O20" s="811" t="s">
        <v>1239</v>
      </c>
    </row>
    <row r="21" spans="1:16" s="239" customFormat="1" ht="12.1" x14ac:dyDescent="0.3">
      <c r="A21" s="233"/>
      <c r="C21" s="233"/>
      <c r="D21" s="233"/>
      <c r="E21" s="233"/>
      <c r="F21" s="234"/>
      <c r="G21" s="233"/>
      <c r="H21" s="233"/>
      <c r="I21" s="240"/>
      <c r="J21" s="233"/>
      <c r="K21" s="233"/>
      <c r="L21" s="233"/>
      <c r="M21" s="233"/>
      <c r="N21" s="238"/>
      <c r="O21" s="423"/>
      <c r="P21" s="422"/>
    </row>
    <row r="22" spans="1:16" s="239" customFormat="1" ht="12.1" x14ac:dyDescent="0.3">
      <c r="B22" s="233"/>
      <c r="C22" s="233"/>
      <c r="D22" s="233"/>
      <c r="E22" s="233"/>
      <c r="F22" s="234"/>
      <c r="G22" s="233"/>
      <c r="H22" s="233"/>
      <c r="I22" s="240"/>
      <c r="J22" s="233"/>
      <c r="K22" s="233"/>
      <c r="L22" s="233"/>
      <c r="M22" s="233"/>
      <c r="N22" s="238"/>
      <c r="O22" s="423"/>
      <c r="P22" s="42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ET-G016-USH-01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ET-G016</v>
      </c>
      <c r="F24" s="56" t="str" cm="1">
        <f t="array" ref="F24">IF($C24="","",INDEX('List of Test Cases'!C:C,MATCH(CONCATENATE($C24,$C$1),'List of Test Cases'!$Q:$Q,0),))</f>
        <v>ET-G016-USH-01</v>
      </c>
      <c r="G24" s="56" t="str" cm="1">
        <f t="array" aca="1" ref="G24" ca="1">IF($C24="","",INDEX('List of Test Cases'!G:G,MATCH(CONCATENATE($C24,$C$1),'List of Test Cases'!$Q:$Q,0),))</f>
        <v>Update Registration Request (Change of Shipper) - Gas</v>
      </c>
      <c r="H24" s="56" t="str" cm="1">
        <f t="array" ref="H24">IF($C24="","",INDEX('List of Test Cases'!A:A,MATCH(CONCATENATE($C24,$C$1),'List of Test Cases'!$Q:$Q,0),))</f>
        <v>Update Shipper</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sheetData>
  <autoFilter ref="B13:P13" xr:uid="{1E63BF4F-220F-49BB-B7AE-43021DC70C8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9ED6C9A-6864-4489-852E-27B4271DA027}">
          <x14:formula1>
            <xm:f>'C:\Users\KrantiNaik\Library\Containers\com.microsoft.Excel\Data\Documents\4360A61E\[SIT Test Scenarios Master List v0.16.xlsx]Priority'!#REF!</xm:f>
          </x14:formula1>
          <xm:sqref>H23:I23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36AE-A073-44DA-AD4B-331E08E4F034}">
  <dimension ref="A1:C46"/>
  <sheetViews>
    <sheetView topLeftCell="A28" workbookViewId="0">
      <selection activeCell="E63" sqref="E63"/>
    </sheetView>
  </sheetViews>
  <sheetFormatPr defaultRowHeight="13.25" x14ac:dyDescent="0.3"/>
  <cols>
    <col min="1" max="1" width="15.6640625" style="12" customWidth="1"/>
    <col min="2" max="2" width="14.109375" style="12" bestFit="1" customWidth="1"/>
    <col min="3" max="3" width="12.5546875" style="12" bestFit="1" customWidth="1"/>
  </cols>
  <sheetData>
    <row r="1" spans="1:3" ht="14.4" x14ac:dyDescent="0.3">
      <c r="A1" s="870" t="s">
        <v>752</v>
      </c>
      <c r="B1" s="870" t="s">
        <v>316</v>
      </c>
      <c r="C1" s="870" t="s">
        <v>318</v>
      </c>
    </row>
    <row r="2" spans="1:3" x14ac:dyDescent="0.3">
      <c r="A2" s="548" t="s">
        <v>58</v>
      </c>
      <c r="B2" s="1024" t="s">
        <v>753</v>
      </c>
      <c r="C2" s="1024">
        <v>1</v>
      </c>
    </row>
    <row r="3" spans="1:3" x14ac:dyDescent="0.3">
      <c r="A3" s="548" t="s">
        <v>111</v>
      </c>
      <c r="B3" s="1024" t="s">
        <v>753</v>
      </c>
      <c r="C3" s="1024">
        <v>1</v>
      </c>
    </row>
    <row r="4" spans="1:3" x14ac:dyDescent="0.3">
      <c r="A4" s="548" t="s">
        <v>176</v>
      </c>
      <c r="B4" s="1024" t="s">
        <v>753</v>
      </c>
      <c r="C4" s="1024">
        <v>1</v>
      </c>
    </row>
    <row r="5" spans="1:3" x14ac:dyDescent="0.3">
      <c r="A5" s="548" t="s">
        <v>208</v>
      </c>
      <c r="B5" s="1024" t="s">
        <v>753</v>
      </c>
      <c r="C5" s="1024">
        <v>1</v>
      </c>
    </row>
    <row r="6" spans="1:3" x14ac:dyDescent="0.3">
      <c r="A6" s="548" t="s">
        <v>754</v>
      </c>
      <c r="B6" s="1024" t="s">
        <v>753</v>
      </c>
      <c r="C6" s="1024">
        <v>2</v>
      </c>
    </row>
    <row r="7" spans="1:3" x14ac:dyDescent="0.3">
      <c r="A7" s="548" t="s">
        <v>755</v>
      </c>
      <c r="B7" s="1024" t="s">
        <v>280</v>
      </c>
      <c r="C7" s="1024">
        <v>1</v>
      </c>
    </row>
    <row r="8" spans="1:3" x14ac:dyDescent="0.3">
      <c r="A8" s="548" t="s">
        <v>756</v>
      </c>
      <c r="B8" s="1024" t="s">
        <v>280</v>
      </c>
      <c r="C8" s="1024">
        <v>1</v>
      </c>
    </row>
    <row r="9" spans="1:3" x14ac:dyDescent="0.3">
      <c r="A9" s="548" t="s">
        <v>757</v>
      </c>
      <c r="B9" s="1024" t="s">
        <v>280</v>
      </c>
      <c r="C9" s="1024">
        <v>1</v>
      </c>
    </row>
    <row r="10" spans="1:3" x14ac:dyDescent="0.3">
      <c r="A10" s="548" t="s">
        <v>758</v>
      </c>
      <c r="B10" s="1024" t="s">
        <v>280</v>
      </c>
      <c r="C10" s="1024">
        <v>1</v>
      </c>
    </row>
    <row r="11" spans="1:3" x14ac:dyDescent="0.3">
      <c r="A11" s="548" t="s">
        <v>759</v>
      </c>
      <c r="B11" s="1024" t="s">
        <v>280</v>
      </c>
      <c r="C11" s="1024">
        <v>1</v>
      </c>
    </row>
    <row r="12" spans="1:3" x14ac:dyDescent="0.3">
      <c r="A12" s="548" t="s">
        <v>760</v>
      </c>
      <c r="B12" s="1024" t="s">
        <v>280</v>
      </c>
      <c r="C12" s="1024">
        <v>2</v>
      </c>
    </row>
    <row r="13" spans="1:3" x14ac:dyDescent="0.3">
      <c r="A13" s="548" t="s">
        <v>761</v>
      </c>
      <c r="B13" s="1024" t="s">
        <v>280</v>
      </c>
      <c r="C13" s="1024">
        <v>2</v>
      </c>
    </row>
    <row r="14" spans="1:3" x14ac:dyDescent="0.3">
      <c r="A14" s="548" t="s">
        <v>762</v>
      </c>
      <c r="B14" s="1024" t="s">
        <v>280</v>
      </c>
      <c r="C14" s="1024">
        <v>2</v>
      </c>
    </row>
    <row r="15" spans="1:3" x14ac:dyDescent="0.3">
      <c r="A15" s="548" t="s">
        <v>763</v>
      </c>
      <c r="B15" s="1024" t="s">
        <v>280</v>
      </c>
      <c r="C15" s="1024">
        <v>1</v>
      </c>
    </row>
    <row r="16" spans="1:3" x14ac:dyDescent="0.3">
      <c r="A16" s="548" t="s">
        <v>764</v>
      </c>
      <c r="B16" s="1024" t="s">
        <v>280</v>
      </c>
      <c r="C16" s="1024">
        <v>2</v>
      </c>
    </row>
    <row r="17" spans="1:3" x14ac:dyDescent="0.3">
      <c r="A17" s="548" t="s">
        <v>765</v>
      </c>
      <c r="B17" s="1024" t="s">
        <v>280</v>
      </c>
      <c r="C17" s="1024">
        <v>2</v>
      </c>
    </row>
    <row r="18" spans="1:3" x14ac:dyDescent="0.3">
      <c r="A18" s="548" t="s">
        <v>766</v>
      </c>
      <c r="B18" s="1024" t="s">
        <v>280</v>
      </c>
      <c r="C18" s="1024">
        <v>2</v>
      </c>
    </row>
    <row r="19" spans="1:3" x14ac:dyDescent="0.3">
      <c r="A19" s="1025" t="s">
        <v>767</v>
      </c>
      <c r="B19" s="1024" t="s">
        <v>280</v>
      </c>
      <c r="C19" s="1024">
        <v>1</v>
      </c>
    </row>
    <row r="20" spans="1:3" x14ac:dyDescent="0.3">
      <c r="A20" s="1026" t="s">
        <v>768</v>
      </c>
      <c r="B20" s="1024" t="s">
        <v>279</v>
      </c>
      <c r="C20" s="1024">
        <v>1</v>
      </c>
    </row>
    <row r="21" spans="1:3" x14ac:dyDescent="0.3">
      <c r="A21" s="548" t="s">
        <v>769</v>
      </c>
      <c r="B21" s="1024" t="s">
        <v>279</v>
      </c>
      <c r="C21" s="1024">
        <v>1</v>
      </c>
    </row>
    <row r="22" spans="1:3" x14ac:dyDescent="0.3">
      <c r="A22" s="548" t="s">
        <v>770</v>
      </c>
      <c r="B22" s="1024" t="s">
        <v>279</v>
      </c>
      <c r="C22" s="1024">
        <v>1</v>
      </c>
    </row>
    <row r="23" spans="1:3" x14ac:dyDescent="0.3">
      <c r="A23" s="548" t="s">
        <v>771</v>
      </c>
      <c r="B23" s="1024" t="s">
        <v>279</v>
      </c>
      <c r="C23" s="1024">
        <v>1</v>
      </c>
    </row>
    <row r="24" spans="1:3" x14ac:dyDescent="0.3">
      <c r="A24" s="548" t="s">
        <v>772</v>
      </c>
      <c r="B24" s="1024" t="s">
        <v>279</v>
      </c>
      <c r="C24" s="1024">
        <v>1</v>
      </c>
    </row>
    <row r="25" spans="1:3" x14ac:dyDescent="0.3">
      <c r="A25" s="548" t="s">
        <v>773</v>
      </c>
      <c r="B25" s="1024" t="s">
        <v>279</v>
      </c>
      <c r="C25" s="1024">
        <v>2</v>
      </c>
    </row>
    <row r="26" spans="1:3" x14ac:dyDescent="0.3">
      <c r="A26" s="548" t="s">
        <v>774</v>
      </c>
      <c r="B26" s="1024" t="s">
        <v>279</v>
      </c>
      <c r="C26" s="1024">
        <v>2</v>
      </c>
    </row>
    <row r="27" spans="1:3" x14ac:dyDescent="0.3">
      <c r="A27" s="548" t="s">
        <v>775</v>
      </c>
      <c r="B27" s="1024" t="s">
        <v>279</v>
      </c>
      <c r="C27" s="1024">
        <v>2</v>
      </c>
    </row>
    <row r="28" spans="1:3" x14ac:dyDescent="0.3">
      <c r="A28" s="548" t="s">
        <v>776</v>
      </c>
      <c r="B28" s="1024" t="s">
        <v>279</v>
      </c>
      <c r="C28" s="1024">
        <v>1</v>
      </c>
    </row>
    <row r="29" spans="1:3" x14ac:dyDescent="0.3">
      <c r="A29" s="548" t="s">
        <v>777</v>
      </c>
      <c r="B29" s="1027" t="s">
        <v>279</v>
      </c>
      <c r="C29" s="1024">
        <v>2</v>
      </c>
    </row>
    <row r="30" spans="1:3" x14ac:dyDescent="0.3">
      <c r="A30" s="548" t="s">
        <v>778</v>
      </c>
      <c r="B30" s="1024" t="s">
        <v>279</v>
      </c>
      <c r="C30" s="1024">
        <v>2</v>
      </c>
    </row>
    <row r="31" spans="1:3" x14ac:dyDescent="0.3">
      <c r="A31" s="548" t="s">
        <v>779</v>
      </c>
      <c r="B31" s="1024" t="s">
        <v>279</v>
      </c>
      <c r="C31" s="1024">
        <v>1</v>
      </c>
    </row>
    <row r="32" spans="1:3" x14ac:dyDescent="0.3">
      <c r="A32" s="548" t="s">
        <v>780</v>
      </c>
      <c r="B32" s="1024" t="s">
        <v>279</v>
      </c>
      <c r="C32" s="1024">
        <v>2</v>
      </c>
    </row>
    <row r="33" spans="1:3" x14ac:dyDescent="0.3">
      <c r="A33" s="548" t="s">
        <v>781</v>
      </c>
      <c r="B33" s="1024" t="s">
        <v>279</v>
      </c>
      <c r="C33" s="1024">
        <v>1</v>
      </c>
    </row>
    <row r="34" spans="1:3" x14ac:dyDescent="0.3">
      <c r="A34" s="1026" t="s">
        <v>782</v>
      </c>
      <c r="B34" s="1024" t="s">
        <v>279</v>
      </c>
      <c r="C34" s="1024">
        <v>1</v>
      </c>
    </row>
    <row r="35" spans="1:3" x14ac:dyDescent="0.3">
      <c r="A35" s="548" t="s">
        <v>783</v>
      </c>
      <c r="B35" s="1024" t="s">
        <v>279</v>
      </c>
      <c r="C35" s="1024">
        <v>1</v>
      </c>
    </row>
    <row r="36" spans="1:3" x14ac:dyDescent="0.3">
      <c r="A36" s="548" t="s">
        <v>784</v>
      </c>
      <c r="B36" s="1024" t="s">
        <v>279</v>
      </c>
      <c r="C36" s="1024">
        <v>1</v>
      </c>
    </row>
    <row r="37" spans="1:3" x14ac:dyDescent="0.3">
      <c r="A37" s="548" t="s">
        <v>785</v>
      </c>
      <c r="B37" s="1024" t="s">
        <v>279</v>
      </c>
      <c r="C37" s="1024">
        <v>1</v>
      </c>
    </row>
    <row r="38" spans="1:3" x14ac:dyDescent="0.3">
      <c r="A38" s="548" t="s">
        <v>786</v>
      </c>
      <c r="B38" s="1024" t="s">
        <v>279</v>
      </c>
      <c r="C38" s="1024">
        <v>1</v>
      </c>
    </row>
    <row r="39" spans="1:3" x14ac:dyDescent="0.3">
      <c r="A39" s="548" t="s">
        <v>787</v>
      </c>
      <c r="B39" s="1024" t="s">
        <v>279</v>
      </c>
      <c r="C39" s="1024">
        <v>1</v>
      </c>
    </row>
    <row r="40" spans="1:3" x14ac:dyDescent="0.3">
      <c r="A40" s="548" t="s">
        <v>788</v>
      </c>
      <c r="B40" s="1024" t="s">
        <v>789</v>
      </c>
      <c r="C40" s="1024">
        <v>2</v>
      </c>
    </row>
    <row r="41" spans="1:3" x14ac:dyDescent="0.3">
      <c r="A41" s="548" t="s">
        <v>790</v>
      </c>
      <c r="B41" s="1024" t="s">
        <v>789</v>
      </c>
      <c r="C41" s="1024">
        <v>2</v>
      </c>
    </row>
    <row r="42" spans="1:3" x14ac:dyDescent="0.3">
      <c r="A42" s="548" t="s">
        <v>791</v>
      </c>
      <c r="B42" s="1024" t="s">
        <v>789</v>
      </c>
      <c r="C42" s="1024">
        <v>2</v>
      </c>
    </row>
    <row r="43" spans="1:3" x14ac:dyDescent="0.3">
      <c r="A43" s="548" t="s">
        <v>792</v>
      </c>
      <c r="B43" s="1024" t="s">
        <v>789</v>
      </c>
      <c r="C43" s="1024">
        <v>2</v>
      </c>
    </row>
    <row r="44" spans="1:3" x14ac:dyDescent="0.3">
      <c r="A44" s="548" t="s">
        <v>793</v>
      </c>
      <c r="B44" s="1024" t="s">
        <v>789</v>
      </c>
      <c r="C44" s="1024">
        <v>2</v>
      </c>
    </row>
    <row r="45" spans="1:3" x14ac:dyDescent="0.3">
      <c r="A45" s="548" t="s">
        <v>794</v>
      </c>
      <c r="B45" s="1024" t="s">
        <v>789</v>
      </c>
      <c r="C45" s="1024">
        <v>2</v>
      </c>
    </row>
    <row r="46" spans="1:3" x14ac:dyDescent="0.3">
      <c r="A46" s="548" t="s">
        <v>795</v>
      </c>
      <c r="B46" s="1024" t="s">
        <v>789</v>
      </c>
      <c r="C46" s="1024">
        <v>2</v>
      </c>
    </row>
  </sheetData>
  <pageMargins left="0.7" right="0.7" top="0.75" bottom="0.75" header="0.3" footer="0.3"/>
  <pageSetup paperSize="9" orientation="portrait" r:id="rId1"/>
  <headerFooter>
    <oddHeader>&amp;C&amp;"Calibri"&amp;11&amp;KFF0000DCC Controlled&amp;1#</oddHeader>
    <oddFooter>&amp;C&amp;1#&amp;"Calibri"&amp;11&amp;KFF0000DCC Controlled</oddFooter>
  </headerFooter>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B64C-7359-4C83-8A8E-1181C9B580C3}">
  <dimension ref="A1:P163"/>
  <sheetViews>
    <sheetView showGridLines="0" showRuler="0" topLeftCell="A2" zoomScaleNormal="100" zoomScalePageLayoutView="170" workbookViewId="0">
      <pane xSplit="7" topLeftCell="H1" activePane="topRight" state="frozen"/>
      <selection pane="topRight" activeCell="A2" sqref="A1:A1048576"/>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849</v>
      </c>
      <c r="D1" s="420"/>
      <c r="E1" s="247"/>
      <c r="F1" s="98"/>
      <c r="G1" s="229"/>
      <c r="H1" s="229"/>
      <c r="I1" s="229"/>
      <c r="J1" s="229"/>
      <c r="K1" s="229"/>
      <c r="L1" s="229"/>
      <c r="M1" s="229"/>
      <c r="N1" s="229"/>
      <c r="O1" s="425"/>
      <c r="P1" s="424"/>
    </row>
    <row r="2" spans="1:16" ht="14.4" x14ac:dyDescent="0.25">
      <c r="B2" s="322" t="s">
        <v>390</v>
      </c>
      <c r="C2" s="1327" t="s">
        <v>2346</v>
      </c>
      <c r="D2" s="1328"/>
      <c r="E2" s="1328"/>
      <c r="F2" s="1328"/>
      <c r="G2" s="1328"/>
      <c r="H2" s="229"/>
      <c r="I2" s="229"/>
      <c r="J2" s="229"/>
      <c r="K2" s="229"/>
      <c r="L2" s="229"/>
      <c r="M2" s="229"/>
      <c r="N2" s="229"/>
      <c r="O2" s="425"/>
      <c r="P2" s="424"/>
    </row>
    <row r="3" spans="1:16" ht="20.3" customHeight="1" x14ac:dyDescent="0.25">
      <c r="B3" s="1235" t="s">
        <v>392</v>
      </c>
      <c r="C3" s="1331" t="s">
        <v>2347</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2348</v>
      </c>
      <c r="D10" s="1328"/>
      <c r="E10" s="1328"/>
      <c r="F10" s="1328"/>
      <c r="G10" s="1328"/>
      <c r="H10" s="511" t="e">
        <f t="array" ref="H10">_xlfn.TEXTJOIN(", ",TRUE,IF((E14:E100="Y")*(B21:B100&lt;&gt;""),B21:B100,""))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2349</v>
      </c>
      <c r="C14" s="664" t="s">
        <v>804</v>
      </c>
      <c r="D14" s="665" t="s">
        <v>804</v>
      </c>
      <c r="E14" s="665" t="s">
        <v>1182</v>
      </c>
      <c r="F14" s="233" t="s">
        <v>2350</v>
      </c>
      <c r="G14" s="234" t="s">
        <v>1184</v>
      </c>
      <c r="H14" s="233" t="s">
        <v>2321</v>
      </c>
      <c r="I14" s="233" t="s">
        <v>2322</v>
      </c>
      <c r="J14" s="876" t="s">
        <v>1993</v>
      </c>
      <c r="K14" s="233" t="s">
        <v>2323</v>
      </c>
      <c r="L14" s="235" t="s">
        <v>63</v>
      </c>
      <c r="M14" s="235" t="s">
        <v>63</v>
      </c>
      <c r="N14" s="235" t="s">
        <v>63</v>
      </c>
      <c r="O14" s="245"/>
    </row>
    <row r="15" spans="1:16" s="231" customFormat="1" ht="266.14999999999998" x14ac:dyDescent="0.3">
      <c r="A15" s="233" t="s">
        <v>2324</v>
      </c>
      <c r="B15" s="233" t="s">
        <v>2351</v>
      </c>
      <c r="C15" s="664" t="s">
        <v>805</v>
      </c>
      <c r="D15" s="665" t="s">
        <v>804</v>
      </c>
      <c r="E15" s="665" t="s">
        <v>1182</v>
      </c>
      <c r="F15" s="237" t="s">
        <v>2352</v>
      </c>
      <c r="G15" s="234" t="s">
        <v>324</v>
      </c>
      <c r="H15" s="233" t="s">
        <v>63</v>
      </c>
      <c r="I15" s="233" t="s">
        <v>2353</v>
      </c>
      <c r="J15" s="876" t="s">
        <v>63</v>
      </c>
      <c r="K15" s="233" t="s">
        <v>63</v>
      </c>
      <c r="L15" s="233" t="s">
        <v>2354</v>
      </c>
      <c r="M15" s="233" t="s">
        <v>2355</v>
      </c>
      <c r="N15" s="235" t="s">
        <v>63</v>
      </c>
      <c r="O15" s="245"/>
    </row>
    <row r="16" spans="1:16" s="231" customFormat="1" ht="96.8" x14ac:dyDescent="0.3">
      <c r="A16" s="232" t="s">
        <v>2330</v>
      </c>
      <c r="B16" s="236" t="s">
        <v>2356</v>
      </c>
      <c r="C16" s="666" t="s">
        <v>804</v>
      </c>
      <c r="D16" s="665" t="s">
        <v>804</v>
      </c>
      <c r="E16" s="665" t="s">
        <v>1182</v>
      </c>
      <c r="F16" s="237" t="s">
        <v>2332</v>
      </c>
      <c r="G16" s="234" t="s">
        <v>1184</v>
      </c>
      <c r="H16" s="233" t="s">
        <v>63</v>
      </c>
      <c r="I16" s="240" t="s">
        <v>2333</v>
      </c>
      <c r="J16" s="876" t="s">
        <v>63</v>
      </c>
      <c r="K16" s="233" t="s">
        <v>63</v>
      </c>
      <c r="L16" s="233" t="s">
        <v>63</v>
      </c>
      <c r="M16" s="233" t="s">
        <v>63</v>
      </c>
      <c r="N16" s="235">
        <v>202</v>
      </c>
      <c r="O16" s="245"/>
    </row>
    <row r="17" spans="1:16" s="961" customFormat="1" ht="84.7" x14ac:dyDescent="0.3">
      <c r="A17" s="958" t="s">
        <v>2330</v>
      </c>
      <c r="B17" s="812" t="s">
        <v>2357</v>
      </c>
      <c r="C17" s="813" t="s">
        <v>805</v>
      </c>
      <c r="D17" s="813" t="s">
        <v>805</v>
      </c>
      <c r="E17" s="813" t="s">
        <v>1182</v>
      </c>
      <c r="F17" s="814" t="s">
        <v>2358</v>
      </c>
      <c r="G17" s="819" t="s">
        <v>336</v>
      </c>
      <c r="H17" s="811" t="s">
        <v>63</v>
      </c>
      <c r="I17" s="815" t="s">
        <v>2359</v>
      </c>
      <c r="J17" s="959" t="s">
        <v>63</v>
      </c>
      <c r="K17" s="811" t="s">
        <v>63</v>
      </c>
      <c r="L17" s="811" t="s">
        <v>63</v>
      </c>
      <c r="M17" s="811" t="s">
        <v>63</v>
      </c>
      <c r="N17" s="853">
        <v>202</v>
      </c>
      <c r="O17" s="960"/>
    </row>
    <row r="18" spans="1:16" s="816" customFormat="1" ht="84.7" x14ac:dyDescent="0.3">
      <c r="A18" s="811" t="s">
        <v>2338</v>
      </c>
      <c r="B18" s="812" t="s">
        <v>2339</v>
      </c>
      <c r="C18" s="813" t="s">
        <v>805</v>
      </c>
      <c r="D18" s="813" t="s">
        <v>805</v>
      </c>
      <c r="E18" s="813" t="s">
        <v>1182</v>
      </c>
      <c r="F18" s="814" t="s">
        <v>2340</v>
      </c>
      <c r="G18" s="812" t="s">
        <v>2341</v>
      </c>
      <c r="H18" s="811" t="s">
        <v>63</v>
      </c>
      <c r="I18" s="815" t="s">
        <v>2342</v>
      </c>
      <c r="J18" s="812" t="s">
        <v>63</v>
      </c>
      <c r="K18" s="812" t="s">
        <v>63</v>
      </c>
      <c r="L18" s="811" t="s">
        <v>63</v>
      </c>
      <c r="M18" s="811" t="s">
        <v>63</v>
      </c>
      <c r="N18" s="811">
        <v>202</v>
      </c>
      <c r="O18" s="811" t="s">
        <v>1239</v>
      </c>
    </row>
    <row r="19" spans="1:16" s="816" customFormat="1" ht="108.9" x14ac:dyDescent="0.3">
      <c r="A19" s="811" t="s">
        <v>2338</v>
      </c>
      <c r="B19" s="812" t="s">
        <v>2343</v>
      </c>
      <c r="C19" s="813" t="s">
        <v>805</v>
      </c>
      <c r="D19" s="813" t="s">
        <v>805</v>
      </c>
      <c r="E19" s="813" t="s">
        <v>1182</v>
      </c>
      <c r="F19" s="814" t="s">
        <v>2344</v>
      </c>
      <c r="G19" s="812" t="s">
        <v>328</v>
      </c>
      <c r="H19" s="811" t="s">
        <v>63</v>
      </c>
      <c r="I19" s="815" t="s">
        <v>2345</v>
      </c>
      <c r="J19" s="812" t="s">
        <v>63</v>
      </c>
      <c r="K19" s="812" t="s">
        <v>63</v>
      </c>
      <c r="L19" s="811" t="s">
        <v>63</v>
      </c>
      <c r="M19" s="811" t="s">
        <v>63</v>
      </c>
      <c r="N19" s="811">
        <v>202</v>
      </c>
      <c r="O19" s="811" t="s">
        <v>1239</v>
      </c>
    </row>
    <row r="20" spans="1:16" s="816" customFormat="1" ht="121" x14ac:dyDescent="0.3">
      <c r="A20" s="811" t="s">
        <v>2338</v>
      </c>
      <c r="B20" s="812" t="s">
        <v>2360</v>
      </c>
      <c r="C20" s="813" t="s">
        <v>805</v>
      </c>
      <c r="D20" s="813" t="s">
        <v>805</v>
      </c>
      <c r="E20" s="813" t="s">
        <v>1182</v>
      </c>
      <c r="F20" s="814" t="s">
        <v>2361</v>
      </c>
      <c r="G20" s="812" t="s">
        <v>798</v>
      </c>
      <c r="H20" s="811" t="s">
        <v>63</v>
      </c>
      <c r="I20" s="815" t="s">
        <v>2362</v>
      </c>
      <c r="J20" s="812" t="s">
        <v>63</v>
      </c>
      <c r="K20" s="812" t="s">
        <v>63</v>
      </c>
      <c r="L20" s="811" t="s">
        <v>63</v>
      </c>
      <c r="M20" s="811" t="s">
        <v>63</v>
      </c>
      <c r="N20" s="811">
        <v>202</v>
      </c>
      <c r="O20" s="811" t="s">
        <v>1239</v>
      </c>
    </row>
    <row r="21" spans="1:16" s="239" customFormat="1" ht="12.1" x14ac:dyDescent="0.3">
      <c r="B21" s="233"/>
      <c r="C21" s="233"/>
      <c r="D21" s="233"/>
      <c r="E21" s="233"/>
      <c r="F21" s="234"/>
      <c r="G21" s="233"/>
      <c r="H21" s="233"/>
      <c r="I21" s="240"/>
      <c r="J21" s="233"/>
      <c r="K21" s="233"/>
      <c r="L21" s="233"/>
      <c r="M21" s="233"/>
      <c r="N21" s="238"/>
      <c r="O21" s="423"/>
      <c r="P21" s="422"/>
    </row>
    <row r="22" spans="1:16" s="239" customFormat="1" ht="12.1" x14ac:dyDescent="0.3">
      <c r="B22" s="233"/>
      <c r="C22" s="233"/>
      <c r="D22" s="233"/>
      <c r="E22" s="233"/>
      <c r="F22" s="234"/>
      <c r="G22" s="233"/>
      <c r="H22" s="233"/>
      <c r="I22" s="240"/>
      <c r="J22" s="233"/>
      <c r="K22" s="233"/>
      <c r="L22" s="233"/>
      <c r="M22" s="233"/>
      <c r="N22" s="238"/>
      <c r="O22" s="423"/>
      <c r="P22" s="42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ET-G006-IRS-01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ET-G006</v>
      </c>
      <c r="F24" s="56" t="str" cm="1">
        <f t="array" ref="F24">IF($C24="","",INDEX('List of Test Cases'!C:C,MATCH(CONCATENATE($C24,$C$1),'List of Test Cases'!$Q:$Q,0),))</f>
        <v>ET-G006-IRS-01</v>
      </c>
      <c r="G24" s="56" t="str" cm="1">
        <f t="array" aca="1" ref="G24" ca="1">IF($C24="","",INDEX('List of Test Cases'!G:G,MATCH(CONCATENATE($C24,$C$1),'List of Test Cases'!$Q:$Q,0),))</f>
        <v>Update Registration Request (Change of Domestic Premises Ind) - Gas (Domestic)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ET-G006-IRS-02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ET-G006</v>
      </c>
      <c r="F25" s="56" t="str" cm="1">
        <f t="array" ref="F25">IF($C25="","",INDEX('List of Test Cases'!C:C,MATCH(CONCATENATE($C25,$C$1),'List of Test Cases'!$Q:$Q,0),))</f>
        <v>ET-G006-IRS-02</v>
      </c>
      <c r="G25" s="56" t="str" cm="1">
        <f t="array" aca="1" ref="G25" ca="1">IF($C25="","",INDEX('List of Test Cases'!G:G,MATCH(CONCATENATE($C25,$C$1),'List of Test Cases'!$Q:$Q,0),))</f>
        <v>Update Registration Request (Change of Domestic Premises Ind) - Gas (Non-Domestic)</v>
      </c>
      <c r="H25" s="56" t="str" cm="1">
        <f t="array" ref="H25">IF($C25="","",INDEX('List of Test Cases'!A:A,MATCH(CONCATENATE($C25,$C$1),'List of Test Cases'!$Q:$Q,0),))</f>
        <v>Initial Registration &amp; Update Successful</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sheetData>
  <autoFilter ref="B13:P13" xr:uid="{1E63BF4F-220F-49BB-B7AE-43021DC70C8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A8D17A-96A8-4B2A-A2AF-ED68ABBA7203}">
          <x14:formula1>
            <xm:f>'C:\Users\KrantiNaik\Library\Containers\com.microsoft.Excel\Data\Documents\4360A61E\[SIT Test Scenarios Master List v0.16.xlsx]Priority'!#REF!</xm:f>
          </x14:formula1>
          <xm:sqref>H23:I23</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64DD0-7C04-472E-9DBF-12DB83B29568}">
  <sheetPr codeName="Sheet63"/>
  <dimension ref="A1:P162"/>
  <sheetViews>
    <sheetView showGridLines="0" showRuler="0" topLeftCell="A13" zoomScaleNormal="100" zoomScalePageLayoutView="170" workbookViewId="0">
      <pane xSplit="7" topLeftCell="H1" activePane="topRight" state="frozen"/>
      <selection pane="topRight" activeCell="B13" sqref="B13:B19"/>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856</v>
      </c>
      <c r="D1" s="420"/>
      <c r="E1" s="247"/>
      <c r="F1" s="98"/>
      <c r="G1" s="229"/>
      <c r="H1" s="229"/>
      <c r="I1" s="229"/>
      <c r="J1" s="229"/>
      <c r="K1" s="229"/>
      <c r="L1" s="229"/>
      <c r="M1" s="229"/>
      <c r="N1" s="229"/>
      <c r="O1" s="425"/>
      <c r="P1" s="424"/>
    </row>
    <row r="2" spans="1:16" ht="14.4" x14ac:dyDescent="0.25">
      <c r="B2" s="322" t="s">
        <v>390</v>
      </c>
      <c r="C2" s="1327" t="s">
        <v>2363</v>
      </c>
      <c r="D2" s="1328"/>
      <c r="E2" s="1328"/>
      <c r="F2" s="1328"/>
      <c r="G2" s="1328"/>
      <c r="H2" s="229"/>
      <c r="I2" s="229"/>
      <c r="J2" s="229"/>
      <c r="K2" s="229"/>
      <c r="L2" s="229"/>
      <c r="M2" s="229"/>
      <c r="N2" s="229"/>
      <c r="O2" s="425"/>
      <c r="P2" s="424"/>
    </row>
    <row r="3" spans="1:16" ht="20.3" customHeight="1" x14ac:dyDescent="0.25">
      <c r="B3" s="1235" t="s">
        <v>392</v>
      </c>
      <c r="C3" s="1331" t="s">
        <v>2364</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2365</v>
      </c>
      <c r="D10" s="1328"/>
      <c r="E10" s="1328"/>
      <c r="F10" s="1328"/>
      <c r="G10" s="1328"/>
      <c r="H10" s="511" t="e">
        <f t="array" ref="H10">_xlfn.TEXTJOIN(", ",TRUE,IF((E14:E100="Y")*(B20:B100&lt;&gt;""),B20:B100,""))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2366</v>
      </c>
      <c r="C14" s="664" t="s">
        <v>804</v>
      </c>
      <c r="D14" s="665" t="s">
        <v>804</v>
      </c>
      <c r="E14" s="665" t="s">
        <v>1182</v>
      </c>
      <c r="F14" s="233" t="s">
        <v>2350</v>
      </c>
      <c r="G14" s="234" t="s">
        <v>1184</v>
      </c>
      <c r="H14" s="233" t="s">
        <v>2321</v>
      </c>
      <c r="I14" s="233" t="s">
        <v>2322</v>
      </c>
      <c r="J14" s="876" t="s">
        <v>1993</v>
      </c>
      <c r="K14" s="233" t="s">
        <v>2323</v>
      </c>
      <c r="L14" s="235" t="s">
        <v>63</v>
      </c>
      <c r="M14" s="235" t="s">
        <v>63</v>
      </c>
      <c r="N14" s="235" t="s">
        <v>63</v>
      </c>
      <c r="O14" s="245"/>
    </row>
    <row r="15" spans="1:16" s="231" customFormat="1" ht="254.05" x14ac:dyDescent="0.3">
      <c r="A15" s="233" t="s">
        <v>2324</v>
      </c>
      <c r="B15" s="233" t="s">
        <v>2367</v>
      </c>
      <c r="C15" s="664" t="s">
        <v>805</v>
      </c>
      <c r="D15" s="665" t="s">
        <v>804</v>
      </c>
      <c r="E15" s="665" t="s">
        <v>1182</v>
      </c>
      <c r="F15" s="237" t="s">
        <v>2368</v>
      </c>
      <c r="G15" s="234" t="s">
        <v>324</v>
      </c>
      <c r="H15" s="233" t="s">
        <v>63</v>
      </c>
      <c r="I15" s="233" t="s">
        <v>2369</v>
      </c>
      <c r="J15" s="876" t="s">
        <v>63</v>
      </c>
      <c r="K15" s="233" t="s">
        <v>63</v>
      </c>
      <c r="L15" s="233" t="s">
        <v>2370</v>
      </c>
      <c r="M15" s="233" t="s">
        <v>2371</v>
      </c>
      <c r="N15" s="235" t="s">
        <v>63</v>
      </c>
      <c r="O15" s="245"/>
    </row>
    <row r="16" spans="1:16" s="231" customFormat="1" ht="96.8" x14ac:dyDescent="0.3">
      <c r="A16" s="232" t="s">
        <v>2330</v>
      </c>
      <c r="B16" s="236" t="s">
        <v>2356</v>
      </c>
      <c r="C16" s="666" t="s">
        <v>804</v>
      </c>
      <c r="D16" s="665" t="s">
        <v>804</v>
      </c>
      <c r="E16" s="665" t="s">
        <v>1182</v>
      </c>
      <c r="F16" s="237" t="s">
        <v>2332</v>
      </c>
      <c r="G16" s="234" t="s">
        <v>1184</v>
      </c>
      <c r="H16" s="233" t="s">
        <v>63</v>
      </c>
      <c r="I16" s="240" t="s">
        <v>2333</v>
      </c>
      <c r="J16" s="876" t="s">
        <v>63</v>
      </c>
      <c r="K16" s="233" t="s">
        <v>63</v>
      </c>
      <c r="L16" s="233"/>
      <c r="M16" s="233"/>
      <c r="N16" s="235"/>
      <c r="O16" s="245"/>
    </row>
    <row r="17" spans="1:16" s="816" customFormat="1" ht="84.7" x14ac:dyDescent="0.3">
      <c r="A17" s="811" t="s">
        <v>2338</v>
      </c>
      <c r="B17" s="812" t="s">
        <v>2372</v>
      </c>
      <c r="C17" s="813" t="s">
        <v>805</v>
      </c>
      <c r="D17" s="813" t="s">
        <v>805</v>
      </c>
      <c r="E17" s="813" t="s">
        <v>1182</v>
      </c>
      <c r="F17" s="814" t="s">
        <v>2373</v>
      </c>
      <c r="G17" s="812" t="s">
        <v>330</v>
      </c>
      <c r="H17" s="811" t="s">
        <v>63</v>
      </c>
      <c r="I17" s="815" t="s">
        <v>2374</v>
      </c>
      <c r="J17" s="812" t="s">
        <v>63</v>
      </c>
      <c r="K17" s="812" t="s">
        <v>63</v>
      </c>
      <c r="L17" s="811" t="s">
        <v>63</v>
      </c>
      <c r="M17" s="811" t="s">
        <v>63</v>
      </c>
      <c r="N17" s="811">
        <v>202</v>
      </c>
      <c r="O17" s="811" t="s">
        <v>1239</v>
      </c>
    </row>
    <row r="18" spans="1:16" s="816" customFormat="1" ht="108.9" x14ac:dyDescent="0.3">
      <c r="A18" s="811" t="s">
        <v>2338</v>
      </c>
      <c r="B18" s="812" t="s">
        <v>2375</v>
      </c>
      <c r="C18" s="813" t="s">
        <v>805</v>
      </c>
      <c r="D18" s="813" t="s">
        <v>805</v>
      </c>
      <c r="E18" s="813" t="s">
        <v>1182</v>
      </c>
      <c r="F18" s="814" t="s">
        <v>2376</v>
      </c>
      <c r="G18" s="812" t="s">
        <v>332</v>
      </c>
      <c r="H18" s="811" t="s">
        <v>63</v>
      </c>
      <c r="I18" s="815" t="s">
        <v>2345</v>
      </c>
      <c r="J18" s="812" t="s">
        <v>63</v>
      </c>
      <c r="K18" s="812" t="s">
        <v>63</v>
      </c>
      <c r="L18" s="811" t="s">
        <v>63</v>
      </c>
      <c r="M18" s="811" t="s">
        <v>63</v>
      </c>
      <c r="N18" s="811">
        <v>202</v>
      </c>
      <c r="O18" s="811" t="s">
        <v>1239</v>
      </c>
    </row>
    <row r="19" spans="1:16" s="816" customFormat="1" ht="121" x14ac:dyDescent="0.3">
      <c r="A19" s="811" t="s">
        <v>2338</v>
      </c>
      <c r="B19" s="812" t="s">
        <v>2360</v>
      </c>
      <c r="C19" s="813" t="s">
        <v>805</v>
      </c>
      <c r="D19" s="813" t="s">
        <v>805</v>
      </c>
      <c r="E19" s="813" t="s">
        <v>1182</v>
      </c>
      <c r="F19" s="814" t="s">
        <v>2361</v>
      </c>
      <c r="G19" s="812" t="s">
        <v>798</v>
      </c>
      <c r="H19" s="811" t="s">
        <v>63</v>
      </c>
      <c r="I19" s="815" t="s">
        <v>2362</v>
      </c>
      <c r="J19" s="812" t="s">
        <v>63</v>
      </c>
      <c r="K19" s="812" t="s">
        <v>63</v>
      </c>
      <c r="L19" s="811" t="s">
        <v>63</v>
      </c>
      <c r="M19" s="811" t="s">
        <v>63</v>
      </c>
      <c r="N19" s="811">
        <v>202</v>
      </c>
      <c r="O19" s="811" t="s">
        <v>1239</v>
      </c>
    </row>
    <row r="20" spans="1:16" s="239" customFormat="1" ht="12.1" x14ac:dyDescent="0.3">
      <c r="B20" s="233"/>
      <c r="C20" s="233"/>
      <c r="D20" s="233"/>
      <c r="E20" s="233"/>
      <c r="F20" s="234"/>
      <c r="G20" s="233"/>
      <c r="H20" s="233"/>
      <c r="I20" s="240"/>
      <c r="J20" s="233"/>
      <c r="K20" s="233"/>
      <c r="L20" s="233"/>
      <c r="M20" s="233"/>
      <c r="N20" s="238"/>
      <c r="O20" s="423"/>
      <c r="P20" s="422"/>
    </row>
    <row r="21" spans="1:16" s="239" customFormat="1" ht="12.1" x14ac:dyDescent="0.3">
      <c r="B21" s="233"/>
      <c r="C21" s="233"/>
      <c r="D21" s="233"/>
      <c r="E21" s="233"/>
      <c r="F21" s="234"/>
      <c r="G21" s="233"/>
      <c r="H21" s="233"/>
      <c r="I21" s="240"/>
      <c r="J21" s="233"/>
      <c r="K21" s="233"/>
      <c r="L21" s="233"/>
      <c r="M21" s="233"/>
      <c r="N21" s="238"/>
      <c r="O21" s="423"/>
      <c r="P21" s="422"/>
    </row>
    <row r="22" spans="1:16" s="55" customFormat="1" ht="28.8" x14ac:dyDescent="0.3">
      <c r="B22" s="330" t="s">
        <v>431</v>
      </c>
      <c r="C22" s="269" t="s">
        <v>433</v>
      </c>
      <c r="D22" s="330" t="s">
        <v>435</v>
      </c>
      <c r="E22" s="598" t="s">
        <v>1201</v>
      </c>
      <c r="F22" s="597" t="s">
        <v>437</v>
      </c>
      <c r="G22" s="596" t="s">
        <v>368</v>
      </c>
      <c r="H22" s="598" t="s">
        <v>360</v>
      </c>
      <c r="I22" s="330"/>
      <c r="J22" s="330"/>
      <c r="K22" s="269"/>
      <c r="L22" s="58"/>
      <c r="M22" s="58"/>
      <c r="N22" s="58"/>
      <c r="O22" s="604"/>
      <c r="P22" s="604"/>
    </row>
    <row r="23" spans="1:16" s="54" customFormat="1" ht="24.2" x14ac:dyDescent="0.3">
      <c r="B23" s="599">
        <v>1</v>
      </c>
      <c r="C23" s="325" t="str" cm="1">
        <f t="array" ref="C23">IFERROR(INDEX('List of Test Cases'!C:C,SMALL(IF('List of Test Cases'!E:E=$C$1,ROW('List of Test Cases'!E:E) - ROW(INDEX('List of Test Cases'!E:E,1,1))+1),B23)),"")</f>
        <v>ET-E005-IRS-01</v>
      </c>
      <c r="D23" s="600" t="str" cm="1">
        <f t="array" aca="1" ref="D23" ca="1">IF(C23="","",HYPERLINK("#"&amp;CELL("address",INDEX('List of Test Cases'!C:C,MATCH(CONCATENATE(C23,C$1),'List of Test Cases'!Q:Q,0))),"View Test Case"))</f>
        <v>View Test Case</v>
      </c>
      <c r="E23" s="56" t="str" cm="1">
        <f t="array" ref="E23">IF($C23="","",INDEX('List of Test Cases'!B:B,MATCH(CONCATENATE($C23,$C$1),'List of Test Cases'!$Q:$Q,0),))</f>
        <v>ET-E005</v>
      </c>
      <c r="F23" s="56" t="str" cm="1">
        <f t="array" ref="F23">IF($C23="","",INDEX('List of Test Cases'!C:C,MATCH(CONCATENATE($C23,$C$1),'List of Test Cases'!$Q:$Q,0),))</f>
        <v>ET-E005-IRS-01</v>
      </c>
      <c r="G23" s="56" t="str" cm="1">
        <f t="array" aca="1" ref="G23" ca="1">IF($C23="","",INDEX('List of Test Cases'!G:G,MATCH(CONCATENATE($C23,$C$1),'List of Test Cases'!$Q:$Q,0),))</f>
        <v>Update Registration Request (Change of Domestic Premises Ind) - Electricity (Domestic)</v>
      </c>
      <c r="H23" s="56" t="str" cm="1">
        <f t="array" ref="H23">IF($C23="","",INDEX('List of Test Cases'!A:A,MATCH(CONCATENATE($C23,$C$1),'List of Test Cases'!$Q:$Q,0),))</f>
        <v>Initial Registration &amp; Update Successful</v>
      </c>
      <c r="I23" s="601"/>
      <c r="J23" s="601"/>
      <c r="K23" s="47"/>
      <c r="L23" s="47"/>
      <c r="M23" s="47"/>
      <c r="N23" s="47"/>
      <c r="O23" s="56"/>
      <c r="P23" s="56"/>
    </row>
    <row r="24" spans="1:16" s="55" customFormat="1" ht="24.2" x14ac:dyDescent="0.3">
      <c r="B24" s="602">
        <v>2</v>
      </c>
      <c r="C24" s="325" t="str" cm="1">
        <f t="array" ref="C24">IFERROR(INDEX('List of Test Cases'!C:C,SMALL(IF('List of Test Cases'!E:E=$C$1,ROW('List of Test Cases'!E:E) - ROW(INDEX('List of Test Cases'!E:E,1,1))+1),B24)),"")</f>
        <v>ET-E005-IRS-02</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ET-E005</v>
      </c>
      <c r="F24" s="56" t="str" cm="1">
        <f t="array" ref="F24">IF($C24="","",INDEX('List of Test Cases'!C:C,MATCH(CONCATENATE($C24,$C$1),'List of Test Cases'!$Q:$Q,0),))</f>
        <v>ET-E005-IRS-02</v>
      </c>
      <c r="G24" s="56" t="str" cm="1">
        <f t="array" aca="1" ref="G24" ca="1">IF($C24="","",INDEX('List of Test Cases'!G:G,MATCH(CONCATENATE($C24,$C$1),'List of Test Cases'!$Q:$Q,0),))</f>
        <v>Update Registration Request (Change of Domestic Premises Ind) - Electricity (Non-Domestic)</v>
      </c>
      <c r="H24" s="56" t="str" cm="1">
        <f t="array" ref="H24">IF($C24="","",INDEX('List of Test Cases'!A:A,MATCH(CONCATENATE($C24,$C$1),'List of Test Cases'!$Q:$Q,0),))</f>
        <v>Initial Registration &amp; Update Successful</v>
      </c>
      <c r="I24" s="601"/>
      <c r="J24" s="601"/>
      <c r="K24" s="47"/>
      <c r="L24" s="47"/>
      <c r="M24" s="47"/>
      <c r="N24" s="47"/>
      <c r="O24" s="56"/>
      <c r="P24" s="56"/>
    </row>
    <row r="25" spans="1:16" s="55" customFormat="1" ht="13.85" x14ac:dyDescent="0.3">
      <c r="B25" s="602">
        <v>3</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4</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5</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6</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7</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8</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9</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10</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11</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12</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30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50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20.3" customHeight="1" x14ac:dyDescent="0.25">
      <c r="F73" s="244"/>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sheetData>
  <autoFilter ref="B13:P13" xr:uid="{1E63BF4F-220F-49BB-B7AE-43021DC70C8B}"/>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423C88B-EF6F-42CF-B9D7-DC5990EEB11E}">
          <x14:formula1>
            <xm:f>'C:\Users\KrantiNaik\Library\Containers\com.microsoft.Excel\Data\Documents\4360A61E\[SIT Test Scenarios Master List v0.16.xlsx]Priority'!#REF!</xm:f>
          </x14:formula1>
          <xm:sqref>H22:I22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51F56-BBED-417C-B3F8-E6BAA359B243}">
  <sheetPr codeName="Sheet67"/>
  <dimension ref="A1:P161"/>
  <sheetViews>
    <sheetView showGridLines="0" showRuler="0" zoomScaleNormal="100" zoomScalePageLayoutView="114" workbookViewId="0">
      <pane xSplit="7" topLeftCell="H1" activePane="topRight" state="frozen"/>
      <selection pane="topRight" activeCell="B13" sqref="B13:B22"/>
    </sheetView>
  </sheetViews>
  <sheetFormatPr defaultColWidth="10.5546875" defaultRowHeight="20.3" customHeight="1" x14ac:dyDescent="0.25"/>
  <cols>
    <col min="1" max="1" width="0" style="230" hidden="1" customWidth="1"/>
    <col min="2" max="2" width="17.5546875" style="243" bestFit="1" customWidth="1"/>
    <col min="3" max="3" width="39.109375" style="243" customWidth="1"/>
    <col min="4" max="4" width="13.5546875" style="243" bestFit="1" customWidth="1"/>
    <col min="5" max="5" width="12" style="230" bestFit="1" customWidth="1"/>
    <col min="6" max="6" width="15.33203125" style="230" bestFit="1" customWidth="1"/>
    <col min="7" max="7" width="54.6640625" style="230" customWidth="1"/>
    <col min="8" max="8" width="29" style="230" bestFit="1" customWidth="1"/>
    <col min="9" max="9" width="38" style="230" customWidth="1"/>
    <col min="10" max="10" width="42.5546875" style="230" customWidth="1"/>
    <col min="11" max="11" width="15.44140625" style="230" bestFit="1" customWidth="1"/>
    <col min="12" max="12" width="41.109375" style="230" bestFit="1" customWidth="1"/>
    <col min="13" max="13" width="32.44140625" style="230" bestFit="1" customWidth="1"/>
    <col min="14" max="14" width="36.109375" style="230" bestFit="1" customWidth="1"/>
    <col min="15" max="15" width="20.33203125" style="230" bestFit="1" customWidth="1"/>
    <col min="16" max="16" width="50.44140625" style="230" customWidth="1"/>
    <col min="17" max="16384" width="10.5546875" style="230"/>
  </cols>
  <sheetData>
    <row r="1" spans="1:16" ht="39.049999999999997" customHeight="1" x14ac:dyDescent="0.25">
      <c r="B1" s="322" t="s">
        <v>388</v>
      </c>
      <c r="C1" s="228" t="s">
        <v>866</v>
      </c>
      <c r="D1" s="420"/>
      <c r="E1" s="123"/>
      <c r="F1" s="98"/>
      <c r="G1" s="229"/>
      <c r="H1" s="229"/>
      <c r="I1" s="229"/>
      <c r="J1" s="229"/>
      <c r="K1" s="229"/>
      <c r="L1" s="229"/>
      <c r="M1" s="229"/>
      <c r="N1" s="229"/>
      <c r="O1" s="425"/>
      <c r="P1" s="424"/>
    </row>
    <row r="2" spans="1:16" ht="14.4" x14ac:dyDescent="0.25">
      <c r="B2" s="322" t="s">
        <v>390</v>
      </c>
      <c r="C2" s="1327" t="s">
        <v>692</v>
      </c>
      <c r="D2" s="1328"/>
      <c r="E2" s="1328"/>
      <c r="F2" s="1328"/>
      <c r="G2" s="1328"/>
      <c r="H2" s="229"/>
      <c r="I2" s="229"/>
      <c r="J2" s="229"/>
      <c r="K2" s="229"/>
      <c r="L2" s="229"/>
      <c r="M2" s="229"/>
      <c r="N2" s="229"/>
      <c r="O2" s="425"/>
      <c r="P2" s="424"/>
    </row>
    <row r="3" spans="1:16" ht="12.1" x14ac:dyDescent="0.25">
      <c r="B3" s="1235" t="s">
        <v>392</v>
      </c>
      <c r="C3" s="1331" t="s">
        <v>2377</v>
      </c>
      <c r="D3" s="1332"/>
      <c r="E3" s="1332"/>
      <c r="F3" s="1332"/>
      <c r="G3" s="1332"/>
      <c r="H3" s="659"/>
      <c r="I3" s="659"/>
      <c r="J3" s="659"/>
      <c r="K3" s="659"/>
      <c r="L3" s="659"/>
      <c r="M3" s="659"/>
      <c r="N3" s="659"/>
      <c r="O3" s="426"/>
      <c r="P3" s="427"/>
    </row>
    <row r="4" spans="1:16" ht="12.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2.1" x14ac:dyDescent="0.25">
      <c r="B6" s="1236"/>
      <c r="C6" s="1333"/>
      <c r="D6" s="1334"/>
      <c r="E6" s="1334"/>
      <c r="F6" s="1334"/>
      <c r="G6" s="1334"/>
      <c r="H6" s="660"/>
      <c r="I6" s="660"/>
      <c r="J6" s="660"/>
      <c r="K6" s="660"/>
      <c r="L6" s="660"/>
      <c r="M6" s="660"/>
      <c r="N6" s="660"/>
      <c r="P6" s="428"/>
    </row>
    <row r="7" spans="1:16" ht="12.1" x14ac:dyDescent="0.25">
      <c r="B7" s="1237"/>
      <c r="C7" s="1335"/>
      <c r="D7" s="1336"/>
      <c r="E7" s="1336"/>
      <c r="F7" s="1336"/>
      <c r="G7" s="1336"/>
      <c r="H7" s="662"/>
      <c r="I7" s="662"/>
      <c r="J7" s="662"/>
      <c r="K7" s="662"/>
      <c r="L7" s="662"/>
      <c r="M7" s="662"/>
      <c r="N7" s="662"/>
      <c r="O7" s="429"/>
      <c r="P7" s="430"/>
    </row>
    <row r="8" spans="1:16" ht="31.55" customHeight="1" x14ac:dyDescent="0.25">
      <c r="B8" s="322" t="s">
        <v>394</v>
      </c>
      <c r="C8" s="1327" t="s">
        <v>2378</v>
      </c>
      <c r="D8" s="1328"/>
      <c r="E8" s="1328"/>
      <c r="F8" s="1328"/>
      <c r="G8" s="1328"/>
      <c r="H8" s="229"/>
      <c r="I8" s="229"/>
      <c r="J8" s="229"/>
      <c r="K8" s="229"/>
      <c r="L8" s="229"/>
      <c r="M8" s="229"/>
      <c r="N8" s="229"/>
      <c r="O8" s="425"/>
      <c r="P8" s="424"/>
    </row>
    <row r="9" spans="1:16" ht="14.4" x14ac:dyDescent="0.25">
      <c r="B9" s="322" t="s">
        <v>396</v>
      </c>
      <c r="C9" s="1327" t="s">
        <v>63</v>
      </c>
      <c r="D9" s="1328"/>
      <c r="E9" s="1328"/>
      <c r="F9" s="1328"/>
      <c r="G9" s="1328"/>
      <c r="H9" s="420"/>
      <c r="I9" s="420"/>
      <c r="J9" s="536"/>
      <c r="K9" s="536"/>
      <c r="L9" s="536"/>
      <c r="M9" s="536"/>
      <c r="N9" s="536"/>
      <c r="O9" s="425"/>
      <c r="P9" s="424"/>
    </row>
    <row r="10" spans="1:16" ht="46.55" hidden="1" customHeight="1" x14ac:dyDescent="0.25">
      <c r="B10" s="322" t="s">
        <v>445</v>
      </c>
      <c r="C10" s="1327" t="s">
        <v>695</v>
      </c>
      <c r="D10" s="1328"/>
      <c r="E10" s="1328"/>
      <c r="F10" s="1328"/>
      <c r="G10" s="1328"/>
      <c r="H10" s="511" t="e">
        <f t="array" ref="H10">_xlfn.TEXTJOIN(", ",TRUE,IF((E14:E100="Y")*(B23:B100&lt;&gt;""),B23:B100,""))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4.7" x14ac:dyDescent="0.3">
      <c r="A14" s="233" t="s">
        <v>2379</v>
      </c>
      <c r="B14" s="233" t="s">
        <v>2380</v>
      </c>
      <c r="C14" s="664" t="s">
        <v>804</v>
      </c>
      <c r="D14" s="665" t="s">
        <v>804</v>
      </c>
      <c r="E14" s="665" t="s">
        <v>1264</v>
      </c>
      <c r="F14" s="233" t="s">
        <v>2381</v>
      </c>
      <c r="G14" s="234" t="s">
        <v>1184</v>
      </c>
      <c r="H14" s="233" t="s">
        <v>2321</v>
      </c>
      <c r="I14" s="233" t="s">
        <v>2382</v>
      </c>
      <c r="J14" s="876" t="s">
        <v>1993</v>
      </c>
      <c r="K14" s="233" t="s">
        <v>2383</v>
      </c>
      <c r="L14" s="235" t="s">
        <v>63</v>
      </c>
      <c r="M14" s="235" t="s">
        <v>63</v>
      </c>
      <c r="N14" s="235" t="s">
        <v>63</v>
      </c>
      <c r="O14" s="246"/>
    </row>
    <row r="15" spans="1:16" s="239" customFormat="1" ht="362.9" x14ac:dyDescent="0.3">
      <c r="A15" s="233" t="s">
        <v>2384</v>
      </c>
      <c r="B15" s="233" t="s">
        <v>2385</v>
      </c>
      <c r="C15" s="664" t="s">
        <v>805</v>
      </c>
      <c r="D15" s="665" t="s">
        <v>804</v>
      </c>
      <c r="E15" s="665" t="s">
        <v>1264</v>
      </c>
      <c r="F15" s="237" t="s">
        <v>2386</v>
      </c>
      <c r="G15" s="234" t="s">
        <v>324</v>
      </c>
      <c r="H15" s="233" t="s">
        <v>63</v>
      </c>
      <c r="I15" s="233" t="s">
        <v>2387</v>
      </c>
      <c r="J15" s="876" t="s">
        <v>63</v>
      </c>
      <c r="K15" s="233" t="s">
        <v>63</v>
      </c>
      <c r="L15" s="233" t="s">
        <v>2388</v>
      </c>
      <c r="M15" s="233" t="s">
        <v>2389</v>
      </c>
      <c r="N15" s="235" t="s">
        <v>63</v>
      </c>
      <c r="O15" s="246"/>
    </row>
    <row r="16" spans="1:16" s="239" customFormat="1" ht="181.45" x14ac:dyDescent="0.3">
      <c r="A16" s="233" t="s">
        <v>2390</v>
      </c>
      <c r="B16" s="233" t="s">
        <v>2391</v>
      </c>
      <c r="C16" s="664" t="s">
        <v>804</v>
      </c>
      <c r="D16" s="665" t="s">
        <v>804</v>
      </c>
      <c r="E16" s="665" t="s">
        <v>1264</v>
      </c>
      <c r="F16" s="237" t="s">
        <v>2392</v>
      </c>
      <c r="G16" s="241" t="s">
        <v>1184</v>
      </c>
      <c r="H16" s="240" t="s">
        <v>63</v>
      </c>
      <c r="I16" s="240" t="s">
        <v>2393</v>
      </c>
      <c r="J16" s="240" t="s">
        <v>63</v>
      </c>
      <c r="K16" s="238" t="s">
        <v>63</v>
      </c>
      <c r="L16" s="233" t="s">
        <v>63</v>
      </c>
      <c r="M16" s="233" t="s">
        <v>63</v>
      </c>
      <c r="N16" s="235">
        <v>202</v>
      </c>
      <c r="O16" s="235"/>
    </row>
    <row r="17" spans="1:16" s="239" customFormat="1" ht="96.8" x14ac:dyDescent="0.3">
      <c r="A17" s="233" t="s">
        <v>2390</v>
      </c>
      <c r="B17" s="233" t="s">
        <v>2394</v>
      </c>
      <c r="C17" s="664" t="s">
        <v>804</v>
      </c>
      <c r="D17" s="665" t="s">
        <v>1389</v>
      </c>
      <c r="E17" s="665" t="s">
        <v>1264</v>
      </c>
      <c r="F17" s="237" t="s">
        <v>2395</v>
      </c>
      <c r="G17" s="241" t="s">
        <v>2150</v>
      </c>
      <c r="H17" s="240" t="s">
        <v>63</v>
      </c>
      <c r="I17" s="240" t="s">
        <v>2396</v>
      </c>
      <c r="J17" s="240" t="s">
        <v>63</v>
      </c>
      <c r="K17" s="238" t="s">
        <v>63</v>
      </c>
      <c r="L17" s="233" t="s">
        <v>63</v>
      </c>
      <c r="M17" s="233" t="s">
        <v>63</v>
      </c>
      <c r="N17" s="235">
        <v>202</v>
      </c>
      <c r="O17" s="233"/>
    </row>
    <row r="18" spans="1:16" s="816" customFormat="1" ht="84.7" x14ac:dyDescent="0.3">
      <c r="A18" s="811" t="s">
        <v>2390</v>
      </c>
      <c r="B18" s="811" t="s">
        <v>2397</v>
      </c>
      <c r="C18" s="818" t="s">
        <v>805</v>
      </c>
      <c r="D18" s="813" t="s">
        <v>805</v>
      </c>
      <c r="E18" s="813" t="s">
        <v>1264</v>
      </c>
      <c r="F18" s="814" t="s">
        <v>2398</v>
      </c>
      <c r="G18" s="852" t="s">
        <v>2007</v>
      </c>
      <c r="H18" s="815" t="s">
        <v>63</v>
      </c>
      <c r="I18" s="815" t="s">
        <v>2399</v>
      </c>
      <c r="J18" s="815" t="s">
        <v>63</v>
      </c>
      <c r="K18" s="817" t="s">
        <v>63</v>
      </c>
      <c r="L18" s="811" t="s">
        <v>63</v>
      </c>
      <c r="M18" s="811" t="s">
        <v>63</v>
      </c>
      <c r="N18" s="853">
        <v>202</v>
      </c>
      <c r="O18" s="811" t="s">
        <v>1492</v>
      </c>
    </row>
    <row r="19" spans="1:16" s="239" customFormat="1" ht="84.7" x14ac:dyDescent="0.3">
      <c r="A19" s="233" t="s">
        <v>2390</v>
      </c>
      <c r="B19" s="233" t="s">
        <v>2400</v>
      </c>
      <c r="C19" s="664" t="s">
        <v>804</v>
      </c>
      <c r="D19" s="665" t="s">
        <v>1389</v>
      </c>
      <c r="E19" s="665" t="s">
        <v>1264</v>
      </c>
      <c r="F19" s="237" t="s">
        <v>2401</v>
      </c>
      <c r="G19" s="241" t="s">
        <v>346</v>
      </c>
      <c r="H19" s="240" t="s">
        <v>63</v>
      </c>
      <c r="I19" s="240" t="s">
        <v>2402</v>
      </c>
      <c r="J19" s="240" t="s">
        <v>63</v>
      </c>
      <c r="K19" s="238" t="s">
        <v>63</v>
      </c>
      <c r="L19" s="233" t="s">
        <v>63</v>
      </c>
      <c r="M19" s="233" t="s">
        <v>63</v>
      </c>
      <c r="N19" s="235">
        <v>202</v>
      </c>
      <c r="O19" s="233"/>
    </row>
    <row r="20" spans="1:16" s="816" customFormat="1" ht="84.7" x14ac:dyDescent="0.3">
      <c r="A20" s="811" t="s">
        <v>2403</v>
      </c>
      <c r="B20" s="811" t="s">
        <v>2404</v>
      </c>
      <c r="C20" s="818" t="s">
        <v>805</v>
      </c>
      <c r="D20" s="813" t="s">
        <v>805</v>
      </c>
      <c r="E20" s="813" t="s">
        <v>1264</v>
      </c>
      <c r="F20" s="814" t="s">
        <v>2405</v>
      </c>
      <c r="G20" s="819" t="s">
        <v>326</v>
      </c>
      <c r="H20" s="811" t="s">
        <v>63</v>
      </c>
      <c r="I20" s="815" t="s">
        <v>2406</v>
      </c>
      <c r="J20" s="815" t="s">
        <v>63</v>
      </c>
      <c r="K20" s="817" t="s">
        <v>63</v>
      </c>
      <c r="L20" s="817" t="s">
        <v>63</v>
      </c>
      <c r="M20" s="817" t="s">
        <v>63</v>
      </c>
      <c r="N20" s="811">
        <v>202</v>
      </c>
      <c r="O20" s="811" t="s">
        <v>1239</v>
      </c>
    </row>
    <row r="21" spans="1:16" s="816" customFormat="1" ht="84.7" x14ac:dyDescent="0.3">
      <c r="A21" s="811" t="s">
        <v>2403</v>
      </c>
      <c r="B21" s="811" t="s">
        <v>2407</v>
      </c>
      <c r="C21" s="818" t="s">
        <v>805</v>
      </c>
      <c r="D21" s="813" t="s">
        <v>805</v>
      </c>
      <c r="E21" s="813" t="s">
        <v>1264</v>
      </c>
      <c r="F21" s="814" t="s">
        <v>2408</v>
      </c>
      <c r="G21" s="819" t="s">
        <v>328</v>
      </c>
      <c r="H21" s="811" t="s">
        <v>63</v>
      </c>
      <c r="I21" s="815" t="s">
        <v>2409</v>
      </c>
      <c r="J21" s="815" t="s">
        <v>63</v>
      </c>
      <c r="K21" s="817" t="s">
        <v>63</v>
      </c>
      <c r="L21" s="817" t="s">
        <v>63</v>
      </c>
      <c r="M21" s="817" t="s">
        <v>63</v>
      </c>
      <c r="N21" s="811">
        <v>202</v>
      </c>
      <c r="O21" s="811" t="s">
        <v>1239</v>
      </c>
    </row>
    <row r="22" spans="1:16" s="816" customFormat="1" ht="96.8" x14ac:dyDescent="0.3">
      <c r="A22" s="811" t="s">
        <v>2403</v>
      </c>
      <c r="B22" s="811" t="s">
        <v>2410</v>
      </c>
      <c r="C22" s="818" t="s">
        <v>805</v>
      </c>
      <c r="D22" s="813" t="s">
        <v>805</v>
      </c>
      <c r="E22" s="813" t="s">
        <v>1264</v>
      </c>
      <c r="F22" s="814" t="s">
        <v>2411</v>
      </c>
      <c r="G22" s="819" t="s">
        <v>798</v>
      </c>
      <c r="H22" s="811" t="s">
        <v>63</v>
      </c>
      <c r="I22" s="815" t="s">
        <v>2412</v>
      </c>
      <c r="J22" s="815" t="s">
        <v>63</v>
      </c>
      <c r="K22" s="817" t="s">
        <v>63</v>
      </c>
      <c r="L22" s="817" t="s">
        <v>63</v>
      </c>
      <c r="M22" s="817" t="s">
        <v>63</v>
      </c>
      <c r="N22" s="811">
        <v>202</v>
      </c>
      <c r="O22" s="811" t="s">
        <v>1239</v>
      </c>
    </row>
    <row r="23" spans="1:16" s="239" customFormat="1" ht="12.1" x14ac:dyDescent="0.3">
      <c r="B23" s="233"/>
      <c r="C23" s="233"/>
      <c r="D23" s="233"/>
      <c r="E23" s="237"/>
      <c r="F23" s="241"/>
      <c r="G23" s="242"/>
      <c r="H23" s="233"/>
      <c r="I23" s="240"/>
      <c r="J23" s="233"/>
      <c r="K23" s="240"/>
      <c r="L23" s="233"/>
      <c r="M23" s="235"/>
      <c r="N23" s="235"/>
      <c r="O23" s="423"/>
      <c r="P23" s="422"/>
    </row>
    <row r="24" spans="1:16" s="239" customFormat="1" ht="12.1" x14ac:dyDescent="0.3">
      <c r="B24" s="233"/>
      <c r="C24" s="233"/>
      <c r="D24" s="233"/>
      <c r="E24" s="233"/>
      <c r="F24" s="234"/>
      <c r="G24" s="233"/>
      <c r="H24" s="233"/>
      <c r="I24" s="240"/>
      <c r="J24" s="233"/>
      <c r="K24" s="233"/>
      <c r="L24" s="233"/>
      <c r="M24" s="233"/>
      <c r="N24" s="238"/>
      <c r="O24" s="423"/>
      <c r="P24" s="422"/>
    </row>
    <row r="25" spans="1:16"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6" s="54" customFormat="1" ht="12.1" x14ac:dyDescent="0.3">
      <c r="B26" s="599">
        <v>1</v>
      </c>
      <c r="C26" s="325" t="str" cm="1">
        <f t="array" ref="C26">IFERROR(INDEX('List of Test Cases'!C:C,SMALL(IF('List of Test Cases'!E:E=$C$1,ROW('List of Test Cases'!E:E) - ROW(INDEX('List of Test Cases'!E:E,1,1))+1),B26)),"")</f>
        <v>ET-G009-DRS-01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ET-G009</v>
      </c>
      <c r="F26" s="56" t="str" cm="1">
        <f t="array" ref="F26">IF($C26="","",INDEX('List of Test Cases'!C:C,MATCH(CONCATENATE($C26,$C$1),'List of Test Cases'!$Q:$Q,0),))</f>
        <v>ET-G009-DRS-01</v>
      </c>
      <c r="G26" s="56" t="str" cm="1">
        <f t="array" aca="1" ref="G26" ca="1">IF($C26="","",INDEX('List of Test Cases'!G:G,MATCH(CONCATENATE($C26,$C$1),'List of Test Cases'!$Q:$Q,0),))</f>
        <v>Registration Deactivation - Gas</v>
      </c>
      <c r="H26" s="56" t="str" cm="1">
        <f t="array" ref="H26">IF($C26="","",INDEX('List of Test Cases'!A:A,MATCH(CONCATENATE($C26,$C$1),'List of Test Cases'!$Q:$Q,0),))</f>
        <v>De-activate Registration Successful</v>
      </c>
      <c r="I26" s="601"/>
      <c r="J26" s="601"/>
      <c r="K26" s="47"/>
      <c r="L26" s="47"/>
      <c r="M26" s="47"/>
      <c r="N26" s="47"/>
      <c r="O26" s="56"/>
      <c r="P26" s="56"/>
    </row>
    <row r="27" spans="1:16" s="55" customFormat="1" ht="13.85" x14ac:dyDescent="0.3">
      <c r="B27" s="602">
        <v>2</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42" customFormat="1"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31</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32</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33</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34</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35</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36</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37</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38</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39</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40</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41</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42</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43</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44</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45</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46</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47</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48</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49</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50</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sheetData>
  <autoFilter ref="B13:P13" xr:uid="{05DB16FE-D57B-4AF9-82DB-2D76D57B766B}"/>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F95D90-23B3-4345-91A2-20B2E3B463B5}">
          <x14:formula1>
            <xm:f>'C:\Users\KrantiNaik\Library\Containers\com.microsoft.Excel\Data\Documents\4360A61E\[SIT Test Scenarios Master List v0.16.xlsx]Priority'!#REF!</xm:f>
          </x14:formula1>
          <xm:sqref>H25:I25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D576E-945B-4ABA-9433-E52D9F69FCD5}">
  <sheetPr codeName="Sheet68"/>
  <dimension ref="A1:P166"/>
  <sheetViews>
    <sheetView showGridLines="0" showRuler="0" zoomScaleNormal="100" zoomScalePageLayoutView="118" workbookViewId="0">
      <pane xSplit="7" topLeftCell="H1" activePane="topRight" state="frozen"/>
      <selection pane="topRight" activeCell="B13" sqref="B13:B23"/>
    </sheetView>
  </sheetViews>
  <sheetFormatPr defaultColWidth="10.5546875" defaultRowHeight="20.3" customHeight="1" x14ac:dyDescent="0.25"/>
  <cols>
    <col min="1" max="1" width="0" style="230" hidden="1" customWidth="1"/>
    <col min="2" max="2" width="18.6640625" style="243" customWidth="1"/>
    <col min="3" max="3" width="39.109375" style="243" customWidth="1"/>
    <col min="4" max="4" width="13.5546875" style="243" bestFit="1" customWidth="1"/>
    <col min="5" max="5" width="12" style="230" bestFit="1" customWidth="1"/>
    <col min="6" max="6" width="15.33203125" style="230" bestFit="1" customWidth="1"/>
    <col min="7" max="7" width="60.44140625" style="230" customWidth="1"/>
    <col min="8" max="8" width="29" style="230" bestFit="1" customWidth="1"/>
    <col min="9" max="9" width="38.5546875" style="230" customWidth="1"/>
    <col min="10" max="10" width="43.88671875" style="230" customWidth="1"/>
    <col min="11" max="11" width="15.44140625" style="230" bestFit="1" customWidth="1"/>
    <col min="12" max="12" width="41.109375" style="230" bestFit="1" customWidth="1"/>
    <col min="13" max="13" width="32.44140625" style="230" bestFit="1" customWidth="1"/>
    <col min="14" max="14" width="36.109375" style="230" bestFit="1" customWidth="1"/>
    <col min="15" max="15" width="20.33203125" style="230" bestFit="1" customWidth="1"/>
    <col min="16" max="16" width="42.88671875" style="230" customWidth="1"/>
    <col min="17" max="16384" width="10.5546875" style="230"/>
  </cols>
  <sheetData>
    <row r="1" spans="1:16" ht="39.049999999999997" customHeight="1" x14ac:dyDescent="0.25">
      <c r="B1" s="322" t="s">
        <v>388</v>
      </c>
      <c r="C1" s="228" t="s">
        <v>868</v>
      </c>
      <c r="D1" s="420"/>
      <c r="E1" s="123"/>
      <c r="F1" s="98"/>
      <c r="G1" s="229"/>
      <c r="H1" s="229"/>
      <c r="I1" s="229"/>
      <c r="J1" s="229"/>
      <c r="K1" s="229"/>
      <c r="L1" s="229"/>
      <c r="M1" s="229"/>
      <c r="N1" s="229"/>
      <c r="O1" s="425"/>
      <c r="P1" s="424"/>
    </row>
    <row r="2" spans="1:16" ht="14.4" x14ac:dyDescent="0.25">
      <c r="B2" s="322" t="s">
        <v>390</v>
      </c>
      <c r="C2" s="1327" t="s">
        <v>699</v>
      </c>
      <c r="D2" s="1328"/>
      <c r="E2" s="1328"/>
      <c r="F2" s="1328"/>
      <c r="G2" s="1328"/>
      <c r="H2" s="229"/>
      <c r="I2" s="229"/>
      <c r="J2" s="229"/>
      <c r="K2" s="229"/>
      <c r="L2" s="229"/>
      <c r="M2" s="229"/>
      <c r="N2" s="229"/>
      <c r="O2" s="425"/>
      <c r="P2" s="424"/>
    </row>
    <row r="3" spans="1:16" ht="12.1" x14ac:dyDescent="0.25">
      <c r="B3" s="1235" t="s">
        <v>392</v>
      </c>
      <c r="C3" s="1331" t="s">
        <v>2413</v>
      </c>
      <c r="D3" s="1332"/>
      <c r="E3" s="1332"/>
      <c r="F3" s="1332"/>
      <c r="G3" s="1332"/>
      <c r="H3" s="659"/>
      <c r="I3" s="659"/>
      <c r="J3" s="659"/>
      <c r="K3" s="659"/>
      <c r="L3" s="659"/>
      <c r="M3" s="659"/>
      <c r="N3" s="659"/>
      <c r="O3" s="426"/>
      <c r="P3" s="427"/>
    </row>
    <row r="4" spans="1:16" ht="12.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2.1" x14ac:dyDescent="0.25">
      <c r="B6" s="1236"/>
      <c r="C6" s="1333"/>
      <c r="D6" s="1334"/>
      <c r="E6" s="1334"/>
      <c r="F6" s="1334"/>
      <c r="G6" s="1334"/>
      <c r="H6" s="660"/>
      <c r="I6" s="660"/>
      <c r="J6" s="660"/>
      <c r="K6" s="660"/>
      <c r="L6" s="660"/>
      <c r="M6" s="660"/>
      <c r="N6" s="660"/>
      <c r="P6" s="428"/>
    </row>
    <row r="7" spans="1:16" ht="10.55" customHeight="1" x14ac:dyDescent="0.25">
      <c r="B7" s="1237"/>
      <c r="C7" s="1335"/>
      <c r="D7" s="1336"/>
      <c r="E7" s="1336"/>
      <c r="F7" s="1336"/>
      <c r="G7" s="1336"/>
      <c r="H7" s="662"/>
      <c r="I7" s="662"/>
      <c r="J7" s="662"/>
      <c r="K7" s="662"/>
      <c r="L7" s="662"/>
      <c r="M7" s="662"/>
      <c r="N7" s="662"/>
      <c r="O7" s="429"/>
      <c r="P7" s="430"/>
    </row>
    <row r="8" spans="1:16" ht="32.25" customHeight="1" x14ac:dyDescent="0.25">
      <c r="B8" s="322" t="s">
        <v>394</v>
      </c>
      <c r="C8" s="1327" t="s">
        <v>704</v>
      </c>
      <c r="D8" s="1328"/>
      <c r="E8" s="1328"/>
      <c r="F8" s="1328"/>
      <c r="G8" s="1328"/>
      <c r="H8" s="229"/>
      <c r="I8" s="229"/>
      <c r="J8" s="229"/>
      <c r="K8" s="229"/>
      <c r="L8" s="229"/>
      <c r="M8" s="229"/>
      <c r="N8" s="229"/>
      <c r="O8" s="425"/>
      <c r="P8" s="424"/>
    </row>
    <row r="9" spans="1:16" ht="14.4" x14ac:dyDescent="0.25">
      <c r="B9" s="322" t="s">
        <v>396</v>
      </c>
      <c r="C9" s="1327" t="s">
        <v>2096</v>
      </c>
      <c r="D9" s="1328"/>
      <c r="E9" s="1328"/>
      <c r="F9" s="1328"/>
      <c r="G9" s="1328"/>
      <c r="H9" s="420"/>
      <c r="I9" s="420"/>
      <c r="J9" s="536"/>
      <c r="K9" s="536"/>
      <c r="L9" s="536"/>
      <c r="M9" s="536"/>
      <c r="N9" s="536"/>
      <c r="O9" s="425"/>
      <c r="P9" s="424"/>
    </row>
    <row r="10" spans="1:16" ht="46.55" hidden="1" customHeight="1" x14ac:dyDescent="0.25">
      <c r="B10" s="322" t="s">
        <v>445</v>
      </c>
      <c r="C10" s="1327" t="s">
        <v>702</v>
      </c>
      <c r="D10" s="1328"/>
      <c r="E10" s="1328"/>
      <c r="F10" s="1328"/>
      <c r="G10" s="1328"/>
      <c r="H10" s="511" t="e">
        <f t="array" ref="H10">_xlfn.TEXTJOIN(", ",TRUE,IF((E14:E100="Y")*(B24:B100&lt;&gt;""),B24:B100,""))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4.7" x14ac:dyDescent="0.3">
      <c r="A14" s="233" t="s">
        <v>2379</v>
      </c>
      <c r="B14" s="233" t="s">
        <v>2414</v>
      </c>
      <c r="C14" s="664" t="s">
        <v>804</v>
      </c>
      <c r="D14" s="667" t="s">
        <v>804</v>
      </c>
      <c r="E14" s="665" t="s">
        <v>1264</v>
      </c>
      <c r="F14" s="233" t="s">
        <v>2415</v>
      </c>
      <c r="G14" s="234" t="s">
        <v>1184</v>
      </c>
      <c r="H14" s="233" t="s">
        <v>2321</v>
      </c>
      <c r="I14" s="233" t="s">
        <v>2382</v>
      </c>
      <c r="J14" s="876" t="s">
        <v>1993</v>
      </c>
      <c r="K14" s="233" t="s">
        <v>2383</v>
      </c>
      <c r="L14" s="235" t="s">
        <v>63</v>
      </c>
      <c r="M14" s="235" t="s">
        <v>63</v>
      </c>
      <c r="N14" s="235" t="s">
        <v>63</v>
      </c>
      <c r="O14" s="246"/>
    </row>
    <row r="15" spans="1:16" s="239" customFormat="1" ht="263.95" customHeight="1" x14ac:dyDescent="0.3">
      <c r="A15" s="233" t="s">
        <v>2384</v>
      </c>
      <c r="B15" s="233" t="s">
        <v>2385</v>
      </c>
      <c r="C15" s="664" t="s">
        <v>805</v>
      </c>
      <c r="D15" s="667" t="s">
        <v>804</v>
      </c>
      <c r="E15" s="665" t="s">
        <v>1264</v>
      </c>
      <c r="F15" s="237" t="s">
        <v>2416</v>
      </c>
      <c r="G15" s="234" t="s">
        <v>324</v>
      </c>
      <c r="H15" s="233" t="s">
        <v>63</v>
      </c>
      <c r="I15" s="233" t="s">
        <v>2417</v>
      </c>
      <c r="J15" s="876" t="s">
        <v>63</v>
      </c>
      <c r="K15" s="233" t="s">
        <v>63</v>
      </c>
      <c r="L15" s="233" t="s">
        <v>2418</v>
      </c>
      <c r="M15" s="233" t="s">
        <v>2419</v>
      </c>
      <c r="N15" s="235" t="s">
        <v>63</v>
      </c>
      <c r="O15" s="246"/>
    </row>
    <row r="16" spans="1:16" s="239" customFormat="1" ht="169.35" x14ac:dyDescent="0.3">
      <c r="A16" s="233" t="s">
        <v>2390</v>
      </c>
      <c r="B16" s="233" t="s">
        <v>2391</v>
      </c>
      <c r="C16" s="664" t="s">
        <v>804</v>
      </c>
      <c r="D16" s="667" t="s">
        <v>804</v>
      </c>
      <c r="E16" s="665" t="s">
        <v>1264</v>
      </c>
      <c r="F16" s="237" t="s">
        <v>2392</v>
      </c>
      <c r="G16" s="241" t="s">
        <v>1184</v>
      </c>
      <c r="H16" s="240" t="s">
        <v>63</v>
      </c>
      <c r="I16" s="240" t="s">
        <v>2393</v>
      </c>
      <c r="J16" s="240" t="s">
        <v>63</v>
      </c>
      <c r="K16" s="238" t="s">
        <v>63</v>
      </c>
      <c r="L16" s="233" t="s">
        <v>63</v>
      </c>
      <c r="M16" s="233" t="s">
        <v>63</v>
      </c>
      <c r="N16" s="235">
        <v>202</v>
      </c>
      <c r="O16" s="235"/>
    </row>
    <row r="17" spans="1:16" s="239" customFormat="1" ht="96.8" x14ac:dyDescent="0.3">
      <c r="A17" s="233" t="s">
        <v>2390</v>
      </c>
      <c r="B17" s="233" t="s">
        <v>2394</v>
      </c>
      <c r="C17" s="664" t="s">
        <v>804</v>
      </c>
      <c r="D17" s="667" t="s">
        <v>1389</v>
      </c>
      <c r="E17" s="665" t="s">
        <v>1264</v>
      </c>
      <c r="F17" s="237" t="s">
        <v>2395</v>
      </c>
      <c r="G17" s="241" t="s">
        <v>2150</v>
      </c>
      <c r="H17" s="240" t="s">
        <v>63</v>
      </c>
      <c r="I17" s="240" t="s">
        <v>2396</v>
      </c>
      <c r="J17" s="240" t="s">
        <v>63</v>
      </c>
      <c r="K17" s="238" t="s">
        <v>63</v>
      </c>
      <c r="L17" s="233" t="s">
        <v>63</v>
      </c>
      <c r="M17" s="233" t="s">
        <v>63</v>
      </c>
      <c r="N17" s="235">
        <v>202</v>
      </c>
      <c r="O17" s="233"/>
    </row>
    <row r="18" spans="1:16" s="239" customFormat="1" ht="96.8" x14ac:dyDescent="0.3">
      <c r="A18" s="233" t="s">
        <v>2390</v>
      </c>
      <c r="B18" s="233" t="s">
        <v>2420</v>
      </c>
      <c r="C18" s="664" t="s">
        <v>804</v>
      </c>
      <c r="D18" s="667" t="s">
        <v>1389</v>
      </c>
      <c r="E18" s="665" t="s">
        <v>1264</v>
      </c>
      <c r="F18" s="237" t="s">
        <v>2421</v>
      </c>
      <c r="G18" s="241" t="s">
        <v>1575</v>
      </c>
      <c r="H18" s="240" t="s">
        <v>63</v>
      </c>
      <c r="I18" s="240" t="s">
        <v>2422</v>
      </c>
      <c r="J18" s="240" t="s">
        <v>63</v>
      </c>
      <c r="K18" s="238" t="s">
        <v>63</v>
      </c>
      <c r="L18" s="233" t="s">
        <v>63</v>
      </c>
      <c r="M18" s="233" t="s">
        <v>63</v>
      </c>
      <c r="N18" s="235">
        <v>202</v>
      </c>
      <c r="O18" s="233"/>
    </row>
    <row r="19" spans="1:16" s="239" customFormat="1" ht="96.8" x14ac:dyDescent="0.3">
      <c r="A19" s="233" t="s">
        <v>2390</v>
      </c>
      <c r="B19" s="233" t="s">
        <v>2423</v>
      </c>
      <c r="C19" s="664" t="s">
        <v>804</v>
      </c>
      <c r="D19" s="667" t="s">
        <v>1389</v>
      </c>
      <c r="E19" s="665" t="s">
        <v>1264</v>
      </c>
      <c r="F19" s="237" t="s">
        <v>2424</v>
      </c>
      <c r="G19" s="241" t="s">
        <v>1582</v>
      </c>
      <c r="H19" s="240" t="s">
        <v>63</v>
      </c>
      <c r="I19" s="240" t="s">
        <v>2425</v>
      </c>
      <c r="J19" s="240" t="s">
        <v>63</v>
      </c>
      <c r="K19" s="238" t="s">
        <v>63</v>
      </c>
      <c r="L19" s="233" t="s">
        <v>63</v>
      </c>
      <c r="M19" s="233" t="s">
        <v>63</v>
      </c>
      <c r="N19" s="235">
        <v>202</v>
      </c>
      <c r="O19" s="233"/>
    </row>
    <row r="20" spans="1:16" s="239" customFormat="1" ht="84.7" x14ac:dyDescent="0.3">
      <c r="A20" s="233" t="s">
        <v>2390</v>
      </c>
      <c r="B20" s="233" t="s">
        <v>2400</v>
      </c>
      <c r="C20" s="664" t="s">
        <v>804</v>
      </c>
      <c r="D20" s="667" t="s">
        <v>1389</v>
      </c>
      <c r="E20" s="665" t="s">
        <v>1264</v>
      </c>
      <c r="F20" s="237" t="s">
        <v>2401</v>
      </c>
      <c r="G20" s="241" t="s">
        <v>346</v>
      </c>
      <c r="H20" s="240" t="s">
        <v>63</v>
      </c>
      <c r="I20" s="240" t="s">
        <v>2402</v>
      </c>
      <c r="J20" s="240" t="s">
        <v>63</v>
      </c>
      <c r="K20" s="238" t="s">
        <v>63</v>
      </c>
      <c r="L20" s="233" t="s">
        <v>63</v>
      </c>
      <c r="M20" s="233" t="s">
        <v>63</v>
      </c>
      <c r="N20" s="235">
        <v>202</v>
      </c>
      <c r="O20" s="233"/>
    </row>
    <row r="21" spans="1:16" s="816" customFormat="1" ht="84.7" x14ac:dyDescent="0.3">
      <c r="A21" s="811" t="s">
        <v>2403</v>
      </c>
      <c r="B21" s="811" t="s">
        <v>2426</v>
      </c>
      <c r="C21" s="818" t="s">
        <v>805</v>
      </c>
      <c r="D21" s="820" t="s">
        <v>805</v>
      </c>
      <c r="E21" s="813" t="s">
        <v>1264</v>
      </c>
      <c r="F21" s="814" t="s">
        <v>2427</v>
      </c>
      <c r="G21" s="819" t="s">
        <v>330</v>
      </c>
      <c r="H21" s="811" t="s">
        <v>63</v>
      </c>
      <c r="I21" s="815" t="s">
        <v>2428</v>
      </c>
      <c r="J21" s="815" t="s">
        <v>63</v>
      </c>
      <c r="K21" s="817" t="s">
        <v>63</v>
      </c>
      <c r="L21" s="817" t="s">
        <v>63</v>
      </c>
      <c r="M21" s="817" t="s">
        <v>63</v>
      </c>
      <c r="N21" s="811">
        <v>202</v>
      </c>
      <c r="O21" s="811" t="s">
        <v>1239</v>
      </c>
    </row>
    <row r="22" spans="1:16" s="816" customFormat="1" ht="72.599999999999994" x14ac:dyDescent="0.3">
      <c r="A22" s="811" t="s">
        <v>2403</v>
      </c>
      <c r="B22" s="811" t="s">
        <v>2429</v>
      </c>
      <c r="C22" s="818" t="s">
        <v>805</v>
      </c>
      <c r="D22" s="820" t="s">
        <v>805</v>
      </c>
      <c r="E22" s="813" t="s">
        <v>1264</v>
      </c>
      <c r="F22" s="814" t="s">
        <v>2430</v>
      </c>
      <c r="G22" s="819" t="s">
        <v>332</v>
      </c>
      <c r="H22" s="811" t="s">
        <v>63</v>
      </c>
      <c r="I22" s="815" t="s">
        <v>2409</v>
      </c>
      <c r="J22" s="815" t="s">
        <v>63</v>
      </c>
      <c r="K22" s="817" t="s">
        <v>63</v>
      </c>
      <c r="L22" s="817" t="s">
        <v>63</v>
      </c>
      <c r="M22" s="817" t="s">
        <v>63</v>
      </c>
      <c r="N22" s="811">
        <v>202</v>
      </c>
      <c r="O22" s="811" t="s">
        <v>1239</v>
      </c>
    </row>
    <row r="23" spans="1:16" s="816" customFormat="1" ht="96.8" x14ac:dyDescent="0.3">
      <c r="A23" s="811" t="s">
        <v>2403</v>
      </c>
      <c r="B23" s="811" t="s">
        <v>2410</v>
      </c>
      <c r="C23" s="818" t="s">
        <v>805</v>
      </c>
      <c r="D23" s="820" t="s">
        <v>805</v>
      </c>
      <c r="E23" s="813" t="s">
        <v>1264</v>
      </c>
      <c r="F23" s="814" t="s">
        <v>2411</v>
      </c>
      <c r="G23" s="819" t="s">
        <v>798</v>
      </c>
      <c r="H23" s="811" t="s">
        <v>63</v>
      </c>
      <c r="I23" s="815" t="s">
        <v>2412</v>
      </c>
      <c r="J23" s="815" t="s">
        <v>63</v>
      </c>
      <c r="K23" s="817" t="s">
        <v>63</v>
      </c>
      <c r="L23" s="817" t="s">
        <v>63</v>
      </c>
      <c r="M23" s="817" t="s">
        <v>63</v>
      </c>
      <c r="N23" s="811">
        <v>202</v>
      </c>
      <c r="O23" s="811" t="s">
        <v>1239</v>
      </c>
    </row>
    <row r="24" spans="1:16" s="239" customFormat="1" ht="12.1" x14ac:dyDescent="0.3">
      <c r="B24" s="233"/>
      <c r="C24" s="233"/>
      <c r="D24" s="233"/>
      <c r="E24" s="237"/>
      <c r="F24" s="241"/>
      <c r="G24" s="242"/>
      <c r="H24" s="233"/>
      <c r="I24" s="240"/>
      <c r="J24" s="233"/>
      <c r="K24" s="240"/>
      <c r="L24" s="233"/>
      <c r="M24" s="235"/>
      <c r="N24" s="235"/>
      <c r="O24" s="423"/>
      <c r="P24" s="422"/>
    </row>
    <row r="25" spans="1:16" s="239" customFormat="1" ht="12.1" x14ac:dyDescent="0.3">
      <c r="B25" s="233"/>
      <c r="C25" s="233"/>
      <c r="D25" s="233"/>
      <c r="E25" s="237"/>
      <c r="F25" s="234"/>
      <c r="G25" s="233"/>
      <c r="H25" s="233"/>
      <c r="I25" s="240"/>
      <c r="J25" s="233"/>
      <c r="K25" s="240"/>
      <c r="L25" s="233"/>
      <c r="M25" s="233"/>
      <c r="N25" s="233"/>
      <c r="O25" s="423"/>
      <c r="P25" s="422"/>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12.1" x14ac:dyDescent="0.3">
      <c r="B27" s="599">
        <v>1</v>
      </c>
      <c r="C27" s="325" t="str" cm="1">
        <f t="array" ref="C27">IFERROR(INDEX('List of Test Cases'!C:C,SMALL(IF('List of Test Cases'!E:E=$C$1,ROW('List of Test Cases'!E:E) - ROW(INDEX('List of Test Cases'!E:E,1,1))+1),B27)),"")</f>
        <v>ET-E008-DRS-01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ET-E008</v>
      </c>
      <c r="F27" s="56" t="str" cm="1">
        <f t="array" ref="F27">IF($C27="","",INDEX('List of Test Cases'!C:C,MATCH(CONCATENATE($C27,$C$1),'List of Test Cases'!$Q:$Q,0),))</f>
        <v>ET-E008-DRS-01</v>
      </c>
      <c r="G27" s="56" t="str" cm="1">
        <f t="array" aca="1" ref="G27" ca="1">IF($C27="","",INDEX('List of Test Cases'!G:G,MATCH(CONCATENATE($C27,$C$1),'List of Test Cases'!$Q:$Q,0),))</f>
        <v>Registration Deactivation - Electricity</v>
      </c>
      <c r="H27" s="56" t="str" cm="1">
        <f t="array" ref="H27">IF($C27="","",INDEX('List of Test Cases'!A:A,MATCH(CONCATENATE($C27,$C$1),'List of Test Cases'!$Q:$Q,0),))</f>
        <v>De-activate Registration Successful</v>
      </c>
      <c r="I27" s="601"/>
      <c r="J27" s="601"/>
      <c r="K27" s="47"/>
      <c r="L27" s="47"/>
      <c r="M27" s="47"/>
      <c r="N27" s="47"/>
      <c r="O27" s="56"/>
      <c r="P27" s="56"/>
    </row>
    <row r="28" spans="1:16" s="55" customFormat="1" ht="13.85" x14ac:dyDescent="0.3">
      <c r="B28" s="602">
        <v>2</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55" customFormat="1" ht="13.85" x14ac:dyDescent="0.3">
      <c r="B29" s="602">
        <v>3</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row r="164" spans="6:6" ht="20.3" customHeight="1" x14ac:dyDescent="0.25">
      <c r="F164" s="244"/>
    </row>
    <row r="165" spans="6:6" ht="20.3" customHeight="1" x14ac:dyDescent="0.25">
      <c r="F165" s="244"/>
    </row>
    <row r="166" spans="6:6" ht="20.3" customHeight="1" x14ac:dyDescent="0.25">
      <c r="F166" s="244"/>
    </row>
  </sheetData>
  <autoFilter ref="B13:P13" xr:uid="{961F36AD-A02F-4ED8-AAEB-BB02D0798BEC}"/>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B2BFA4-C7D2-45B1-846C-048CB18E8F52}">
          <x14:formula1>
            <xm:f>'C:\Users\KrantiNaik\Library\Containers\com.microsoft.Excel\Data\Documents\4360A61E\[SIT Test Scenarios Master List v0.16.xlsx]Priority'!#REF!</xm:f>
          </x14:formula1>
          <xm:sqref>H26:I26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AD74-2C20-4440-8FC6-5D1E1DBC09DC}">
  <dimension ref="A1:P171"/>
  <sheetViews>
    <sheetView workbookViewId="0">
      <pane xSplit="7" topLeftCell="H1" activePane="topRight" state="frozen"/>
      <selection pane="topRight" sqref="A1:A1048576"/>
    </sheetView>
  </sheetViews>
  <sheetFormatPr defaultColWidth="9.109375" defaultRowHeight="12.1" x14ac:dyDescent="0.25"/>
  <cols>
    <col min="1" max="1" width="0" style="71" hidden="1" customWidth="1"/>
    <col min="2" max="2" width="19.109375" style="96" customWidth="1"/>
    <col min="3" max="3" width="39.109375" style="96" customWidth="1"/>
    <col min="4" max="4" width="13.5546875" style="96" bestFit="1" customWidth="1"/>
    <col min="5" max="5" width="12" style="71" bestFit="1" customWidth="1"/>
    <col min="6" max="6" width="15.33203125" style="71" bestFit="1" customWidth="1"/>
    <col min="7" max="7" width="58.109375" style="71" customWidth="1"/>
    <col min="8" max="8" width="27.33203125" style="71" bestFit="1" customWidth="1"/>
    <col min="9" max="9" width="35" style="71" customWidth="1"/>
    <col min="10" max="10" width="41.88671875" style="71" customWidth="1"/>
    <col min="11" max="11" width="20.5546875" style="71" bestFit="1" customWidth="1"/>
    <col min="12" max="12" width="45.6640625" style="71" bestFit="1" customWidth="1"/>
    <col min="13" max="13" width="32.44140625" style="71" bestFit="1" customWidth="1"/>
    <col min="14" max="14" width="35.6640625" style="71" customWidth="1"/>
    <col min="15" max="15" width="20.33203125" style="71" bestFit="1" customWidth="1"/>
    <col min="16" max="16" width="47.6640625" style="71" customWidth="1"/>
    <col min="17" max="16384" width="9.109375" style="71"/>
  </cols>
  <sheetData>
    <row r="1" spans="1:16" ht="45.8" customHeight="1" x14ac:dyDescent="0.25">
      <c r="B1" s="322" t="s">
        <v>388</v>
      </c>
      <c r="C1" s="68" t="s">
        <v>879</v>
      </c>
      <c r="D1" s="69"/>
      <c r="E1" s="70"/>
      <c r="F1" s="70"/>
      <c r="G1" s="70"/>
      <c r="H1" s="70"/>
      <c r="I1" s="70"/>
      <c r="J1" s="70"/>
      <c r="K1" s="70"/>
      <c r="L1" s="70"/>
      <c r="M1" s="70"/>
      <c r="N1" s="70"/>
      <c r="O1" s="348"/>
      <c r="P1" s="345"/>
    </row>
    <row r="2" spans="1:16" ht="15" customHeight="1" x14ac:dyDescent="0.25">
      <c r="B2" s="322" t="s">
        <v>390</v>
      </c>
      <c r="C2" s="1238" t="s">
        <v>2431</v>
      </c>
      <c r="D2" s="1239"/>
      <c r="E2" s="1239"/>
      <c r="F2" s="1239"/>
      <c r="G2" s="1239"/>
      <c r="H2" s="70"/>
      <c r="I2" s="70"/>
      <c r="J2" s="70"/>
      <c r="K2" s="70"/>
      <c r="L2" s="70"/>
      <c r="M2" s="70"/>
      <c r="N2" s="70"/>
      <c r="O2" s="348"/>
      <c r="P2" s="345"/>
    </row>
    <row r="3" spans="1:16" ht="11.95" customHeight="1" x14ac:dyDescent="0.25">
      <c r="B3" s="1235" t="s">
        <v>392</v>
      </c>
      <c r="C3" s="1241" t="s">
        <v>2432</v>
      </c>
      <c r="D3" s="1242"/>
      <c r="E3" s="1242"/>
      <c r="F3" s="1242"/>
      <c r="G3" s="1242"/>
      <c r="H3" s="669"/>
      <c r="I3" s="669"/>
      <c r="J3" s="669"/>
      <c r="K3" s="669"/>
      <c r="L3" s="669"/>
      <c r="M3" s="669"/>
      <c r="N3" s="669"/>
      <c r="O3" s="349"/>
      <c r="P3" s="342"/>
    </row>
    <row r="4" spans="1:16" x14ac:dyDescent="0.25">
      <c r="B4" s="1236"/>
      <c r="C4" s="1244"/>
      <c r="D4" s="1245"/>
      <c r="E4" s="1245"/>
      <c r="F4" s="1245"/>
      <c r="G4" s="1245"/>
      <c r="H4" s="670"/>
      <c r="I4" s="670"/>
      <c r="J4" s="670"/>
      <c r="K4" s="670"/>
      <c r="L4" s="670"/>
      <c r="M4" s="670"/>
      <c r="N4" s="670"/>
      <c r="P4" s="343"/>
    </row>
    <row r="5" spans="1:16" x14ac:dyDescent="0.25">
      <c r="B5" s="1236"/>
      <c r="C5" s="1244"/>
      <c r="D5" s="1245"/>
      <c r="E5" s="1245"/>
      <c r="F5" s="1245"/>
      <c r="G5" s="1245"/>
      <c r="H5" s="670"/>
      <c r="I5" s="670"/>
      <c r="J5" s="670"/>
      <c r="K5" s="670"/>
      <c r="L5" s="670"/>
      <c r="M5" s="670"/>
      <c r="N5" s="670"/>
      <c r="P5" s="343"/>
    </row>
    <row r="6" spans="1:16" x14ac:dyDescent="0.25">
      <c r="B6" s="1236"/>
      <c r="C6" s="1244"/>
      <c r="D6" s="1245"/>
      <c r="E6" s="1245"/>
      <c r="F6" s="1245"/>
      <c r="G6" s="1245"/>
      <c r="H6" s="670"/>
      <c r="I6" s="670"/>
      <c r="J6" s="670"/>
      <c r="K6" s="670"/>
      <c r="L6" s="670"/>
      <c r="M6" s="670"/>
      <c r="N6" s="670"/>
      <c r="O6" s="350"/>
      <c r="P6" s="344"/>
    </row>
    <row r="7" spans="1:16" ht="11.95" customHeight="1" x14ac:dyDescent="0.25">
      <c r="B7" s="1237"/>
      <c r="C7" s="1247"/>
      <c r="D7" s="1248"/>
      <c r="E7" s="1248"/>
      <c r="F7" s="1248"/>
      <c r="G7" s="1248"/>
      <c r="H7" s="671"/>
      <c r="I7" s="671"/>
      <c r="J7" s="671"/>
      <c r="K7" s="671"/>
      <c r="L7" s="671"/>
      <c r="M7" s="671"/>
      <c r="N7" s="672"/>
    </row>
    <row r="8" spans="1:16" ht="14.4" x14ac:dyDescent="0.25">
      <c r="B8" s="322" t="s">
        <v>394</v>
      </c>
      <c r="C8" s="1238" t="s">
        <v>731</v>
      </c>
      <c r="D8" s="1239"/>
      <c r="E8" s="1239"/>
      <c r="F8" s="1239"/>
      <c r="G8" s="1239"/>
      <c r="H8" s="70"/>
      <c r="I8" s="70"/>
      <c r="J8" s="70"/>
      <c r="K8" s="70"/>
      <c r="L8" s="70"/>
      <c r="M8" s="70"/>
      <c r="N8" s="70"/>
      <c r="O8" s="348"/>
      <c r="P8" s="345"/>
    </row>
    <row r="9" spans="1:16" ht="14.4" x14ac:dyDescent="0.25">
      <c r="B9" s="322" t="s">
        <v>396</v>
      </c>
      <c r="C9" s="1238" t="s">
        <v>2433</v>
      </c>
      <c r="D9" s="1239"/>
      <c r="E9" s="1239"/>
      <c r="F9" s="1239"/>
      <c r="G9" s="1239"/>
      <c r="H9" s="69"/>
      <c r="I9" s="69"/>
      <c r="J9" s="515"/>
      <c r="K9" s="515"/>
      <c r="L9" s="515"/>
      <c r="M9" s="515"/>
      <c r="N9" s="515"/>
      <c r="O9" s="348"/>
      <c r="P9" s="345"/>
    </row>
    <row r="10" spans="1:16" ht="47.25" hidden="1" customHeight="1" x14ac:dyDescent="0.25">
      <c r="B10" s="322" t="s">
        <v>445</v>
      </c>
      <c r="C10" s="1238" t="s">
        <v>483</v>
      </c>
      <c r="D10" s="1239"/>
      <c r="E10" s="1239"/>
      <c r="F10" s="1239"/>
      <c r="G10" s="1239"/>
      <c r="H10" s="511" t="e">
        <f t="array" ref="H10">_xlfn.TEXTJOIN(", ",TRUE,IF((E14:E100="Y")*(B30:B100&lt;&gt;""),B30:B100,""))</f>
        <v>#N/A</v>
      </c>
      <c r="I10" s="70"/>
      <c r="J10" s="70"/>
      <c r="K10" s="70"/>
      <c r="L10" s="70"/>
      <c r="M10" s="70"/>
      <c r="N10" s="70"/>
      <c r="O10" s="348"/>
      <c r="P10" s="345"/>
    </row>
    <row r="11" spans="1:16" ht="14.4" x14ac:dyDescent="0.25">
      <c r="B11" s="322" t="s">
        <v>398</v>
      </c>
      <c r="C11" s="1238" t="s">
        <v>63</v>
      </c>
      <c r="D11" s="1239"/>
      <c r="E11" s="1239"/>
      <c r="F11" s="1239"/>
      <c r="G11" s="1239"/>
      <c r="H11" s="70"/>
      <c r="I11" s="70"/>
      <c r="J11" s="70"/>
      <c r="K11" s="70"/>
      <c r="L11" s="70"/>
      <c r="M11" s="70"/>
      <c r="N11" s="70"/>
      <c r="O11" s="348"/>
      <c r="P11" s="345"/>
    </row>
    <row r="12" spans="1:16" x14ac:dyDescent="0.25">
      <c r="B12" s="1250" t="s">
        <v>1175</v>
      </c>
      <c r="C12" s="1251"/>
      <c r="D12" s="1251"/>
      <c r="E12" s="1251"/>
      <c r="F12" s="1251"/>
      <c r="G12" s="1251"/>
      <c r="H12" s="1251"/>
      <c r="I12" s="1251"/>
      <c r="J12" s="1251"/>
      <c r="K12" s="1251"/>
      <c r="L12" s="1251"/>
      <c r="M12" s="1251"/>
      <c r="N12" s="1251"/>
      <c r="O12" s="348"/>
      <c r="P12" s="345"/>
    </row>
    <row r="13" spans="1:16" s="76" customFormat="1" ht="43.2" x14ac:dyDescent="0.3">
      <c r="A13" s="322" t="s">
        <v>445</v>
      </c>
      <c r="B13" s="322" t="s">
        <v>402</v>
      </c>
      <c r="C13" s="673" t="s">
        <v>404</v>
      </c>
      <c r="D13" s="330" t="s">
        <v>406</v>
      </c>
      <c r="E13" s="330" t="s">
        <v>408</v>
      </c>
      <c r="F13" s="322" t="s">
        <v>410</v>
      </c>
      <c r="G13" s="322" t="s">
        <v>412</v>
      </c>
      <c r="H13" s="322" t="s">
        <v>414</v>
      </c>
      <c r="I13" s="322" t="s">
        <v>416</v>
      </c>
      <c r="J13" s="322" t="s">
        <v>1177</v>
      </c>
      <c r="K13" s="322" t="s">
        <v>420</v>
      </c>
      <c r="L13" s="322" t="s">
        <v>422</v>
      </c>
      <c r="M13" s="322" t="s">
        <v>1178</v>
      </c>
      <c r="N13" s="322" t="s">
        <v>1258</v>
      </c>
      <c r="O13" s="322" t="s">
        <v>322</v>
      </c>
    </row>
    <row r="14" spans="1:16" s="76" customFormat="1" ht="121" x14ac:dyDescent="0.3">
      <c r="A14" s="404" t="s">
        <v>1180</v>
      </c>
      <c r="B14" s="404" t="s">
        <v>1181</v>
      </c>
      <c r="C14" s="540" t="s">
        <v>805</v>
      </c>
      <c r="D14" s="317" t="s">
        <v>804</v>
      </c>
      <c r="E14" s="317" t="s">
        <v>1182</v>
      </c>
      <c r="F14" s="404" t="s">
        <v>2434</v>
      </c>
      <c r="G14" s="77" t="s">
        <v>1184</v>
      </c>
      <c r="H14" s="404" t="s">
        <v>1413</v>
      </c>
      <c r="I14" s="404" t="s">
        <v>1186</v>
      </c>
      <c r="J14" s="31" t="s">
        <v>1187</v>
      </c>
      <c r="K14" s="404" t="s">
        <v>1188</v>
      </c>
      <c r="L14" s="78" t="s">
        <v>63</v>
      </c>
      <c r="M14" s="78" t="s">
        <v>63</v>
      </c>
      <c r="N14" s="78">
        <v>202</v>
      </c>
      <c r="O14" s="83" t="s">
        <v>1262</v>
      </c>
    </row>
    <row r="15" spans="1:16" s="87" customFormat="1" ht="205.65" x14ac:dyDescent="0.3">
      <c r="A15" s="80" t="s">
        <v>1414</v>
      </c>
      <c r="B15" s="81" t="s">
        <v>1415</v>
      </c>
      <c r="C15" s="541" t="s">
        <v>805</v>
      </c>
      <c r="D15" s="317" t="s">
        <v>804</v>
      </c>
      <c r="E15" s="317" t="s">
        <v>1182</v>
      </c>
      <c r="F15" s="80" t="s">
        <v>1483</v>
      </c>
      <c r="G15" s="81" t="s">
        <v>324</v>
      </c>
      <c r="H15" s="81" t="s">
        <v>1192</v>
      </c>
      <c r="I15" s="82" t="s">
        <v>2435</v>
      </c>
      <c r="J15" s="83" t="s">
        <v>63</v>
      </c>
      <c r="K15" s="83" t="s">
        <v>63</v>
      </c>
      <c r="L15" s="404" t="s">
        <v>1418</v>
      </c>
      <c r="M15" s="93" t="s">
        <v>1419</v>
      </c>
      <c r="N15" s="404">
        <v>202</v>
      </c>
      <c r="O15" s="404"/>
    </row>
    <row r="16" spans="1:16" s="87" customFormat="1" ht="217.75" x14ac:dyDescent="0.3">
      <c r="A16" s="404" t="s">
        <v>1334</v>
      </c>
      <c r="B16" s="404" t="s">
        <v>2436</v>
      </c>
      <c r="C16" s="540" t="s">
        <v>805</v>
      </c>
      <c r="D16" s="317" t="s">
        <v>804</v>
      </c>
      <c r="E16" s="317" t="s">
        <v>1182</v>
      </c>
      <c r="F16" s="80" t="s">
        <v>1398</v>
      </c>
      <c r="G16" s="85" t="s">
        <v>1184</v>
      </c>
      <c r="H16" s="86" t="s">
        <v>1270</v>
      </c>
      <c r="I16" s="86" t="s">
        <v>1229</v>
      </c>
      <c r="J16" s="86" t="s">
        <v>63</v>
      </c>
      <c r="K16" s="87" t="s">
        <v>63</v>
      </c>
      <c r="L16" s="404" t="s">
        <v>63</v>
      </c>
      <c r="M16" s="404" t="s">
        <v>63</v>
      </c>
      <c r="N16" s="78">
        <v>202</v>
      </c>
      <c r="O16" s="404" t="s">
        <v>1225</v>
      </c>
    </row>
    <row r="17" spans="1:16" s="695" customFormat="1" ht="96.8" x14ac:dyDescent="0.3">
      <c r="A17" s="690" t="s">
        <v>1342</v>
      </c>
      <c r="B17" s="690" t="s">
        <v>1421</v>
      </c>
      <c r="C17" s="717" t="s">
        <v>805</v>
      </c>
      <c r="D17" s="691" t="s">
        <v>805</v>
      </c>
      <c r="E17" s="691" t="s">
        <v>1182</v>
      </c>
      <c r="F17" s="690" t="s">
        <v>2437</v>
      </c>
      <c r="G17" s="693" t="s">
        <v>330</v>
      </c>
      <c r="H17" s="690" t="s">
        <v>1423</v>
      </c>
      <c r="I17" s="690" t="s">
        <v>1424</v>
      </c>
      <c r="J17" s="694" t="s">
        <v>63</v>
      </c>
      <c r="K17" s="706" t="s">
        <v>63</v>
      </c>
      <c r="L17" s="706" t="s">
        <v>63</v>
      </c>
      <c r="M17" s="706" t="s">
        <v>63</v>
      </c>
      <c r="N17" s="690">
        <v>202</v>
      </c>
      <c r="O17" s="706" t="s">
        <v>2438</v>
      </c>
    </row>
    <row r="18" spans="1:16" s="695" customFormat="1" ht="96.8" x14ac:dyDescent="0.3">
      <c r="A18" s="690" t="s">
        <v>1342</v>
      </c>
      <c r="B18" s="690" t="s">
        <v>1436</v>
      </c>
      <c r="C18" s="717" t="s">
        <v>805</v>
      </c>
      <c r="D18" s="691" t="s">
        <v>805</v>
      </c>
      <c r="E18" s="691" t="s">
        <v>1182</v>
      </c>
      <c r="F18" s="690" t="s">
        <v>1498</v>
      </c>
      <c r="G18" s="693" t="s">
        <v>332</v>
      </c>
      <c r="H18" s="690" t="s">
        <v>1280</v>
      </c>
      <c r="I18" s="690" t="s">
        <v>1424</v>
      </c>
      <c r="J18" s="694" t="s">
        <v>63</v>
      </c>
      <c r="K18" s="706" t="s">
        <v>63</v>
      </c>
      <c r="L18" s="706" t="s">
        <v>63</v>
      </c>
      <c r="M18" s="706" t="s">
        <v>63</v>
      </c>
      <c r="N18" s="690">
        <v>202</v>
      </c>
      <c r="O18" s="706" t="s">
        <v>2438</v>
      </c>
    </row>
    <row r="19" spans="1:16" s="695" customFormat="1" ht="108.9" x14ac:dyDescent="0.3">
      <c r="A19" s="690" t="s">
        <v>1342</v>
      </c>
      <c r="B19" s="690" t="s">
        <v>1438</v>
      </c>
      <c r="C19" s="717" t="s">
        <v>805</v>
      </c>
      <c r="D19" s="691" t="s">
        <v>805</v>
      </c>
      <c r="E19" s="691" t="s">
        <v>1182</v>
      </c>
      <c r="F19" s="718" t="s">
        <v>1500</v>
      </c>
      <c r="G19" s="693" t="s">
        <v>798</v>
      </c>
      <c r="H19" s="690" t="s">
        <v>1440</v>
      </c>
      <c r="I19" s="690" t="s">
        <v>1441</v>
      </c>
      <c r="J19" s="694" t="s">
        <v>63</v>
      </c>
      <c r="K19" s="706" t="s">
        <v>63</v>
      </c>
      <c r="L19" s="706" t="s">
        <v>63</v>
      </c>
      <c r="M19" s="706" t="s">
        <v>63</v>
      </c>
      <c r="N19" s="690">
        <v>202</v>
      </c>
      <c r="O19" s="716"/>
    </row>
    <row r="20" spans="1:16" s="87" customFormat="1" ht="157.25" x14ac:dyDescent="0.3">
      <c r="A20" s="404" t="s">
        <v>1356</v>
      </c>
      <c r="B20" s="404" t="s">
        <v>2439</v>
      </c>
      <c r="C20" s="540" t="s">
        <v>805</v>
      </c>
      <c r="D20" s="317" t="s">
        <v>804</v>
      </c>
      <c r="E20" s="317" t="s">
        <v>1182</v>
      </c>
      <c r="F20" s="80" t="s">
        <v>1443</v>
      </c>
      <c r="G20" s="77" t="s">
        <v>324</v>
      </c>
      <c r="H20" s="86" t="s">
        <v>1359</v>
      </c>
      <c r="I20" s="86" t="s">
        <v>1216</v>
      </c>
      <c r="J20" s="86" t="s">
        <v>63</v>
      </c>
      <c r="K20" s="404" t="s">
        <v>63</v>
      </c>
      <c r="L20" s="404" t="s">
        <v>1360</v>
      </c>
      <c r="M20" s="95" t="s">
        <v>1445</v>
      </c>
      <c r="N20" s="404" t="s">
        <v>63</v>
      </c>
      <c r="O20" s="88"/>
    </row>
    <row r="21" spans="1:16" s="331" customFormat="1" ht="133.05000000000001" x14ac:dyDescent="0.3">
      <c r="A21" s="297" t="s">
        <v>1205</v>
      </c>
      <c r="B21" s="297" t="s">
        <v>2440</v>
      </c>
      <c r="C21" s="542" t="s">
        <v>804</v>
      </c>
      <c r="D21" s="541" t="s">
        <v>804</v>
      </c>
      <c r="E21" s="541" t="s">
        <v>1207</v>
      </c>
      <c r="F21" s="298" t="s">
        <v>2441</v>
      </c>
      <c r="G21" s="299" t="s">
        <v>352</v>
      </c>
      <c r="H21" s="297" t="s">
        <v>1261</v>
      </c>
      <c r="I21" s="297" t="s">
        <v>1224</v>
      </c>
      <c r="J21" s="300" t="s">
        <v>63</v>
      </c>
      <c r="K21" s="297" t="s">
        <v>63</v>
      </c>
      <c r="L21" s="93" t="s">
        <v>63</v>
      </c>
      <c r="M21" s="93" t="s">
        <v>63</v>
      </c>
      <c r="N21" s="297" t="s">
        <v>63</v>
      </c>
      <c r="O21" s="93"/>
    </row>
    <row r="22" spans="1:16" s="87" customFormat="1" ht="278.25" x14ac:dyDescent="0.3">
      <c r="A22" s="404" t="s">
        <v>1375</v>
      </c>
      <c r="B22" s="404" t="s">
        <v>2442</v>
      </c>
      <c r="C22" s="317" t="s">
        <v>805</v>
      </c>
      <c r="D22" s="317" t="s">
        <v>804</v>
      </c>
      <c r="E22" s="317" t="s">
        <v>1182</v>
      </c>
      <c r="F22" s="80" t="s">
        <v>2443</v>
      </c>
      <c r="G22" s="85" t="s">
        <v>324</v>
      </c>
      <c r="H22" s="86" t="s">
        <v>1378</v>
      </c>
      <c r="I22" s="86" t="s">
        <v>1450</v>
      </c>
      <c r="J22" s="86" t="s">
        <v>63</v>
      </c>
      <c r="K22" s="88" t="s">
        <v>63</v>
      </c>
      <c r="L22" s="404" t="s">
        <v>1451</v>
      </c>
      <c r="M22" s="84" t="s">
        <v>1452</v>
      </c>
      <c r="N22" s="78">
        <v>202</v>
      </c>
      <c r="O22" s="47"/>
    </row>
    <row r="23" spans="1:16" s="87" customFormat="1" ht="133.05000000000001" x14ac:dyDescent="0.3">
      <c r="A23" s="404" t="s">
        <v>1382</v>
      </c>
      <c r="B23" s="404" t="s">
        <v>2444</v>
      </c>
      <c r="C23" s="540" t="s">
        <v>805</v>
      </c>
      <c r="D23" s="317" t="s">
        <v>804</v>
      </c>
      <c r="E23" s="317" t="s">
        <v>1182</v>
      </c>
      <c r="F23" s="80" t="s">
        <v>1405</v>
      </c>
      <c r="G23" s="85" t="s">
        <v>1184</v>
      </c>
      <c r="H23" s="86" t="s">
        <v>1270</v>
      </c>
      <c r="I23" s="86" t="s">
        <v>1229</v>
      </c>
      <c r="J23" s="86" t="s">
        <v>63</v>
      </c>
      <c r="K23" s="87" t="s">
        <v>63</v>
      </c>
      <c r="L23" s="404" t="s">
        <v>63</v>
      </c>
      <c r="M23" s="404" t="s">
        <v>63</v>
      </c>
      <c r="N23" s="78">
        <v>202</v>
      </c>
      <c r="O23" s="404" t="s">
        <v>1225</v>
      </c>
    </row>
    <row r="24" spans="1:16" s="87" customFormat="1" ht="133.05000000000001" x14ac:dyDescent="0.3">
      <c r="A24" s="404" t="s">
        <v>1387</v>
      </c>
      <c r="B24" s="404" t="s">
        <v>2445</v>
      </c>
      <c r="C24" s="540" t="s">
        <v>804</v>
      </c>
      <c r="D24" s="317" t="s">
        <v>1389</v>
      </c>
      <c r="E24" s="317" t="s">
        <v>1207</v>
      </c>
      <c r="F24" s="80" t="s">
        <v>1524</v>
      </c>
      <c r="G24" s="77" t="s">
        <v>1457</v>
      </c>
      <c r="H24" s="404" t="s">
        <v>1458</v>
      </c>
      <c r="I24" s="86" t="s">
        <v>1459</v>
      </c>
      <c r="J24" s="86" t="s">
        <v>63</v>
      </c>
      <c r="K24" s="88" t="s">
        <v>63</v>
      </c>
      <c r="L24" s="88"/>
      <c r="M24" s="404" t="s">
        <v>63</v>
      </c>
      <c r="N24" s="404">
        <v>202</v>
      </c>
      <c r="O24" s="290"/>
    </row>
    <row r="25" spans="1:16" s="87" customFormat="1" ht="133.05000000000001" x14ac:dyDescent="0.3">
      <c r="A25" s="404" t="s">
        <v>1387</v>
      </c>
      <c r="B25" s="404" t="s">
        <v>2446</v>
      </c>
      <c r="C25" s="540" t="s">
        <v>804</v>
      </c>
      <c r="D25" s="317" t="s">
        <v>1389</v>
      </c>
      <c r="E25" s="317" t="s">
        <v>1207</v>
      </c>
      <c r="F25" s="80" t="s">
        <v>1525</v>
      </c>
      <c r="G25" s="77" t="s">
        <v>1463</v>
      </c>
      <c r="H25" s="404" t="s">
        <v>1458</v>
      </c>
      <c r="I25" s="86" t="s">
        <v>1464</v>
      </c>
      <c r="J25" s="86" t="s">
        <v>63</v>
      </c>
      <c r="K25" s="88" t="s">
        <v>63</v>
      </c>
      <c r="L25" s="88" t="s">
        <v>63</v>
      </c>
      <c r="M25" s="404" t="s">
        <v>63</v>
      </c>
      <c r="N25" s="404">
        <v>202</v>
      </c>
      <c r="O25" s="290"/>
    </row>
    <row r="26" spans="1:16" s="87" customFormat="1" ht="133.05000000000001" x14ac:dyDescent="0.3">
      <c r="A26" s="404" t="s">
        <v>1387</v>
      </c>
      <c r="B26" s="404" t="s">
        <v>2447</v>
      </c>
      <c r="C26" s="540" t="s">
        <v>804</v>
      </c>
      <c r="D26" s="317" t="s">
        <v>1389</v>
      </c>
      <c r="E26" s="317" t="s">
        <v>1207</v>
      </c>
      <c r="F26" s="80" t="s">
        <v>1407</v>
      </c>
      <c r="G26" s="77" t="s">
        <v>1391</v>
      </c>
      <c r="H26" s="404" t="s">
        <v>1458</v>
      </c>
      <c r="I26" s="86" t="s">
        <v>1459</v>
      </c>
      <c r="J26" s="86" t="s">
        <v>63</v>
      </c>
      <c r="K26" s="88" t="s">
        <v>63</v>
      </c>
      <c r="L26" s="88" t="s">
        <v>63</v>
      </c>
      <c r="M26" s="404" t="s">
        <v>63</v>
      </c>
      <c r="N26" s="404">
        <v>202</v>
      </c>
      <c r="O26" s="290"/>
    </row>
    <row r="27" spans="1:16" s="54" customFormat="1" ht="133.05000000000001" x14ac:dyDescent="0.3">
      <c r="A27" s="47" t="s">
        <v>1205</v>
      </c>
      <c r="B27" s="47" t="s">
        <v>2448</v>
      </c>
      <c r="C27" s="600" t="s">
        <v>804</v>
      </c>
      <c r="D27" s="599" t="s">
        <v>804</v>
      </c>
      <c r="E27" s="599" t="s">
        <v>1207</v>
      </c>
      <c r="F27" s="49" t="s">
        <v>1247</v>
      </c>
      <c r="G27" s="48" t="s">
        <v>352</v>
      </c>
      <c r="H27" s="47" t="s">
        <v>2449</v>
      </c>
      <c r="I27" s="48" t="s">
        <v>2450</v>
      </c>
      <c r="J27" s="31" t="s">
        <v>1187</v>
      </c>
      <c r="K27" s="47" t="s">
        <v>1211</v>
      </c>
      <c r="L27" s="56" t="s">
        <v>63</v>
      </c>
      <c r="M27" s="56" t="s">
        <v>63</v>
      </c>
      <c r="N27" s="47">
        <v>202</v>
      </c>
      <c r="O27" s="56"/>
    </row>
    <row r="28" spans="1:16" s="331" customFormat="1" ht="169.35" x14ac:dyDescent="0.3">
      <c r="A28" s="297" t="s">
        <v>2451</v>
      </c>
      <c r="B28" s="297" t="s">
        <v>2452</v>
      </c>
      <c r="C28" s="542" t="s">
        <v>805</v>
      </c>
      <c r="D28" s="541" t="s">
        <v>804</v>
      </c>
      <c r="E28" s="541" t="s">
        <v>1207</v>
      </c>
      <c r="F28" s="298" t="s">
        <v>2453</v>
      </c>
      <c r="G28" s="299" t="s">
        <v>324</v>
      </c>
      <c r="H28" s="301" t="s">
        <v>1378</v>
      </c>
      <c r="I28" s="297" t="s">
        <v>2454</v>
      </c>
      <c r="J28" s="301" t="s">
        <v>63</v>
      </c>
      <c r="K28" s="297" t="s">
        <v>63</v>
      </c>
      <c r="L28" s="297" t="s">
        <v>1360</v>
      </c>
      <c r="M28" s="297" t="s">
        <v>2455</v>
      </c>
      <c r="N28" s="297" t="s">
        <v>63</v>
      </c>
      <c r="O28" s="93"/>
    </row>
    <row r="29" spans="1:16" s="87" customFormat="1" ht="121" x14ac:dyDescent="0.3">
      <c r="A29" s="67" t="s">
        <v>2456</v>
      </c>
      <c r="B29" s="404" t="s">
        <v>2457</v>
      </c>
      <c r="C29" s="540" t="s">
        <v>804</v>
      </c>
      <c r="D29" s="317" t="s">
        <v>804</v>
      </c>
      <c r="E29" s="317" t="s">
        <v>1207</v>
      </c>
      <c r="F29" s="404" t="s">
        <v>2458</v>
      </c>
      <c r="G29" s="77" t="s">
        <v>352</v>
      </c>
      <c r="H29" s="404" t="s">
        <v>2459</v>
      </c>
      <c r="I29" s="404" t="s">
        <v>1229</v>
      </c>
      <c r="J29" s="86" t="s">
        <v>63</v>
      </c>
      <c r="K29" s="404" t="s">
        <v>63</v>
      </c>
      <c r="L29" s="404" t="s">
        <v>63</v>
      </c>
      <c r="M29" s="404" t="s">
        <v>63</v>
      </c>
      <c r="N29" s="404">
        <v>202</v>
      </c>
      <c r="O29" s="290"/>
    </row>
    <row r="30" spans="1:16" s="87" customFormat="1" x14ac:dyDescent="0.3">
      <c r="B30" s="404"/>
      <c r="C30" s="404"/>
      <c r="D30" s="404"/>
      <c r="E30" s="404"/>
      <c r="F30" s="77"/>
      <c r="G30" s="404"/>
      <c r="H30" s="404"/>
      <c r="I30" s="86"/>
      <c r="J30" s="404"/>
      <c r="K30" s="404"/>
      <c r="L30" s="404"/>
      <c r="M30" s="404"/>
      <c r="N30" s="88"/>
      <c r="O30" s="500"/>
      <c r="P30" s="501"/>
    </row>
    <row r="31" spans="1:16" s="87" customFormat="1" x14ac:dyDescent="0.3">
      <c r="B31" s="404"/>
      <c r="C31" s="404"/>
      <c r="D31" s="404"/>
      <c r="E31" s="404"/>
      <c r="F31" s="77"/>
      <c r="G31" s="404"/>
      <c r="H31" s="404"/>
      <c r="I31" s="404"/>
      <c r="J31" s="404"/>
      <c r="K31" s="404"/>
      <c r="L31" s="404"/>
      <c r="M31" s="404"/>
      <c r="N31" s="88"/>
      <c r="O31" s="500"/>
      <c r="P31" s="501"/>
    </row>
    <row r="32" spans="1:16" s="55" customFormat="1" ht="28.8" x14ac:dyDescent="0.3">
      <c r="B32" s="330" t="s">
        <v>431</v>
      </c>
      <c r="C32" s="269" t="s">
        <v>433</v>
      </c>
      <c r="D32" s="330" t="s">
        <v>435</v>
      </c>
      <c r="E32" s="598" t="s">
        <v>1201</v>
      </c>
      <c r="F32" s="597" t="s">
        <v>437</v>
      </c>
      <c r="G32" s="596" t="s">
        <v>368</v>
      </c>
      <c r="H32" s="598" t="s">
        <v>360</v>
      </c>
      <c r="I32" s="330"/>
      <c r="J32" s="330"/>
      <c r="K32" s="269"/>
      <c r="L32" s="58"/>
      <c r="M32" s="58"/>
      <c r="N32" s="58"/>
      <c r="O32" s="604"/>
      <c r="P32" s="604"/>
    </row>
    <row r="33" spans="2:16" s="54" customFormat="1" ht="24.2" x14ac:dyDescent="0.3">
      <c r="B33" s="599">
        <v>1</v>
      </c>
      <c r="C33" s="325" t="str" cm="1">
        <f t="array" ref="C33">IFERROR(INDEX('List of Test Cases'!C:C,SMALL(IF('List of Test Cases'!E:E=$C$1,ROW('List of Test Cases'!E:E) - ROW(INDEX('List of Test Cases'!E:E,1,1))+1),B33)),"")</f>
        <v>ET-E012-SROF-L1</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ET-E012</v>
      </c>
      <c r="F33" s="56" t="str" cm="1">
        <f t="array" ref="F33">IF($C33="","",INDEX('List of Test Cases'!C:C,MATCH(CONCATENATE($C33,$C$1),'List of Test Cases'!$Q:$Q,0),))</f>
        <v>ET-E012-SROF-L1</v>
      </c>
      <c r="G33" s="56" t="str" cm="1">
        <f t="array" aca="1" ref="G33" ca="1">IF($C33="","",INDEX('List of Test Cases'!G:G,MATCH(CONCATENATE($C33,$C$1),'List of Test Cases'!$Q:$Q,0),))</f>
        <v>Switch Request Objection Failure in CSS - Electricity (Losing) (1 Day(s))</v>
      </c>
      <c r="H33" s="56" t="str" cm="1">
        <f t="array" ref="H33">IF($C33="","",INDEX('List of Test Cases'!A:A,MATCH(CONCATENATE($C33,$C$1),'List of Test Cases'!$Q:$Q,0),))</f>
        <v>Switch Request Objection Failure - LOSE</v>
      </c>
      <c r="I33" s="601"/>
      <c r="J33" s="601"/>
      <c r="K33" s="47"/>
      <c r="L33" s="47"/>
      <c r="M33" s="47"/>
      <c r="N33" s="47"/>
      <c r="O33" s="56"/>
      <c r="P33" s="56"/>
    </row>
    <row r="34" spans="2:16" s="55" customFormat="1" ht="24.2" x14ac:dyDescent="0.3">
      <c r="B34" s="602">
        <v>2</v>
      </c>
      <c r="C34" s="325" t="str" cm="1">
        <f t="array" ref="C34">IFERROR(INDEX('List of Test Cases'!C:C,SMALL(IF('List of Test Cases'!E:E=$C$1,ROW('List of Test Cases'!E:E) - ROW(INDEX('List of Test Cases'!E:E,1,1))+1),B34)),"")</f>
        <v>ET-E012-SROF-L2</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ET-E012</v>
      </c>
      <c r="F34" s="56" t="str" cm="1">
        <f t="array" ref="F34">IF($C34="","",INDEX('List of Test Cases'!C:C,MATCH(CONCATENATE($C34,$C$1),'List of Test Cases'!$Q:$Q,0),))</f>
        <v>ET-E012-SROF-L2</v>
      </c>
      <c r="G34" s="56" t="str" cm="1">
        <f t="array" aca="1" ref="G34" ca="1">IF($C34="","",INDEX('List of Test Cases'!G:G,MATCH(CONCATENATE($C34,$C$1),'List of Test Cases'!$Q:$Q,0),))</f>
        <v>Switch Request Objection Failure in CSS - Electricity (Losing) (Related MPAN, 1 Day(s))</v>
      </c>
      <c r="H34" s="56" t="str" cm="1">
        <f t="array" ref="H34">IF($C34="","",INDEX('List of Test Cases'!A:A,MATCH(CONCATENATE($C34,$C$1),'List of Test Cases'!$Q:$Q,0),))</f>
        <v>Switch Request Objection Failure - LOSE</v>
      </c>
      <c r="I34" s="601"/>
      <c r="J34" s="601"/>
      <c r="K34" s="47"/>
      <c r="L34" s="47"/>
      <c r="M34" s="47"/>
      <c r="N34" s="47"/>
      <c r="O34" s="56"/>
      <c r="P34" s="56"/>
    </row>
    <row r="35" spans="2:16" s="55" customFormat="1" ht="13.85" x14ac:dyDescent="0.3">
      <c r="B35" s="602">
        <v>3</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4</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42" customFormat="1" ht="13.85" x14ac:dyDescent="0.25">
      <c r="B37" s="603">
        <v>5</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6</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7</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8</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9</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10</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11</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12</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13</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14</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15</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16</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17</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x14ac:dyDescent="0.25">
      <c r="B50" s="603">
        <v>18</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x14ac:dyDescent="0.25">
      <c r="B51" s="603">
        <v>19</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x14ac:dyDescent="0.25">
      <c r="B52" s="603">
        <v>20</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x14ac:dyDescent="0.25">
      <c r="B53" s="603">
        <v>21</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x14ac:dyDescent="0.25">
      <c r="B54" s="603">
        <v>22</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x14ac:dyDescent="0.25">
      <c r="B55" s="603">
        <v>23</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x14ac:dyDescent="0.25">
      <c r="B56" s="603">
        <v>24</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x14ac:dyDescent="0.25">
      <c r="B57" s="603">
        <v>25</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x14ac:dyDescent="0.25">
      <c r="B58" s="603">
        <v>26</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x14ac:dyDescent="0.25">
      <c r="B59" s="603">
        <v>27</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x14ac:dyDescent="0.25">
      <c r="B60" s="603">
        <v>28</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x14ac:dyDescent="0.25">
      <c r="B61" s="603">
        <v>29</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x14ac:dyDescent="0.25">
      <c r="B62" s="603">
        <v>30</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x14ac:dyDescent="0.25">
      <c r="B63" s="603">
        <v>31</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x14ac:dyDescent="0.25">
      <c r="B64" s="603">
        <v>32</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x14ac:dyDescent="0.25">
      <c r="B65" s="603">
        <v>33</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x14ac:dyDescent="0.25">
      <c r="B66" s="603">
        <v>34</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x14ac:dyDescent="0.25">
      <c r="B67" s="603">
        <v>35</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x14ac:dyDescent="0.25">
      <c r="B68" s="603">
        <v>36</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x14ac:dyDescent="0.25">
      <c r="B69" s="603">
        <v>37</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x14ac:dyDescent="0.25">
      <c r="B70" s="603">
        <v>38</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x14ac:dyDescent="0.25">
      <c r="B71" s="603">
        <v>39</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x14ac:dyDescent="0.25">
      <c r="B72" s="603">
        <v>40</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x14ac:dyDescent="0.25">
      <c r="B73" s="603">
        <v>41</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x14ac:dyDescent="0.25">
      <c r="B74" s="603">
        <v>42</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x14ac:dyDescent="0.25">
      <c r="B75" s="603">
        <v>43</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x14ac:dyDescent="0.25">
      <c r="B76" s="603">
        <v>44</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x14ac:dyDescent="0.25">
      <c r="B77" s="603">
        <v>45</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x14ac:dyDescent="0.25">
      <c r="B78" s="603">
        <v>46</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x14ac:dyDescent="0.25">
      <c r="B79" s="603">
        <v>47</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x14ac:dyDescent="0.25">
      <c r="B80" s="603">
        <v>48</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x14ac:dyDescent="0.25">
      <c r="B81" s="603">
        <v>49</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x14ac:dyDescent="0.25">
      <c r="B82" s="603">
        <v>50</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x14ac:dyDescent="0.25">
      <c r="F83" s="92"/>
    </row>
    <row r="84" spans="2:16" x14ac:dyDescent="0.25">
      <c r="F84" s="92"/>
    </row>
    <row r="85" spans="2:16" x14ac:dyDescent="0.25">
      <c r="F85" s="92"/>
    </row>
    <row r="86" spans="2:16" x14ac:dyDescent="0.25">
      <c r="F86" s="92"/>
    </row>
    <row r="87" spans="2:16" x14ac:dyDescent="0.25">
      <c r="F87" s="92"/>
    </row>
    <row r="88" spans="2:16" x14ac:dyDescent="0.25">
      <c r="F88" s="92"/>
    </row>
    <row r="89" spans="2:16" x14ac:dyDescent="0.25">
      <c r="F89" s="92"/>
    </row>
    <row r="90" spans="2:16" x14ac:dyDescent="0.25">
      <c r="F90" s="92"/>
    </row>
    <row r="91" spans="2:16" x14ac:dyDescent="0.25">
      <c r="F91" s="92"/>
    </row>
    <row r="92" spans="2:16" x14ac:dyDescent="0.25">
      <c r="F92" s="92"/>
    </row>
    <row r="93" spans="2:16" x14ac:dyDescent="0.25">
      <c r="F93" s="92"/>
    </row>
    <row r="94" spans="2:16" x14ac:dyDescent="0.25">
      <c r="F94" s="92"/>
    </row>
    <row r="95" spans="2:16" x14ac:dyDescent="0.25">
      <c r="F95" s="92"/>
    </row>
    <row r="96" spans="2:16" x14ac:dyDescent="0.25">
      <c r="F96" s="92"/>
    </row>
    <row r="97" spans="6:6" x14ac:dyDescent="0.25">
      <c r="F97" s="92"/>
    </row>
    <row r="98" spans="6:6" x14ac:dyDescent="0.25">
      <c r="F98" s="92"/>
    </row>
    <row r="99" spans="6:6" x14ac:dyDescent="0.25">
      <c r="F99" s="92"/>
    </row>
    <row r="100" spans="6:6" x14ac:dyDescent="0.25">
      <c r="F100" s="92"/>
    </row>
    <row r="101" spans="6:6" x14ac:dyDescent="0.25">
      <c r="F101" s="92"/>
    </row>
    <row r="102" spans="6:6" x14ac:dyDescent="0.25">
      <c r="F102" s="92"/>
    </row>
    <row r="103" spans="6:6" x14ac:dyDescent="0.25">
      <c r="F103" s="92"/>
    </row>
    <row r="104" spans="6:6" x14ac:dyDescent="0.25">
      <c r="F104" s="92"/>
    </row>
    <row r="105" spans="6:6" x14ac:dyDescent="0.25">
      <c r="F105" s="92"/>
    </row>
    <row r="106" spans="6:6" x14ac:dyDescent="0.25">
      <c r="F106" s="92"/>
    </row>
    <row r="107" spans="6:6" x14ac:dyDescent="0.25">
      <c r="F107" s="92"/>
    </row>
    <row r="108" spans="6:6" x14ac:dyDescent="0.25">
      <c r="F108" s="92"/>
    </row>
    <row r="109" spans="6:6" x14ac:dyDescent="0.25">
      <c r="F109" s="92"/>
    </row>
    <row r="110" spans="6:6" x14ac:dyDescent="0.25">
      <c r="F110" s="92"/>
    </row>
    <row r="111" spans="6:6" x14ac:dyDescent="0.25">
      <c r="F111" s="92"/>
    </row>
    <row r="112" spans="6:6" x14ac:dyDescent="0.25">
      <c r="F112" s="92"/>
    </row>
    <row r="113" spans="6:6" x14ac:dyDescent="0.25">
      <c r="F113" s="92"/>
    </row>
    <row r="114" spans="6:6" x14ac:dyDescent="0.25">
      <c r="F114" s="92"/>
    </row>
    <row r="115" spans="6:6" x14ac:dyDescent="0.25">
      <c r="F115" s="92"/>
    </row>
    <row r="116" spans="6:6" x14ac:dyDescent="0.25">
      <c r="F116" s="92"/>
    </row>
    <row r="117" spans="6:6" x14ac:dyDescent="0.25">
      <c r="F117" s="92"/>
    </row>
    <row r="118" spans="6:6" x14ac:dyDescent="0.25">
      <c r="F118" s="92"/>
    </row>
    <row r="119" spans="6:6" x14ac:dyDescent="0.25">
      <c r="F119" s="92"/>
    </row>
    <row r="120" spans="6:6" x14ac:dyDescent="0.25">
      <c r="F120" s="92"/>
    </row>
    <row r="121" spans="6:6" x14ac:dyDescent="0.25">
      <c r="F121" s="92"/>
    </row>
    <row r="122" spans="6:6" x14ac:dyDescent="0.25">
      <c r="F122" s="92"/>
    </row>
    <row r="123" spans="6:6" x14ac:dyDescent="0.25">
      <c r="F123" s="92"/>
    </row>
    <row r="124" spans="6:6" x14ac:dyDescent="0.25">
      <c r="F124" s="92"/>
    </row>
    <row r="125" spans="6:6" x14ac:dyDescent="0.25">
      <c r="F125" s="92"/>
    </row>
    <row r="126" spans="6:6" x14ac:dyDescent="0.25">
      <c r="F126" s="92"/>
    </row>
    <row r="127" spans="6:6" x14ac:dyDescent="0.25">
      <c r="F127" s="92"/>
    </row>
    <row r="128" spans="6:6" x14ac:dyDescent="0.25">
      <c r="F128" s="92"/>
    </row>
    <row r="129" spans="6:6" x14ac:dyDescent="0.25">
      <c r="F129" s="92"/>
    </row>
    <row r="130" spans="6:6" x14ac:dyDescent="0.25">
      <c r="F130" s="92"/>
    </row>
    <row r="131" spans="6:6" x14ac:dyDescent="0.25">
      <c r="F131" s="92"/>
    </row>
    <row r="132" spans="6:6" x14ac:dyDescent="0.25">
      <c r="F132" s="92"/>
    </row>
    <row r="133" spans="6:6" x14ac:dyDescent="0.25">
      <c r="F133" s="92"/>
    </row>
    <row r="134" spans="6:6" x14ac:dyDescent="0.25">
      <c r="F134" s="92"/>
    </row>
    <row r="135" spans="6:6" x14ac:dyDescent="0.25">
      <c r="F135" s="92"/>
    </row>
    <row r="136" spans="6:6" x14ac:dyDescent="0.25">
      <c r="F136" s="92"/>
    </row>
    <row r="137" spans="6:6" x14ac:dyDescent="0.25">
      <c r="F137" s="92"/>
    </row>
    <row r="138" spans="6:6" x14ac:dyDescent="0.25">
      <c r="F138" s="92"/>
    </row>
    <row r="139" spans="6:6" x14ac:dyDescent="0.25">
      <c r="F139" s="92"/>
    </row>
    <row r="140" spans="6:6" x14ac:dyDescent="0.25">
      <c r="F140" s="92"/>
    </row>
    <row r="141" spans="6:6" x14ac:dyDescent="0.25">
      <c r="F141" s="92"/>
    </row>
    <row r="142" spans="6:6" x14ac:dyDescent="0.25">
      <c r="F142" s="92"/>
    </row>
    <row r="143" spans="6:6" x14ac:dyDescent="0.25">
      <c r="F143" s="92"/>
    </row>
    <row r="144" spans="6:6" x14ac:dyDescent="0.25">
      <c r="F144" s="92"/>
    </row>
    <row r="145" spans="6:6" x14ac:dyDescent="0.25">
      <c r="F145" s="92"/>
    </row>
    <row r="146" spans="6:6" x14ac:dyDescent="0.25">
      <c r="F146" s="92"/>
    </row>
    <row r="147" spans="6:6" x14ac:dyDescent="0.25">
      <c r="F147" s="92"/>
    </row>
    <row r="148" spans="6:6" x14ac:dyDescent="0.25">
      <c r="F148" s="92"/>
    </row>
    <row r="149" spans="6:6" x14ac:dyDescent="0.25">
      <c r="F149" s="92"/>
    </row>
    <row r="150" spans="6:6" x14ac:dyDescent="0.25">
      <c r="F150" s="92"/>
    </row>
    <row r="151" spans="6:6" x14ac:dyDescent="0.25">
      <c r="F151" s="92"/>
    </row>
    <row r="152" spans="6:6" x14ac:dyDescent="0.25">
      <c r="F152" s="92"/>
    </row>
    <row r="153" spans="6:6" x14ac:dyDescent="0.25">
      <c r="F153" s="92"/>
    </row>
    <row r="154" spans="6:6" x14ac:dyDescent="0.25">
      <c r="F154" s="92"/>
    </row>
    <row r="155" spans="6:6" x14ac:dyDescent="0.25">
      <c r="F155" s="92"/>
    </row>
    <row r="156" spans="6:6" x14ac:dyDescent="0.25">
      <c r="F156" s="92"/>
    </row>
    <row r="157" spans="6:6" x14ac:dyDescent="0.25">
      <c r="F157" s="92"/>
    </row>
    <row r="158" spans="6:6" x14ac:dyDescent="0.25">
      <c r="F158" s="92"/>
    </row>
    <row r="159" spans="6:6" x14ac:dyDescent="0.25">
      <c r="F159" s="92"/>
    </row>
    <row r="160" spans="6:6" x14ac:dyDescent="0.25">
      <c r="F160" s="92"/>
    </row>
    <row r="161" spans="6:6" x14ac:dyDescent="0.25">
      <c r="F161" s="92"/>
    </row>
    <row r="162" spans="6:6" x14ac:dyDescent="0.25">
      <c r="F162" s="92"/>
    </row>
    <row r="163" spans="6:6" x14ac:dyDescent="0.25">
      <c r="F163" s="92"/>
    </row>
    <row r="164" spans="6:6" x14ac:dyDescent="0.25">
      <c r="F164" s="92"/>
    </row>
    <row r="165" spans="6:6" x14ac:dyDescent="0.25">
      <c r="F165" s="92"/>
    </row>
    <row r="166" spans="6:6" x14ac:dyDescent="0.25">
      <c r="F166" s="92"/>
    </row>
    <row r="167" spans="6:6" x14ac:dyDescent="0.25">
      <c r="F167" s="92"/>
    </row>
    <row r="168" spans="6:6" x14ac:dyDescent="0.25">
      <c r="F168" s="92"/>
    </row>
    <row r="169" spans="6:6" x14ac:dyDescent="0.25">
      <c r="F169" s="92"/>
    </row>
    <row r="170" spans="6:6" x14ac:dyDescent="0.25">
      <c r="F170" s="92"/>
    </row>
    <row r="171" spans="6:6" x14ac:dyDescent="0.25">
      <c r="F171" s="92"/>
    </row>
  </sheetData>
  <autoFilter ref="B13:P13" xr:uid="{D3778D72-36FE-426E-B5CD-BFD84676ED29}"/>
  <mergeCells count="8">
    <mergeCell ref="B12:N12"/>
    <mergeCell ref="B3:B7"/>
    <mergeCell ref="C2:G2"/>
    <mergeCell ref="C3:G7"/>
    <mergeCell ref="C8:G8"/>
    <mergeCell ref="C9:G9"/>
    <mergeCell ref="C10:G10"/>
    <mergeCell ref="C11:G11"/>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EAFBA9-FE7E-49EA-91F0-F68FB5095908}">
          <x14:formula1>
            <xm:f>'C:\Users\KrantiNaik\Library\Containers\com.microsoft.Excel\Data\Documents\4360A61E\[SIT Test Scenarios Master List v0.16.xlsx]Priority'!#REF!</xm:f>
          </x14:formula1>
          <xm:sqref>H32:I32</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2B96-30EC-4DAE-A17E-BAA5B2F76AAF}">
  <dimension ref="A1:P84"/>
  <sheetViews>
    <sheetView workbookViewId="0">
      <pane xSplit="7" topLeftCell="H1" activePane="topRight" state="frozen"/>
      <selection pane="topRight" sqref="A1:A1048576"/>
    </sheetView>
  </sheetViews>
  <sheetFormatPr defaultRowHeight="13.25" x14ac:dyDescent="0.3"/>
  <cols>
    <col min="1" max="1" width="0" hidden="1" customWidth="1"/>
    <col min="2" max="2" width="19.6640625" customWidth="1"/>
    <col min="3" max="3" width="41.109375" customWidth="1"/>
    <col min="4" max="4" width="13.5546875" bestFit="1" customWidth="1"/>
    <col min="5" max="5" width="12" bestFit="1" customWidth="1"/>
    <col min="6" max="6" width="15.33203125" bestFit="1" customWidth="1"/>
    <col min="7" max="7" width="47.88671875" customWidth="1"/>
    <col min="8" max="8" width="27.33203125" bestFit="1" customWidth="1"/>
    <col min="9" max="9" width="41.6640625" customWidth="1"/>
    <col min="10" max="10" width="39.88671875" customWidth="1"/>
    <col min="11" max="11" width="20.5546875" bestFit="1" customWidth="1"/>
    <col min="12" max="13" width="27.5546875" bestFit="1" customWidth="1"/>
    <col min="14" max="14" width="36.88671875" bestFit="1" customWidth="1"/>
    <col min="15" max="15" width="22.109375" customWidth="1"/>
    <col min="16" max="16" width="45.33203125" customWidth="1"/>
  </cols>
  <sheetData>
    <row r="1" spans="1:16" ht="37.450000000000003" customHeight="1" x14ac:dyDescent="0.3">
      <c r="B1" s="675" t="s">
        <v>388</v>
      </c>
      <c r="C1" s="69" t="s">
        <v>877</v>
      </c>
      <c r="D1" s="69"/>
      <c r="E1" s="69"/>
      <c r="F1" s="70"/>
      <c r="G1" s="69"/>
      <c r="H1" s="69"/>
      <c r="I1" s="69"/>
      <c r="J1" s="69"/>
      <c r="K1" s="69"/>
      <c r="L1" s="69"/>
      <c r="M1" s="69"/>
      <c r="N1" s="69"/>
      <c r="O1" s="414"/>
      <c r="P1" s="415"/>
    </row>
    <row r="2" spans="1:16" ht="15" customHeight="1" x14ac:dyDescent="0.3">
      <c r="B2" s="675" t="s">
        <v>390</v>
      </c>
      <c r="C2" s="1239" t="s">
        <v>2460</v>
      </c>
      <c r="D2" s="1239"/>
      <c r="E2" s="1239"/>
      <c r="F2" s="1239"/>
      <c r="G2" s="1240"/>
      <c r="H2" s="68"/>
      <c r="I2" s="68"/>
      <c r="J2" s="68"/>
      <c r="K2" s="68"/>
      <c r="L2" s="68"/>
      <c r="M2" s="68"/>
      <c r="N2" s="68"/>
      <c r="O2" s="414"/>
      <c r="P2" s="415"/>
    </row>
    <row r="3" spans="1:16" ht="13" customHeight="1" x14ac:dyDescent="0.3">
      <c r="B3" s="1309" t="s">
        <v>392</v>
      </c>
      <c r="C3" s="1241" t="s">
        <v>2461</v>
      </c>
      <c r="D3" s="1242"/>
      <c r="E3" s="1242"/>
      <c r="F3" s="1242"/>
      <c r="G3" s="1243"/>
      <c r="H3" s="674"/>
      <c r="I3" s="674"/>
      <c r="J3" s="674"/>
      <c r="K3" s="674"/>
      <c r="L3" s="674"/>
      <c r="M3" s="674"/>
      <c r="N3" s="674"/>
      <c r="O3" s="493"/>
      <c r="P3" s="416"/>
    </row>
    <row r="4" spans="1:16" x14ac:dyDescent="0.3">
      <c r="B4" s="1309"/>
      <c r="C4" s="1244"/>
      <c r="D4" s="1245"/>
      <c r="E4" s="1245"/>
      <c r="F4" s="1245"/>
      <c r="G4" s="1246"/>
      <c r="H4" s="668"/>
      <c r="I4" s="668"/>
      <c r="J4" s="668"/>
      <c r="K4" s="668"/>
      <c r="L4" s="668"/>
      <c r="M4" s="668"/>
      <c r="N4" s="668"/>
      <c r="P4" s="417"/>
    </row>
    <row r="5" spans="1:16" x14ac:dyDescent="0.3">
      <c r="B5" s="1309"/>
      <c r="C5" s="1244"/>
      <c r="D5" s="1245"/>
      <c r="E5" s="1245"/>
      <c r="F5" s="1245"/>
      <c r="G5" s="1246"/>
      <c r="H5" s="668"/>
      <c r="I5" s="668"/>
      <c r="J5" s="668"/>
      <c r="K5" s="668"/>
      <c r="L5" s="668"/>
      <c r="M5" s="668"/>
      <c r="N5" s="668"/>
      <c r="P5" s="417"/>
    </row>
    <row r="6" spans="1:16" x14ac:dyDescent="0.3">
      <c r="B6" s="1309"/>
      <c r="C6" s="1244"/>
      <c r="D6" s="1245"/>
      <c r="E6" s="1245"/>
      <c r="F6" s="1245"/>
      <c r="G6" s="1246"/>
      <c r="H6" s="668"/>
      <c r="I6" s="668"/>
      <c r="J6" s="668"/>
      <c r="K6" s="668"/>
      <c r="L6" s="668"/>
      <c r="M6" s="668"/>
      <c r="N6" s="668"/>
      <c r="P6" s="417"/>
    </row>
    <row r="7" spans="1:16" x14ac:dyDescent="0.3">
      <c r="B7" s="1309"/>
      <c r="C7" s="1247"/>
      <c r="D7" s="1248"/>
      <c r="E7" s="1248"/>
      <c r="F7" s="1248"/>
      <c r="G7" s="1249"/>
      <c r="H7" s="668"/>
      <c r="I7" s="668"/>
      <c r="J7" s="668"/>
      <c r="K7" s="668"/>
      <c r="L7" s="668"/>
      <c r="M7" s="668"/>
      <c r="N7" s="668"/>
      <c r="O7" s="418"/>
      <c r="P7" s="419"/>
    </row>
    <row r="8" spans="1:16" ht="27.25" customHeight="1" x14ac:dyDescent="0.3">
      <c r="B8" s="646" t="s">
        <v>394</v>
      </c>
      <c r="C8" s="1238" t="s">
        <v>737</v>
      </c>
      <c r="D8" s="1239"/>
      <c r="E8" s="1239"/>
      <c r="F8" s="1239"/>
      <c r="G8" s="1240"/>
      <c r="H8" s="68"/>
      <c r="I8" s="68"/>
      <c r="J8" s="68"/>
      <c r="K8" s="68"/>
      <c r="L8" s="68"/>
      <c r="M8" s="68"/>
      <c r="N8" s="68"/>
      <c r="O8" s="414"/>
      <c r="P8" s="415"/>
    </row>
    <row r="9" spans="1:16" ht="14.4" x14ac:dyDescent="0.3">
      <c r="B9" s="646" t="s">
        <v>396</v>
      </c>
      <c r="C9" s="1238" t="s">
        <v>2462</v>
      </c>
      <c r="D9" s="1239"/>
      <c r="E9" s="1239"/>
      <c r="F9" s="1239"/>
      <c r="G9" s="1240"/>
      <c r="H9" s="68"/>
      <c r="I9" s="68"/>
      <c r="J9" s="515"/>
      <c r="K9" s="515"/>
      <c r="L9" s="515"/>
      <c r="M9" s="515"/>
      <c r="N9" s="515"/>
      <c r="O9" s="414"/>
      <c r="P9" s="415"/>
    </row>
    <row r="10" spans="1:16" ht="51.7" hidden="1" customHeight="1" x14ac:dyDescent="0.3">
      <c r="B10" s="646" t="s">
        <v>445</v>
      </c>
      <c r="C10" s="1238" t="s">
        <v>477</v>
      </c>
      <c r="D10" s="1239"/>
      <c r="E10" s="1239"/>
      <c r="F10" s="1239"/>
      <c r="G10" s="1240"/>
      <c r="H10" s="511" t="e">
        <f t="array" ref="H10">_xlfn.TEXTJOIN(", ",TRUE,IF((E14:E100="Y")*(B32:B100&lt;&gt;""),B32:B100,""))</f>
        <v>#N/A</v>
      </c>
      <c r="I10" s="68"/>
      <c r="J10" s="68"/>
      <c r="K10" s="68"/>
      <c r="L10" s="68"/>
      <c r="M10" s="68"/>
      <c r="N10" s="68"/>
      <c r="O10" s="414"/>
      <c r="P10" s="415"/>
    </row>
    <row r="11" spans="1:16" ht="14.4" x14ac:dyDescent="0.3">
      <c r="B11" s="646" t="s">
        <v>398</v>
      </c>
      <c r="C11" s="1238" t="s">
        <v>63</v>
      </c>
      <c r="D11" s="1239"/>
      <c r="E11" s="1239"/>
      <c r="F11" s="1239"/>
      <c r="G11" s="1240"/>
      <c r="H11" s="68"/>
      <c r="I11" s="68"/>
      <c r="J11" s="68"/>
      <c r="K11" s="68"/>
      <c r="L11" s="68"/>
      <c r="M11" s="68"/>
      <c r="N11" s="68"/>
      <c r="O11" s="414"/>
      <c r="P11" s="415"/>
    </row>
    <row r="12" spans="1:16" x14ac:dyDescent="0.3">
      <c r="B12" s="72" t="s">
        <v>1175</v>
      </c>
      <c r="C12" s="73"/>
      <c r="D12" s="73"/>
      <c r="E12" s="73"/>
      <c r="F12" s="73"/>
      <c r="G12" s="74"/>
      <c r="H12" s="75"/>
      <c r="I12" s="75"/>
      <c r="J12" s="75"/>
      <c r="K12" s="75"/>
      <c r="L12" s="75"/>
      <c r="M12" s="75"/>
      <c r="N12" s="352"/>
      <c r="O12" s="414"/>
      <c r="P12" s="415"/>
    </row>
    <row r="13" spans="1:16" ht="43.2" x14ac:dyDescent="0.3">
      <c r="A13" s="269" t="s">
        <v>445</v>
      </c>
      <c r="B13" s="269" t="s">
        <v>402</v>
      </c>
      <c r="C13" s="330" t="s">
        <v>2463</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ht="133.05000000000001" x14ac:dyDescent="0.3">
      <c r="A14" s="404" t="s">
        <v>1180</v>
      </c>
      <c r="B14" s="404" t="s">
        <v>1181</v>
      </c>
      <c r="C14" s="540" t="s">
        <v>805</v>
      </c>
      <c r="D14" s="599" t="s">
        <v>804</v>
      </c>
      <c r="E14" s="599" t="s">
        <v>1264</v>
      </c>
      <c r="F14" s="404" t="s">
        <v>2464</v>
      </c>
      <c r="G14" s="77" t="s">
        <v>1184</v>
      </c>
      <c r="H14" s="404" t="s">
        <v>1327</v>
      </c>
      <c r="I14" s="404" t="s">
        <v>1186</v>
      </c>
      <c r="J14" s="31" t="s">
        <v>1187</v>
      </c>
      <c r="K14" s="404" t="s">
        <v>1188</v>
      </c>
      <c r="L14" s="78" t="s">
        <v>63</v>
      </c>
      <c r="M14" s="78" t="s">
        <v>63</v>
      </c>
      <c r="N14" s="78">
        <v>202</v>
      </c>
      <c r="O14" s="83" t="s">
        <v>1262</v>
      </c>
    </row>
    <row r="15" spans="1:16" ht="157.25" x14ac:dyDescent="0.3">
      <c r="A15" s="80" t="s">
        <v>1328</v>
      </c>
      <c r="B15" s="81" t="s">
        <v>2465</v>
      </c>
      <c r="C15" s="541" t="s">
        <v>805</v>
      </c>
      <c r="D15" s="599" t="s">
        <v>804</v>
      </c>
      <c r="E15" s="599" t="s">
        <v>1264</v>
      </c>
      <c r="F15" s="80" t="s">
        <v>2466</v>
      </c>
      <c r="G15" s="81" t="s">
        <v>324</v>
      </c>
      <c r="H15" s="81" t="s">
        <v>1192</v>
      </c>
      <c r="I15" s="82" t="s">
        <v>1331</v>
      </c>
      <c r="J15" s="83" t="s">
        <v>63</v>
      </c>
      <c r="K15" s="83" t="s">
        <v>63</v>
      </c>
      <c r="L15" s="404" t="s">
        <v>1332</v>
      </c>
      <c r="M15" s="84" t="s">
        <v>1333</v>
      </c>
      <c r="N15" s="78">
        <v>202</v>
      </c>
      <c r="O15" s="39"/>
    </row>
    <row r="16" spans="1:16" ht="217.75" x14ac:dyDescent="0.3">
      <c r="A16" s="404" t="s">
        <v>1334</v>
      </c>
      <c r="B16" s="404" t="s">
        <v>2467</v>
      </c>
      <c r="C16" s="540" t="s">
        <v>805</v>
      </c>
      <c r="D16" s="599" t="s">
        <v>804</v>
      </c>
      <c r="E16" s="599" t="s">
        <v>1264</v>
      </c>
      <c r="F16" s="80" t="s">
        <v>2468</v>
      </c>
      <c r="G16" s="85" t="s">
        <v>1184</v>
      </c>
      <c r="H16" s="86" t="s">
        <v>1337</v>
      </c>
      <c r="I16" s="86" t="s">
        <v>1229</v>
      </c>
      <c r="J16" s="86" t="s">
        <v>63</v>
      </c>
      <c r="K16" s="87" t="s">
        <v>63</v>
      </c>
      <c r="L16" s="404" t="s">
        <v>63</v>
      </c>
      <c r="M16" s="404" t="s">
        <v>63</v>
      </c>
      <c r="N16" s="78">
        <v>202</v>
      </c>
      <c r="O16" s="404" t="s">
        <v>1225</v>
      </c>
    </row>
    <row r="17" spans="1:16" s="822" customFormat="1" ht="157.25" x14ac:dyDescent="0.3">
      <c r="A17" s="690" t="s">
        <v>1334</v>
      </c>
      <c r="B17" s="690" t="s">
        <v>2469</v>
      </c>
      <c r="C17" s="717" t="s">
        <v>805</v>
      </c>
      <c r="D17" s="686" t="s">
        <v>805</v>
      </c>
      <c r="E17" s="821" t="s">
        <v>1182</v>
      </c>
      <c r="F17" s="957" t="s">
        <v>2470</v>
      </c>
      <c r="G17" s="693" t="s">
        <v>336</v>
      </c>
      <c r="H17" s="690" t="s">
        <v>63</v>
      </c>
      <c r="I17" s="694" t="s">
        <v>1229</v>
      </c>
      <c r="J17" s="694" t="s">
        <v>63</v>
      </c>
      <c r="K17" s="706" t="s">
        <v>63</v>
      </c>
      <c r="L17" s="706" t="s">
        <v>63</v>
      </c>
      <c r="M17" s="690" t="s">
        <v>63</v>
      </c>
      <c r="N17" s="690">
        <v>202</v>
      </c>
      <c r="O17" s="690" t="s">
        <v>1225</v>
      </c>
    </row>
    <row r="18" spans="1:16" s="822" customFormat="1" ht="193.55" x14ac:dyDescent="0.3">
      <c r="A18" s="690" t="s">
        <v>1334</v>
      </c>
      <c r="B18" s="690" t="s">
        <v>2471</v>
      </c>
      <c r="C18" s="717" t="s">
        <v>805</v>
      </c>
      <c r="D18" s="686" t="s">
        <v>805</v>
      </c>
      <c r="E18" s="821" t="s">
        <v>1207</v>
      </c>
      <c r="F18" s="692" t="s">
        <v>2472</v>
      </c>
      <c r="G18" s="693" t="s">
        <v>338</v>
      </c>
      <c r="H18" s="690" t="s">
        <v>1234</v>
      </c>
      <c r="I18" s="694" t="s">
        <v>1229</v>
      </c>
      <c r="J18" s="694" t="s">
        <v>63</v>
      </c>
      <c r="K18" s="706" t="s">
        <v>63</v>
      </c>
      <c r="L18" s="706" t="s">
        <v>63</v>
      </c>
      <c r="M18" s="690" t="s">
        <v>63</v>
      </c>
      <c r="N18" s="690">
        <v>202</v>
      </c>
      <c r="O18" s="690"/>
    </row>
    <row r="19" spans="1:16" s="822" customFormat="1" ht="108.9" x14ac:dyDescent="0.3">
      <c r="A19" s="690" t="s">
        <v>1342</v>
      </c>
      <c r="B19" s="690" t="s">
        <v>1343</v>
      </c>
      <c r="C19" s="717" t="s">
        <v>805</v>
      </c>
      <c r="D19" s="686" t="s">
        <v>805</v>
      </c>
      <c r="E19" s="821" t="s">
        <v>1182</v>
      </c>
      <c r="F19" s="692" t="s">
        <v>1344</v>
      </c>
      <c r="G19" s="693" t="s">
        <v>326</v>
      </c>
      <c r="H19" s="690" t="s">
        <v>63</v>
      </c>
      <c r="I19" s="690" t="s">
        <v>1345</v>
      </c>
      <c r="J19" s="694" t="s">
        <v>63</v>
      </c>
      <c r="K19" s="690" t="s">
        <v>63</v>
      </c>
      <c r="L19" s="690" t="s">
        <v>63</v>
      </c>
      <c r="M19" s="690" t="s">
        <v>63</v>
      </c>
      <c r="N19" s="690">
        <v>202</v>
      </c>
      <c r="O19" s="683" t="s">
        <v>1239</v>
      </c>
    </row>
    <row r="20" spans="1:16" s="822" customFormat="1" ht="108.9" x14ac:dyDescent="0.3">
      <c r="A20" s="690" t="s">
        <v>1342</v>
      </c>
      <c r="B20" s="690" t="s">
        <v>1347</v>
      </c>
      <c r="C20" s="717" t="s">
        <v>805</v>
      </c>
      <c r="D20" s="686" t="s">
        <v>805</v>
      </c>
      <c r="E20" s="821" t="s">
        <v>1182</v>
      </c>
      <c r="F20" s="692" t="s">
        <v>1348</v>
      </c>
      <c r="G20" s="839" t="s">
        <v>328</v>
      </c>
      <c r="H20" s="690" t="s">
        <v>63</v>
      </c>
      <c r="I20" s="690" t="s">
        <v>1345</v>
      </c>
      <c r="J20" s="694" t="s">
        <v>63</v>
      </c>
      <c r="K20" s="690" t="s">
        <v>63</v>
      </c>
      <c r="L20" s="694" t="s">
        <v>63</v>
      </c>
      <c r="M20" s="690" t="s">
        <v>63</v>
      </c>
      <c r="N20" s="716">
        <v>202</v>
      </c>
      <c r="O20" s="683" t="s">
        <v>1239</v>
      </c>
    </row>
    <row r="21" spans="1:16" s="822" customFormat="1" ht="121" x14ac:dyDescent="0.3">
      <c r="A21" s="690" t="s">
        <v>1342</v>
      </c>
      <c r="B21" s="690" t="s">
        <v>1349</v>
      </c>
      <c r="C21" s="717" t="s">
        <v>805</v>
      </c>
      <c r="D21" s="686" t="s">
        <v>805</v>
      </c>
      <c r="E21" s="821" t="s">
        <v>1182</v>
      </c>
      <c r="F21" s="692" t="s">
        <v>1350</v>
      </c>
      <c r="G21" s="693" t="s">
        <v>798</v>
      </c>
      <c r="H21" s="690" t="s">
        <v>63</v>
      </c>
      <c r="I21" s="690" t="s">
        <v>1351</v>
      </c>
      <c r="J21" s="694" t="s">
        <v>63</v>
      </c>
      <c r="K21" s="690" t="s">
        <v>63</v>
      </c>
      <c r="L21" s="694" t="s">
        <v>63</v>
      </c>
      <c r="M21" s="690" t="s">
        <v>63</v>
      </c>
      <c r="N21" s="690">
        <v>202</v>
      </c>
      <c r="O21" s="683" t="s">
        <v>1239</v>
      </c>
    </row>
    <row r="22" spans="1:16" s="822" customFormat="1" ht="108.9" x14ac:dyDescent="0.3">
      <c r="A22" s="696">
        <v>2.2999999999999998</v>
      </c>
      <c r="B22" s="697" t="s">
        <v>1751</v>
      </c>
      <c r="C22" s="755" t="s">
        <v>805</v>
      </c>
      <c r="D22" s="686" t="s">
        <v>805</v>
      </c>
      <c r="E22" s="821" t="s">
        <v>1182</v>
      </c>
      <c r="F22" s="698" t="s">
        <v>1353</v>
      </c>
      <c r="G22" s="699" t="s">
        <v>1184</v>
      </c>
      <c r="H22" s="700" t="s">
        <v>1354</v>
      </c>
      <c r="I22" s="701" t="s">
        <v>1355</v>
      </c>
      <c r="J22" s="700" t="s">
        <v>63</v>
      </c>
      <c r="K22" s="702" t="s">
        <v>63</v>
      </c>
      <c r="L22" s="700" t="s">
        <v>63</v>
      </c>
      <c r="M22" s="702" t="s">
        <v>63</v>
      </c>
      <c r="N22" s="703" t="s">
        <v>63</v>
      </c>
      <c r="O22" s="683" t="s">
        <v>1239</v>
      </c>
    </row>
    <row r="23" spans="1:16" ht="157.25" x14ac:dyDescent="0.3">
      <c r="A23" s="404" t="s">
        <v>1356</v>
      </c>
      <c r="B23" s="404" t="s">
        <v>2473</v>
      </c>
      <c r="C23" s="540" t="s">
        <v>805</v>
      </c>
      <c r="D23" s="599" t="s">
        <v>804</v>
      </c>
      <c r="E23" s="676" t="s">
        <v>1182</v>
      </c>
      <c r="F23" s="80" t="s">
        <v>1443</v>
      </c>
      <c r="G23" s="85" t="s">
        <v>324</v>
      </c>
      <c r="H23" s="86" t="s">
        <v>1359</v>
      </c>
      <c r="I23" s="86" t="s">
        <v>1216</v>
      </c>
      <c r="J23" s="86" t="s">
        <v>63</v>
      </c>
      <c r="K23" s="88" t="s">
        <v>63</v>
      </c>
      <c r="L23" s="404" t="s">
        <v>1360</v>
      </c>
      <c r="M23" s="404" t="s">
        <v>1361</v>
      </c>
      <c r="N23" s="404">
        <v>202</v>
      </c>
      <c r="O23" s="404"/>
    </row>
    <row r="24" spans="1:16" s="331" customFormat="1" ht="133.05000000000001" x14ac:dyDescent="0.3">
      <c r="A24" s="297" t="s">
        <v>1205</v>
      </c>
      <c r="B24" s="297" t="s">
        <v>2440</v>
      </c>
      <c r="C24" s="542" t="s">
        <v>804</v>
      </c>
      <c r="D24" s="541" t="s">
        <v>804</v>
      </c>
      <c r="E24" s="541" t="s">
        <v>1207</v>
      </c>
      <c r="F24" s="298" t="s">
        <v>2441</v>
      </c>
      <c r="G24" s="299" t="s">
        <v>352</v>
      </c>
      <c r="H24" s="297" t="s">
        <v>1261</v>
      </c>
      <c r="I24" s="297" t="s">
        <v>1224</v>
      </c>
      <c r="J24" s="300" t="s">
        <v>63</v>
      </c>
      <c r="K24" s="297" t="s">
        <v>63</v>
      </c>
      <c r="L24" s="93" t="s">
        <v>63</v>
      </c>
      <c r="M24" s="93" t="s">
        <v>63</v>
      </c>
      <c r="N24" s="297" t="s">
        <v>63</v>
      </c>
      <c r="O24" s="93"/>
    </row>
    <row r="25" spans="1:16" ht="266.14999999999998" x14ac:dyDescent="0.3">
      <c r="A25" s="297" t="s">
        <v>2474</v>
      </c>
      <c r="B25" s="404" t="s">
        <v>2475</v>
      </c>
      <c r="C25" s="542" t="s">
        <v>805</v>
      </c>
      <c r="D25" s="689" t="s">
        <v>804</v>
      </c>
      <c r="E25" s="658" t="s">
        <v>1207</v>
      </c>
      <c r="F25" s="80" t="s">
        <v>2476</v>
      </c>
      <c r="G25" s="298" t="s">
        <v>324</v>
      </c>
      <c r="H25" s="86" t="s">
        <v>1378</v>
      </c>
      <c r="I25" s="301" t="s">
        <v>2477</v>
      </c>
      <c r="J25" s="298" t="s">
        <v>63</v>
      </c>
      <c r="K25" s="298" t="s">
        <v>63</v>
      </c>
      <c r="L25" s="297" t="s">
        <v>2478</v>
      </c>
      <c r="M25" s="297" t="s">
        <v>1381</v>
      </c>
      <c r="N25" s="297">
        <v>202</v>
      </c>
      <c r="O25" s="827"/>
    </row>
    <row r="26" spans="1:16" s="87" customFormat="1" ht="133.05000000000001" x14ac:dyDescent="0.3">
      <c r="A26" s="404" t="s">
        <v>1382</v>
      </c>
      <c r="B26" s="404" t="s">
        <v>2479</v>
      </c>
      <c r="C26" s="540" t="s">
        <v>805</v>
      </c>
      <c r="D26" s="317" t="s">
        <v>804</v>
      </c>
      <c r="E26" s="317" t="s">
        <v>1182</v>
      </c>
      <c r="F26" s="80" t="s">
        <v>1405</v>
      </c>
      <c r="G26" s="85" t="s">
        <v>1184</v>
      </c>
      <c r="H26" s="86" t="s">
        <v>1209</v>
      </c>
      <c r="I26" s="86" t="s">
        <v>1229</v>
      </c>
      <c r="J26" s="86" t="s">
        <v>63</v>
      </c>
      <c r="K26" s="87" t="s">
        <v>63</v>
      </c>
      <c r="L26" s="404" t="s">
        <v>63</v>
      </c>
      <c r="M26" s="404" t="s">
        <v>63</v>
      </c>
      <c r="N26" s="78">
        <v>202</v>
      </c>
      <c r="O26" s="404" t="s">
        <v>1225</v>
      </c>
    </row>
    <row r="27" spans="1:16" s="695" customFormat="1" ht="133.05000000000001" x14ac:dyDescent="0.3">
      <c r="A27" s="690" t="s">
        <v>1382</v>
      </c>
      <c r="B27" s="690" t="s">
        <v>2480</v>
      </c>
      <c r="C27" s="717" t="s">
        <v>805</v>
      </c>
      <c r="D27" s="691" t="s">
        <v>805</v>
      </c>
      <c r="E27" s="691" t="s">
        <v>1182</v>
      </c>
      <c r="F27" s="692" t="s">
        <v>1406</v>
      </c>
      <c r="G27" s="693" t="s">
        <v>336</v>
      </c>
      <c r="H27" s="690" t="s">
        <v>63</v>
      </c>
      <c r="I27" s="694" t="s">
        <v>1229</v>
      </c>
      <c r="J27" s="694" t="s">
        <v>63</v>
      </c>
      <c r="K27" s="706" t="s">
        <v>63</v>
      </c>
      <c r="L27" s="706" t="s">
        <v>63</v>
      </c>
      <c r="M27" s="690" t="s">
        <v>63</v>
      </c>
      <c r="N27" s="690">
        <v>202</v>
      </c>
      <c r="O27" s="690" t="s">
        <v>1225</v>
      </c>
    </row>
    <row r="28" spans="1:16" s="87" customFormat="1" ht="108.9" x14ac:dyDescent="0.3">
      <c r="A28" s="404" t="s">
        <v>1387</v>
      </c>
      <c r="B28" s="404" t="s">
        <v>2481</v>
      </c>
      <c r="C28" s="540" t="s">
        <v>804</v>
      </c>
      <c r="D28" s="317" t="s">
        <v>1389</v>
      </c>
      <c r="E28" s="317" t="s">
        <v>1207</v>
      </c>
      <c r="F28" s="80" t="s">
        <v>1407</v>
      </c>
      <c r="G28" s="77" t="s">
        <v>1391</v>
      </c>
      <c r="H28" s="404" t="s">
        <v>1392</v>
      </c>
      <c r="I28" s="86" t="s">
        <v>1229</v>
      </c>
      <c r="J28" s="86" t="s">
        <v>63</v>
      </c>
      <c r="K28" s="88" t="s">
        <v>63</v>
      </c>
      <c r="L28" s="88" t="s">
        <v>63</v>
      </c>
      <c r="M28" s="404" t="s">
        <v>63</v>
      </c>
      <c r="N28" s="404">
        <v>202</v>
      </c>
      <c r="O28" s="404"/>
    </row>
    <row r="29" spans="1:16" s="54" customFormat="1" ht="121" x14ac:dyDescent="0.3">
      <c r="A29" s="47" t="s">
        <v>1205</v>
      </c>
      <c r="B29" s="47" t="s">
        <v>2448</v>
      </c>
      <c r="C29" s="600" t="s">
        <v>804</v>
      </c>
      <c r="D29" s="599" t="s">
        <v>804</v>
      </c>
      <c r="E29" s="599" t="s">
        <v>1207</v>
      </c>
      <c r="F29" s="49" t="s">
        <v>2482</v>
      </c>
      <c r="G29" s="48" t="s">
        <v>352</v>
      </c>
      <c r="H29" s="47" t="s">
        <v>2449</v>
      </c>
      <c r="I29" s="48" t="s">
        <v>2450</v>
      </c>
      <c r="J29" s="31" t="s">
        <v>1187</v>
      </c>
      <c r="K29" s="47" t="s">
        <v>1211</v>
      </c>
      <c r="L29" s="56" t="s">
        <v>63</v>
      </c>
      <c r="M29" s="56" t="s">
        <v>63</v>
      </c>
      <c r="N29" s="47">
        <v>202</v>
      </c>
      <c r="O29" s="56"/>
    </row>
    <row r="30" spans="1:16" s="331" customFormat="1" ht="266.14999999999998" x14ac:dyDescent="0.3">
      <c r="A30" s="297" t="s">
        <v>2451</v>
      </c>
      <c r="B30" s="297" t="s">
        <v>2452</v>
      </c>
      <c r="C30" s="542" t="s">
        <v>805</v>
      </c>
      <c r="D30" s="541" t="s">
        <v>804</v>
      </c>
      <c r="E30" s="541" t="s">
        <v>1207</v>
      </c>
      <c r="F30" s="298" t="s">
        <v>2483</v>
      </c>
      <c r="G30" s="299" t="s">
        <v>324</v>
      </c>
      <c r="H30" s="301" t="s">
        <v>1378</v>
      </c>
      <c r="I30" s="297" t="s">
        <v>2454</v>
      </c>
      <c r="J30" s="301" t="s">
        <v>63</v>
      </c>
      <c r="K30" s="297" t="s">
        <v>63</v>
      </c>
      <c r="L30" s="297" t="s">
        <v>1360</v>
      </c>
      <c r="M30" s="297" t="s">
        <v>2455</v>
      </c>
      <c r="N30" s="297" t="s">
        <v>63</v>
      </c>
      <c r="O30" s="93"/>
    </row>
    <row r="31" spans="1:16" s="87" customFormat="1" ht="121" x14ac:dyDescent="0.3">
      <c r="A31" s="67" t="s">
        <v>2456</v>
      </c>
      <c r="B31" s="404" t="s">
        <v>2457</v>
      </c>
      <c r="C31" s="540" t="s">
        <v>804</v>
      </c>
      <c r="D31" s="317" t="s">
        <v>804</v>
      </c>
      <c r="E31" s="317" t="s">
        <v>1207</v>
      </c>
      <c r="F31" s="404" t="s">
        <v>2458</v>
      </c>
      <c r="G31" s="77" t="s">
        <v>352</v>
      </c>
      <c r="H31" s="404" t="s">
        <v>2459</v>
      </c>
      <c r="I31" s="404" t="s">
        <v>1229</v>
      </c>
      <c r="J31" s="86" t="s">
        <v>63</v>
      </c>
      <c r="K31" s="404" t="s">
        <v>63</v>
      </c>
      <c r="L31" s="404" t="s">
        <v>63</v>
      </c>
      <c r="M31" s="404" t="s">
        <v>63</v>
      </c>
      <c r="N31" s="404">
        <v>202</v>
      </c>
      <c r="O31" s="290"/>
    </row>
    <row r="32" spans="1:16" x14ac:dyDescent="0.3">
      <c r="B32" s="499"/>
      <c r="C32" s="499"/>
      <c r="D32" s="499"/>
      <c r="E32" s="499"/>
      <c r="F32" s="499"/>
      <c r="G32" s="499"/>
      <c r="H32" s="499"/>
      <c r="I32" s="499"/>
      <c r="J32" s="499"/>
      <c r="K32" s="499"/>
      <c r="L32" s="499"/>
      <c r="M32" s="499"/>
      <c r="N32" s="499"/>
      <c r="O32" s="499"/>
      <c r="P32" s="499"/>
    </row>
    <row r="33" spans="2:16" x14ac:dyDescent="0.3">
      <c r="B33" s="499"/>
      <c r="C33" s="499"/>
      <c r="D33" s="499"/>
      <c r="E33" s="499"/>
      <c r="F33" s="499"/>
      <c r="G33" s="499"/>
      <c r="H33" s="499"/>
      <c r="I33" s="499"/>
      <c r="J33" s="499"/>
      <c r="K33" s="499"/>
      <c r="L33" s="499"/>
      <c r="M33" s="499"/>
      <c r="N33" s="499"/>
      <c r="O33" s="499"/>
      <c r="P33" s="499"/>
    </row>
    <row r="34" spans="2:16" s="55" customFormat="1" ht="28.8" x14ac:dyDescent="0.3">
      <c r="B34" s="330" t="s">
        <v>431</v>
      </c>
      <c r="C34" s="269" t="s">
        <v>433</v>
      </c>
      <c r="D34" s="330" t="s">
        <v>435</v>
      </c>
      <c r="E34" s="598" t="s">
        <v>1201</v>
      </c>
      <c r="F34" s="597" t="s">
        <v>437</v>
      </c>
      <c r="G34" s="596" t="s">
        <v>368</v>
      </c>
      <c r="H34" s="598" t="s">
        <v>360</v>
      </c>
      <c r="I34" s="330"/>
      <c r="J34" s="330"/>
      <c r="K34" s="269"/>
      <c r="L34" s="58"/>
      <c r="M34" s="58"/>
      <c r="N34" s="58"/>
      <c r="O34" s="604"/>
      <c r="P34" s="604"/>
    </row>
    <row r="35" spans="2:16" s="54" customFormat="1" ht="24.2" x14ac:dyDescent="0.3">
      <c r="B35" s="599">
        <v>1</v>
      </c>
      <c r="C35" s="325" t="str" cm="1">
        <f t="array" ref="C35">IFERROR(INDEX('List of Test Cases'!C:C,SMALL(IF('List of Test Cases'!E:E=$C$1,ROW('List of Test Cases'!E:E) - ROW(INDEX('List of Test Cases'!E:E,1,1))+1),B35)),"")</f>
        <v>ET-G013-SROF-L1</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ET-G013</v>
      </c>
      <c r="F35" s="56" t="str" cm="1">
        <f t="array" ref="F35">IF($C35="","",INDEX('List of Test Cases'!C:C,MATCH(CONCATENATE($C35,$C$1),'List of Test Cases'!$Q:$Q,0),))</f>
        <v>ET-G013-SROF-L1</v>
      </c>
      <c r="G35" s="56" t="str" cm="1">
        <f t="array" aca="1" ref="G35" ca="1">IF($C35="","",INDEX('List of Test Cases'!G:G,MATCH(CONCATENATE($C35,$C$1),'List of Test Cases'!$Q:$Q,0),))</f>
        <v>Switch Request Objection Failure in CSS - Gas (Losing) (1 Day(s))</v>
      </c>
      <c r="H35" s="56" t="str" cm="1">
        <f t="array" ref="H35">IF($C35="","",INDEX('List of Test Cases'!A:A,MATCH(CONCATENATE($C35,$C$1),'List of Test Cases'!$Q:$Q,0),))</f>
        <v>Switch Request Objection Failure - LOSE</v>
      </c>
      <c r="I35" s="601"/>
      <c r="J35" s="601"/>
      <c r="K35" s="47"/>
      <c r="L35" s="47"/>
      <c r="M35" s="47"/>
      <c r="N35" s="47"/>
      <c r="O35" s="56"/>
      <c r="P35" s="56"/>
    </row>
    <row r="36" spans="2:16" s="55" customFormat="1" ht="24.2" x14ac:dyDescent="0.3">
      <c r="B36" s="602">
        <v>2</v>
      </c>
      <c r="C36" s="325" t="str" cm="1">
        <f t="array" ref="C36">IFERROR(INDEX('List of Test Cases'!C:C,SMALL(IF('List of Test Cases'!E:E=$C$1,ROW('List of Test Cases'!E:E) - ROW(INDEX('List of Test Cases'!E:E,1,1))+1),B36)),"")</f>
        <v>ET-G013-SROF-L2</v>
      </c>
      <c r="D36" s="600" t="str" cm="1">
        <f t="array" aca="1" ref="D36" ca="1">IF(C36="","",HYPERLINK("#"&amp;CELL("address",INDEX('List of Test Cases'!C:C,MATCH(CONCATENATE(C36,C$1),'List of Test Cases'!Q:Q,0))),"View Test Case"))</f>
        <v>View Test Case</v>
      </c>
      <c r="E36" s="56" t="str" cm="1">
        <f t="array" ref="E36">IF($C36="","",INDEX('List of Test Cases'!B:B,MATCH(CONCATENATE($C36,$C$1),'List of Test Cases'!$Q:$Q,0),))</f>
        <v>ET-G013</v>
      </c>
      <c r="F36" s="56" t="str" cm="1">
        <f t="array" ref="F36">IF($C36="","",INDEX('List of Test Cases'!C:C,MATCH(CONCATENATE($C36,$C$1),'List of Test Cases'!$Q:$Q,0),))</f>
        <v>ET-G013-SROF-L2</v>
      </c>
      <c r="G36" s="56" t="str" cm="1">
        <f t="array" aca="1" ref="G36" ca="1">IF($C36="","",INDEX('List of Test Cases'!G:G,MATCH(CONCATENATE($C36,$C$1),'List of Test Cases'!$Q:$Q,0),))</f>
        <v>Switch Request Objection Failure in CSS - Gas (Losing) (OFAF, 1 Day(s))</v>
      </c>
      <c r="H36" s="56" t="str" cm="1">
        <f t="array" ref="H36">IF($C36="","",INDEX('List of Test Cases'!A:A,MATCH(CONCATENATE($C36,$C$1),'List of Test Cases'!$Q:$Q,0),))</f>
        <v>Switch Request Objection Failure - LOSE</v>
      </c>
      <c r="I36" s="601"/>
      <c r="J36" s="601"/>
      <c r="K36" s="47"/>
      <c r="L36" s="47"/>
      <c r="M36" s="47"/>
      <c r="N36" s="47"/>
      <c r="O36" s="56"/>
      <c r="P36" s="56"/>
    </row>
    <row r="37" spans="2:16" s="55" customFormat="1" ht="13.85" x14ac:dyDescent="0.3">
      <c r="B37" s="602">
        <v>3</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42" customFormat="1" ht="13.85" x14ac:dyDescent="0.25">
      <c r="B38" s="603">
        <v>4</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42" customFormat="1" ht="13.85" x14ac:dyDescent="0.25">
      <c r="B39" s="603">
        <v>5</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6</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7</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8</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9</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10</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11</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12</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13</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14</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15</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16</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17</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18</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19</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20</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21</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22</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23</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24</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25</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26</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27</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28</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29</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30</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31</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32</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33</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34</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35</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36</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37</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38</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39</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40</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41</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42</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43</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44</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45</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46</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47</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48</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s="71" customFormat="1" ht="12.1" x14ac:dyDescent="0.25">
      <c r="B83" s="603">
        <v>49</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s="71" customFormat="1" ht="12.1" x14ac:dyDescent="0.25">
      <c r="B84" s="603">
        <v>50</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sheetData>
  <autoFilter ref="B13:P13" xr:uid="{444566F9-19CE-4A4F-9E8B-BB54E72BBE8B}"/>
  <mergeCells count="7">
    <mergeCell ref="C10:G10"/>
    <mergeCell ref="C11:G11"/>
    <mergeCell ref="B3:B7"/>
    <mergeCell ref="C2:G2"/>
    <mergeCell ref="C3:G7"/>
    <mergeCell ref="C8:G8"/>
    <mergeCell ref="C9:G9"/>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1FF1D8-BCED-4351-987C-B04E0C915326}">
          <x14:formula1>
            <xm:f>'C:\Users\KrantiNaik\Library\Containers\com.microsoft.Excel\Data\Documents\4360A61E\[SIT Test Scenarios Master List v0.16.xlsx]Priority'!#REF!</xm:f>
          </x14:formula1>
          <xm:sqref>H34:I34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2AB00-C427-4A64-A54D-A2243F8F1C4A}">
  <dimension ref="A1:P87"/>
  <sheetViews>
    <sheetView workbookViewId="0">
      <pane xSplit="7" topLeftCell="H1" activePane="topRight" state="frozen"/>
      <selection pane="topRight" activeCell="C1" sqref="C1"/>
    </sheetView>
  </sheetViews>
  <sheetFormatPr defaultColWidth="9.109375" defaultRowHeight="20.3" customHeight="1" x14ac:dyDescent="0.25"/>
  <cols>
    <col min="1" max="1" width="0" style="885" hidden="1" customWidth="1"/>
    <col min="2" max="2" width="19.33203125" style="885" customWidth="1"/>
    <col min="3" max="3" width="42.5546875" style="885" customWidth="1"/>
    <col min="4" max="4" width="13.5546875" style="885" bestFit="1" customWidth="1"/>
    <col min="5" max="5" width="12" style="885" bestFit="1" customWidth="1"/>
    <col min="6" max="6" width="15.33203125" style="885" bestFit="1" customWidth="1"/>
    <col min="7" max="7" width="57.6640625" style="885" customWidth="1"/>
    <col min="8" max="8" width="22.88671875" style="885" bestFit="1" customWidth="1"/>
    <col min="9" max="9" width="41.109375" style="885" customWidth="1"/>
    <col min="10" max="10" width="39" style="885" customWidth="1"/>
    <col min="11" max="11" width="20.5546875" style="885" bestFit="1" customWidth="1"/>
    <col min="12" max="12" width="31.33203125" style="885" bestFit="1" customWidth="1"/>
    <col min="13" max="13" width="27.5546875" style="885" bestFit="1" customWidth="1"/>
    <col min="14" max="14" width="35.44140625" style="885" bestFit="1" customWidth="1"/>
    <col min="15" max="15" width="20.6640625" style="885" customWidth="1"/>
    <col min="16" max="16" width="41.5546875" style="885" customWidth="1"/>
    <col min="17" max="16384" width="9.109375" style="885"/>
  </cols>
  <sheetData>
    <row r="1" spans="1:16" ht="36" customHeight="1" x14ac:dyDescent="0.25">
      <c r="B1" s="646" t="s">
        <v>388</v>
      </c>
      <c r="C1" s="879" t="s">
        <v>1117</v>
      </c>
      <c r="D1" s="880"/>
      <c r="E1" s="881"/>
      <c r="F1" s="882"/>
      <c r="G1" s="881"/>
      <c r="H1" s="881"/>
      <c r="I1" s="881"/>
      <c r="J1" s="881"/>
      <c r="K1" s="881"/>
      <c r="L1" s="881"/>
      <c r="M1" s="881"/>
      <c r="N1" s="883"/>
      <c r="O1" s="883"/>
      <c r="P1" s="884"/>
    </row>
    <row r="2" spans="1:16" ht="15" customHeight="1" x14ac:dyDescent="0.25">
      <c r="B2" s="646" t="s">
        <v>390</v>
      </c>
      <c r="C2" s="1337" t="s">
        <v>2484</v>
      </c>
      <c r="D2" s="1338"/>
      <c r="E2" s="1338"/>
      <c r="F2" s="1338"/>
      <c r="G2" s="1338"/>
      <c r="H2" s="881"/>
      <c r="I2" s="881"/>
      <c r="J2" s="881"/>
      <c r="K2" s="881"/>
      <c r="L2" s="881"/>
      <c r="M2" s="881"/>
      <c r="N2" s="883"/>
      <c r="O2" s="883"/>
      <c r="P2" s="884"/>
    </row>
    <row r="3" spans="1:16" ht="11.95" customHeight="1" x14ac:dyDescent="0.25">
      <c r="B3" s="1309" t="s">
        <v>392</v>
      </c>
      <c r="C3" s="1339" t="s">
        <v>2485</v>
      </c>
      <c r="D3" s="1340"/>
      <c r="E3" s="1340"/>
      <c r="F3" s="1340"/>
      <c r="G3" s="1340"/>
      <c r="H3" s="886"/>
      <c r="I3" s="886"/>
      <c r="J3" s="886"/>
      <c r="K3" s="886"/>
      <c r="L3" s="886"/>
      <c r="M3" s="886"/>
      <c r="N3" s="887"/>
      <c r="O3" s="887"/>
      <c r="P3" s="888"/>
    </row>
    <row r="4" spans="1:16" ht="12.1" x14ac:dyDescent="0.25">
      <c r="B4" s="1310"/>
      <c r="C4" s="1341"/>
      <c r="D4" s="1342"/>
      <c r="E4" s="1342"/>
      <c r="F4" s="1342"/>
      <c r="G4" s="1342"/>
      <c r="H4" s="889"/>
      <c r="I4" s="889"/>
      <c r="J4" s="889"/>
      <c r="K4" s="889"/>
      <c r="L4" s="889"/>
      <c r="M4" s="889"/>
      <c r="N4" s="890"/>
      <c r="O4" s="890"/>
      <c r="P4" s="891"/>
    </row>
    <row r="5" spans="1:16" ht="11.95" customHeight="1" x14ac:dyDescent="0.25">
      <c r="B5" s="1310"/>
      <c r="C5" s="1341"/>
      <c r="D5" s="1342"/>
      <c r="E5" s="1342"/>
      <c r="F5" s="1342"/>
      <c r="G5" s="1342"/>
      <c r="H5" s="889"/>
      <c r="I5" s="889"/>
      <c r="J5" s="889"/>
      <c r="K5" s="889"/>
      <c r="L5" s="889"/>
      <c r="M5" s="892"/>
    </row>
    <row r="6" spans="1:16" ht="11.95" customHeight="1" x14ac:dyDescent="0.25">
      <c r="B6" s="1310"/>
      <c r="C6" s="1341"/>
      <c r="D6" s="1342"/>
      <c r="E6" s="1342"/>
      <c r="F6" s="1342"/>
      <c r="G6" s="1342"/>
      <c r="H6" s="889"/>
      <c r="I6" s="889"/>
      <c r="J6" s="889"/>
      <c r="K6" s="889"/>
      <c r="L6" s="889"/>
      <c r="M6" s="892"/>
    </row>
    <row r="7" spans="1:16" ht="11.95" customHeight="1" x14ac:dyDescent="0.25">
      <c r="B7" s="1311"/>
      <c r="C7" s="1343"/>
      <c r="D7" s="1344"/>
      <c r="E7" s="1344"/>
      <c r="F7" s="1344"/>
      <c r="G7" s="1344"/>
      <c r="H7" s="893"/>
      <c r="I7" s="893"/>
      <c r="J7" s="893"/>
      <c r="K7" s="893"/>
      <c r="L7" s="893"/>
      <c r="M7" s="894"/>
    </row>
    <row r="8" spans="1:16" ht="39.049999999999997" customHeight="1" x14ac:dyDescent="0.25">
      <c r="B8" s="646" t="s">
        <v>394</v>
      </c>
      <c r="C8" s="1337" t="s">
        <v>2486</v>
      </c>
      <c r="D8" s="1338"/>
      <c r="E8" s="1338"/>
      <c r="F8" s="1338"/>
      <c r="G8" s="1338"/>
      <c r="H8" s="881"/>
      <c r="I8" s="881"/>
      <c r="J8" s="881"/>
      <c r="K8" s="881"/>
      <c r="L8" s="881"/>
      <c r="M8" s="881"/>
      <c r="N8" s="883"/>
      <c r="O8" s="883"/>
      <c r="P8" s="884"/>
    </row>
    <row r="9" spans="1:16" ht="14.4" x14ac:dyDescent="0.25">
      <c r="B9" s="646" t="s">
        <v>396</v>
      </c>
      <c r="C9" s="1337" t="s">
        <v>63</v>
      </c>
      <c r="D9" s="1338"/>
      <c r="E9" s="1338"/>
      <c r="F9" s="1338"/>
      <c r="G9" s="1338"/>
      <c r="H9" s="880"/>
      <c r="I9" s="880"/>
      <c r="J9" s="895"/>
      <c r="K9" s="895"/>
      <c r="L9" s="895"/>
      <c r="M9" s="895"/>
      <c r="N9" s="883"/>
      <c r="O9" s="883"/>
      <c r="P9" s="884"/>
    </row>
    <row r="10" spans="1:16" ht="28.8" hidden="1" x14ac:dyDescent="0.25">
      <c r="B10" s="646" t="s">
        <v>445</v>
      </c>
      <c r="C10" s="1337" t="s">
        <v>743</v>
      </c>
      <c r="D10" s="1338"/>
      <c r="E10" s="1338"/>
      <c r="F10" s="1338"/>
      <c r="G10" s="1338"/>
      <c r="H10" s="881" t="e" cm="1">
        <f t="array" ref="H10">_xlfn.TEXTJOIN(", ",TRUE,IF((E14:E101="Y")*(B35:B101&lt;&gt;""),B35:B101,""))</f>
        <v>#N/A</v>
      </c>
      <c r="I10" s="881"/>
      <c r="J10" s="881"/>
      <c r="K10" s="881"/>
      <c r="L10" s="881"/>
      <c r="M10" s="881"/>
      <c r="N10" s="883"/>
      <c r="O10" s="883"/>
      <c r="P10" s="884"/>
    </row>
    <row r="11" spans="1:16" ht="14.4" x14ac:dyDescent="0.25">
      <c r="B11" s="646" t="s">
        <v>398</v>
      </c>
      <c r="C11" s="1337" t="s">
        <v>63</v>
      </c>
      <c r="D11" s="1338"/>
      <c r="E11" s="1338"/>
      <c r="F11" s="1338"/>
      <c r="G11" s="1338"/>
      <c r="H11" s="881"/>
      <c r="I11" s="881"/>
      <c r="J11" s="881"/>
      <c r="K11" s="881"/>
      <c r="L11" s="881"/>
      <c r="M11" s="886"/>
      <c r="N11" s="883"/>
      <c r="O11" s="883"/>
      <c r="P11" s="884"/>
    </row>
    <row r="12" spans="1:16" ht="12.1" x14ac:dyDescent="0.25">
      <c r="B12" s="896" t="s">
        <v>1175</v>
      </c>
      <c r="C12" s="896"/>
      <c r="D12" s="896"/>
      <c r="E12" s="896"/>
      <c r="F12" s="896"/>
      <c r="G12" s="897"/>
      <c r="H12" s="898"/>
      <c r="I12" s="898"/>
      <c r="J12" s="898"/>
      <c r="K12" s="898"/>
      <c r="L12" s="899"/>
      <c r="M12" s="900"/>
      <c r="N12" s="900"/>
      <c r="O12" s="883"/>
      <c r="P12" s="884"/>
    </row>
    <row r="13" spans="1:16" s="901"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2487</v>
      </c>
      <c r="O13" s="269" t="s">
        <v>322</v>
      </c>
    </row>
    <row r="14" spans="1:16" s="909" customFormat="1" ht="133.05000000000001" x14ac:dyDescent="0.3">
      <c r="A14" s="902" t="s">
        <v>1180</v>
      </c>
      <c r="B14" s="902" t="s">
        <v>2488</v>
      </c>
      <c r="C14" s="903" t="s">
        <v>804</v>
      </c>
      <c r="D14" s="904" t="s">
        <v>804</v>
      </c>
      <c r="E14" s="904" t="s">
        <v>1264</v>
      </c>
      <c r="F14" s="902" t="s">
        <v>2489</v>
      </c>
      <c r="G14" s="905" t="s">
        <v>1184</v>
      </c>
      <c r="H14" s="902" t="s">
        <v>1327</v>
      </c>
      <c r="I14" s="902" t="s">
        <v>2490</v>
      </c>
      <c r="J14" s="906" t="s">
        <v>1187</v>
      </c>
      <c r="K14" s="902" t="s">
        <v>1188</v>
      </c>
      <c r="L14" s="907" t="s">
        <v>63</v>
      </c>
      <c r="M14" s="907" t="s">
        <v>63</v>
      </c>
      <c r="N14" s="907">
        <v>202</v>
      </c>
      <c r="O14" s="908"/>
    </row>
    <row r="15" spans="1:16" s="916" customFormat="1" ht="205.65" x14ac:dyDescent="0.3">
      <c r="A15" s="910" t="s">
        <v>1328</v>
      </c>
      <c r="B15" s="911" t="s">
        <v>1415</v>
      </c>
      <c r="C15" s="912" t="s">
        <v>805</v>
      </c>
      <c r="D15" s="904" t="s">
        <v>804</v>
      </c>
      <c r="E15" s="904" t="s">
        <v>1264</v>
      </c>
      <c r="F15" s="910" t="s">
        <v>2466</v>
      </c>
      <c r="G15" s="911" t="s">
        <v>324</v>
      </c>
      <c r="H15" s="911" t="s">
        <v>1192</v>
      </c>
      <c r="I15" s="913" t="s">
        <v>2491</v>
      </c>
      <c r="J15" s="908" t="s">
        <v>63</v>
      </c>
      <c r="K15" s="908" t="s">
        <v>63</v>
      </c>
      <c r="L15" s="902" t="s">
        <v>2492</v>
      </c>
      <c r="M15" s="914" t="s">
        <v>2493</v>
      </c>
      <c r="N15" s="907">
        <v>202</v>
      </c>
      <c r="O15" s="915"/>
    </row>
    <row r="16" spans="1:16" s="919" customFormat="1" ht="193.55" x14ac:dyDescent="0.3">
      <c r="A16" s="902" t="s">
        <v>1334</v>
      </c>
      <c r="B16" s="902" t="s">
        <v>1487</v>
      </c>
      <c r="C16" s="903" t="s">
        <v>804</v>
      </c>
      <c r="D16" s="904" t="s">
        <v>804</v>
      </c>
      <c r="E16" s="904" t="s">
        <v>1264</v>
      </c>
      <c r="F16" s="910" t="s">
        <v>1336</v>
      </c>
      <c r="G16" s="917" t="s">
        <v>1184</v>
      </c>
      <c r="H16" s="918" t="s">
        <v>1337</v>
      </c>
      <c r="I16" s="918" t="s">
        <v>1229</v>
      </c>
      <c r="J16" s="918" t="s">
        <v>63</v>
      </c>
      <c r="K16" s="919" t="s">
        <v>63</v>
      </c>
      <c r="L16" s="902" t="s">
        <v>63</v>
      </c>
      <c r="M16" s="902" t="s">
        <v>63</v>
      </c>
      <c r="N16" s="907">
        <v>202</v>
      </c>
      <c r="O16" s="907"/>
    </row>
    <row r="17" spans="1:15" s="930" customFormat="1" ht="121" x14ac:dyDescent="0.3">
      <c r="A17" s="922" t="s">
        <v>1334</v>
      </c>
      <c r="B17" s="922" t="s">
        <v>2494</v>
      </c>
      <c r="C17" s="923" t="s">
        <v>805</v>
      </c>
      <c r="D17" s="924" t="s">
        <v>805</v>
      </c>
      <c r="E17" s="925" t="s">
        <v>1182</v>
      </c>
      <c r="F17" s="962" t="s">
        <v>1339</v>
      </c>
      <c r="G17" s="927" t="s">
        <v>336</v>
      </c>
      <c r="H17" s="922" t="s">
        <v>63</v>
      </c>
      <c r="I17" s="928" t="s">
        <v>1229</v>
      </c>
      <c r="J17" s="928" t="s">
        <v>63</v>
      </c>
      <c r="K17" s="931" t="s">
        <v>63</v>
      </c>
      <c r="L17" s="931" t="s">
        <v>63</v>
      </c>
      <c r="M17" s="922" t="s">
        <v>63</v>
      </c>
      <c r="N17" s="922">
        <v>202</v>
      </c>
      <c r="O17" s="922" t="s">
        <v>1492</v>
      </c>
    </row>
    <row r="18" spans="1:15" s="930" customFormat="1" ht="169.35" x14ac:dyDescent="0.3">
      <c r="A18" s="922" t="s">
        <v>1334</v>
      </c>
      <c r="B18" s="922" t="s">
        <v>2495</v>
      </c>
      <c r="C18" s="923" t="s">
        <v>805</v>
      </c>
      <c r="D18" s="924" t="s">
        <v>805</v>
      </c>
      <c r="E18" s="925" t="s">
        <v>1207</v>
      </c>
      <c r="F18" s="926" t="s">
        <v>1341</v>
      </c>
      <c r="G18" s="927" t="s">
        <v>338</v>
      </c>
      <c r="H18" s="922" t="s">
        <v>1234</v>
      </c>
      <c r="I18" s="928" t="s">
        <v>1229</v>
      </c>
      <c r="J18" s="928" t="s">
        <v>63</v>
      </c>
      <c r="K18" s="931" t="s">
        <v>63</v>
      </c>
      <c r="L18" s="931" t="s">
        <v>63</v>
      </c>
      <c r="M18" s="922" t="s">
        <v>63</v>
      </c>
      <c r="N18" s="922">
        <v>202</v>
      </c>
      <c r="O18" s="690" t="s">
        <v>1225</v>
      </c>
    </row>
    <row r="19" spans="1:15" s="930" customFormat="1" ht="108.9" x14ac:dyDescent="0.3">
      <c r="A19" s="922" t="s">
        <v>1342</v>
      </c>
      <c r="B19" s="922" t="s">
        <v>1343</v>
      </c>
      <c r="C19" s="923" t="s">
        <v>805</v>
      </c>
      <c r="D19" s="924" t="s">
        <v>805</v>
      </c>
      <c r="E19" s="925" t="s">
        <v>1182</v>
      </c>
      <c r="F19" s="926" t="s">
        <v>1344</v>
      </c>
      <c r="G19" s="927" t="s">
        <v>326</v>
      </c>
      <c r="H19" s="922" t="s">
        <v>63</v>
      </c>
      <c r="I19" s="922" t="s">
        <v>1345</v>
      </c>
      <c r="J19" s="928" t="s">
        <v>63</v>
      </c>
      <c r="K19" s="922" t="s">
        <v>63</v>
      </c>
      <c r="L19" s="922" t="s">
        <v>63</v>
      </c>
      <c r="M19" s="922" t="s">
        <v>63</v>
      </c>
      <c r="N19" s="922">
        <v>202</v>
      </c>
      <c r="O19" s="929" t="s">
        <v>1239</v>
      </c>
    </row>
    <row r="20" spans="1:15" s="930" customFormat="1" ht="108.9" x14ac:dyDescent="0.3">
      <c r="A20" s="922" t="s">
        <v>1342</v>
      </c>
      <c r="B20" s="922" t="s">
        <v>1347</v>
      </c>
      <c r="C20" s="923" t="s">
        <v>805</v>
      </c>
      <c r="D20" s="924" t="s">
        <v>805</v>
      </c>
      <c r="E20" s="925" t="s">
        <v>1182</v>
      </c>
      <c r="F20" s="926" t="s">
        <v>1348</v>
      </c>
      <c r="G20" s="953" t="s">
        <v>328</v>
      </c>
      <c r="H20" s="922" t="s">
        <v>63</v>
      </c>
      <c r="I20" s="922" t="s">
        <v>1345</v>
      </c>
      <c r="J20" s="928" t="s">
        <v>63</v>
      </c>
      <c r="K20" s="922" t="s">
        <v>63</v>
      </c>
      <c r="L20" s="928" t="s">
        <v>63</v>
      </c>
      <c r="M20" s="922" t="s">
        <v>63</v>
      </c>
      <c r="N20" s="954">
        <v>202</v>
      </c>
      <c r="O20" s="929" t="s">
        <v>1239</v>
      </c>
    </row>
    <row r="21" spans="1:15" s="930" customFormat="1" ht="96.8" x14ac:dyDescent="0.3">
      <c r="A21" s="922" t="s">
        <v>1342</v>
      </c>
      <c r="B21" s="922" t="s">
        <v>1421</v>
      </c>
      <c r="C21" s="923" t="s">
        <v>805</v>
      </c>
      <c r="D21" s="924" t="s">
        <v>805</v>
      </c>
      <c r="E21" s="924" t="s">
        <v>1264</v>
      </c>
      <c r="F21" s="922" t="s">
        <v>2437</v>
      </c>
      <c r="G21" s="927" t="s">
        <v>330</v>
      </c>
      <c r="H21" s="922" t="s">
        <v>1423</v>
      </c>
      <c r="I21" s="922" t="s">
        <v>1424</v>
      </c>
      <c r="J21" s="928" t="s">
        <v>63</v>
      </c>
      <c r="K21" s="931" t="s">
        <v>63</v>
      </c>
      <c r="L21" s="931" t="s">
        <v>63</v>
      </c>
      <c r="M21" s="931" t="s">
        <v>63</v>
      </c>
      <c r="N21" s="922">
        <v>202</v>
      </c>
      <c r="O21" s="929" t="s">
        <v>1239</v>
      </c>
    </row>
    <row r="22" spans="1:15" s="930" customFormat="1" ht="96.8" x14ac:dyDescent="0.3">
      <c r="A22" s="922" t="s">
        <v>1342</v>
      </c>
      <c r="B22" s="922" t="s">
        <v>1436</v>
      </c>
      <c r="C22" s="923" t="s">
        <v>805</v>
      </c>
      <c r="D22" s="924" t="s">
        <v>805</v>
      </c>
      <c r="E22" s="924" t="s">
        <v>1264</v>
      </c>
      <c r="F22" s="922" t="s">
        <v>1498</v>
      </c>
      <c r="G22" s="927" t="s">
        <v>332</v>
      </c>
      <c r="H22" s="922" t="s">
        <v>1280</v>
      </c>
      <c r="I22" s="922" t="s">
        <v>1424</v>
      </c>
      <c r="J22" s="928" t="s">
        <v>63</v>
      </c>
      <c r="K22" s="931" t="s">
        <v>63</v>
      </c>
      <c r="L22" s="931" t="s">
        <v>63</v>
      </c>
      <c r="M22" s="931" t="s">
        <v>63</v>
      </c>
      <c r="N22" s="922">
        <v>202</v>
      </c>
      <c r="O22" s="929" t="s">
        <v>1239</v>
      </c>
    </row>
    <row r="23" spans="1:15" s="930" customFormat="1" ht="121" x14ac:dyDescent="0.3">
      <c r="A23" s="922" t="s">
        <v>1342</v>
      </c>
      <c r="B23" s="922" t="s">
        <v>1349</v>
      </c>
      <c r="C23" s="923" t="s">
        <v>805</v>
      </c>
      <c r="D23" s="924" t="s">
        <v>805</v>
      </c>
      <c r="E23" s="925" t="s">
        <v>1182</v>
      </c>
      <c r="F23" s="926" t="s">
        <v>1350</v>
      </c>
      <c r="G23" s="927" t="s">
        <v>798</v>
      </c>
      <c r="H23" s="922" t="s">
        <v>63</v>
      </c>
      <c r="I23" s="922" t="s">
        <v>1351</v>
      </c>
      <c r="J23" s="928" t="s">
        <v>63</v>
      </c>
      <c r="K23" s="922" t="s">
        <v>63</v>
      </c>
      <c r="L23" s="928" t="s">
        <v>63</v>
      </c>
      <c r="M23" s="922" t="s">
        <v>63</v>
      </c>
      <c r="N23" s="922">
        <v>202</v>
      </c>
      <c r="O23" s="929" t="s">
        <v>1239</v>
      </c>
    </row>
    <row r="24" spans="1:15" s="930" customFormat="1" ht="108.9" x14ac:dyDescent="0.3">
      <c r="A24" s="932">
        <v>2.2999999999999998</v>
      </c>
      <c r="B24" s="933" t="s">
        <v>1751</v>
      </c>
      <c r="C24" s="934" t="s">
        <v>805</v>
      </c>
      <c r="D24" s="924" t="s">
        <v>805</v>
      </c>
      <c r="E24" s="925" t="s">
        <v>1182</v>
      </c>
      <c r="F24" s="935" t="s">
        <v>1353</v>
      </c>
      <c r="G24" s="936" t="s">
        <v>1184</v>
      </c>
      <c r="H24" s="937" t="s">
        <v>1354</v>
      </c>
      <c r="I24" s="701" t="s">
        <v>1355</v>
      </c>
      <c r="J24" s="937" t="s">
        <v>63</v>
      </c>
      <c r="K24" s="938" t="s">
        <v>63</v>
      </c>
      <c r="L24" s="937" t="s">
        <v>63</v>
      </c>
      <c r="M24" s="938" t="s">
        <v>63</v>
      </c>
      <c r="N24" s="939" t="s">
        <v>63</v>
      </c>
      <c r="O24" s="940"/>
    </row>
    <row r="25" spans="1:15" s="919" customFormat="1" ht="157.25" x14ac:dyDescent="0.3">
      <c r="A25" s="902" t="s">
        <v>1356</v>
      </c>
      <c r="B25" s="902" t="s">
        <v>2439</v>
      </c>
      <c r="C25" s="903" t="s">
        <v>805</v>
      </c>
      <c r="D25" s="904" t="s">
        <v>804</v>
      </c>
      <c r="E25" s="920" t="s">
        <v>1182</v>
      </c>
      <c r="F25" s="910" t="s">
        <v>1443</v>
      </c>
      <c r="G25" s="917" t="s">
        <v>324</v>
      </c>
      <c r="H25" s="918" t="s">
        <v>1359</v>
      </c>
      <c r="I25" s="918" t="s">
        <v>1216</v>
      </c>
      <c r="J25" s="918" t="s">
        <v>63</v>
      </c>
      <c r="K25" s="921" t="s">
        <v>63</v>
      </c>
      <c r="L25" s="902" t="s">
        <v>1360</v>
      </c>
      <c r="M25" s="902" t="s">
        <v>1361</v>
      </c>
      <c r="N25" s="902">
        <v>202</v>
      </c>
      <c r="O25" s="902"/>
    </row>
    <row r="26" spans="1:15" s="948" customFormat="1" ht="241.95" x14ac:dyDescent="0.3">
      <c r="A26" s="941" t="s">
        <v>1205</v>
      </c>
      <c r="B26" s="941" t="s">
        <v>2440</v>
      </c>
      <c r="C26" s="942" t="s">
        <v>805</v>
      </c>
      <c r="D26" s="904" t="s">
        <v>804</v>
      </c>
      <c r="E26" s="912" t="s">
        <v>1207</v>
      </c>
      <c r="F26" s="943" t="s">
        <v>2496</v>
      </c>
      <c r="G26" s="944" t="s">
        <v>352</v>
      </c>
      <c r="H26" s="945" t="s">
        <v>63</v>
      </c>
      <c r="I26" s="945" t="s">
        <v>1210</v>
      </c>
      <c r="J26" s="946" t="s">
        <v>1187</v>
      </c>
      <c r="K26" s="947" t="s">
        <v>1211</v>
      </c>
      <c r="L26" s="947"/>
      <c r="M26" s="941" t="s">
        <v>63</v>
      </c>
      <c r="N26" s="941">
        <v>202</v>
      </c>
      <c r="O26" s="404" t="s">
        <v>1225</v>
      </c>
    </row>
    <row r="27" spans="1:15" s="87" customFormat="1" ht="84.7" x14ac:dyDescent="0.3">
      <c r="A27" s="404" t="s">
        <v>1205</v>
      </c>
      <c r="B27" s="404" t="s">
        <v>1366</v>
      </c>
      <c r="C27" s="317" t="s">
        <v>805</v>
      </c>
      <c r="D27" s="317" t="s">
        <v>804</v>
      </c>
      <c r="E27" s="317" t="s">
        <v>1182</v>
      </c>
      <c r="F27" s="80" t="s">
        <v>1367</v>
      </c>
      <c r="G27" s="85" t="s">
        <v>324</v>
      </c>
      <c r="H27" s="86" t="s">
        <v>1368</v>
      </c>
      <c r="I27" s="86" t="s">
        <v>1369</v>
      </c>
      <c r="J27" s="86" t="s">
        <v>63</v>
      </c>
      <c r="K27" s="88" t="s">
        <v>63</v>
      </c>
      <c r="L27" s="404" t="s">
        <v>1194</v>
      </c>
      <c r="M27" s="84" t="s">
        <v>1370</v>
      </c>
      <c r="N27" s="78">
        <v>202</v>
      </c>
      <c r="O27" s="47"/>
    </row>
    <row r="28" spans="1:15" s="87" customFormat="1" ht="71.3" customHeight="1" x14ac:dyDescent="0.3">
      <c r="A28" s="404" t="s">
        <v>1205</v>
      </c>
      <c r="B28" s="404" t="s">
        <v>1371</v>
      </c>
      <c r="C28" s="540" t="s">
        <v>805</v>
      </c>
      <c r="D28" s="317" t="s">
        <v>804</v>
      </c>
      <c r="E28" s="317" t="s">
        <v>1182</v>
      </c>
      <c r="F28" s="80" t="s">
        <v>1372</v>
      </c>
      <c r="G28" s="85" t="s">
        <v>352</v>
      </c>
      <c r="H28" s="86" t="s">
        <v>1373</v>
      </c>
      <c r="I28" s="86" t="s">
        <v>1374</v>
      </c>
      <c r="J28" s="86" t="s">
        <v>63</v>
      </c>
      <c r="K28" s="87" t="s">
        <v>63</v>
      </c>
      <c r="L28" s="404" t="s">
        <v>63</v>
      </c>
      <c r="M28" s="404" t="s">
        <v>63</v>
      </c>
      <c r="N28" s="78">
        <v>202</v>
      </c>
      <c r="O28" s="404" t="s">
        <v>1225</v>
      </c>
    </row>
    <row r="29" spans="1:15" s="919" customFormat="1" ht="362.9" x14ac:dyDescent="0.3">
      <c r="A29" s="902" t="s">
        <v>1375</v>
      </c>
      <c r="B29" s="902" t="s">
        <v>2497</v>
      </c>
      <c r="C29" s="920" t="s">
        <v>805</v>
      </c>
      <c r="D29" s="920" t="s">
        <v>804</v>
      </c>
      <c r="E29" s="920" t="s">
        <v>1182</v>
      </c>
      <c r="F29" s="910" t="s">
        <v>1449</v>
      </c>
      <c r="G29" s="917" t="s">
        <v>324</v>
      </c>
      <c r="H29" s="918" t="s">
        <v>1378</v>
      </c>
      <c r="I29" s="918" t="s">
        <v>1450</v>
      </c>
      <c r="J29" s="918" t="s">
        <v>63</v>
      </c>
      <c r="K29" s="921" t="s">
        <v>63</v>
      </c>
      <c r="L29" s="902" t="s">
        <v>2498</v>
      </c>
      <c r="M29" s="914" t="s">
        <v>2499</v>
      </c>
      <c r="N29" s="907">
        <v>202</v>
      </c>
      <c r="O29" s="915"/>
    </row>
    <row r="30" spans="1:15" s="919" customFormat="1" ht="133.05000000000001" x14ac:dyDescent="0.3">
      <c r="A30" s="902" t="s">
        <v>1382</v>
      </c>
      <c r="B30" s="902" t="s">
        <v>2500</v>
      </c>
      <c r="C30" s="903" t="s">
        <v>804</v>
      </c>
      <c r="D30" s="904" t="s">
        <v>804</v>
      </c>
      <c r="E30" s="920" t="s">
        <v>1182</v>
      </c>
      <c r="F30" s="910" t="s">
        <v>1384</v>
      </c>
      <c r="G30" s="917" t="s">
        <v>1184</v>
      </c>
      <c r="H30" s="918" t="s">
        <v>1209</v>
      </c>
      <c r="I30" s="918" t="s">
        <v>1229</v>
      </c>
      <c r="J30" s="918" t="s">
        <v>63</v>
      </c>
      <c r="K30" s="919" t="s">
        <v>63</v>
      </c>
      <c r="L30" s="902" t="s">
        <v>63</v>
      </c>
      <c r="M30" s="902" t="s">
        <v>63</v>
      </c>
      <c r="N30" s="907">
        <v>202</v>
      </c>
      <c r="O30" s="907"/>
    </row>
    <row r="31" spans="1:15" s="919" customFormat="1" ht="145.15" x14ac:dyDescent="0.3">
      <c r="A31" s="902" t="s">
        <v>1387</v>
      </c>
      <c r="B31" s="902" t="s">
        <v>2501</v>
      </c>
      <c r="C31" s="903" t="s">
        <v>805</v>
      </c>
      <c r="D31" s="904" t="s">
        <v>1389</v>
      </c>
      <c r="E31" s="920" t="s">
        <v>1207</v>
      </c>
      <c r="F31" s="910" t="s">
        <v>1512</v>
      </c>
      <c r="G31" s="905" t="s">
        <v>1457</v>
      </c>
      <c r="H31" s="902" t="s">
        <v>1458</v>
      </c>
      <c r="I31" s="918" t="s">
        <v>1459</v>
      </c>
      <c r="J31" s="918" t="s">
        <v>63</v>
      </c>
      <c r="K31" s="921" t="s">
        <v>63</v>
      </c>
      <c r="L31" s="921"/>
      <c r="M31" s="902" t="s">
        <v>63</v>
      </c>
      <c r="N31" s="902">
        <v>202</v>
      </c>
      <c r="O31" s="404" t="s">
        <v>1225</v>
      </c>
    </row>
    <row r="32" spans="1:15" s="919" customFormat="1" ht="145.15" x14ac:dyDescent="0.3">
      <c r="A32" s="902" t="s">
        <v>1387</v>
      </c>
      <c r="B32" s="902" t="s">
        <v>2502</v>
      </c>
      <c r="C32" s="903" t="s">
        <v>805</v>
      </c>
      <c r="D32" s="904" t="s">
        <v>1389</v>
      </c>
      <c r="E32" s="920" t="s">
        <v>1207</v>
      </c>
      <c r="F32" s="910" t="s">
        <v>1514</v>
      </c>
      <c r="G32" s="905" t="s">
        <v>1463</v>
      </c>
      <c r="H32" s="902" t="s">
        <v>1458</v>
      </c>
      <c r="I32" s="918" t="s">
        <v>1464</v>
      </c>
      <c r="J32" s="918" t="s">
        <v>63</v>
      </c>
      <c r="K32" s="921" t="s">
        <v>63</v>
      </c>
      <c r="L32" s="921" t="s">
        <v>63</v>
      </c>
      <c r="M32" s="902" t="s">
        <v>63</v>
      </c>
      <c r="N32" s="902">
        <v>202</v>
      </c>
      <c r="O32" s="404" t="s">
        <v>1225</v>
      </c>
    </row>
    <row r="33" spans="1:16" s="930" customFormat="1" ht="121" x14ac:dyDescent="0.3">
      <c r="A33" s="922" t="s">
        <v>1382</v>
      </c>
      <c r="B33" s="922" t="s">
        <v>2503</v>
      </c>
      <c r="C33" s="923" t="s">
        <v>805</v>
      </c>
      <c r="D33" s="924" t="s">
        <v>805</v>
      </c>
      <c r="E33" s="925" t="s">
        <v>1182</v>
      </c>
      <c r="F33" s="926" t="s">
        <v>1386</v>
      </c>
      <c r="G33" s="927" t="s">
        <v>336</v>
      </c>
      <c r="H33" s="922" t="s">
        <v>63</v>
      </c>
      <c r="I33" s="928" t="s">
        <v>1229</v>
      </c>
      <c r="J33" s="928" t="s">
        <v>63</v>
      </c>
      <c r="K33" s="931" t="s">
        <v>63</v>
      </c>
      <c r="L33" s="931" t="s">
        <v>63</v>
      </c>
      <c r="M33" s="922" t="s">
        <v>63</v>
      </c>
      <c r="N33" s="922">
        <v>202</v>
      </c>
      <c r="O33" s="922" t="s">
        <v>1492</v>
      </c>
    </row>
    <row r="34" spans="1:16" s="919" customFormat="1" ht="145.15" x14ac:dyDescent="0.3">
      <c r="A34" s="902" t="s">
        <v>1387</v>
      </c>
      <c r="B34" s="902" t="s">
        <v>2504</v>
      </c>
      <c r="C34" s="903" t="s">
        <v>805</v>
      </c>
      <c r="D34" s="904" t="s">
        <v>1389</v>
      </c>
      <c r="E34" s="920" t="s">
        <v>1207</v>
      </c>
      <c r="F34" s="910" t="s">
        <v>1390</v>
      </c>
      <c r="G34" s="905" t="s">
        <v>1391</v>
      </c>
      <c r="H34" s="902" t="s">
        <v>1392</v>
      </c>
      <c r="I34" s="918" t="s">
        <v>1229</v>
      </c>
      <c r="J34" s="918" t="s">
        <v>63</v>
      </c>
      <c r="K34" s="921" t="s">
        <v>63</v>
      </c>
      <c r="L34" s="921" t="s">
        <v>63</v>
      </c>
      <c r="M34" s="902" t="s">
        <v>63</v>
      </c>
      <c r="N34" s="902">
        <v>202</v>
      </c>
      <c r="O34" s="404" t="s">
        <v>1225</v>
      </c>
    </row>
    <row r="35" spans="1:16" s="919" customFormat="1" ht="12.1" x14ac:dyDescent="0.3">
      <c r="B35" s="902"/>
      <c r="C35" s="902"/>
      <c r="D35" s="902"/>
      <c r="E35" s="902"/>
      <c r="F35" s="905"/>
      <c r="G35" s="902"/>
      <c r="H35" s="902"/>
      <c r="I35" s="918"/>
      <c r="J35" s="902"/>
      <c r="K35" s="902"/>
      <c r="L35" s="902"/>
      <c r="M35" s="902"/>
      <c r="N35" s="902"/>
      <c r="O35" s="921"/>
      <c r="P35" s="921"/>
    </row>
    <row r="36" spans="1:16" s="919" customFormat="1" ht="12.1" x14ac:dyDescent="0.3">
      <c r="B36" s="902"/>
      <c r="C36" s="902"/>
      <c r="D36" s="902"/>
      <c r="E36" s="902"/>
      <c r="F36" s="905"/>
      <c r="G36" s="902"/>
      <c r="H36" s="902"/>
      <c r="I36" s="918"/>
      <c r="J36" s="902"/>
      <c r="K36" s="902"/>
      <c r="L36" s="902"/>
      <c r="M36" s="902"/>
      <c r="N36" s="902"/>
      <c r="O36" s="921"/>
      <c r="P36" s="921"/>
    </row>
    <row r="37" spans="1:16" s="55" customFormat="1" ht="28.8" x14ac:dyDescent="0.3">
      <c r="B37" s="330" t="s">
        <v>431</v>
      </c>
      <c r="C37" s="269" t="s">
        <v>433</v>
      </c>
      <c r="D37" s="330" t="s">
        <v>435</v>
      </c>
      <c r="E37" s="598" t="s">
        <v>1201</v>
      </c>
      <c r="F37" s="597" t="s">
        <v>437</v>
      </c>
      <c r="G37" s="596" t="s">
        <v>368</v>
      </c>
      <c r="H37" s="598" t="s">
        <v>360</v>
      </c>
      <c r="I37" s="330"/>
      <c r="J37" s="330"/>
      <c r="K37" s="269"/>
      <c r="L37" s="58"/>
      <c r="M37" s="58"/>
      <c r="N37" s="58"/>
      <c r="O37" s="604"/>
      <c r="P37" s="604"/>
    </row>
    <row r="38" spans="1:16" s="54" customFormat="1" ht="24.2" x14ac:dyDescent="0.3">
      <c r="B38" s="599">
        <v>1</v>
      </c>
      <c r="C38" s="325" t="str" cm="1">
        <f t="array" ref="C38">IFERROR(INDEX('List of Test Cases'!C:C,SMALL(IF('List of Test Cases'!E:E=$C$1,ROW('List of Test Cases'!E:E) - ROW(INDEX('List of Test Cases'!E:E,1,1))+1),B38)),"")</f>
        <v>ET-D005-SPA-01</v>
      </c>
      <c r="D38" s="600" t="str" cm="1">
        <f t="array" aca="1" ref="D38" ca="1">IF(C38="","",HYPERLINK("#"&amp;CELL("address",INDEX('List of Test Cases'!C:C,MATCH(CONCATENATE(C38,C$1),'List of Test Cases'!Q:Q,0))),"View Test Case"))</f>
        <v>View Test Case</v>
      </c>
      <c r="E38" s="56" t="str" cm="1">
        <f t="array" ref="E38">IF($C38="","",INDEX('List of Test Cases'!B:B,MATCH(CONCATENATE($C38,$C$1),'List of Test Cases'!$Q:$Q,0),))</f>
        <v>ET-D005</v>
      </c>
      <c r="F38" s="56" t="str" cm="1">
        <f t="array" ref="F38">IF($C38="","",INDEX('List of Test Cases'!C:C,MATCH(CONCATENATE($C38,$C$1),'List of Test Cases'!$Q:$Q,0),))</f>
        <v>ET-D005-SPA-01</v>
      </c>
      <c r="G38" s="56" t="str" cm="1">
        <f t="array" aca="1" ref="G38" ca="1">IF($C38="","",INDEX('List of Test Cases'!G:G,MATCH(CONCATENATE($C38,$C$1),'List of Test Cases'!$Q:$Q,0),))</f>
        <v>Dual Switch Request effective within the Standstill period is accepted when the  Erroneous Switch indicator set (Gaining) (OFAF, 1 Day(s))</v>
      </c>
      <c r="H38" s="56" t="str" cm="1">
        <f t="array" ref="H38">IF($C38="","",INDEX('List of Test Cases'!A:A,MATCH(CONCATENATE($C38,$C$1),'List of Test Cases'!$Q:$Q,0),))</f>
        <v>Standstill Period - Accepted (Erroneous Switch)</v>
      </c>
      <c r="I38" s="601"/>
      <c r="J38" s="601"/>
      <c r="K38" s="47"/>
      <c r="L38" s="47"/>
      <c r="M38" s="47"/>
      <c r="N38" s="47"/>
      <c r="O38" s="56"/>
      <c r="P38" s="56"/>
    </row>
    <row r="39" spans="1:16" s="55" customFormat="1" ht="24.2" x14ac:dyDescent="0.3">
      <c r="B39" s="602">
        <v>2</v>
      </c>
      <c r="C39" s="325" t="str" cm="1">
        <f t="array" ref="C39">IFERROR(INDEX('List of Test Cases'!C:C,SMALL(IF('List of Test Cases'!E:E=$C$1,ROW('List of Test Cases'!E:E) - ROW(INDEX('List of Test Cases'!E:E,1,1))+1),B39)),"")</f>
        <v>ET-D005-SPA-02</v>
      </c>
      <c r="D39" s="600" t="str" cm="1">
        <f t="array" aca="1" ref="D39" ca="1">IF(C39="","",HYPERLINK("#"&amp;CELL("address",INDEX('List of Test Cases'!C:C,MATCH(CONCATENATE(C39,C$1),'List of Test Cases'!Q:Q,0))),"View Test Case"))</f>
        <v>View Test Case</v>
      </c>
      <c r="E39" s="56" t="str" cm="1">
        <f t="array" ref="E39">IF($C39="","",INDEX('List of Test Cases'!B:B,MATCH(CONCATENATE($C39,$C$1),'List of Test Cases'!$Q:$Q,0),))</f>
        <v>ET-D005</v>
      </c>
      <c r="F39" s="56" t="str" cm="1">
        <f t="array" ref="F39">IF($C39="","",INDEX('List of Test Cases'!C:C,MATCH(CONCATENATE($C39,$C$1),'List of Test Cases'!$Q:$Q,0),))</f>
        <v>ET-D005-SPA-02</v>
      </c>
      <c r="G39" s="56" t="str" cm="1">
        <f t="array" aca="1" ref="G39" ca="1">IF($C39="","",INDEX('List of Test Cases'!G:G,MATCH(CONCATENATE($C39,$C$1),'List of Test Cases'!$Q:$Q,0),))</f>
        <v>Dual Switch Request effective within the Standstill period is accepted when the  Erroneous Switch indicator set (Gaining) (OFAF, Related MPAN, 1 Day(s))</v>
      </c>
      <c r="H39" s="56" t="str" cm="1">
        <f t="array" ref="H39">IF($C39="","",INDEX('List of Test Cases'!A:A,MATCH(CONCATENATE($C39,$C$1),'List of Test Cases'!$Q:$Q,0),))</f>
        <v>Standstill Period - Accepted (Erroneous Switch)</v>
      </c>
      <c r="I39" s="601"/>
      <c r="J39" s="601"/>
      <c r="K39" s="47"/>
      <c r="L39" s="47"/>
      <c r="M39" s="47"/>
      <c r="N39" s="47"/>
      <c r="O39" s="56"/>
      <c r="P39" s="56"/>
    </row>
    <row r="40" spans="1:16" s="55" customFormat="1" ht="13.85" x14ac:dyDescent="0.3">
      <c r="B40" s="602">
        <v>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1:16" s="42" customFormat="1" ht="13.85" x14ac:dyDescent="0.25">
      <c r="B41" s="603">
        <v>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1:16" s="42" customFormat="1" ht="13.85" x14ac:dyDescent="0.25">
      <c r="B42" s="603">
        <v>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1:16" s="24" customFormat="1" ht="12.1" x14ac:dyDescent="0.25">
      <c r="B43" s="603">
        <v>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1:16" s="24" customFormat="1" ht="12.1" x14ac:dyDescent="0.25">
      <c r="B44" s="603">
        <v>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1:16" s="24" customFormat="1" ht="12.1" x14ac:dyDescent="0.25">
      <c r="B45" s="603">
        <v>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1:16" s="24" customFormat="1" ht="12.1" x14ac:dyDescent="0.25">
      <c r="B46" s="603">
        <v>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1:16" s="24" customFormat="1" ht="12.1" x14ac:dyDescent="0.25">
      <c r="B47" s="603">
        <v>10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1:16" s="24" customFormat="1" ht="12.1" x14ac:dyDescent="0.25">
      <c r="B48" s="603">
        <v>11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16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17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18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19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26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24" customFormat="1" ht="12.1" x14ac:dyDescent="0.25">
      <c r="B64" s="603">
        <v>27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24" customFormat="1" ht="12.1" x14ac:dyDescent="0.25">
      <c r="B65" s="603">
        <v>28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24" customFormat="1" ht="12.1" x14ac:dyDescent="0.25">
      <c r="B66" s="603">
        <v>29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24" customFormat="1" ht="12.1" x14ac:dyDescent="0.25">
      <c r="B67" s="603">
        <v>30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35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36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37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38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39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41</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42</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43</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44</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45</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s="71" customFormat="1" ht="12.1" x14ac:dyDescent="0.25">
      <c r="B83" s="603">
        <v>46</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s="71" customFormat="1" ht="12.1" x14ac:dyDescent="0.25">
      <c r="B84" s="603">
        <v>47</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s="71" customFormat="1" ht="12.1" x14ac:dyDescent="0.25">
      <c r="B85" s="603">
        <v>48</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s="71" customFormat="1" ht="12.1" x14ac:dyDescent="0.25">
      <c r="B86" s="603">
        <v>49</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s="71" customFormat="1" ht="12.1" x14ac:dyDescent="0.25">
      <c r="B87" s="603">
        <v>50</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sheetData>
  <autoFilter ref="B13:P13" xr:uid="{1E764525-F884-468C-91A5-F6FF84B2CBD5}"/>
  <mergeCells count="7">
    <mergeCell ref="C11:G11"/>
    <mergeCell ref="C2:G2"/>
    <mergeCell ref="B3:B7"/>
    <mergeCell ref="C3:G7"/>
    <mergeCell ref="C8:G8"/>
    <mergeCell ref="C9:G9"/>
    <mergeCell ref="C10:G10"/>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5E9EB53-5BED-4660-BA2D-1538044F296B}">
          <x14:formula1>
            <xm:f>'C:\Users\KrantiNaik\Library\Containers\com.microsoft.Excel\Data\Documents\4360A61E\[SIT Test Scenarios Master List v0.16.xlsx]Priority'!#REF!</xm:f>
          </x14:formula1>
          <xm:sqref>H37:I37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12D6-00BC-449C-8AA3-0B484C634376}">
  <dimension ref="A1:P83"/>
  <sheetViews>
    <sheetView topLeftCell="A2" zoomScale="120" zoomScaleNormal="120" workbookViewId="0">
      <pane xSplit="7" topLeftCell="H1" activePane="topRight" state="frozen"/>
      <selection pane="topRight" activeCell="B13" sqref="B13:B30"/>
    </sheetView>
  </sheetViews>
  <sheetFormatPr defaultColWidth="9.109375" defaultRowHeight="20.3" customHeight="1" x14ac:dyDescent="0.25"/>
  <cols>
    <col min="1" max="1" width="0" style="885" hidden="1" customWidth="1"/>
    <col min="2" max="2" width="19.33203125" style="885" customWidth="1"/>
    <col min="3" max="3" width="42.5546875" style="885" customWidth="1"/>
    <col min="4" max="4" width="13.5546875" style="885" bestFit="1" customWidth="1"/>
    <col min="5" max="5" width="12" style="885" bestFit="1" customWidth="1"/>
    <col min="6" max="6" width="15.33203125" style="885" bestFit="1" customWidth="1"/>
    <col min="7" max="7" width="57.6640625" style="885" customWidth="1"/>
    <col min="8" max="8" width="22.88671875" style="885" bestFit="1" customWidth="1"/>
    <col min="9" max="9" width="41.109375" style="885" customWidth="1"/>
    <col min="10" max="10" width="39" style="885" customWidth="1"/>
    <col min="11" max="11" width="20.5546875" style="885" bestFit="1" customWidth="1"/>
    <col min="12" max="12" width="31.33203125" style="885" bestFit="1" customWidth="1"/>
    <col min="13" max="13" width="27.5546875" style="885" bestFit="1" customWidth="1"/>
    <col min="14" max="14" width="35.44140625" style="885" bestFit="1" customWidth="1"/>
    <col min="15" max="15" width="20.6640625" style="885" customWidth="1"/>
    <col min="16" max="16" width="41.5546875" style="885" customWidth="1"/>
    <col min="17" max="16384" width="9.109375" style="885"/>
  </cols>
  <sheetData>
    <row r="1" spans="1:16" ht="36" customHeight="1" x14ac:dyDescent="0.25">
      <c r="B1" s="646" t="s">
        <v>388</v>
      </c>
      <c r="C1" s="879" t="s">
        <v>1109</v>
      </c>
      <c r="D1" s="880"/>
      <c r="E1" s="881"/>
      <c r="F1" s="949"/>
      <c r="G1" s="881"/>
      <c r="H1" s="881"/>
      <c r="I1" s="881"/>
      <c r="J1" s="881"/>
      <c r="K1" s="881"/>
      <c r="L1" s="881"/>
      <c r="M1" s="881"/>
      <c r="N1" s="883"/>
      <c r="O1" s="883"/>
      <c r="P1" s="884"/>
    </row>
    <row r="2" spans="1:16" ht="15" customHeight="1" x14ac:dyDescent="0.25">
      <c r="B2" s="646" t="s">
        <v>390</v>
      </c>
      <c r="C2" s="1337" t="s">
        <v>2505</v>
      </c>
      <c r="D2" s="1338"/>
      <c r="E2" s="1338"/>
      <c r="F2" s="1338"/>
      <c r="G2" s="1338"/>
      <c r="H2" s="881"/>
      <c r="I2" s="881"/>
      <c r="J2" s="881"/>
      <c r="K2" s="881"/>
      <c r="L2" s="881"/>
      <c r="M2" s="881"/>
      <c r="N2" s="883"/>
      <c r="O2" s="883"/>
      <c r="P2" s="884"/>
    </row>
    <row r="3" spans="1:16" ht="11.95" customHeight="1" x14ac:dyDescent="0.25">
      <c r="B3" s="1309" t="s">
        <v>392</v>
      </c>
      <c r="C3" s="1339" t="s">
        <v>2506</v>
      </c>
      <c r="D3" s="1340"/>
      <c r="E3" s="1340"/>
      <c r="F3" s="1340"/>
      <c r="G3" s="1340"/>
      <c r="H3" s="886"/>
      <c r="I3" s="886"/>
      <c r="J3" s="886"/>
      <c r="K3" s="886"/>
      <c r="L3" s="886"/>
      <c r="M3" s="886"/>
      <c r="N3" s="887"/>
      <c r="O3" s="887"/>
      <c r="P3" s="888"/>
    </row>
    <row r="4" spans="1:16" ht="12.1" x14ac:dyDescent="0.25">
      <c r="B4" s="1310"/>
      <c r="C4" s="1341"/>
      <c r="D4" s="1342"/>
      <c r="E4" s="1342"/>
      <c r="F4" s="1342"/>
      <c r="G4" s="1342"/>
      <c r="H4" s="889"/>
      <c r="I4" s="889"/>
      <c r="J4" s="889"/>
      <c r="K4" s="889"/>
      <c r="L4" s="889"/>
      <c r="M4" s="889"/>
      <c r="N4" s="890"/>
      <c r="O4" s="890"/>
      <c r="P4" s="891"/>
    </row>
    <row r="5" spans="1:16" ht="11.95" customHeight="1" x14ac:dyDescent="0.25">
      <c r="B5" s="1310"/>
      <c r="C5" s="1341"/>
      <c r="D5" s="1342"/>
      <c r="E5" s="1342"/>
      <c r="F5" s="1342"/>
      <c r="G5" s="1342"/>
      <c r="H5" s="889"/>
      <c r="I5" s="889"/>
      <c r="J5" s="889"/>
      <c r="K5" s="889"/>
      <c r="L5" s="889"/>
      <c r="M5" s="892"/>
    </row>
    <row r="6" spans="1:16" ht="11.95" customHeight="1" x14ac:dyDescent="0.25">
      <c r="B6" s="1310"/>
      <c r="C6" s="1341"/>
      <c r="D6" s="1342"/>
      <c r="E6" s="1342"/>
      <c r="F6" s="1342"/>
      <c r="G6" s="1342"/>
      <c r="H6" s="889"/>
      <c r="I6" s="889"/>
      <c r="J6" s="889"/>
      <c r="K6" s="889"/>
      <c r="L6" s="889"/>
      <c r="M6" s="892"/>
    </row>
    <row r="7" spans="1:16" ht="11.95" customHeight="1" x14ac:dyDescent="0.25">
      <c r="B7" s="1311"/>
      <c r="C7" s="1343"/>
      <c r="D7" s="1344"/>
      <c r="E7" s="1344"/>
      <c r="F7" s="1344"/>
      <c r="G7" s="1344"/>
      <c r="H7" s="893"/>
      <c r="I7" s="893"/>
      <c r="J7" s="893"/>
      <c r="K7" s="893"/>
      <c r="L7" s="893"/>
      <c r="M7" s="894"/>
    </row>
    <row r="8" spans="1:16" ht="36" customHeight="1" x14ac:dyDescent="0.25">
      <c r="B8" s="646" t="s">
        <v>394</v>
      </c>
      <c r="C8" s="1337" t="s">
        <v>2486</v>
      </c>
      <c r="D8" s="1338"/>
      <c r="E8" s="1338"/>
      <c r="F8" s="1338"/>
      <c r="G8" s="1338"/>
      <c r="H8" s="881"/>
      <c r="I8" s="881"/>
      <c r="J8" s="881"/>
      <c r="K8" s="881"/>
      <c r="L8" s="881"/>
      <c r="M8" s="881"/>
      <c r="N8" s="883"/>
      <c r="O8" s="883"/>
      <c r="P8" s="884"/>
    </row>
    <row r="9" spans="1:16" ht="14.4" x14ac:dyDescent="0.25">
      <c r="B9" s="646" t="s">
        <v>396</v>
      </c>
      <c r="C9" s="1337" t="s">
        <v>63</v>
      </c>
      <c r="D9" s="1338"/>
      <c r="E9" s="1338"/>
      <c r="F9" s="1338"/>
      <c r="G9" s="1338"/>
      <c r="H9" s="880"/>
      <c r="I9" s="880"/>
      <c r="J9" s="895"/>
      <c r="K9" s="895"/>
      <c r="L9" s="895"/>
      <c r="M9" s="895"/>
      <c r="N9" s="883"/>
      <c r="O9" s="883"/>
      <c r="P9" s="884"/>
    </row>
    <row r="10" spans="1:16" ht="28.8" hidden="1" x14ac:dyDescent="0.25">
      <c r="B10" s="646" t="s">
        <v>445</v>
      </c>
      <c r="C10" s="1337" t="s">
        <v>743</v>
      </c>
      <c r="D10" s="1338"/>
      <c r="E10" s="1338"/>
      <c r="F10" s="1338"/>
      <c r="G10" s="1338"/>
      <c r="H10" s="881" t="e" cm="1">
        <f t="array" ref="H10">_xlfn.TEXTJOIN(", ",TRUE,IF((E14:E101="Y")*(B31:B101&lt;&gt;""),B31:B101,""))</f>
        <v>#N/A</v>
      </c>
      <c r="I10" s="881"/>
      <c r="J10" s="881"/>
      <c r="K10" s="881"/>
      <c r="L10" s="881"/>
      <c r="M10" s="881"/>
      <c r="N10" s="883"/>
      <c r="O10" s="883"/>
      <c r="P10" s="884"/>
    </row>
    <row r="11" spans="1:16" ht="14.4" x14ac:dyDescent="0.25">
      <c r="B11" s="646" t="s">
        <v>398</v>
      </c>
      <c r="C11" s="1337" t="s">
        <v>63</v>
      </c>
      <c r="D11" s="1338"/>
      <c r="E11" s="1338"/>
      <c r="F11" s="1338"/>
      <c r="G11" s="1338"/>
      <c r="H11" s="881"/>
      <c r="I11" s="881"/>
      <c r="J11" s="881"/>
      <c r="K11" s="881"/>
      <c r="L11" s="881"/>
      <c r="M11" s="886"/>
      <c r="N11" s="883"/>
      <c r="O11" s="883"/>
      <c r="P11" s="884"/>
    </row>
    <row r="12" spans="1:16" ht="12.1" x14ac:dyDescent="0.25">
      <c r="B12" s="896" t="s">
        <v>1175</v>
      </c>
      <c r="C12" s="896"/>
      <c r="D12" s="896"/>
      <c r="E12" s="896"/>
      <c r="F12" s="896"/>
      <c r="G12" s="897"/>
      <c r="H12" s="898"/>
      <c r="I12" s="898"/>
      <c r="J12" s="898"/>
      <c r="K12" s="898"/>
      <c r="L12" s="899"/>
      <c r="M12" s="900"/>
      <c r="N12" s="900"/>
      <c r="O12" s="883"/>
      <c r="P12" s="884"/>
    </row>
    <row r="13" spans="1:16" s="901"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2487</v>
      </c>
      <c r="O13" s="269" t="s">
        <v>322</v>
      </c>
    </row>
    <row r="14" spans="1:16" s="909" customFormat="1" ht="133.05000000000001" x14ac:dyDescent="0.3">
      <c r="A14" s="902" t="s">
        <v>1180</v>
      </c>
      <c r="B14" s="902" t="s">
        <v>2488</v>
      </c>
      <c r="C14" s="903" t="s">
        <v>804</v>
      </c>
      <c r="D14" s="904" t="s">
        <v>804</v>
      </c>
      <c r="E14" s="904" t="s">
        <v>1264</v>
      </c>
      <c r="F14" s="902" t="s">
        <v>2489</v>
      </c>
      <c r="G14" s="905" t="s">
        <v>1184</v>
      </c>
      <c r="H14" s="902" t="s">
        <v>1327</v>
      </c>
      <c r="I14" s="902" t="s">
        <v>2490</v>
      </c>
      <c r="J14" s="906" t="s">
        <v>1187</v>
      </c>
      <c r="K14" s="902" t="s">
        <v>1188</v>
      </c>
      <c r="L14" s="907" t="s">
        <v>63</v>
      </c>
      <c r="M14" s="907" t="s">
        <v>63</v>
      </c>
      <c r="N14" s="907">
        <v>202</v>
      </c>
      <c r="O14" s="908"/>
    </row>
    <row r="15" spans="1:16" s="916" customFormat="1" ht="157.25" x14ac:dyDescent="0.3">
      <c r="A15" s="910" t="s">
        <v>1328</v>
      </c>
      <c r="B15" s="911" t="s">
        <v>2507</v>
      </c>
      <c r="C15" s="912" t="s">
        <v>805</v>
      </c>
      <c r="D15" s="904" t="s">
        <v>804</v>
      </c>
      <c r="E15" s="904" t="s">
        <v>1264</v>
      </c>
      <c r="F15" s="910" t="s">
        <v>2466</v>
      </c>
      <c r="G15" s="911" t="s">
        <v>324</v>
      </c>
      <c r="H15" s="911" t="s">
        <v>1192</v>
      </c>
      <c r="I15" s="913" t="s">
        <v>2491</v>
      </c>
      <c r="J15" s="908" t="s">
        <v>63</v>
      </c>
      <c r="K15" s="908" t="s">
        <v>63</v>
      </c>
      <c r="L15" s="902" t="s">
        <v>1332</v>
      </c>
      <c r="M15" s="914" t="s">
        <v>1333</v>
      </c>
      <c r="N15" s="907">
        <v>202</v>
      </c>
      <c r="O15" s="915"/>
    </row>
    <row r="16" spans="1:16" s="919" customFormat="1" ht="169.35" x14ac:dyDescent="0.3">
      <c r="A16" s="902" t="s">
        <v>1334</v>
      </c>
      <c r="B16" s="902" t="s">
        <v>2508</v>
      </c>
      <c r="C16" s="903" t="s">
        <v>804</v>
      </c>
      <c r="D16" s="904" t="s">
        <v>804</v>
      </c>
      <c r="E16" s="904" t="s">
        <v>1264</v>
      </c>
      <c r="F16" s="910" t="s">
        <v>1336</v>
      </c>
      <c r="G16" s="917" t="s">
        <v>1184</v>
      </c>
      <c r="H16" s="918" t="s">
        <v>1337</v>
      </c>
      <c r="I16" s="918" t="s">
        <v>1229</v>
      </c>
      <c r="J16" s="918" t="s">
        <v>63</v>
      </c>
      <c r="K16" s="919" t="s">
        <v>63</v>
      </c>
      <c r="L16" s="902" t="s">
        <v>63</v>
      </c>
      <c r="M16" s="902" t="s">
        <v>63</v>
      </c>
      <c r="N16" s="907">
        <v>202</v>
      </c>
      <c r="O16" s="907"/>
    </row>
    <row r="17" spans="1:16" s="930" customFormat="1" ht="108.9" x14ac:dyDescent="0.3">
      <c r="A17" s="922" t="s">
        <v>1334</v>
      </c>
      <c r="B17" s="922" t="s">
        <v>2469</v>
      </c>
      <c r="C17" s="923" t="s">
        <v>805</v>
      </c>
      <c r="D17" s="924" t="s">
        <v>805</v>
      </c>
      <c r="E17" s="925" t="s">
        <v>1182</v>
      </c>
      <c r="F17" s="962" t="s">
        <v>1339</v>
      </c>
      <c r="G17" s="927" t="s">
        <v>336</v>
      </c>
      <c r="H17" s="922" t="s">
        <v>63</v>
      </c>
      <c r="I17" s="928" t="s">
        <v>1229</v>
      </c>
      <c r="J17" s="928" t="s">
        <v>63</v>
      </c>
      <c r="K17" s="931" t="s">
        <v>63</v>
      </c>
      <c r="L17" s="931" t="s">
        <v>63</v>
      </c>
      <c r="M17" s="922" t="s">
        <v>63</v>
      </c>
      <c r="N17" s="922">
        <v>202</v>
      </c>
      <c r="O17" s="922" t="s">
        <v>1492</v>
      </c>
    </row>
    <row r="18" spans="1:16" s="930" customFormat="1" ht="169.35" x14ac:dyDescent="0.3">
      <c r="A18" s="922" t="s">
        <v>1334</v>
      </c>
      <c r="B18" s="922" t="s">
        <v>2471</v>
      </c>
      <c r="C18" s="923" t="s">
        <v>805</v>
      </c>
      <c r="D18" s="924" t="s">
        <v>805</v>
      </c>
      <c r="E18" s="925" t="s">
        <v>1207</v>
      </c>
      <c r="F18" s="926" t="s">
        <v>1341</v>
      </c>
      <c r="G18" s="927" t="s">
        <v>338</v>
      </c>
      <c r="H18" s="922" t="s">
        <v>1234</v>
      </c>
      <c r="I18" s="928" t="s">
        <v>1229</v>
      </c>
      <c r="J18" s="928" t="s">
        <v>63</v>
      </c>
      <c r="K18" s="931" t="s">
        <v>63</v>
      </c>
      <c r="L18" s="931" t="s">
        <v>63</v>
      </c>
      <c r="M18" s="922" t="s">
        <v>63</v>
      </c>
      <c r="N18" s="922">
        <v>202</v>
      </c>
      <c r="O18" s="690" t="s">
        <v>1225</v>
      </c>
    </row>
    <row r="19" spans="1:16" s="930" customFormat="1" ht="108.9" x14ac:dyDescent="0.3">
      <c r="A19" s="922" t="s">
        <v>1342</v>
      </c>
      <c r="B19" s="922" t="s">
        <v>1343</v>
      </c>
      <c r="C19" s="923" t="s">
        <v>805</v>
      </c>
      <c r="D19" s="924" t="s">
        <v>805</v>
      </c>
      <c r="E19" s="925" t="s">
        <v>1182</v>
      </c>
      <c r="F19" s="926" t="s">
        <v>1344</v>
      </c>
      <c r="G19" s="927" t="s">
        <v>326</v>
      </c>
      <c r="H19" s="922" t="s">
        <v>63</v>
      </c>
      <c r="I19" s="922" t="s">
        <v>1345</v>
      </c>
      <c r="J19" s="928" t="s">
        <v>63</v>
      </c>
      <c r="K19" s="922" t="s">
        <v>63</v>
      </c>
      <c r="L19" s="922" t="s">
        <v>63</v>
      </c>
      <c r="M19" s="922" t="s">
        <v>63</v>
      </c>
      <c r="N19" s="922">
        <v>202</v>
      </c>
      <c r="O19" s="929" t="s">
        <v>1239</v>
      </c>
    </row>
    <row r="20" spans="1:16" s="930" customFormat="1" ht="108.9" x14ac:dyDescent="0.3">
      <c r="A20" s="922" t="s">
        <v>1342</v>
      </c>
      <c r="B20" s="922" t="s">
        <v>1347</v>
      </c>
      <c r="C20" s="923" t="s">
        <v>805</v>
      </c>
      <c r="D20" s="924" t="s">
        <v>805</v>
      </c>
      <c r="E20" s="925" t="s">
        <v>1182</v>
      </c>
      <c r="F20" s="926" t="s">
        <v>1348</v>
      </c>
      <c r="G20" s="953" t="s">
        <v>328</v>
      </c>
      <c r="H20" s="922" t="s">
        <v>63</v>
      </c>
      <c r="I20" s="922" t="s">
        <v>1345</v>
      </c>
      <c r="J20" s="928" t="s">
        <v>63</v>
      </c>
      <c r="K20" s="922" t="s">
        <v>63</v>
      </c>
      <c r="L20" s="928" t="s">
        <v>63</v>
      </c>
      <c r="M20" s="922" t="s">
        <v>63</v>
      </c>
      <c r="N20" s="954">
        <v>202</v>
      </c>
      <c r="O20" s="929" t="s">
        <v>1239</v>
      </c>
    </row>
    <row r="21" spans="1:16" s="930" customFormat="1" ht="121" x14ac:dyDescent="0.3">
      <c r="A21" s="922" t="s">
        <v>1342</v>
      </c>
      <c r="B21" s="922" t="s">
        <v>1349</v>
      </c>
      <c r="C21" s="923" t="s">
        <v>805</v>
      </c>
      <c r="D21" s="924" t="s">
        <v>805</v>
      </c>
      <c r="E21" s="925" t="s">
        <v>1182</v>
      </c>
      <c r="F21" s="926" t="s">
        <v>1350</v>
      </c>
      <c r="G21" s="927" t="s">
        <v>798</v>
      </c>
      <c r="H21" s="922" t="s">
        <v>63</v>
      </c>
      <c r="I21" s="922" t="s">
        <v>1351</v>
      </c>
      <c r="J21" s="928" t="s">
        <v>63</v>
      </c>
      <c r="K21" s="922" t="s">
        <v>63</v>
      </c>
      <c r="L21" s="928" t="s">
        <v>63</v>
      </c>
      <c r="M21" s="922" t="s">
        <v>63</v>
      </c>
      <c r="N21" s="922">
        <v>202</v>
      </c>
      <c r="O21" s="929" t="s">
        <v>1239</v>
      </c>
    </row>
    <row r="22" spans="1:16" s="930" customFormat="1" ht="108.9" x14ac:dyDescent="0.3">
      <c r="A22" s="932">
        <v>2.2999999999999998</v>
      </c>
      <c r="B22" s="933" t="s">
        <v>1751</v>
      </c>
      <c r="C22" s="934" t="s">
        <v>805</v>
      </c>
      <c r="D22" s="924" t="s">
        <v>805</v>
      </c>
      <c r="E22" s="925" t="s">
        <v>1182</v>
      </c>
      <c r="F22" s="935" t="s">
        <v>1353</v>
      </c>
      <c r="G22" s="936" t="s">
        <v>1184</v>
      </c>
      <c r="H22" s="937" t="s">
        <v>1354</v>
      </c>
      <c r="I22" s="701" t="s">
        <v>1355</v>
      </c>
      <c r="J22" s="937" t="s">
        <v>63</v>
      </c>
      <c r="K22" s="938" t="s">
        <v>63</v>
      </c>
      <c r="L22" s="937" t="s">
        <v>63</v>
      </c>
      <c r="M22" s="938" t="s">
        <v>63</v>
      </c>
      <c r="N22" s="939" t="s">
        <v>63</v>
      </c>
      <c r="O22" s="929" t="s">
        <v>1239</v>
      </c>
    </row>
    <row r="23" spans="1:16" s="919" customFormat="1" ht="157.25" x14ac:dyDescent="0.3">
      <c r="A23" s="902" t="s">
        <v>1356</v>
      </c>
      <c r="B23" s="902" t="s">
        <v>2473</v>
      </c>
      <c r="C23" s="903" t="s">
        <v>805</v>
      </c>
      <c r="D23" s="904" t="s">
        <v>804</v>
      </c>
      <c r="E23" s="920" t="s">
        <v>1182</v>
      </c>
      <c r="F23" s="910" t="s">
        <v>1443</v>
      </c>
      <c r="G23" s="917" t="s">
        <v>324</v>
      </c>
      <c r="H23" s="918" t="s">
        <v>1359</v>
      </c>
      <c r="I23" s="918" t="s">
        <v>1216</v>
      </c>
      <c r="J23" s="918" t="s">
        <v>63</v>
      </c>
      <c r="K23" s="921" t="s">
        <v>63</v>
      </c>
      <c r="L23" s="902" t="s">
        <v>1360</v>
      </c>
      <c r="M23" s="902" t="s">
        <v>1361</v>
      </c>
      <c r="N23" s="902">
        <v>202</v>
      </c>
      <c r="O23" s="902"/>
    </row>
    <row r="24" spans="1:16" s="948" customFormat="1" ht="229.85" x14ac:dyDescent="0.3">
      <c r="A24" s="941" t="s">
        <v>1205</v>
      </c>
      <c r="B24" s="941" t="s">
        <v>2509</v>
      </c>
      <c r="C24" s="942" t="s">
        <v>805</v>
      </c>
      <c r="D24" s="904" t="s">
        <v>804</v>
      </c>
      <c r="E24" s="912" t="s">
        <v>1207</v>
      </c>
      <c r="F24" s="943" t="s">
        <v>2496</v>
      </c>
      <c r="G24" s="944" t="s">
        <v>352</v>
      </c>
      <c r="H24" s="945" t="s">
        <v>63</v>
      </c>
      <c r="I24" s="945" t="s">
        <v>1210</v>
      </c>
      <c r="J24" s="946" t="s">
        <v>1187</v>
      </c>
      <c r="K24" s="947" t="s">
        <v>1211</v>
      </c>
      <c r="L24" s="947"/>
      <c r="M24" s="941" t="s">
        <v>63</v>
      </c>
      <c r="N24" s="941">
        <v>202</v>
      </c>
      <c r="O24" s="404" t="s">
        <v>1225</v>
      </c>
    </row>
    <row r="25" spans="1:16" s="87" customFormat="1" ht="84.7" x14ac:dyDescent="0.3">
      <c r="A25" s="404" t="s">
        <v>1205</v>
      </c>
      <c r="B25" s="404" t="s">
        <v>1366</v>
      </c>
      <c r="C25" s="317" t="s">
        <v>805</v>
      </c>
      <c r="D25" s="317" t="s">
        <v>804</v>
      </c>
      <c r="E25" s="317" t="s">
        <v>1182</v>
      </c>
      <c r="F25" s="80" t="s">
        <v>1367</v>
      </c>
      <c r="G25" s="85" t="s">
        <v>324</v>
      </c>
      <c r="H25" s="86" t="s">
        <v>1368</v>
      </c>
      <c r="I25" s="86" t="s">
        <v>1369</v>
      </c>
      <c r="J25" s="86" t="s">
        <v>63</v>
      </c>
      <c r="K25" s="88" t="s">
        <v>63</v>
      </c>
      <c r="L25" s="404" t="s">
        <v>1194</v>
      </c>
      <c r="M25" s="84" t="s">
        <v>1370</v>
      </c>
      <c r="N25" s="78">
        <v>202</v>
      </c>
      <c r="O25" s="47"/>
    </row>
    <row r="26" spans="1:16" s="87" customFormat="1" ht="71.3" customHeight="1" x14ac:dyDescent="0.3">
      <c r="A26" s="404" t="s">
        <v>1205</v>
      </c>
      <c r="B26" s="404" t="s">
        <v>1371</v>
      </c>
      <c r="C26" s="540" t="s">
        <v>805</v>
      </c>
      <c r="D26" s="317" t="s">
        <v>804</v>
      </c>
      <c r="E26" s="317" t="s">
        <v>1182</v>
      </c>
      <c r="F26" s="80" t="s">
        <v>1372</v>
      </c>
      <c r="G26" s="85" t="s">
        <v>352</v>
      </c>
      <c r="H26" s="86" t="s">
        <v>1373</v>
      </c>
      <c r="I26" s="86" t="s">
        <v>1374</v>
      </c>
      <c r="J26" s="86" t="s">
        <v>63</v>
      </c>
      <c r="K26" s="87" t="s">
        <v>63</v>
      </c>
      <c r="L26" s="404" t="s">
        <v>63</v>
      </c>
      <c r="M26" s="404" t="s">
        <v>63</v>
      </c>
      <c r="N26" s="78">
        <v>202</v>
      </c>
      <c r="O26" s="297" t="s">
        <v>1225</v>
      </c>
    </row>
    <row r="27" spans="1:16" s="919" customFormat="1" ht="338.7" x14ac:dyDescent="0.3">
      <c r="A27" s="902" t="s">
        <v>1375</v>
      </c>
      <c r="B27" s="902" t="s">
        <v>2510</v>
      </c>
      <c r="C27" s="920" t="s">
        <v>805</v>
      </c>
      <c r="D27" s="920" t="s">
        <v>804</v>
      </c>
      <c r="E27" s="920" t="s">
        <v>1182</v>
      </c>
      <c r="F27" s="910" t="s">
        <v>2511</v>
      </c>
      <c r="G27" s="917" t="s">
        <v>324</v>
      </c>
      <c r="H27" s="918" t="s">
        <v>1378</v>
      </c>
      <c r="I27" s="918" t="s">
        <v>1379</v>
      </c>
      <c r="J27" s="918" t="s">
        <v>63</v>
      </c>
      <c r="K27" s="921" t="s">
        <v>63</v>
      </c>
      <c r="L27" s="902" t="s">
        <v>1380</v>
      </c>
      <c r="M27" s="914" t="s">
        <v>1381</v>
      </c>
      <c r="N27" s="907">
        <v>202</v>
      </c>
      <c r="O27" s="915"/>
    </row>
    <row r="28" spans="1:16" s="919" customFormat="1" ht="108.9" x14ac:dyDescent="0.3">
      <c r="A28" s="902" t="s">
        <v>1382</v>
      </c>
      <c r="B28" s="902" t="s">
        <v>2512</v>
      </c>
      <c r="C28" s="903" t="s">
        <v>804</v>
      </c>
      <c r="D28" s="904" t="s">
        <v>804</v>
      </c>
      <c r="E28" s="920" t="s">
        <v>1182</v>
      </c>
      <c r="F28" s="910" t="s">
        <v>1384</v>
      </c>
      <c r="G28" s="917" t="s">
        <v>1184</v>
      </c>
      <c r="H28" s="918" t="s">
        <v>1209</v>
      </c>
      <c r="I28" s="918" t="s">
        <v>1229</v>
      </c>
      <c r="J28" s="918" t="s">
        <v>63</v>
      </c>
      <c r="K28" s="919" t="s">
        <v>63</v>
      </c>
      <c r="L28" s="902" t="s">
        <v>63</v>
      </c>
      <c r="M28" s="902" t="s">
        <v>63</v>
      </c>
      <c r="N28" s="907">
        <v>202</v>
      </c>
      <c r="O28" s="907"/>
    </row>
    <row r="29" spans="1:16" s="930" customFormat="1" ht="108.9" x14ac:dyDescent="0.3">
      <c r="A29" s="922" t="s">
        <v>1382</v>
      </c>
      <c r="B29" s="922" t="s">
        <v>2513</v>
      </c>
      <c r="C29" s="923" t="s">
        <v>805</v>
      </c>
      <c r="D29" s="924" t="s">
        <v>805</v>
      </c>
      <c r="E29" s="925" t="s">
        <v>1182</v>
      </c>
      <c r="F29" s="926" t="s">
        <v>1386</v>
      </c>
      <c r="G29" s="927" t="s">
        <v>336</v>
      </c>
      <c r="H29" s="922" t="s">
        <v>63</v>
      </c>
      <c r="I29" s="928" t="s">
        <v>1229</v>
      </c>
      <c r="J29" s="928" t="s">
        <v>63</v>
      </c>
      <c r="K29" s="931" t="s">
        <v>63</v>
      </c>
      <c r="L29" s="931" t="s">
        <v>63</v>
      </c>
      <c r="M29" s="922" t="s">
        <v>63</v>
      </c>
      <c r="N29" s="922">
        <v>202</v>
      </c>
      <c r="O29" s="922" t="s">
        <v>1492</v>
      </c>
    </row>
    <row r="30" spans="1:16" s="919" customFormat="1" ht="145.15" x14ac:dyDescent="0.3">
      <c r="A30" s="902" t="s">
        <v>1387</v>
      </c>
      <c r="B30" s="902" t="s">
        <v>2514</v>
      </c>
      <c r="C30" s="903" t="s">
        <v>805</v>
      </c>
      <c r="D30" s="904" t="s">
        <v>1389</v>
      </c>
      <c r="E30" s="920" t="s">
        <v>1207</v>
      </c>
      <c r="F30" s="910" t="s">
        <v>1390</v>
      </c>
      <c r="G30" s="905" t="s">
        <v>1391</v>
      </c>
      <c r="H30" s="902" t="s">
        <v>1392</v>
      </c>
      <c r="I30" s="918" t="s">
        <v>1229</v>
      </c>
      <c r="J30" s="918" t="s">
        <v>63</v>
      </c>
      <c r="K30" s="921" t="s">
        <v>63</v>
      </c>
      <c r="L30" s="921" t="s">
        <v>63</v>
      </c>
      <c r="M30" s="902" t="s">
        <v>63</v>
      </c>
      <c r="N30" s="902">
        <v>202</v>
      </c>
      <c r="O30" s="404" t="s">
        <v>1225</v>
      </c>
    </row>
    <row r="31" spans="1:16" s="919" customFormat="1" ht="12.1" x14ac:dyDescent="0.3">
      <c r="B31" s="902"/>
      <c r="C31" s="902"/>
      <c r="D31" s="902"/>
      <c r="E31" s="902"/>
      <c r="F31" s="905"/>
      <c r="G31" s="902"/>
      <c r="H31" s="902"/>
      <c r="I31" s="918"/>
      <c r="J31" s="902"/>
      <c r="K31" s="902"/>
      <c r="L31" s="902"/>
      <c r="M31" s="902"/>
      <c r="N31" s="902"/>
      <c r="O31" s="921"/>
      <c r="P31" s="921"/>
    </row>
    <row r="32" spans="1:16" s="919" customFormat="1" ht="12.1" x14ac:dyDescent="0.3">
      <c r="B32" s="902"/>
      <c r="C32" s="902"/>
      <c r="D32" s="902"/>
      <c r="E32" s="902"/>
      <c r="F32" s="905"/>
      <c r="G32" s="902"/>
      <c r="H32" s="902"/>
      <c r="I32" s="918"/>
      <c r="J32" s="902"/>
      <c r="K32" s="902"/>
      <c r="L32" s="902"/>
      <c r="M32" s="902"/>
      <c r="N32" s="902"/>
      <c r="O32" s="921"/>
      <c r="P32" s="921"/>
    </row>
    <row r="33" spans="2:16" s="55" customFormat="1" ht="28.8" x14ac:dyDescent="0.3">
      <c r="B33" s="330" t="s">
        <v>431</v>
      </c>
      <c r="C33" s="269" t="s">
        <v>433</v>
      </c>
      <c r="D33" s="330" t="s">
        <v>435</v>
      </c>
      <c r="E33" s="598" t="s">
        <v>1201</v>
      </c>
      <c r="F33" s="597" t="s">
        <v>437</v>
      </c>
      <c r="G33" s="596" t="s">
        <v>368</v>
      </c>
      <c r="H33" s="598" t="s">
        <v>360</v>
      </c>
      <c r="I33" s="330"/>
      <c r="J33" s="330"/>
      <c r="K33" s="269"/>
      <c r="L33" s="58"/>
      <c r="M33" s="58"/>
      <c r="N33" s="58"/>
      <c r="O33" s="604"/>
      <c r="P33" s="604"/>
    </row>
    <row r="34" spans="2:16" s="54" customFormat="1" ht="24.2" x14ac:dyDescent="0.3">
      <c r="B34" s="599">
        <v>1</v>
      </c>
      <c r="C34" s="325" t="str" cm="1">
        <f t="array" ref="C34">IFERROR(INDEX('List of Test Cases'!C:C,SMALL(IF('List of Test Cases'!E:E=$C$1,ROW('List of Test Cases'!E:E) - ROW(INDEX('List of Test Cases'!E:E,1,1))+1),B34)),"")</f>
        <v>ET-G014-SPA-01</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ET-G014</v>
      </c>
      <c r="F34" s="56" t="str" cm="1">
        <f t="array" ref="F34">IF($C34="","",INDEX('List of Test Cases'!C:C,MATCH(CONCATENATE($C34,$C$1),'List of Test Cases'!$Q:$Q,0),))</f>
        <v>ET-G014-SPA-01</v>
      </c>
      <c r="G34" s="56" t="str" cm="1">
        <f t="array" aca="1" ref="G34" ca="1">IF($C34="","",INDEX('List of Test Cases'!G:G,MATCH(CONCATENATE($C34,$C$1),'List of Test Cases'!$Q:$Q,0),))</f>
        <v>Gas Switch Request effective within the Standstill period is accepted when the  Erroneous Switch indicator set (Gaining) (1 Day(s))</v>
      </c>
      <c r="H34" s="56" t="str" cm="1">
        <f t="array" ref="H34">IF($C34="","",INDEX('List of Test Cases'!A:A,MATCH(CONCATENATE($C34,$C$1),'List of Test Cases'!$Q:$Q,0),))</f>
        <v>Standstill Period - Accepted (Erroneous Switch)</v>
      </c>
      <c r="I34" s="601"/>
      <c r="J34" s="601"/>
      <c r="K34" s="47"/>
      <c r="L34" s="47"/>
      <c r="M34" s="47"/>
      <c r="N34" s="47"/>
      <c r="O34" s="56"/>
      <c r="P34" s="56"/>
    </row>
    <row r="35" spans="2:16" s="55" customFormat="1" ht="24.2" x14ac:dyDescent="0.3">
      <c r="B35" s="602">
        <v>2</v>
      </c>
      <c r="C35" s="325" t="str" cm="1">
        <f t="array" ref="C35">IFERROR(INDEX('List of Test Cases'!C:C,SMALL(IF('List of Test Cases'!E:E=$C$1,ROW('List of Test Cases'!E:E) - ROW(INDEX('List of Test Cases'!E:E,1,1))+1),B35)),"")</f>
        <v>ET-G014-SPA-02</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ET-G014</v>
      </c>
      <c r="F35" s="56" t="str" cm="1">
        <f t="array" ref="F35">IF($C35="","",INDEX('List of Test Cases'!C:C,MATCH(CONCATENATE($C35,$C$1),'List of Test Cases'!$Q:$Q,0),))</f>
        <v>ET-G014-SPA-02</v>
      </c>
      <c r="G35" s="56" t="str" cm="1">
        <f t="array" aca="1" ref="G35" ca="1">IF($C35="","",INDEX('List of Test Cases'!G:G,MATCH(CONCATENATE($C35,$C$1),'List of Test Cases'!$Q:$Q,0),))</f>
        <v>Gas Switch Request effective within the Standstill period is accepted when the  Erroneous Switch indicator set (Gaining) (OFAF, 1 Day(s))</v>
      </c>
      <c r="H35" s="56" t="str" cm="1">
        <f t="array" ref="H35">IF($C35="","",INDEX('List of Test Cases'!A:A,MATCH(CONCATENATE($C35,$C$1),'List of Test Cases'!$Q:$Q,0),))</f>
        <v>Standstill Period - Accepted (Erroneous Switch)</v>
      </c>
      <c r="I35" s="601"/>
      <c r="J35" s="601"/>
      <c r="K35" s="47"/>
      <c r="L35" s="47"/>
      <c r="M35" s="47"/>
      <c r="N35" s="47"/>
      <c r="O35" s="56"/>
      <c r="P35" s="56"/>
    </row>
    <row r="36" spans="2:16" s="55" customFormat="1" ht="13.85" x14ac:dyDescent="0.3">
      <c r="B36" s="602">
        <v>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42" customFormat="1" ht="13.85" x14ac:dyDescent="0.25">
      <c r="B37" s="603">
        <v>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42" customFormat="1" ht="13.85" x14ac:dyDescent="0.25">
      <c r="B38" s="603">
        <v>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18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19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28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24" customFormat="1" ht="12.1" x14ac:dyDescent="0.25">
      <c r="B62" s="603">
        <v>29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24" customFormat="1" ht="12.1" x14ac:dyDescent="0.25">
      <c r="B63" s="603">
        <v>30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34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35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36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37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38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39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41</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42</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43</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44</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ht="12.1" x14ac:dyDescent="0.25">
      <c r="B78" s="603">
        <v>45</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ht="12.1" x14ac:dyDescent="0.25">
      <c r="B79" s="603">
        <v>46</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ht="12.1" x14ac:dyDescent="0.25">
      <c r="B80" s="603">
        <v>47</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ht="12.1" x14ac:dyDescent="0.25">
      <c r="B81" s="603">
        <v>48</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s="71" customFormat="1" ht="12.1" x14ac:dyDescent="0.25">
      <c r="B82" s="603">
        <v>49</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s="71" customFormat="1" ht="12.1" x14ac:dyDescent="0.25">
      <c r="B83" s="603">
        <v>50</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sheetData>
  <autoFilter ref="B13:P13" xr:uid="{1E764525-F884-468C-91A5-F6FF84B2CBD5}"/>
  <mergeCells count="7">
    <mergeCell ref="C11:G11"/>
    <mergeCell ref="C2:G2"/>
    <mergeCell ref="B3:B7"/>
    <mergeCell ref="C3:G7"/>
    <mergeCell ref="C8:G8"/>
    <mergeCell ref="C9:G9"/>
    <mergeCell ref="C10:G10"/>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435255-4608-4D16-BCCD-E7FFCB5D3A20}">
          <x14:formula1>
            <xm:f>'C:\Users\KrantiNaik\Library\Containers\com.microsoft.Excel\Data\Documents\4360A61E\[SIT Test Scenarios Master List v0.16.xlsx]Priority'!#REF!</xm:f>
          </x14:formula1>
          <xm:sqref>H33:I33</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E9039-14EB-4DCB-9A6A-16A8A50758C1}">
  <dimension ref="A1:P81"/>
  <sheetViews>
    <sheetView topLeftCell="A9" workbookViewId="0">
      <pane xSplit="7" topLeftCell="I1" activePane="topRight" state="frozen"/>
      <selection pane="topRight" activeCell="I27" sqref="I26:I27"/>
    </sheetView>
  </sheetViews>
  <sheetFormatPr defaultColWidth="8.88671875" defaultRowHeight="12.1" x14ac:dyDescent="0.25"/>
  <cols>
    <col min="1" max="1" width="0" style="885" hidden="1" customWidth="1"/>
    <col min="2" max="2" width="19.44140625" style="885" customWidth="1"/>
    <col min="3" max="3" width="42.5546875" style="885" customWidth="1"/>
    <col min="4" max="4" width="13.5546875" style="885" bestFit="1" customWidth="1"/>
    <col min="5" max="5" width="12" style="885" bestFit="1" customWidth="1"/>
    <col min="6" max="6" width="15.33203125" style="885" bestFit="1" customWidth="1"/>
    <col min="7" max="7" width="53.44140625" style="885" customWidth="1"/>
    <col min="8" max="8" width="22.88671875" style="885" bestFit="1" customWidth="1"/>
    <col min="9" max="9" width="43.5546875" style="885" customWidth="1"/>
    <col min="10" max="10" width="38.109375" style="885" customWidth="1"/>
    <col min="11" max="11" width="20.5546875" style="885" bestFit="1" customWidth="1"/>
    <col min="12" max="12" width="31.33203125" style="885" bestFit="1" customWidth="1"/>
    <col min="13" max="13" width="27.5546875" style="885" bestFit="1" customWidth="1"/>
    <col min="14" max="14" width="30" style="885" bestFit="1" customWidth="1"/>
    <col min="15" max="15" width="32.33203125" style="885" customWidth="1"/>
    <col min="16" max="16" width="50.6640625" style="885" customWidth="1"/>
    <col min="17" max="16384" width="8.88671875" style="885"/>
  </cols>
  <sheetData>
    <row r="1" spans="1:16" ht="36.75" customHeight="1" x14ac:dyDescent="0.25">
      <c r="B1" s="646" t="s">
        <v>388</v>
      </c>
      <c r="C1" s="879" t="s">
        <v>1112</v>
      </c>
      <c r="D1" s="880"/>
      <c r="E1" s="881"/>
      <c r="F1" s="949"/>
      <c r="G1" s="881"/>
      <c r="H1" s="881"/>
      <c r="I1" s="881"/>
      <c r="J1" s="881"/>
      <c r="K1" s="881"/>
      <c r="L1" s="881"/>
      <c r="M1" s="881"/>
      <c r="N1" s="883"/>
      <c r="O1" s="883"/>
      <c r="P1" s="884"/>
    </row>
    <row r="2" spans="1:16" ht="15" customHeight="1" x14ac:dyDescent="0.25">
      <c r="B2" s="646" t="s">
        <v>390</v>
      </c>
      <c r="C2" s="1337" t="s">
        <v>2515</v>
      </c>
      <c r="D2" s="1338"/>
      <c r="E2" s="1338"/>
      <c r="F2" s="1338"/>
      <c r="G2" s="1338"/>
      <c r="H2" s="881"/>
      <c r="I2" s="881"/>
      <c r="J2" s="881"/>
      <c r="K2" s="881"/>
      <c r="L2" s="881"/>
      <c r="M2" s="881"/>
      <c r="N2" s="883"/>
      <c r="O2" s="883"/>
      <c r="P2" s="884"/>
    </row>
    <row r="3" spans="1:16" ht="11.95" customHeight="1" x14ac:dyDescent="0.25">
      <c r="B3" s="1309" t="s">
        <v>392</v>
      </c>
      <c r="C3" s="1339" t="s">
        <v>2516</v>
      </c>
      <c r="D3" s="1340"/>
      <c r="E3" s="1340"/>
      <c r="F3" s="1340"/>
      <c r="G3" s="1340"/>
      <c r="H3" s="886"/>
      <c r="I3" s="886"/>
      <c r="J3" s="886"/>
      <c r="K3" s="886"/>
      <c r="L3" s="886"/>
      <c r="M3" s="886"/>
      <c r="N3" s="887"/>
      <c r="O3" s="887"/>
      <c r="P3" s="888"/>
    </row>
    <row r="4" spans="1:16" x14ac:dyDescent="0.25">
      <c r="B4" s="1310"/>
      <c r="C4" s="1341"/>
      <c r="D4" s="1342"/>
      <c r="E4" s="1342"/>
      <c r="F4" s="1342"/>
      <c r="G4" s="1342"/>
      <c r="H4" s="889"/>
      <c r="I4" s="889"/>
      <c r="J4" s="889"/>
      <c r="K4" s="889"/>
      <c r="L4" s="889"/>
      <c r="M4" s="889"/>
      <c r="N4" s="890"/>
      <c r="O4" s="890"/>
      <c r="P4" s="891"/>
    </row>
    <row r="5" spans="1:16" ht="11.95" customHeight="1" x14ac:dyDescent="0.25">
      <c r="B5" s="1310"/>
      <c r="C5" s="1341"/>
      <c r="D5" s="1342"/>
      <c r="E5" s="1342"/>
      <c r="F5" s="1342"/>
      <c r="G5" s="1342"/>
      <c r="H5" s="889"/>
      <c r="I5" s="889"/>
      <c r="J5" s="889"/>
      <c r="K5" s="889"/>
      <c r="L5" s="889"/>
      <c r="M5" s="889"/>
    </row>
    <row r="6" spans="1:16" ht="11.95" customHeight="1" x14ac:dyDescent="0.25">
      <c r="B6" s="1310"/>
      <c r="C6" s="1341"/>
      <c r="D6" s="1342"/>
      <c r="E6" s="1342"/>
      <c r="F6" s="1342"/>
      <c r="G6" s="1342"/>
      <c r="H6" s="889"/>
      <c r="I6" s="889"/>
      <c r="J6" s="889"/>
      <c r="K6" s="889"/>
      <c r="L6" s="889"/>
      <c r="M6" s="889"/>
    </row>
    <row r="7" spans="1:16" ht="11.95" customHeight="1" x14ac:dyDescent="0.25">
      <c r="B7" s="1311"/>
      <c r="C7" s="1343"/>
      <c r="D7" s="1344"/>
      <c r="E7" s="1344"/>
      <c r="F7" s="1344"/>
      <c r="G7" s="1344"/>
      <c r="H7" s="893"/>
      <c r="I7" s="893"/>
      <c r="J7" s="893"/>
      <c r="K7" s="893"/>
      <c r="L7" s="893"/>
      <c r="M7" s="893"/>
    </row>
    <row r="8" spans="1:16" ht="35.299999999999997" customHeight="1" x14ac:dyDescent="0.25">
      <c r="B8" s="646" t="s">
        <v>394</v>
      </c>
      <c r="C8" s="1337" t="s">
        <v>2486</v>
      </c>
      <c r="D8" s="1338"/>
      <c r="E8" s="1338"/>
      <c r="F8" s="1338"/>
      <c r="G8" s="1338"/>
      <c r="H8" s="881"/>
      <c r="I8" s="881"/>
      <c r="J8" s="881"/>
      <c r="K8" s="881"/>
      <c r="L8" s="881"/>
      <c r="M8" s="881"/>
      <c r="N8" s="883"/>
      <c r="O8" s="883"/>
      <c r="P8" s="884"/>
    </row>
    <row r="9" spans="1:16" ht="14.4" x14ac:dyDescent="0.25">
      <c r="B9" s="646" t="s">
        <v>396</v>
      </c>
      <c r="C9" s="1337" t="s">
        <v>63</v>
      </c>
      <c r="D9" s="1338"/>
      <c r="E9" s="1338"/>
      <c r="F9" s="1338"/>
      <c r="G9" s="1338"/>
      <c r="H9" s="880"/>
      <c r="I9" s="880"/>
      <c r="J9" s="895"/>
      <c r="K9" s="895"/>
      <c r="L9" s="895"/>
      <c r="M9" s="895"/>
      <c r="N9" s="883"/>
      <c r="O9" s="883"/>
      <c r="P9" s="884"/>
    </row>
    <row r="10" spans="1:16" ht="28.8" hidden="1" x14ac:dyDescent="0.25">
      <c r="B10" s="646" t="s">
        <v>445</v>
      </c>
      <c r="C10" s="1337" t="s">
        <v>743</v>
      </c>
      <c r="D10" s="1338"/>
      <c r="E10" s="1338"/>
      <c r="F10" s="1338"/>
      <c r="G10" s="1338"/>
      <c r="H10" s="881" t="e" cm="1">
        <f t="array" ref="H10">_xlfn.TEXTJOIN(", ",TRUE,IF((E14:E101="Y")*(B29:B101&lt;&gt;""),B29:B101,""))</f>
        <v>#N/A</v>
      </c>
      <c r="I10" s="881"/>
      <c r="J10" s="881"/>
      <c r="K10" s="881"/>
      <c r="L10" s="881"/>
      <c r="M10" s="881"/>
      <c r="N10" s="883"/>
      <c r="O10" s="883"/>
      <c r="P10" s="884"/>
    </row>
    <row r="11" spans="1:16" ht="14.4" x14ac:dyDescent="0.25">
      <c r="B11" s="646" t="s">
        <v>398</v>
      </c>
      <c r="C11" s="1337" t="s">
        <v>63</v>
      </c>
      <c r="D11" s="1338"/>
      <c r="E11" s="1338"/>
      <c r="F11" s="1338"/>
      <c r="G11" s="1338"/>
      <c r="H11" s="881"/>
      <c r="I11" s="881"/>
      <c r="J11" s="881"/>
      <c r="K11" s="881"/>
      <c r="L11" s="881"/>
      <c r="M11" s="881"/>
      <c r="N11" s="883"/>
      <c r="O11" s="883"/>
      <c r="P11" s="884"/>
    </row>
    <row r="12" spans="1:16" x14ac:dyDescent="0.25">
      <c r="B12" s="896" t="s">
        <v>1175</v>
      </c>
      <c r="C12" s="896"/>
      <c r="D12" s="896"/>
      <c r="E12" s="896"/>
      <c r="F12" s="896"/>
      <c r="G12" s="897"/>
      <c r="H12" s="898"/>
      <c r="I12" s="898"/>
      <c r="J12" s="898"/>
      <c r="K12" s="898"/>
      <c r="L12" s="898"/>
      <c r="M12" s="899"/>
      <c r="N12" s="900"/>
      <c r="O12" s="883"/>
      <c r="P12" s="884"/>
    </row>
    <row r="13" spans="1:16" s="901" customFormat="1" ht="43.2"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2487</v>
      </c>
      <c r="O13" s="269" t="s">
        <v>322</v>
      </c>
    </row>
    <row r="14" spans="1:16" s="916" customFormat="1" ht="133.05000000000001" x14ac:dyDescent="0.3">
      <c r="A14" s="902" t="s">
        <v>1180</v>
      </c>
      <c r="B14" s="902" t="s">
        <v>2488</v>
      </c>
      <c r="C14" s="903" t="s">
        <v>804</v>
      </c>
      <c r="D14" s="904" t="s">
        <v>804</v>
      </c>
      <c r="E14" s="904" t="s">
        <v>1264</v>
      </c>
      <c r="F14" s="902" t="s">
        <v>2489</v>
      </c>
      <c r="G14" s="905" t="s">
        <v>1184</v>
      </c>
      <c r="H14" s="902" t="s">
        <v>1327</v>
      </c>
      <c r="I14" s="902" t="s">
        <v>2490</v>
      </c>
      <c r="J14" s="906" t="s">
        <v>1187</v>
      </c>
      <c r="K14" s="902" t="s">
        <v>1188</v>
      </c>
      <c r="L14" s="907" t="s">
        <v>63</v>
      </c>
      <c r="M14" s="907" t="s">
        <v>63</v>
      </c>
      <c r="N14" s="907">
        <v>202</v>
      </c>
      <c r="O14" s="908"/>
    </row>
    <row r="15" spans="1:16" s="919" customFormat="1" ht="362.9" x14ac:dyDescent="0.3">
      <c r="A15" s="910" t="s">
        <v>1414</v>
      </c>
      <c r="B15" s="911" t="s">
        <v>1415</v>
      </c>
      <c r="C15" s="912" t="s">
        <v>805</v>
      </c>
      <c r="D15" s="904" t="s">
        <v>804</v>
      </c>
      <c r="E15" s="904" t="s">
        <v>1264</v>
      </c>
      <c r="F15" s="910" t="s">
        <v>1416</v>
      </c>
      <c r="G15" s="911" t="s">
        <v>324</v>
      </c>
      <c r="H15" s="911" t="s">
        <v>1192</v>
      </c>
      <c r="I15" s="913" t="s">
        <v>2435</v>
      </c>
      <c r="J15" s="908" t="s">
        <v>63</v>
      </c>
      <c r="K15" s="908" t="s">
        <v>63</v>
      </c>
      <c r="L15" s="902" t="s">
        <v>1418</v>
      </c>
      <c r="M15" s="947" t="s">
        <v>1419</v>
      </c>
      <c r="N15" s="902">
        <v>202</v>
      </c>
      <c r="O15" s="950"/>
    </row>
    <row r="16" spans="1:16" s="919" customFormat="1" ht="193.55" x14ac:dyDescent="0.3">
      <c r="A16" s="902" t="s">
        <v>1334</v>
      </c>
      <c r="B16" s="902" t="s">
        <v>1420</v>
      </c>
      <c r="C16" s="903" t="s">
        <v>804</v>
      </c>
      <c r="D16" s="904" t="s">
        <v>804</v>
      </c>
      <c r="E16" s="904" t="s">
        <v>1264</v>
      </c>
      <c r="F16" s="910" t="s">
        <v>1336</v>
      </c>
      <c r="G16" s="917" t="s">
        <v>1184</v>
      </c>
      <c r="H16" s="918" t="s">
        <v>1270</v>
      </c>
      <c r="I16" s="918" t="s">
        <v>1229</v>
      </c>
      <c r="J16" s="918" t="s">
        <v>63</v>
      </c>
      <c r="K16" s="919" t="s">
        <v>63</v>
      </c>
      <c r="L16" s="902" t="s">
        <v>63</v>
      </c>
      <c r="M16" s="902" t="s">
        <v>63</v>
      </c>
      <c r="N16" s="907">
        <v>202</v>
      </c>
      <c r="O16" s="902"/>
    </row>
    <row r="17" spans="1:16" s="930" customFormat="1" ht="96.8" x14ac:dyDescent="0.3">
      <c r="A17" s="922" t="s">
        <v>1342</v>
      </c>
      <c r="B17" s="922" t="s">
        <v>1421</v>
      </c>
      <c r="C17" s="923" t="s">
        <v>805</v>
      </c>
      <c r="D17" s="924" t="s">
        <v>805</v>
      </c>
      <c r="E17" s="924" t="s">
        <v>1264</v>
      </c>
      <c r="F17" s="922" t="s">
        <v>2437</v>
      </c>
      <c r="G17" s="927" t="s">
        <v>330</v>
      </c>
      <c r="H17" s="922" t="s">
        <v>1423</v>
      </c>
      <c r="I17" s="922" t="s">
        <v>1424</v>
      </c>
      <c r="J17" s="928" t="s">
        <v>63</v>
      </c>
      <c r="K17" s="931" t="s">
        <v>63</v>
      </c>
      <c r="L17" s="931" t="s">
        <v>63</v>
      </c>
      <c r="M17" s="931" t="s">
        <v>63</v>
      </c>
      <c r="N17" s="922">
        <v>202</v>
      </c>
      <c r="O17" s="931" t="s">
        <v>1425</v>
      </c>
    </row>
    <row r="18" spans="1:16" s="930" customFormat="1" ht="96.8" x14ac:dyDescent="0.3">
      <c r="A18" s="922" t="s">
        <v>1342</v>
      </c>
      <c r="B18" s="922" t="s">
        <v>1436</v>
      </c>
      <c r="C18" s="923" t="s">
        <v>805</v>
      </c>
      <c r="D18" s="924" t="s">
        <v>805</v>
      </c>
      <c r="E18" s="924" t="s">
        <v>1264</v>
      </c>
      <c r="F18" s="922" t="s">
        <v>1498</v>
      </c>
      <c r="G18" s="927" t="s">
        <v>332</v>
      </c>
      <c r="H18" s="922" t="s">
        <v>1280</v>
      </c>
      <c r="I18" s="922" t="s">
        <v>1424</v>
      </c>
      <c r="J18" s="928" t="s">
        <v>63</v>
      </c>
      <c r="K18" s="931" t="s">
        <v>63</v>
      </c>
      <c r="L18" s="931" t="s">
        <v>63</v>
      </c>
      <c r="M18" s="931" t="s">
        <v>63</v>
      </c>
      <c r="N18" s="922">
        <v>202</v>
      </c>
      <c r="O18" s="931" t="s">
        <v>1425</v>
      </c>
    </row>
    <row r="19" spans="1:16" s="930" customFormat="1" ht="108.9" x14ac:dyDescent="0.3">
      <c r="A19" s="922" t="s">
        <v>1342</v>
      </c>
      <c r="B19" s="922" t="s">
        <v>1438</v>
      </c>
      <c r="C19" s="923" t="s">
        <v>805</v>
      </c>
      <c r="D19" s="924" t="s">
        <v>805</v>
      </c>
      <c r="E19" s="924" t="s">
        <v>1264</v>
      </c>
      <c r="F19" s="951" t="s">
        <v>1500</v>
      </c>
      <c r="G19" s="927" t="s">
        <v>798</v>
      </c>
      <c r="H19" s="922" t="s">
        <v>1440</v>
      </c>
      <c r="I19" s="922" t="s">
        <v>1441</v>
      </c>
      <c r="J19" s="928" t="s">
        <v>63</v>
      </c>
      <c r="K19" s="931" t="s">
        <v>63</v>
      </c>
      <c r="L19" s="931" t="s">
        <v>63</v>
      </c>
      <c r="M19" s="931" t="s">
        <v>63</v>
      </c>
      <c r="N19" s="922">
        <v>202</v>
      </c>
      <c r="O19" s="931" t="s">
        <v>1425</v>
      </c>
    </row>
    <row r="20" spans="1:16" s="919" customFormat="1" ht="157.25" x14ac:dyDescent="0.3">
      <c r="A20" s="902" t="s">
        <v>1356</v>
      </c>
      <c r="B20" s="902" t="s">
        <v>2517</v>
      </c>
      <c r="C20" s="903" t="s">
        <v>805</v>
      </c>
      <c r="D20" s="904" t="s">
        <v>804</v>
      </c>
      <c r="E20" s="904" t="s">
        <v>1264</v>
      </c>
      <c r="F20" s="910" t="s">
        <v>1443</v>
      </c>
      <c r="G20" s="905" t="s">
        <v>324</v>
      </c>
      <c r="H20" s="918" t="s">
        <v>1359</v>
      </c>
      <c r="I20" s="918" t="s">
        <v>1216</v>
      </c>
      <c r="J20" s="918" t="s">
        <v>63</v>
      </c>
      <c r="K20" s="902" t="s">
        <v>63</v>
      </c>
      <c r="L20" s="902" t="s">
        <v>1360</v>
      </c>
      <c r="M20" s="952" t="s">
        <v>1445</v>
      </c>
      <c r="N20" s="902" t="s">
        <v>63</v>
      </c>
      <c r="O20" s="921"/>
    </row>
    <row r="21" spans="1:16" s="919" customFormat="1" ht="205.65" x14ac:dyDescent="0.3">
      <c r="A21" s="941" t="s">
        <v>1205</v>
      </c>
      <c r="B21" s="941" t="s">
        <v>2440</v>
      </c>
      <c r="C21" s="942" t="s">
        <v>805</v>
      </c>
      <c r="D21" s="904" t="s">
        <v>804</v>
      </c>
      <c r="E21" s="920" t="s">
        <v>1207</v>
      </c>
      <c r="F21" s="943" t="s">
        <v>2518</v>
      </c>
      <c r="G21" s="944" t="s">
        <v>352</v>
      </c>
      <c r="H21" s="941" t="s">
        <v>1261</v>
      </c>
      <c r="I21" s="941" t="s">
        <v>1210</v>
      </c>
      <c r="J21" s="946" t="s">
        <v>1187</v>
      </c>
      <c r="K21" s="941" t="s">
        <v>1211</v>
      </c>
      <c r="L21" s="947" t="s">
        <v>63</v>
      </c>
      <c r="M21" s="947" t="s">
        <v>63</v>
      </c>
      <c r="N21" s="941">
        <v>202</v>
      </c>
      <c r="O21" s="404" t="s">
        <v>1225</v>
      </c>
    </row>
    <row r="22" spans="1:16" s="87" customFormat="1" ht="84.7" x14ac:dyDescent="0.3">
      <c r="A22" s="404" t="s">
        <v>1205</v>
      </c>
      <c r="B22" s="404" t="s">
        <v>1366</v>
      </c>
      <c r="C22" s="317" t="s">
        <v>805</v>
      </c>
      <c r="D22" s="317" t="s">
        <v>804</v>
      </c>
      <c r="E22" s="317" t="s">
        <v>1182</v>
      </c>
      <c r="F22" s="80" t="s">
        <v>1367</v>
      </c>
      <c r="G22" s="85" t="s">
        <v>324</v>
      </c>
      <c r="H22" s="86" t="s">
        <v>1368</v>
      </c>
      <c r="I22" s="86" t="s">
        <v>1369</v>
      </c>
      <c r="J22" s="86" t="s">
        <v>63</v>
      </c>
      <c r="K22" s="88" t="s">
        <v>63</v>
      </c>
      <c r="L22" s="404" t="s">
        <v>1194</v>
      </c>
      <c r="M22" s="84" t="s">
        <v>1370</v>
      </c>
      <c r="N22" s="78">
        <v>202</v>
      </c>
      <c r="O22" s="47"/>
    </row>
    <row r="23" spans="1:16" s="87" customFormat="1" ht="71.3" customHeight="1" x14ac:dyDescent="0.3">
      <c r="A23" s="404" t="s">
        <v>1205</v>
      </c>
      <c r="B23" s="404" t="s">
        <v>1371</v>
      </c>
      <c r="C23" s="540" t="s">
        <v>805</v>
      </c>
      <c r="D23" s="317" t="s">
        <v>804</v>
      </c>
      <c r="E23" s="317" t="s">
        <v>1182</v>
      </c>
      <c r="F23" s="80" t="s">
        <v>1372</v>
      </c>
      <c r="G23" s="85" t="s">
        <v>352</v>
      </c>
      <c r="H23" s="86" t="s">
        <v>1373</v>
      </c>
      <c r="I23" s="86" t="s">
        <v>1374</v>
      </c>
      <c r="J23" s="86" t="s">
        <v>63</v>
      </c>
      <c r="K23" s="87" t="s">
        <v>63</v>
      </c>
      <c r="L23" s="404" t="s">
        <v>63</v>
      </c>
      <c r="M23" s="404" t="s">
        <v>63</v>
      </c>
      <c r="N23" s="78">
        <v>202</v>
      </c>
      <c r="O23" s="297" t="s">
        <v>1225</v>
      </c>
    </row>
    <row r="24" spans="1:16" s="919" customFormat="1" ht="362.9" x14ac:dyDescent="0.3">
      <c r="A24" s="902" t="s">
        <v>1375</v>
      </c>
      <c r="B24" s="902" t="s">
        <v>2497</v>
      </c>
      <c r="C24" s="920" t="s">
        <v>805</v>
      </c>
      <c r="D24" s="920" t="s">
        <v>804</v>
      </c>
      <c r="E24" s="920" t="s">
        <v>1182</v>
      </c>
      <c r="F24" s="910" t="s">
        <v>1449</v>
      </c>
      <c r="G24" s="917" t="s">
        <v>324</v>
      </c>
      <c r="H24" s="918" t="s">
        <v>1378</v>
      </c>
      <c r="I24" s="918" t="s">
        <v>1450</v>
      </c>
      <c r="J24" s="918" t="s">
        <v>63</v>
      </c>
      <c r="K24" s="921" t="s">
        <v>63</v>
      </c>
      <c r="L24" s="902" t="s">
        <v>1451</v>
      </c>
      <c r="M24" s="914" t="s">
        <v>1452</v>
      </c>
      <c r="N24" s="907">
        <v>202</v>
      </c>
      <c r="O24" s="915"/>
    </row>
    <row r="25" spans="1:16" s="919" customFormat="1" ht="133.05000000000001" x14ac:dyDescent="0.3">
      <c r="A25" s="902" t="s">
        <v>1382</v>
      </c>
      <c r="B25" s="902" t="s">
        <v>2500</v>
      </c>
      <c r="C25" s="903" t="s">
        <v>804</v>
      </c>
      <c r="D25" s="904" t="s">
        <v>804</v>
      </c>
      <c r="E25" s="920" t="s">
        <v>1182</v>
      </c>
      <c r="F25" s="910" t="s">
        <v>1384</v>
      </c>
      <c r="G25" s="917" t="s">
        <v>1184</v>
      </c>
      <c r="H25" s="918" t="s">
        <v>1270</v>
      </c>
      <c r="I25" s="918" t="s">
        <v>1229</v>
      </c>
      <c r="J25" s="918" t="s">
        <v>63</v>
      </c>
      <c r="K25" s="919" t="s">
        <v>63</v>
      </c>
      <c r="L25" s="902" t="s">
        <v>63</v>
      </c>
      <c r="M25" s="902" t="s">
        <v>63</v>
      </c>
      <c r="N25" s="907">
        <v>202</v>
      </c>
      <c r="O25" s="921"/>
    </row>
    <row r="26" spans="1:16" s="919" customFormat="1" ht="145.15" x14ac:dyDescent="0.3">
      <c r="A26" s="902" t="s">
        <v>1387</v>
      </c>
      <c r="B26" s="902" t="s">
        <v>2501</v>
      </c>
      <c r="C26" s="903" t="s">
        <v>805</v>
      </c>
      <c r="D26" s="904" t="s">
        <v>1389</v>
      </c>
      <c r="E26" s="920" t="s">
        <v>1207</v>
      </c>
      <c r="F26" s="910" t="s">
        <v>1512</v>
      </c>
      <c r="G26" s="905" t="s">
        <v>1457</v>
      </c>
      <c r="H26" s="902" t="s">
        <v>1458</v>
      </c>
      <c r="I26" s="918" t="s">
        <v>1459</v>
      </c>
      <c r="J26" s="918" t="s">
        <v>63</v>
      </c>
      <c r="K26" s="921" t="s">
        <v>63</v>
      </c>
      <c r="L26" s="921"/>
      <c r="M26" s="902" t="s">
        <v>63</v>
      </c>
      <c r="N26" s="902">
        <v>202</v>
      </c>
      <c r="O26" s="404" t="s">
        <v>1225</v>
      </c>
    </row>
    <row r="27" spans="1:16" s="919" customFormat="1" ht="145.15" x14ac:dyDescent="0.3">
      <c r="A27" s="902" t="s">
        <v>1387</v>
      </c>
      <c r="B27" s="902" t="s">
        <v>2502</v>
      </c>
      <c r="C27" s="903" t="s">
        <v>805</v>
      </c>
      <c r="D27" s="904" t="s">
        <v>1389</v>
      </c>
      <c r="E27" s="920" t="s">
        <v>1207</v>
      </c>
      <c r="F27" s="910" t="s">
        <v>1514</v>
      </c>
      <c r="G27" s="905" t="s">
        <v>1463</v>
      </c>
      <c r="H27" s="902" t="s">
        <v>1458</v>
      </c>
      <c r="I27" s="918" t="s">
        <v>1464</v>
      </c>
      <c r="J27" s="918" t="s">
        <v>63</v>
      </c>
      <c r="K27" s="921" t="s">
        <v>63</v>
      </c>
      <c r="L27" s="921" t="s">
        <v>63</v>
      </c>
      <c r="M27" s="902" t="s">
        <v>63</v>
      </c>
      <c r="N27" s="902">
        <v>202</v>
      </c>
      <c r="O27" s="404" t="s">
        <v>1225</v>
      </c>
    </row>
    <row r="28" spans="1:16" s="919" customFormat="1" ht="145.15" x14ac:dyDescent="0.3">
      <c r="A28" s="902" t="s">
        <v>1387</v>
      </c>
      <c r="B28" s="902" t="s">
        <v>2504</v>
      </c>
      <c r="C28" s="903" t="s">
        <v>805</v>
      </c>
      <c r="D28" s="904" t="s">
        <v>1389</v>
      </c>
      <c r="E28" s="920" t="s">
        <v>1207</v>
      </c>
      <c r="F28" s="910" t="s">
        <v>1390</v>
      </c>
      <c r="G28" s="905" t="s">
        <v>1391</v>
      </c>
      <c r="H28" s="902" t="s">
        <v>1458</v>
      </c>
      <c r="I28" s="918" t="s">
        <v>1459</v>
      </c>
      <c r="J28" s="918" t="s">
        <v>63</v>
      </c>
      <c r="K28" s="921" t="s">
        <v>63</v>
      </c>
      <c r="L28" s="921" t="s">
        <v>63</v>
      </c>
      <c r="M28" s="902" t="s">
        <v>63</v>
      </c>
      <c r="N28" s="902">
        <v>202</v>
      </c>
      <c r="O28" s="404" t="s">
        <v>1225</v>
      </c>
    </row>
    <row r="29" spans="1:16" s="919" customFormat="1" x14ac:dyDescent="0.3">
      <c r="B29" s="902"/>
      <c r="C29" s="902"/>
      <c r="D29" s="902"/>
      <c r="E29" s="902"/>
      <c r="F29" s="905"/>
      <c r="G29" s="902"/>
      <c r="H29" s="902"/>
      <c r="I29" s="918"/>
      <c r="J29" s="902"/>
      <c r="K29" s="902"/>
      <c r="L29" s="902"/>
      <c r="M29" s="902"/>
      <c r="N29" s="921"/>
      <c r="O29" s="921"/>
      <c r="P29" s="921"/>
    </row>
    <row r="30" spans="1:16" s="919" customFormat="1" x14ac:dyDescent="0.3">
      <c r="B30" s="902"/>
      <c r="C30" s="902"/>
      <c r="D30" s="902"/>
      <c r="E30" s="902"/>
      <c r="F30" s="905"/>
      <c r="G30" s="902"/>
      <c r="H30" s="902"/>
      <c r="I30" s="902"/>
      <c r="J30" s="902"/>
      <c r="K30" s="902"/>
      <c r="L30" s="902"/>
      <c r="M30" s="902"/>
      <c r="N30" s="921"/>
      <c r="O30" s="921"/>
      <c r="P30" s="921"/>
    </row>
    <row r="31" spans="1:16" s="55" customFormat="1" ht="28.8" x14ac:dyDescent="0.3">
      <c r="B31" s="330" t="s">
        <v>431</v>
      </c>
      <c r="C31" s="269" t="s">
        <v>433</v>
      </c>
      <c r="D31" s="330" t="s">
        <v>435</v>
      </c>
      <c r="E31" s="598" t="s">
        <v>1201</v>
      </c>
      <c r="F31" s="597" t="s">
        <v>437</v>
      </c>
      <c r="G31" s="596" t="s">
        <v>368</v>
      </c>
      <c r="H31" s="598" t="s">
        <v>360</v>
      </c>
      <c r="I31" s="330"/>
      <c r="J31" s="330"/>
      <c r="K31" s="269"/>
      <c r="L31" s="58"/>
      <c r="M31" s="58"/>
      <c r="N31" s="58"/>
      <c r="O31" s="604"/>
      <c r="P31" s="604"/>
    </row>
    <row r="32" spans="1:16" s="54" customFormat="1" ht="24.2" x14ac:dyDescent="0.3">
      <c r="B32" s="599">
        <v>1</v>
      </c>
      <c r="C32" s="325" t="str" cm="1">
        <f t="array" ref="C32">IFERROR(INDEX('List of Test Cases'!C:C,SMALL(IF('List of Test Cases'!E:E=$C$1,ROW('List of Test Cases'!E:E) - ROW(INDEX('List of Test Cases'!E:E,1,1))+1),B32)),"")</f>
        <v>ET-E013-SPA-01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ET-E013</v>
      </c>
      <c r="F32" s="56" t="str" cm="1">
        <f t="array" ref="F32">IF($C32="","",INDEX('List of Test Cases'!C:C,MATCH(CONCATENATE($C32,$C$1),'List of Test Cases'!$Q:$Q,0),))</f>
        <v>ET-E013-SPA-01</v>
      </c>
      <c r="G32" s="56" t="str" cm="1">
        <f t="array" aca="1" ref="G32" ca="1">IF($C32="","",INDEX('List of Test Cases'!G:G,MATCH(CONCATENATE($C32,$C$1),'List of Test Cases'!$Q:$Q,0),))</f>
        <v>Electricity Switch Request effective within the Standstill period is accepted when the  Erroneous Switch indicator set (Gaining) (1 Day(s))</v>
      </c>
      <c r="H32" s="56" t="str" cm="1">
        <f t="array" ref="H32">IF($C32="","",INDEX('List of Test Cases'!A:A,MATCH(CONCATENATE($C32,$C$1),'List of Test Cases'!$Q:$Q,0),))</f>
        <v>Standstill Period - Accepted (Erroneous Switch)</v>
      </c>
      <c r="I32" s="601"/>
      <c r="J32" s="601"/>
      <c r="K32" s="47"/>
      <c r="L32" s="47"/>
      <c r="M32" s="47"/>
      <c r="N32" s="47"/>
      <c r="O32" s="56"/>
      <c r="P32" s="56"/>
    </row>
    <row r="33" spans="2:16" s="55" customFormat="1" ht="36.299999999999997" x14ac:dyDescent="0.3">
      <c r="B33" s="602">
        <v>2</v>
      </c>
      <c r="C33" s="325" t="str" cm="1">
        <f t="array" ref="C33">IFERROR(INDEX('List of Test Cases'!C:C,SMALL(IF('List of Test Cases'!E:E=$C$1,ROW('List of Test Cases'!E:E) - ROW(INDEX('List of Test Cases'!E:E,1,1))+1),B33)),"")</f>
        <v>ET-E013-SPA-02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ET-E013</v>
      </c>
      <c r="F33" s="56" t="str" cm="1">
        <f t="array" ref="F33">IF($C33="","",INDEX('List of Test Cases'!C:C,MATCH(CONCATENATE($C33,$C$1),'List of Test Cases'!$Q:$Q,0),))</f>
        <v>ET-E013-SPA-02</v>
      </c>
      <c r="G33" s="56" t="str" cm="1">
        <f t="array" aca="1" ref="G33" ca="1">IF($C33="","",INDEX('List of Test Cases'!G:G,MATCH(CONCATENATE($C33,$C$1),'List of Test Cases'!$Q:$Q,0),))</f>
        <v>Electricity Switch Request effective within the Standstill period is accepted when the  Erroneous Switch indicator set (Gaining) (OFAF, 1 Day(s))</v>
      </c>
      <c r="H33" s="56" t="str" cm="1">
        <f t="array" ref="H33">IF($C33="","",INDEX('List of Test Cases'!A:A,MATCH(CONCATENATE($C33,$C$1),'List of Test Cases'!$Q:$Q,0),))</f>
        <v>Standstill Period - Accepted (Erroneous Switch)</v>
      </c>
      <c r="I33" s="601"/>
      <c r="J33" s="601"/>
      <c r="K33" s="47"/>
      <c r="L33" s="47"/>
      <c r="M33" s="47"/>
      <c r="N33" s="47"/>
      <c r="O33" s="56"/>
      <c r="P33" s="56"/>
    </row>
    <row r="34" spans="2:16" s="55" customFormat="1" ht="36.299999999999997" x14ac:dyDescent="0.3">
      <c r="B34" s="602">
        <v>3</v>
      </c>
      <c r="C34" s="325" t="str" cm="1">
        <f t="array" ref="C34">IFERROR(INDEX('List of Test Cases'!C:C,SMALL(IF('List of Test Cases'!E:E=$C$1,ROW('List of Test Cases'!E:E) - ROW(INDEX('List of Test Cases'!E:E,1,1))+1),B34)),"")</f>
        <v>ET-E013-SPA-03</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ET-E013</v>
      </c>
      <c r="F34" s="56" t="str" cm="1">
        <f t="array" ref="F34">IF($C34="","",INDEX('List of Test Cases'!C:C,MATCH(CONCATENATE($C34,$C$1),'List of Test Cases'!$Q:$Q,0),))</f>
        <v>ET-E013-SPA-03</v>
      </c>
      <c r="G34" s="56" t="str" cm="1">
        <f t="array" aca="1" ref="G34" ca="1">IF($C34="","",INDEX('List of Test Cases'!G:G,MATCH(CONCATENATE($C34,$C$1),'List of Test Cases'!$Q:$Q,0),))</f>
        <v>Electricity Switch Request effective within the Standstill period is accepted when the  Erroneous Switch indicator set (Gaining) (Related MPAN, 1 Day(s))</v>
      </c>
      <c r="H34" s="56" t="str" cm="1">
        <f t="array" ref="H34">IF($C34="","",INDEX('List of Test Cases'!A:A,MATCH(CONCATENATE($C34,$C$1),'List of Test Cases'!$Q:$Q,0),))</f>
        <v>Standstill Period - Accepted (Erroneous Switch)</v>
      </c>
      <c r="I34" s="601"/>
      <c r="J34" s="601"/>
      <c r="K34" s="47"/>
      <c r="L34" s="47"/>
      <c r="M34" s="47"/>
      <c r="N34" s="47"/>
      <c r="O34" s="56"/>
      <c r="P34" s="56"/>
    </row>
    <row r="35" spans="2:16" s="42" customFormat="1" ht="36.299999999999997" x14ac:dyDescent="0.25">
      <c r="B35" s="603">
        <v>4</v>
      </c>
      <c r="C35" s="325" t="str" cm="1">
        <f t="array" ref="C35">IFERROR(INDEX('List of Test Cases'!C:C,SMALL(IF('List of Test Cases'!E:E=$C$1,ROW('List of Test Cases'!E:E) - ROW(INDEX('List of Test Cases'!E:E,1,1))+1),B35)),"")</f>
        <v>ET-E013-SPA-04</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ET-E013</v>
      </c>
      <c r="F35" s="56" t="str" cm="1">
        <f t="array" ref="F35">IF($C35="","",INDEX('List of Test Cases'!C:C,MATCH(CONCATENATE($C35,$C$1),'List of Test Cases'!$Q:$Q,0),))</f>
        <v>ET-E013-SPA-04</v>
      </c>
      <c r="G35" s="56" t="str" cm="1">
        <f t="array" aca="1" ref="G35" ca="1">IF($C35="","",INDEX('List of Test Cases'!G:G,MATCH(CONCATENATE($C35,$C$1),'List of Test Cases'!$Q:$Q,0),))</f>
        <v>Electricity Switch Request effective within the Standstill period is accepted when the  Erroneous Switch indicator set (Gaining) (OFAF, Related MPAN, 1 Day(s))</v>
      </c>
      <c r="H35" s="56" t="str" cm="1">
        <f t="array" ref="H35">IF($C35="","",INDEX('List of Test Cases'!A:A,MATCH(CONCATENATE($C35,$C$1),'List of Test Cases'!$Q:$Q,0),))</f>
        <v>Standstill Period - Accepted (Erroneous Switch)</v>
      </c>
      <c r="I35" s="601"/>
      <c r="J35" s="601"/>
      <c r="K35" s="47"/>
      <c r="L35" s="47"/>
      <c r="M35" s="47"/>
      <c r="N35" s="47"/>
      <c r="O35" s="56"/>
      <c r="P35" s="56"/>
    </row>
    <row r="36" spans="2:16" s="42" customFormat="1" ht="13.85" x14ac:dyDescent="0.25">
      <c r="B36" s="603">
        <v>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x14ac:dyDescent="0.25">
      <c r="B37" s="603">
        <v>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x14ac:dyDescent="0.25">
      <c r="B38" s="603">
        <v>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x14ac:dyDescent="0.25">
      <c r="B39" s="603">
        <v>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x14ac:dyDescent="0.25">
      <c r="B40" s="603">
        <v>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x14ac:dyDescent="0.25">
      <c r="B41" s="603">
        <v>10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x14ac:dyDescent="0.25">
      <c r="B42" s="603">
        <v>11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x14ac:dyDescent="0.25">
      <c r="B43" s="603">
        <v>12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x14ac:dyDescent="0.25">
      <c r="B44" s="603">
        <v>13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x14ac:dyDescent="0.25">
      <c r="B45" s="603">
        <v>14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x14ac:dyDescent="0.25">
      <c r="B46" s="603">
        <v>15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x14ac:dyDescent="0.25">
      <c r="B47" s="603">
        <v>16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x14ac:dyDescent="0.25">
      <c r="B48" s="603">
        <v>17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x14ac:dyDescent="0.25">
      <c r="B49" s="603">
        <v>18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x14ac:dyDescent="0.25">
      <c r="B50" s="603">
        <v>19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x14ac:dyDescent="0.25">
      <c r="B51" s="603">
        <v>20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x14ac:dyDescent="0.25">
      <c r="B52" s="603">
        <v>21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x14ac:dyDescent="0.25">
      <c r="B53" s="603">
        <v>22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x14ac:dyDescent="0.25">
      <c r="B54" s="603">
        <v>23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x14ac:dyDescent="0.25">
      <c r="B55" s="603">
        <v>24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x14ac:dyDescent="0.25">
      <c r="B56" s="603">
        <v>25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x14ac:dyDescent="0.25">
      <c r="B57" s="603">
        <v>26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x14ac:dyDescent="0.25">
      <c r="B58" s="603">
        <v>27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x14ac:dyDescent="0.25">
      <c r="B59" s="603">
        <v>28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x14ac:dyDescent="0.25">
      <c r="B60" s="603">
        <v>29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x14ac:dyDescent="0.25">
      <c r="B61" s="603">
        <v>30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x14ac:dyDescent="0.25">
      <c r="B62" s="603">
        <v>31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x14ac:dyDescent="0.25">
      <c r="B63" s="603">
        <v>32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x14ac:dyDescent="0.25">
      <c r="B64" s="603">
        <v>33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x14ac:dyDescent="0.25">
      <c r="B65" s="603">
        <v>34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x14ac:dyDescent="0.25">
      <c r="B66" s="603">
        <v>35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x14ac:dyDescent="0.25">
      <c r="B67" s="603">
        <v>36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x14ac:dyDescent="0.25">
      <c r="B68" s="603">
        <v>37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x14ac:dyDescent="0.25">
      <c r="B69" s="603">
        <v>38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x14ac:dyDescent="0.25">
      <c r="B70" s="603">
        <v>39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x14ac:dyDescent="0.25">
      <c r="B71" s="603">
        <v>40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x14ac:dyDescent="0.25">
      <c r="B72" s="603">
        <v>41</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x14ac:dyDescent="0.25">
      <c r="B73" s="603">
        <v>42</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x14ac:dyDescent="0.25">
      <c r="B74" s="603">
        <v>43</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x14ac:dyDescent="0.25">
      <c r="B75" s="603">
        <v>44</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x14ac:dyDescent="0.25">
      <c r="B76" s="603">
        <v>45</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x14ac:dyDescent="0.25">
      <c r="B77" s="603">
        <v>46</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s="71" customFormat="1" x14ac:dyDescent="0.25">
      <c r="B78" s="603">
        <v>47</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s="71" customFormat="1" x14ac:dyDescent="0.25">
      <c r="B79" s="603">
        <v>48</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s="71" customFormat="1" x14ac:dyDescent="0.25">
      <c r="B80" s="603">
        <v>49</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s="71" customFormat="1" x14ac:dyDescent="0.25">
      <c r="B81" s="603">
        <v>50</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sheetData>
  <autoFilter ref="B13:P13" xr:uid="{902DB47C-D122-480B-92A7-0C3E1AEC1070}"/>
  <mergeCells count="7">
    <mergeCell ref="C11:G11"/>
    <mergeCell ref="C2:G2"/>
    <mergeCell ref="B3:B7"/>
    <mergeCell ref="C3:G7"/>
    <mergeCell ref="C8:G8"/>
    <mergeCell ref="C9:G9"/>
    <mergeCell ref="C10:G10"/>
  </mergeCells>
  <pageMargins left="0.7" right="0.7" top="0.75" bottom="0.75" header="0.3" footer="0.3"/>
  <pageSetup paperSize="9" orientation="portrait" r:id="rId1"/>
  <headerFooter>
    <oddHeader>&amp;C&amp;"Calibri"&amp;11&amp;KFF0000DCC Controlled&amp;1#</oddHeader>
    <oddFooter>&amp;C&amp;1#&amp;"Calibri"&amp;11&amp;KFF0000DCC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1165D0-3AB9-46E6-A8DE-AE53A2607852}">
          <x14:formula1>
            <xm:f>'C:\Users\KrantiNaik\Library\Containers\com.microsoft.Excel\Data\Documents\4360A61E\[SIT Test Scenarios Master List v0.16.xlsx]Priority'!#REF!</xm:f>
          </x14:formula1>
          <xm:sqref>H31:I31</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B44E2-8142-4295-9D9A-5A513DCCB20D}">
  <dimension ref="A1:P173"/>
  <sheetViews>
    <sheetView showGridLines="0" showRuler="0" topLeftCell="A20" zoomScale="75" zoomScaleNormal="75" zoomScalePageLayoutView="98" workbookViewId="0">
      <pane xSplit="7" topLeftCell="H1" activePane="topRight" state="frozen"/>
      <selection pane="topRight"/>
    </sheetView>
  </sheetViews>
  <sheetFormatPr defaultColWidth="10.5546875" defaultRowHeight="20.3" customHeight="1" x14ac:dyDescent="0.25"/>
  <cols>
    <col min="1" max="1" width="0" style="71" hidden="1" customWidth="1"/>
    <col min="2" max="2" width="19.33203125" style="71" customWidth="1"/>
    <col min="3" max="3" width="33.5546875" style="71" customWidth="1"/>
    <col min="4" max="4" width="13.5546875" style="71" bestFit="1" customWidth="1"/>
    <col min="5" max="5" width="12" style="71" bestFit="1" customWidth="1"/>
    <col min="6" max="6" width="17.5546875" style="71" bestFit="1" customWidth="1"/>
    <col min="7" max="7" width="54.6640625" style="71" customWidth="1"/>
    <col min="8" max="8" width="22.88671875" style="71" bestFit="1" customWidth="1"/>
    <col min="9" max="9" width="42" style="71" customWidth="1"/>
    <col min="10" max="10" width="40.33203125" style="71" customWidth="1"/>
    <col min="11" max="11" width="22.109375" style="71" bestFit="1" customWidth="1"/>
    <col min="12" max="12" width="23.33203125" style="71" bestFit="1" customWidth="1"/>
    <col min="13" max="13" width="22.33203125" style="71" bestFit="1" customWidth="1"/>
    <col min="14" max="14" width="35.44140625" style="71" bestFit="1" customWidth="1"/>
    <col min="15" max="15" width="23" style="71" bestFit="1" customWidth="1"/>
    <col min="16" max="16" width="51.88671875" style="71" customWidth="1"/>
    <col min="17" max="16384" width="10.5546875" style="71"/>
  </cols>
  <sheetData>
    <row r="1" spans="1:15" ht="39.049999999999997" customHeight="1" x14ac:dyDescent="0.25">
      <c r="B1" s="675" t="s">
        <v>388</v>
      </c>
      <c r="C1" s="68" t="s">
        <v>946</v>
      </c>
      <c r="D1" s="69"/>
      <c r="E1" s="69"/>
      <c r="F1" s="70"/>
      <c r="G1" s="69"/>
      <c r="H1" s="1048"/>
      <c r="I1" s="1048"/>
      <c r="J1" s="1048"/>
      <c r="K1" s="1048"/>
      <c r="L1" s="1048"/>
      <c r="M1" s="1048"/>
      <c r="N1" s="1048"/>
    </row>
    <row r="2" spans="1:15" ht="14.4" x14ac:dyDescent="0.25">
      <c r="B2" s="646" t="s">
        <v>390</v>
      </c>
      <c r="C2" s="1238" t="s">
        <v>2519</v>
      </c>
      <c r="D2" s="1239"/>
      <c r="E2" s="1239"/>
      <c r="F2" s="1239"/>
      <c r="G2" s="1239"/>
      <c r="H2" s="1048"/>
      <c r="I2" s="1048"/>
      <c r="J2" s="1048"/>
      <c r="K2" s="1048"/>
      <c r="L2" s="1048"/>
      <c r="M2" s="1048"/>
      <c r="N2" s="1048"/>
    </row>
    <row r="3" spans="1:15" ht="12.1" x14ac:dyDescent="0.25">
      <c r="B3" s="1309" t="s">
        <v>392</v>
      </c>
      <c r="C3" s="1241" t="s">
        <v>2520</v>
      </c>
      <c r="D3" s="1242"/>
      <c r="E3" s="1242"/>
      <c r="F3" s="1242"/>
      <c r="G3" s="1242"/>
      <c r="H3" s="1048"/>
      <c r="I3" s="1048"/>
      <c r="J3" s="1048"/>
      <c r="K3" s="1048"/>
      <c r="L3" s="1048"/>
      <c r="M3" s="1048"/>
      <c r="N3" s="1048"/>
    </row>
    <row r="4" spans="1:15" ht="12.1" x14ac:dyDescent="0.25">
      <c r="B4" s="1309"/>
      <c r="C4" s="1244"/>
      <c r="D4" s="1245"/>
      <c r="E4" s="1245"/>
      <c r="F4" s="1245"/>
      <c r="G4" s="1245"/>
      <c r="H4" s="1048"/>
      <c r="I4" s="1048"/>
      <c r="J4" s="1048"/>
      <c r="K4" s="1048"/>
      <c r="L4" s="1048"/>
      <c r="M4" s="1048"/>
      <c r="N4" s="1048"/>
    </row>
    <row r="5" spans="1:15" ht="12.1" x14ac:dyDescent="0.25">
      <c r="B5" s="1309"/>
      <c r="C5" s="1244"/>
      <c r="D5" s="1245"/>
      <c r="E5" s="1245"/>
      <c r="F5" s="1245"/>
      <c r="G5" s="1245"/>
      <c r="H5" s="1048"/>
      <c r="I5" s="1048"/>
      <c r="J5" s="1048"/>
      <c r="K5" s="1048"/>
      <c r="L5" s="1048"/>
      <c r="M5" s="1048"/>
      <c r="N5" s="1048"/>
    </row>
    <row r="6" spans="1:15" ht="12.1" x14ac:dyDescent="0.25">
      <c r="B6" s="1309"/>
      <c r="C6" s="1244"/>
      <c r="D6" s="1245"/>
      <c r="E6" s="1245"/>
      <c r="F6" s="1245"/>
      <c r="G6" s="1245"/>
      <c r="H6" s="1048"/>
      <c r="I6" s="1048"/>
      <c r="J6" s="1048"/>
      <c r="K6" s="1048"/>
      <c r="L6" s="1048"/>
      <c r="M6" s="1048"/>
      <c r="N6" s="1048"/>
    </row>
    <row r="7" spans="1:15" ht="12.1" x14ac:dyDescent="0.25">
      <c r="B7" s="1309"/>
      <c r="C7" s="1247"/>
      <c r="D7" s="1248"/>
      <c r="E7" s="1248"/>
      <c r="F7" s="1248"/>
      <c r="G7" s="1248"/>
      <c r="H7" s="1048"/>
      <c r="I7" s="1048"/>
      <c r="J7" s="1048"/>
      <c r="K7" s="1048"/>
      <c r="L7" s="1048"/>
      <c r="M7" s="1048"/>
      <c r="N7" s="1048"/>
    </row>
    <row r="8" spans="1:15" ht="14.4" x14ac:dyDescent="0.25">
      <c r="B8" s="646" t="s">
        <v>394</v>
      </c>
      <c r="C8" s="1238" t="s">
        <v>737</v>
      </c>
      <c r="D8" s="1239"/>
      <c r="E8" s="1239"/>
      <c r="F8" s="1239"/>
      <c r="G8" s="1239"/>
      <c r="H8" s="1048"/>
      <c r="I8" s="1048"/>
      <c r="J8" s="1048"/>
      <c r="K8" s="1048"/>
      <c r="L8" s="1048"/>
      <c r="M8" s="1048"/>
      <c r="N8" s="1048"/>
    </row>
    <row r="9" spans="1:15" ht="14.4" x14ac:dyDescent="0.25">
      <c r="B9" s="646" t="s">
        <v>396</v>
      </c>
      <c r="C9" s="1238" t="s">
        <v>2462</v>
      </c>
      <c r="D9" s="1239"/>
      <c r="E9" s="1239"/>
      <c r="F9" s="1239"/>
      <c r="G9" s="1239"/>
      <c r="H9" s="1048"/>
      <c r="I9" s="1048"/>
      <c r="J9" s="517"/>
      <c r="K9" s="517"/>
      <c r="L9" s="517"/>
      <c r="M9" s="517"/>
      <c r="N9" s="517"/>
    </row>
    <row r="10" spans="1:15" ht="46.55" hidden="1" customHeight="1" x14ac:dyDescent="0.25">
      <c r="B10" s="646" t="s">
        <v>445</v>
      </c>
      <c r="C10" s="1238" t="s">
        <v>477</v>
      </c>
      <c r="D10" s="1239"/>
      <c r="E10" s="1239"/>
      <c r="F10" s="1239"/>
      <c r="G10" s="1239"/>
      <c r="H10" s="513" t="e">
        <f t="array" ref="H10">_xlfn.TEXTJOIN(", ",TRUE,IF((E14:E100="Y")*(B24:B100&lt;&gt;""),B24:B100,""))</f>
        <v>#N/A</v>
      </c>
      <c r="I10" s="1048"/>
      <c r="J10" s="1048"/>
      <c r="K10" s="1048"/>
      <c r="L10" s="1048"/>
      <c r="M10" s="1048"/>
      <c r="N10" s="1048"/>
    </row>
    <row r="11" spans="1:15" ht="14.4" x14ac:dyDescent="0.25">
      <c r="B11" s="646" t="s">
        <v>398</v>
      </c>
      <c r="C11" s="1238" t="s">
        <v>63</v>
      </c>
      <c r="D11" s="1239"/>
      <c r="E11" s="1239"/>
      <c r="F11" s="1239"/>
      <c r="G11" s="1239"/>
      <c r="H11" s="1048"/>
      <c r="I11" s="1048"/>
      <c r="J11" s="1048"/>
      <c r="K11" s="1048"/>
      <c r="L11" s="1048"/>
      <c r="M11" s="1048"/>
      <c r="N11" s="1048"/>
    </row>
    <row r="12" spans="1:15" ht="20.3" customHeight="1" x14ac:dyDescent="0.25">
      <c r="B12" s="72" t="s">
        <v>1175</v>
      </c>
      <c r="C12" s="73"/>
      <c r="D12" s="73"/>
      <c r="E12" s="73"/>
      <c r="F12" s="73"/>
      <c r="G12" s="73"/>
      <c r="H12" s="1050"/>
      <c r="I12" s="1050"/>
      <c r="J12" s="1050"/>
      <c r="K12" s="1050"/>
      <c r="L12" s="1050"/>
      <c r="M12" s="1050"/>
      <c r="N12" s="1050"/>
    </row>
    <row r="13" spans="1:15" s="76" customFormat="1" ht="41.2" customHeight="1" x14ac:dyDescent="0.3">
      <c r="A13" s="269" t="s">
        <v>445</v>
      </c>
      <c r="B13" s="269" t="s">
        <v>402</v>
      </c>
      <c r="C13" s="330" t="s">
        <v>1176</v>
      </c>
      <c r="D13" s="330" t="s">
        <v>406</v>
      </c>
      <c r="E13" s="330" t="s">
        <v>408</v>
      </c>
      <c r="F13" s="269" t="s">
        <v>410</v>
      </c>
      <c r="G13" s="269" t="s">
        <v>412</v>
      </c>
      <c r="H13" s="1049" t="s">
        <v>414</v>
      </c>
      <c r="I13" s="1049" t="s">
        <v>416</v>
      </c>
      <c r="J13" s="1049" t="s">
        <v>1177</v>
      </c>
      <c r="K13" s="1049" t="s">
        <v>420</v>
      </c>
      <c r="L13" s="1049" t="s">
        <v>422</v>
      </c>
      <c r="M13" s="1049" t="s">
        <v>1178</v>
      </c>
      <c r="N13" s="1049" t="s">
        <v>2098</v>
      </c>
      <c r="O13" s="1049" t="s">
        <v>322</v>
      </c>
    </row>
    <row r="14" spans="1:15" s="79" customFormat="1" ht="60.5" x14ac:dyDescent="0.3">
      <c r="A14" s="404" t="s">
        <v>1180</v>
      </c>
      <c r="B14" s="404" t="s">
        <v>1181</v>
      </c>
      <c r="C14" s="317" t="s">
        <v>804</v>
      </c>
      <c r="D14" s="317" t="s">
        <v>804</v>
      </c>
      <c r="E14" s="317" t="s">
        <v>1182</v>
      </c>
      <c r="F14" s="404" t="s">
        <v>1326</v>
      </c>
      <c r="G14" s="77" t="s">
        <v>1184</v>
      </c>
      <c r="H14" s="404" t="s">
        <v>1327</v>
      </c>
      <c r="I14" s="404" t="s">
        <v>1186</v>
      </c>
      <c r="J14" s="31" t="s">
        <v>1187</v>
      </c>
      <c r="K14" s="404" t="s">
        <v>1188</v>
      </c>
      <c r="L14" s="78" t="s">
        <v>63</v>
      </c>
      <c r="M14" s="78" t="s">
        <v>63</v>
      </c>
      <c r="N14" s="78">
        <v>202</v>
      </c>
      <c r="O14" s="83"/>
    </row>
    <row r="15" spans="1:15" s="76" customFormat="1" ht="229.85" x14ac:dyDescent="0.3">
      <c r="A15" s="80" t="s">
        <v>1328</v>
      </c>
      <c r="B15" s="81" t="s">
        <v>2507</v>
      </c>
      <c r="C15" s="317" t="s">
        <v>805</v>
      </c>
      <c r="D15" s="317" t="s">
        <v>804</v>
      </c>
      <c r="E15" s="317" t="s">
        <v>1182</v>
      </c>
      <c r="F15" s="80" t="s">
        <v>2466</v>
      </c>
      <c r="G15" s="81" t="s">
        <v>324</v>
      </c>
      <c r="H15" s="81" t="s">
        <v>1192</v>
      </c>
      <c r="I15" s="82" t="s">
        <v>1331</v>
      </c>
      <c r="J15" s="83" t="s">
        <v>63</v>
      </c>
      <c r="K15" s="83" t="s">
        <v>63</v>
      </c>
      <c r="L15" s="404" t="s">
        <v>1332</v>
      </c>
      <c r="M15" s="84" t="s">
        <v>1333</v>
      </c>
      <c r="N15" s="78">
        <v>202</v>
      </c>
      <c r="O15" s="47"/>
    </row>
    <row r="16" spans="1:15" s="87" customFormat="1" ht="169.35" x14ac:dyDescent="0.3">
      <c r="A16" s="404" t="s">
        <v>1334</v>
      </c>
      <c r="B16" s="404" t="s">
        <v>2508</v>
      </c>
      <c r="C16" s="317" t="s">
        <v>804</v>
      </c>
      <c r="D16" s="317" t="s">
        <v>804</v>
      </c>
      <c r="E16" s="317" t="s">
        <v>1182</v>
      </c>
      <c r="F16" s="80" t="s">
        <v>1336</v>
      </c>
      <c r="G16" s="85" t="s">
        <v>1184</v>
      </c>
      <c r="H16" s="86" t="s">
        <v>1337</v>
      </c>
      <c r="I16" s="86" t="s">
        <v>1229</v>
      </c>
      <c r="J16" s="86" t="s">
        <v>63</v>
      </c>
      <c r="K16" s="87" t="s">
        <v>63</v>
      </c>
      <c r="L16" s="404" t="s">
        <v>63</v>
      </c>
      <c r="M16" s="404" t="s">
        <v>63</v>
      </c>
      <c r="N16" s="78">
        <v>202</v>
      </c>
      <c r="O16" s="78"/>
    </row>
    <row r="17" spans="1:16" s="695" customFormat="1" ht="108.9" x14ac:dyDescent="0.3">
      <c r="A17" s="690" t="s">
        <v>1334</v>
      </c>
      <c r="B17" s="690" t="s">
        <v>2469</v>
      </c>
      <c r="C17" s="691" t="s">
        <v>805</v>
      </c>
      <c r="D17" s="691" t="s">
        <v>805</v>
      </c>
      <c r="E17" s="691" t="s">
        <v>1182</v>
      </c>
      <c r="F17" s="957" t="s">
        <v>1339</v>
      </c>
      <c r="G17" s="693" t="s">
        <v>336</v>
      </c>
      <c r="H17" s="690" t="s">
        <v>63</v>
      </c>
      <c r="I17" s="694" t="s">
        <v>1229</v>
      </c>
      <c r="J17" s="694" t="s">
        <v>63</v>
      </c>
      <c r="K17" s="706" t="s">
        <v>63</v>
      </c>
      <c r="L17" s="706" t="s">
        <v>63</v>
      </c>
      <c r="M17" s="690" t="s">
        <v>63</v>
      </c>
      <c r="N17" s="690">
        <v>202</v>
      </c>
      <c r="O17" s="716"/>
    </row>
    <row r="18" spans="1:16" s="695" customFormat="1" ht="133.05000000000001" x14ac:dyDescent="0.3">
      <c r="A18" s="690" t="s">
        <v>1334</v>
      </c>
      <c r="B18" s="690" t="s">
        <v>2521</v>
      </c>
      <c r="C18" s="691" t="s">
        <v>805</v>
      </c>
      <c r="D18" s="691" t="s">
        <v>805</v>
      </c>
      <c r="E18" s="691" t="s">
        <v>1207</v>
      </c>
      <c r="F18" s="692" t="s">
        <v>1341</v>
      </c>
      <c r="G18" s="693" t="s">
        <v>338</v>
      </c>
      <c r="H18" s="690" t="s">
        <v>1234</v>
      </c>
      <c r="I18" s="694" t="s">
        <v>1229</v>
      </c>
      <c r="J18" s="694" t="s">
        <v>63</v>
      </c>
      <c r="K18" s="706" t="s">
        <v>63</v>
      </c>
      <c r="L18" s="706" t="s">
        <v>63</v>
      </c>
      <c r="M18" s="690" t="s">
        <v>63</v>
      </c>
      <c r="N18" s="690">
        <v>202</v>
      </c>
      <c r="O18" s="690" t="s">
        <v>1225</v>
      </c>
    </row>
    <row r="19" spans="1:16" s="695" customFormat="1" ht="75.900000000000006" customHeight="1" x14ac:dyDescent="0.3">
      <c r="A19" s="690" t="s">
        <v>1342</v>
      </c>
      <c r="B19" s="690" t="s">
        <v>1343</v>
      </c>
      <c r="C19" s="691" t="s">
        <v>805</v>
      </c>
      <c r="D19" s="691" t="s">
        <v>805</v>
      </c>
      <c r="E19" s="691" t="s">
        <v>1182</v>
      </c>
      <c r="F19" s="692" t="s">
        <v>1344</v>
      </c>
      <c r="G19" s="693" t="s">
        <v>326</v>
      </c>
      <c r="H19" s="690" t="s">
        <v>63</v>
      </c>
      <c r="I19" s="690" t="s">
        <v>1345</v>
      </c>
      <c r="J19" s="694" t="s">
        <v>63</v>
      </c>
      <c r="K19" s="690" t="s">
        <v>63</v>
      </c>
      <c r="L19" s="690" t="s">
        <v>63</v>
      </c>
      <c r="M19" s="690" t="s">
        <v>63</v>
      </c>
      <c r="N19" s="690">
        <v>202</v>
      </c>
      <c r="O19" s="683" t="s">
        <v>1239</v>
      </c>
    </row>
    <row r="20" spans="1:16" s="695" customFormat="1" ht="58.5" customHeight="1" x14ac:dyDescent="0.3">
      <c r="A20" s="690" t="s">
        <v>1342</v>
      </c>
      <c r="B20" s="690" t="s">
        <v>1347</v>
      </c>
      <c r="C20" s="691" t="s">
        <v>805</v>
      </c>
      <c r="D20" s="691" t="s">
        <v>805</v>
      </c>
      <c r="E20" s="691" t="s">
        <v>1182</v>
      </c>
      <c r="F20" s="692" t="s">
        <v>1348</v>
      </c>
      <c r="G20" s="839" t="s">
        <v>328</v>
      </c>
      <c r="H20" s="690" t="s">
        <v>63</v>
      </c>
      <c r="I20" s="690" t="s">
        <v>1345</v>
      </c>
      <c r="J20" s="694" t="s">
        <v>63</v>
      </c>
      <c r="K20" s="690" t="s">
        <v>63</v>
      </c>
      <c r="L20" s="694" t="s">
        <v>63</v>
      </c>
      <c r="M20" s="690" t="s">
        <v>63</v>
      </c>
      <c r="N20" s="716">
        <v>202</v>
      </c>
      <c r="O20" s="683" t="s">
        <v>1239</v>
      </c>
    </row>
    <row r="21" spans="1:16" s="695" customFormat="1" ht="63.25" customHeight="1" x14ac:dyDescent="0.3">
      <c r="A21" s="690" t="s">
        <v>1342</v>
      </c>
      <c r="B21" s="690" t="s">
        <v>1349</v>
      </c>
      <c r="C21" s="691" t="s">
        <v>805</v>
      </c>
      <c r="D21" s="691" t="s">
        <v>805</v>
      </c>
      <c r="E21" s="691" t="s">
        <v>1182</v>
      </c>
      <c r="F21" s="692" t="s">
        <v>1350</v>
      </c>
      <c r="G21" s="693" t="s">
        <v>798</v>
      </c>
      <c r="H21" s="690" t="s">
        <v>63</v>
      </c>
      <c r="I21" s="690" t="s">
        <v>1351</v>
      </c>
      <c r="J21" s="694" t="s">
        <v>63</v>
      </c>
      <c r="K21" s="690" t="s">
        <v>63</v>
      </c>
      <c r="L21" s="694" t="s">
        <v>63</v>
      </c>
      <c r="M21" s="690" t="s">
        <v>63</v>
      </c>
      <c r="N21" s="690">
        <v>202</v>
      </c>
      <c r="O21" s="683" t="s">
        <v>1239</v>
      </c>
    </row>
    <row r="22" spans="1:16" s="695" customFormat="1" ht="63.25" customHeight="1" x14ac:dyDescent="0.3">
      <c r="A22" s="696">
        <v>2.2999999999999998</v>
      </c>
      <c r="B22" s="697" t="s">
        <v>2522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683" t="s">
        <v>1239</v>
      </c>
    </row>
    <row r="23" spans="1:16" s="87" customFormat="1" ht="63.25" customHeight="1" x14ac:dyDescent="0.3">
      <c r="A23" s="404" t="s">
        <v>1356</v>
      </c>
      <c r="B23" s="404" t="s">
        <v>2523</v>
      </c>
      <c r="C23" s="317" t="s">
        <v>805</v>
      </c>
      <c r="D23" s="317" t="s">
        <v>804</v>
      </c>
      <c r="E23" s="317" t="s">
        <v>1182</v>
      </c>
      <c r="F23" s="80" t="s">
        <v>2524</v>
      </c>
      <c r="G23" s="85" t="s">
        <v>324</v>
      </c>
      <c r="H23" s="86" t="s">
        <v>1359</v>
      </c>
      <c r="I23" s="86" t="s">
        <v>1216</v>
      </c>
      <c r="J23" s="86" t="s">
        <v>63</v>
      </c>
      <c r="K23" s="88" t="s">
        <v>63</v>
      </c>
      <c r="L23" s="404" t="s">
        <v>1360</v>
      </c>
      <c r="M23" s="404" t="s">
        <v>1361</v>
      </c>
      <c r="N23" s="404">
        <v>202</v>
      </c>
      <c r="O23" s="404" t="s">
        <v>1225</v>
      </c>
    </row>
    <row r="24" spans="1:16" s="87" customFormat="1" ht="12.1" x14ac:dyDescent="0.3">
      <c r="B24" s="404"/>
      <c r="C24" s="404"/>
      <c r="D24" s="404"/>
      <c r="E24" s="404"/>
      <c r="F24" s="77"/>
      <c r="G24" s="404"/>
      <c r="H24" s="404"/>
      <c r="I24" s="86"/>
      <c r="J24" s="404"/>
      <c r="K24" s="404"/>
      <c r="L24" s="404"/>
      <c r="M24" s="404"/>
      <c r="N24" s="404"/>
      <c r="O24" s="500"/>
      <c r="P24" s="501"/>
    </row>
    <row r="25" spans="1:16" s="87" customFormat="1" ht="12.1" x14ac:dyDescent="0.3">
      <c r="B25" s="404"/>
      <c r="C25" s="404"/>
      <c r="D25" s="404"/>
      <c r="E25" s="404"/>
      <c r="F25" s="77"/>
      <c r="G25" s="404"/>
      <c r="H25" s="404"/>
      <c r="I25" s="86"/>
      <c r="J25" s="404"/>
      <c r="K25" s="404"/>
      <c r="L25" s="404"/>
      <c r="M25" s="404"/>
      <c r="N25" s="404"/>
      <c r="O25" s="500"/>
      <c r="P25" s="501"/>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ET-G001-SRO-G1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ET-G001</v>
      </c>
      <c r="F27" s="56" t="str" cm="1">
        <f t="array" ref="F27">IF($C27="","",INDEX('List of Test Cases'!C:C,MATCH(CONCATENATE($C27,$C$1),'List of Test Cases'!$Q:$Q,0),))</f>
        <v>ET-G001-SRO-G1</v>
      </c>
      <c r="G27" s="56" t="str" cm="1">
        <f t="array" aca="1" ref="G27" ca="1">IF($C27="","",INDEX('List of Test Cases'!G:G,MATCH(CONCATENATE($C27,$C$1),'List of Test Cases'!$Q:$Q,0),))</f>
        <v>Switch Request Pending in CSS - Gas (Gaining) (5 Day(s))</v>
      </c>
      <c r="H27" s="56" t="str" cm="1">
        <f t="array" ref="H27">IF($C27="","",INDEX('List of Test Cases'!A:A,MATCH(CONCATENATE($C27,$C$1),'List of Test Cases'!$Q:$Q,0),))</f>
        <v>Switch Request Objection - GAIN</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ET-G001-SRO-G2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ET-G001</v>
      </c>
      <c r="F28" s="56" t="str" cm="1">
        <f t="array" ref="F28">IF($C28="","",INDEX('List of Test Cases'!C:C,MATCH(CONCATENATE($C28,$C$1),'List of Test Cases'!$Q:$Q,0),))</f>
        <v>ET-G001-SRO-G2</v>
      </c>
      <c r="G28" s="56" t="str" cm="1">
        <f t="array" aca="1" ref="G28" ca="1">IF($C28="","",INDEX('List of Test Cases'!G:G,MATCH(CONCATENATE($C28,$C$1),'List of Test Cases'!$Q:$Q,0),))</f>
        <v>Switch Request Pending in CSS - Gas (Gaining) (OFAF, 5 Day(s))</v>
      </c>
      <c r="H28" s="56" t="str" cm="1">
        <f t="array" ref="H28">IF($C28="","",INDEX('List of Test Cases'!A:A,MATCH(CONCATENATE($C28,$C$1),'List of Test Cases'!$Q:$Q,0),))</f>
        <v>Switch Request Objection - GAIN</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ET-G003-SRWP-G1</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ET-G003</v>
      </c>
      <c r="F29" s="56" t="str" cm="1">
        <f t="array" ref="F29">IF($C29="","",INDEX('List of Test Cases'!C:C,MATCH(CONCATENATE($C29,$C$1),'List of Test Cases'!$Q:$Q,0),))</f>
        <v>ET-G003-SRWP-G1</v>
      </c>
      <c r="G29" s="56" t="str" cm="1">
        <f t="array" aca="1" ref="G29" ca="1">IF($C29="","",INDEX('List of Test Cases'!G:G,MATCH(CONCATENATE($C29,$C$1),'List of Test Cases'!$Q:$Q,0),))</f>
        <v>Switch Request Pending in CSS - Gas (Gaining) (5 Day(s))</v>
      </c>
      <c r="H29" s="56" t="str" cm="1">
        <f t="array" ref="H29">IF($C29="","",INDEX('List of Test Cases'!A:A,MATCH(CONCATENATE($C29,$C$1),'List of Test Cases'!$Q:$Q,0),))</f>
        <v>Switch Request Withdrawal - Pending - GAIN</v>
      </c>
      <c r="I29" s="601"/>
      <c r="J29" s="601"/>
      <c r="K29" s="47"/>
      <c r="L29" s="47"/>
      <c r="M29" s="47"/>
      <c r="N29" s="47"/>
      <c r="O29" s="56"/>
      <c r="P29" s="56"/>
    </row>
    <row r="30" spans="1:16" s="42" customFormat="1" ht="24.2" x14ac:dyDescent="0.25">
      <c r="B30" s="603">
        <v>4</v>
      </c>
      <c r="C30" s="325" t="str" cm="1">
        <f t="array" ref="C30">IFERROR(INDEX('List of Test Cases'!C:C,SMALL(IF('List of Test Cases'!E:E=$C$1,ROW('List of Test Cases'!E:E) - ROW(INDEX('List of Test Cases'!E:E,1,1))+1),B30)),"")</f>
        <v>ET-G003-SRWP-G2</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ET-G003</v>
      </c>
      <c r="F30" s="56" t="str" cm="1">
        <f t="array" ref="F30">IF($C30="","",INDEX('List of Test Cases'!C:C,MATCH(CONCATENATE($C30,$C$1),'List of Test Cases'!$Q:$Q,0),))</f>
        <v>ET-G003-SRWP-G2</v>
      </c>
      <c r="G30" s="56" t="str" cm="1">
        <f t="array" aca="1" ref="G30" ca="1">IF($C30="","",INDEX('List of Test Cases'!G:G,MATCH(CONCATENATE($C30,$C$1),'List of Test Cases'!$Q:$Q,0),))</f>
        <v>Switch Request Pending in CSS - Gas (Gaining) (OFAF, 5 Day(s))</v>
      </c>
      <c r="H30" s="56" t="str" cm="1">
        <f t="array" ref="H30">IF($C30="","",INDEX('List of Test Cases'!A:A,MATCH(CONCATENATE($C30,$C$1),'List of Test Cases'!$Q:$Q,0),))</f>
        <v>Switch Request Withdrawal - Pending - GAIN</v>
      </c>
      <c r="I30" s="601"/>
      <c r="J30" s="601"/>
      <c r="K30" s="47"/>
      <c r="L30" s="47"/>
      <c r="M30" s="47"/>
      <c r="N30" s="47"/>
      <c r="O30" s="56"/>
      <c r="P30" s="56"/>
    </row>
    <row r="31" spans="1:16" s="42" customFormat="1" ht="24.2" x14ac:dyDescent="0.25">
      <c r="B31" s="603">
        <v>5</v>
      </c>
      <c r="C31" s="325" t="str" cm="1">
        <f t="array" ref="C31">IFERROR(INDEX('List of Test Cases'!C:C,SMALL(IF('List of Test Cases'!E:E=$C$1,ROW('List of Test Cases'!E:E) - ROW(INDEX('List of Test Cases'!E:E,1,1))+1),B31)),"")</f>
        <v>ET-G004-SRAP-G1</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ET-G004</v>
      </c>
      <c r="F31" s="56" t="str" cm="1">
        <f t="array" ref="F31">IF($C31="","",INDEX('List of Test Cases'!C:C,MATCH(CONCATENATE($C31,$C$1),'List of Test Cases'!$Q:$Q,0),))</f>
        <v>ET-G004-SRAP-G1</v>
      </c>
      <c r="G31" s="56" t="str" cm="1">
        <f t="array" aca="1" ref="G31" ca="1">IF($C31="","",INDEX('List of Test Cases'!G:G,MATCH(CONCATENATE($C31,$C$1),'List of Test Cases'!$Q:$Q,0),))</f>
        <v>Switch Request Pending in CSS - Gas (Gaining) (5 Day(s))</v>
      </c>
      <c r="H31" s="56" t="str" cm="1">
        <f t="array" ref="H31">IF($C31="","",INDEX('List of Test Cases'!A:A,MATCH(CONCATENATE($C31,$C$1),'List of Test Cases'!$Q:$Q,0),))</f>
        <v>Switch Request Annulment - Pending - GAIN</v>
      </c>
      <c r="I31" s="601"/>
      <c r="J31" s="601"/>
      <c r="K31" s="47"/>
      <c r="L31" s="47"/>
      <c r="M31" s="47"/>
      <c r="N31" s="47"/>
      <c r="O31" s="56"/>
      <c r="P31" s="56"/>
    </row>
    <row r="32" spans="1:16" s="24" customFormat="1" ht="24.2" x14ac:dyDescent="0.25">
      <c r="B32" s="603">
        <v>6</v>
      </c>
      <c r="C32" s="325" t="str" cm="1">
        <f t="array" ref="C32">IFERROR(INDEX('List of Test Cases'!C:C,SMALL(IF('List of Test Cases'!E:E=$C$1,ROW('List of Test Cases'!E:E) - ROW(INDEX('List of Test Cases'!E:E,1,1))+1),B32)),"")</f>
        <v>ET-G004-SRAP-G2</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ET-G004</v>
      </c>
      <c r="F32" s="56" t="str" cm="1">
        <f t="array" ref="F32">IF($C32="","",INDEX('List of Test Cases'!C:C,MATCH(CONCATENATE($C32,$C$1),'List of Test Cases'!$Q:$Q,0),))</f>
        <v>ET-G004-SRAP-G2</v>
      </c>
      <c r="G32" s="56" t="str" cm="1">
        <f t="array" aca="1" ref="G32" ca="1">IF($C32="","",INDEX('List of Test Cases'!G:G,MATCH(CONCATENATE($C32,$C$1),'List of Test Cases'!$Q:$Q,0),))</f>
        <v>Switch Request Pending in CSS - Gas (Gaining) (OFAF, 5 Day(s))</v>
      </c>
      <c r="H32" s="56" t="str" cm="1">
        <f t="array" ref="H32">IF($C32="","",INDEX('List of Test Cases'!A:A,MATCH(CONCATENATE($C32,$C$1),'List of Test Cases'!$Q:$Q,0),))</f>
        <v>Switch Request Annulment - Pending - GAIN</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G77" s="92"/>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row r="171" spans="7:7" ht="20.3" customHeight="1" x14ac:dyDescent="0.25">
      <c r="G171" s="92"/>
    </row>
    <row r="172" spans="7:7" ht="20.3" customHeight="1" x14ac:dyDescent="0.25">
      <c r="G172" s="92"/>
    </row>
    <row r="173" spans="7:7" ht="20.3" customHeight="1" x14ac:dyDescent="0.25">
      <c r="G173" s="92"/>
    </row>
  </sheetData>
  <autoFilter ref="B13:P13" xr:uid="{31DDB097-E000-4B7E-9A5D-4009C8C06E3B}"/>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0EBF737-C759-4447-9B3E-EDBF0BAB5F4E}">
          <x14:formula1>
            <xm:f>'C:\Users\KrantiNaik\Library\Containers\com.microsoft.Excel\Data\Documents\4360A61E\[SIT Test Scenarios Master List v0.16.xlsx]Priority'!#REF!</xm:f>
          </x14:formula1>
          <xm:sqref>H26:I26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841D-90BB-4479-B55E-3CE0B52D6AF2}">
  <sheetPr codeName="Sheet4"/>
  <dimension ref="A1:AD223"/>
  <sheetViews>
    <sheetView zoomScale="75" zoomScaleNormal="75" workbookViewId="0">
      <pane xSplit="8" ySplit="1" topLeftCell="I2" activePane="bottomRight" state="frozen"/>
      <selection pane="topRight" activeCell="G1" sqref="G1"/>
      <selection pane="bottomLeft" activeCell="A2" sqref="A2"/>
      <selection pane="bottomRight" activeCell="D1" sqref="D1"/>
    </sheetView>
  </sheetViews>
  <sheetFormatPr defaultColWidth="9" defaultRowHeight="12.1" x14ac:dyDescent="0.3"/>
  <cols>
    <col min="1" max="1" width="43.88671875" style="20" customWidth="1"/>
    <col min="2" max="2" width="20.6640625" style="548" customWidth="1"/>
    <col min="3" max="3" width="39.44140625" style="550" customWidth="1"/>
    <col min="4" max="4" width="27.5546875" style="550" customWidth="1"/>
    <col min="5" max="7" width="18.6640625" style="12" customWidth="1"/>
    <col min="8" max="8" width="13.6640625" style="12" customWidth="1"/>
    <col min="9" max="9" width="60" style="303" customWidth="1"/>
    <col min="10" max="10" width="14.109375" style="12" bestFit="1" customWidth="1"/>
    <col min="11" max="11" width="30.44140625" style="12" bestFit="1" customWidth="1"/>
    <col min="12" max="12" width="20" style="20" bestFit="1" customWidth="1"/>
    <col min="13" max="13" width="8.6640625" style="12" bestFit="1" customWidth="1"/>
    <col min="14" max="14" width="12.109375" style="12" bestFit="1" customWidth="1"/>
    <col min="15" max="15" width="8.88671875" style="12" bestFit="1" customWidth="1"/>
    <col min="16" max="16" width="10.88671875" style="12" bestFit="1" customWidth="1"/>
    <col min="17" max="17" width="11.109375" style="12" bestFit="1" customWidth="1"/>
    <col min="18" max="18" width="19.5546875" style="12" bestFit="1" customWidth="1"/>
    <col min="19" max="19" width="19.88671875" style="12" bestFit="1" customWidth="1"/>
    <col min="20" max="20" width="18.5546875" style="12" bestFit="1" customWidth="1"/>
    <col min="21" max="21" width="19.6640625" style="12" hidden="1" customWidth="1"/>
    <col min="22" max="22" width="18.109375" style="12" bestFit="1" customWidth="1"/>
    <col min="23" max="23" width="20" style="12" bestFit="1" customWidth="1"/>
    <col min="24" max="24" width="10.33203125" style="12" bestFit="1" customWidth="1"/>
    <col min="25" max="25" width="9.88671875" style="12" bestFit="1" customWidth="1"/>
    <col min="26" max="26" width="5.109375" style="12" hidden="1" customWidth="1"/>
    <col min="27" max="27" width="16.44140625" style="12" bestFit="1" customWidth="1"/>
    <col min="28" max="28" width="14.5546875" style="12" customWidth="1"/>
    <col min="29" max="29" width="21.6640625" style="12" hidden="1" customWidth="1"/>
    <col min="30" max="16384" width="9" style="20"/>
  </cols>
  <sheetData>
    <row r="1" spans="1:29" s="266" customFormat="1" ht="14.4" x14ac:dyDescent="0.3">
      <c r="A1" s="261" t="s">
        <v>303</v>
      </c>
      <c r="B1" s="267" t="s">
        <v>305</v>
      </c>
      <c r="C1" s="551" t="s">
        <v>307</v>
      </c>
      <c r="D1" s="1122" t="s">
        <v>2738</v>
      </c>
      <c r="E1" s="267" t="s">
        <v>309</v>
      </c>
      <c r="F1" s="267" t="s">
        <v>796</v>
      </c>
      <c r="G1" s="302" t="s">
        <v>797</v>
      </c>
      <c r="H1" s="302" t="s">
        <v>309</v>
      </c>
      <c r="I1" s="832" t="s">
        <v>314</v>
      </c>
      <c r="J1" s="302" t="s">
        <v>316</v>
      </c>
      <c r="K1" s="302" t="s">
        <v>320</v>
      </c>
      <c r="L1" s="261" t="s">
        <v>322</v>
      </c>
      <c r="M1" s="302" t="s">
        <v>324</v>
      </c>
      <c r="N1" s="302" t="s">
        <v>326</v>
      </c>
      <c r="O1" s="302" t="s">
        <v>328</v>
      </c>
      <c r="P1" s="302" t="s">
        <v>330</v>
      </c>
      <c r="Q1" s="302" t="s">
        <v>332</v>
      </c>
      <c r="R1" s="302" t="s">
        <v>798</v>
      </c>
      <c r="S1" s="302" t="s">
        <v>336</v>
      </c>
      <c r="T1" s="302" t="s">
        <v>338</v>
      </c>
      <c r="U1" s="302" t="s">
        <v>340</v>
      </c>
      <c r="V1" s="302" t="s">
        <v>342</v>
      </c>
      <c r="W1" s="302" t="s">
        <v>344</v>
      </c>
      <c r="X1" s="302" t="s">
        <v>346</v>
      </c>
      <c r="Y1" s="302" t="s">
        <v>348</v>
      </c>
      <c r="Z1" s="302" t="s">
        <v>799</v>
      </c>
      <c r="AA1" s="302" t="s">
        <v>350</v>
      </c>
      <c r="AB1" s="302" t="s">
        <v>352</v>
      </c>
      <c r="AC1" s="302" t="s">
        <v>354</v>
      </c>
    </row>
    <row r="2" spans="1:29" ht="12.25" customHeight="1" x14ac:dyDescent="0.3">
      <c r="A2" s="2" t="s">
        <v>16</v>
      </c>
      <c r="B2" s="1185" t="s">
        <v>800</v>
      </c>
      <c r="C2" s="1187" t="str">
        <f>CONCATENATE(B2," - ",A2)</f>
        <v>ET-G001 - Switch Request Objection</v>
      </c>
      <c r="D2" s="1165"/>
      <c r="E2" s="287" t="str" cm="1">
        <f t="array" aca="1" ref="E2" ca="1">IF(B2="","",HYPERLINK("#"&amp;CELL("address",INDEX('List of Test Cases'!B$2:B$414,MATCH(B2,'List of Test Cases'!B$2:B$414,0))),"Click to See Test Cases"))</f>
        <v>Click to See Test Cases</v>
      </c>
      <c r="F2" s="1199" t="s">
        <v>801</v>
      </c>
      <c r="G2" s="421" t="s">
        <v>802</v>
      </c>
      <c r="H2" s="421" t="str">
        <f>IF(G2="","",IFERROR(IF(MATCH(G2,'List of Test Cases'!E2:E415,0)&gt;0,HYPERLINK("#'"&amp;G2&amp;"'!A1","Click to view Script")),HYPERLINK("#'"&amp;G2&amp;"-GAIN'!A1","Click to view Script")))</f>
        <v>Click to view Script</v>
      </c>
      <c r="I2" s="3" t="str" cm="1">
        <f t="array" aca="1" ref="I2" ca="1">IFERROR(INDIRECT("'"&amp;G2&amp;"'!$C$2"),INDIRECT("'"&amp;G2&amp;IF(L2="Losing Only","-LOSE'!$C$2","-GAIN'!$C$2")))</f>
        <v>Switch Request Pending in CSS - Gas (Gaining)</v>
      </c>
      <c r="J2" s="594" t="s">
        <v>279</v>
      </c>
      <c r="K2" s="279" t="str">
        <f>IF(B2&lt;&gt;"","NA",#REF!)</f>
        <v>NA</v>
      </c>
      <c r="L2" s="2" t="s">
        <v>803</v>
      </c>
      <c r="M2" s="279" t="s">
        <v>804</v>
      </c>
      <c r="N2" s="284" t="s">
        <v>804</v>
      </c>
      <c r="O2" s="284" t="s">
        <v>804</v>
      </c>
      <c r="P2" s="279" t="s">
        <v>805</v>
      </c>
      <c r="Q2" s="279" t="s">
        <v>805</v>
      </c>
      <c r="R2" s="284" t="s">
        <v>804</v>
      </c>
      <c r="S2" s="284" t="s">
        <v>804</v>
      </c>
      <c r="T2" s="284" t="s">
        <v>804</v>
      </c>
      <c r="U2" s="279" t="s">
        <v>805</v>
      </c>
      <c r="V2" s="279" t="s">
        <v>805</v>
      </c>
      <c r="W2" s="279" t="s">
        <v>805</v>
      </c>
      <c r="X2" s="279" t="s">
        <v>805</v>
      </c>
      <c r="Y2" s="279" t="s">
        <v>805</v>
      </c>
      <c r="Z2" s="279" t="s">
        <v>805</v>
      </c>
      <c r="AA2" s="279" t="s">
        <v>804</v>
      </c>
      <c r="AB2" s="279" t="s">
        <v>805</v>
      </c>
      <c r="AC2" s="279" t="s">
        <v>804</v>
      </c>
    </row>
    <row r="3" spans="1:29" x14ac:dyDescent="0.3">
      <c r="A3" s="2" t="s">
        <v>16</v>
      </c>
      <c r="B3" s="1185"/>
      <c r="C3" s="1187"/>
      <c r="D3" s="1167"/>
      <c r="E3" s="287" t="str" cm="1">
        <f t="array" aca="1" ref="E3" ca="1">IF(B3="","",HYPERLINK("#"&amp;CELL("address",INDEX('List of Test Cases'!B$2:B$414,MATCH(B3,'List of Test Cases'!B$2:B$414,0))),"Click to See Test Cases"))</f>
        <v/>
      </c>
      <c r="F3" s="1202"/>
      <c r="G3" s="421" t="s">
        <v>806</v>
      </c>
      <c r="H3" s="421" t="str">
        <f>IF(G3="","",IFERROR(IF(MATCH(G3,'List of Test Cases'!E2:E416,0)&gt;0,HYPERLINK("#'"&amp;G3&amp;"'!A1","Click to view Script")),HYPERLINK("#'"&amp;G3&amp;"-GAIN'!A1","Click to view Script")))</f>
        <v>Click to view Script</v>
      </c>
      <c r="I3" s="3" t="str" cm="1">
        <f t="array" aca="1" ref="I3" ca="1">IFERROR(INDIRECT("'"&amp;G3&amp;"'!$c$2"),INDIRECT("'"&amp;G3&amp;IF(L3="Losing Only","-LOSE'!$c$2","-GAIN'!$c$2")))</f>
        <v>Switch Request Objection - Gas (Gaining)</v>
      </c>
      <c r="J3" s="594" t="s">
        <v>279</v>
      </c>
      <c r="K3" s="279" t="str">
        <f t="shared" ref="K3:K48" si="0">IF(B3&lt;&gt;"","NA",G2)</f>
        <v>ET-101</v>
      </c>
      <c r="L3" s="2" t="s">
        <v>803</v>
      </c>
      <c r="M3" s="279" t="s">
        <v>804</v>
      </c>
      <c r="N3" s="284" t="s">
        <v>804</v>
      </c>
      <c r="O3" s="284" t="s">
        <v>804</v>
      </c>
      <c r="P3" s="279" t="s">
        <v>805</v>
      </c>
      <c r="Q3" s="279" t="s">
        <v>805</v>
      </c>
      <c r="R3" s="284" t="s">
        <v>804</v>
      </c>
      <c r="S3" s="284" t="s">
        <v>804</v>
      </c>
      <c r="T3" s="284" t="s">
        <v>804</v>
      </c>
      <c r="U3" s="279" t="s">
        <v>805</v>
      </c>
      <c r="V3" s="279" t="s">
        <v>805</v>
      </c>
      <c r="W3" s="279" t="s">
        <v>805</v>
      </c>
      <c r="X3" s="279" t="s">
        <v>805</v>
      </c>
      <c r="Y3" s="279" t="s">
        <v>805</v>
      </c>
      <c r="Z3" s="279" t="s">
        <v>805</v>
      </c>
      <c r="AA3" s="279" t="s">
        <v>804</v>
      </c>
      <c r="AB3" s="279" t="s">
        <v>804</v>
      </c>
      <c r="AC3" s="279" t="s">
        <v>804</v>
      </c>
    </row>
    <row r="4" spans="1:29" ht="12.25" customHeight="1" x14ac:dyDescent="0.3">
      <c r="A4" s="2" t="s">
        <v>16</v>
      </c>
      <c r="B4" s="1188" t="s">
        <v>807</v>
      </c>
      <c r="C4" s="1187" t="str">
        <f>CONCATENATE(B4," - ",A4)</f>
        <v>ET-E001 - Switch Request Objection</v>
      </c>
      <c r="D4" s="1165"/>
      <c r="E4" s="287" t="str" cm="1">
        <f t="array" aca="1" ref="E4" ca="1">IF(B4="","",HYPERLINK("#"&amp;CELL("address",INDEX('List of Test Cases'!B$2:B$414,MATCH(B4,'List of Test Cases'!B$2:B$414,0))),"Click to See Test Cases"))</f>
        <v>Click to See Test Cases</v>
      </c>
      <c r="F4" s="1202"/>
      <c r="G4" s="421" t="s">
        <v>808</v>
      </c>
      <c r="H4" s="421" t="str">
        <f>IF(G4="","",IFERROR(IF(MATCH(G4,'List of Test Cases'!E2:E417,0)&gt;0,HYPERLINK("#'"&amp;G4&amp;"'!A1","Click to view Script")),HYPERLINK("#'"&amp;G4&amp;"-GAIN'!A1","Click to view Script")))</f>
        <v>Click to view Script</v>
      </c>
      <c r="I4" s="3" t="str" cm="1">
        <f t="array" aca="1" ref="I4" ca="1">IFERROR(INDIRECT("'"&amp;G4&amp;"'!$c$2"),INDIRECT("'"&amp;G4&amp;IF(L4="Losing Only","-LOSE'!$c$2","-GAIN'!$c$2")))</f>
        <v>Switch Request Pending in CSS - Electricity (Gaining)</v>
      </c>
      <c r="J4" s="593" t="s">
        <v>280</v>
      </c>
      <c r="K4" s="279" t="str">
        <f t="shared" si="0"/>
        <v>NA</v>
      </c>
      <c r="L4" s="2" t="s">
        <v>803</v>
      </c>
      <c r="M4" s="279" t="s">
        <v>804</v>
      </c>
      <c r="N4" s="279" t="s">
        <v>805</v>
      </c>
      <c r="O4" s="279" t="s">
        <v>805</v>
      </c>
      <c r="P4" s="284" t="s">
        <v>804</v>
      </c>
      <c r="Q4" s="284" t="s">
        <v>804</v>
      </c>
      <c r="R4" s="284" t="s">
        <v>804</v>
      </c>
      <c r="S4" s="279" t="s">
        <v>805</v>
      </c>
      <c r="T4" s="279" t="s">
        <v>805</v>
      </c>
      <c r="U4" s="279" t="s">
        <v>805</v>
      </c>
      <c r="V4" s="279" t="s">
        <v>805</v>
      </c>
      <c r="W4" s="279" t="s">
        <v>805</v>
      </c>
      <c r="X4" s="279" t="s">
        <v>805</v>
      </c>
      <c r="Y4" s="279" t="s">
        <v>805</v>
      </c>
      <c r="Z4" s="279" t="s">
        <v>805</v>
      </c>
      <c r="AA4" s="279" t="s">
        <v>804</v>
      </c>
      <c r="AB4" s="279" t="s">
        <v>805</v>
      </c>
      <c r="AC4" s="279" t="s">
        <v>804</v>
      </c>
    </row>
    <row r="5" spans="1:29" ht="11.95" customHeight="1" x14ac:dyDescent="0.3">
      <c r="A5" s="2" t="s">
        <v>16</v>
      </c>
      <c r="B5" s="1188"/>
      <c r="C5" s="1187"/>
      <c r="D5" s="1167"/>
      <c r="E5" s="287" t="str" cm="1">
        <f t="array" aca="1" ref="E5" ca="1">IF(B5="","",HYPERLINK("#"&amp;CELL("address",INDEX('List of Test Cases'!B$2:B$414,MATCH(B5,'List of Test Cases'!B$2:B$414,0))),"Click to See Test Cases"))</f>
        <v/>
      </c>
      <c r="F5" s="1202"/>
      <c r="G5" s="421" t="s">
        <v>809</v>
      </c>
      <c r="H5" s="421" t="str">
        <f>IF(G5="","",IFERROR(IF(MATCH(G5,'List of Test Cases'!E2:E418,0)&gt;0,HYPERLINK("#'"&amp;G5&amp;"'!A1","Click to view Script")),HYPERLINK("#'"&amp;G5&amp;"-GAIN'!A1","Click to view Script")))</f>
        <v>Click to view Script</v>
      </c>
      <c r="I5" s="3" t="str" cm="1">
        <f t="array" aca="1" ref="I5" ca="1">IFERROR(INDIRECT("'"&amp;G5&amp;"'!$c$2"),INDIRECT("'"&amp;G5&amp;IF(L5="Losing Only","-LOSE'!$c$2","-GAIN'!$c$2")))</f>
        <v>Switch Request Objection - Electricity (Gaining)</v>
      </c>
      <c r="J5" s="593" t="s">
        <v>280</v>
      </c>
      <c r="K5" s="279" t="str">
        <f t="shared" si="0"/>
        <v>ET-102</v>
      </c>
      <c r="L5" s="2" t="s">
        <v>803</v>
      </c>
      <c r="M5" s="279" t="s">
        <v>804</v>
      </c>
      <c r="N5" s="279" t="s">
        <v>805</v>
      </c>
      <c r="O5" s="279" t="s">
        <v>805</v>
      </c>
      <c r="P5" s="284" t="s">
        <v>804</v>
      </c>
      <c r="Q5" s="284" t="s">
        <v>804</v>
      </c>
      <c r="R5" s="284" t="s">
        <v>804</v>
      </c>
      <c r="S5" s="279" t="s">
        <v>805</v>
      </c>
      <c r="T5" s="279" t="s">
        <v>805</v>
      </c>
      <c r="U5" s="279" t="s">
        <v>805</v>
      </c>
      <c r="V5" s="279" t="s">
        <v>805</v>
      </c>
      <c r="W5" s="279" t="s">
        <v>805</v>
      </c>
      <c r="X5" s="279" t="s">
        <v>805</v>
      </c>
      <c r="Y5" s="279" t="s">
        <v>805</v>
      </c>
      <c r="Z5" s="279" t="s">
        <v>805</v>
      </c>
      <c r="AA5" s="279" t="s">
        <v>804</v>
      </c>
      <c r="AB5" s="279" t="s">
        <v>804</v>
      </c>
      <c r="AC5" s="279" t="s">
        <v>804</v>
      </c>
    </row>
    <row r="6" spans="1:29" ht="11.95" customHeight="1" x14ac:dyDescent="0.3">
      <c r="A6" s="2" t="s">
        <v>16</v>
      </c>
      <c r="B6" s="1189" t="s">
        <v>810</v>
      </c>
      <c r="C6" s="1187" t="str">
        <f>CONCATENATE(B6," - ",A6)</f>
        <v>ET-D001 - Switch Request Objection</v>
      </c>
      <c r="D6" s="1165"/>
      <c r="E6" s="287" t="str" cm="1">
        <f t="array" aca="1" ref="E6" ca="1">IF(B6="","",HYPERLINK("#"&amp;CELL("address",INDEX('List of Test Cases'!B$2:B$414,MATCH(B6,'List of Test Cases'!B$2:B$414,0))),"Click to See Test Cases"))</f>
        <v>Click to See Test Cases</v>
      </c>
      <c r="F6" s="1202"/>
      <c r="G6" s="421" t="s">
        <v>811</v>
      </c>
      <c r="H6" s="421" t="str">
        <f>IF(G6="","",IFERROR(IF(MATCH(G6,'List of Test Cases'!E2:E419,0)&gt;0,HYPERLINK("#'"&amp;G6&amp;"'!A1","Click to view Script")),HYPERLINK("#'"&amp;G6&amp;"-GAIN'!A1","Click to view Script")))</f>
        <v>Click to view Script</v>
      </c>
      <c r="I6" s="3" t="str" cm="1">
        <f t="array" aca="1" ref="I6" ca="1">IFERROR(INDIRECT("'"&amp;G6&amp;"'!$c$2"),INDIRECT("'"&amp;G6&amp;IF(L6="Losing Only","-LOSE'!$c$2","-GAIN'!$c$2")))</f>
        <v>Switch Request Pending in CSS - Dual Fuel (Gaining)</v>
      </c>
      <c r="J6" s="592" t="s">
        <v>753</v>
      </c>
      <c r="K6" s="279" t="str">
        <f t="shared" si="0"/>
        <v>NA</v>
      </c>
      <c r="L6" s="2" t="s">
        <v>803</v>
      </c>
      <c r="M6" s="279" t="s">
        <v>804</v>
      </c>
      <c r="N6" s="284" t="s">
        <v>804</v>
      </c>
      <c r="O6" s="284" t="s">
        <v>804</v>
      </c>
      <c r="P6" s="284" t="s">
        <v>804</v>
      </c>
      <c r="Q6" s="284" t="s">
        <v>804</v>
      </c>
      <c r="R6" s="284" t="s">
        <v>804</v>
      </c>
      <c r="S6" s="284" t="s">
        <v>804</v>
      </c>
      <c r="T6" s="284" t="s">
        <v>804</v>
      </c>
      <c r="U6" s="279" t="s">
        <v>805</v>
      </c>
      <c r="V6" s="279" t="s">
        <v>805</v>
      </c>
      <c r="W6" s="279" t="s">
        <v>805</v>
      </c>
      <c r="X6" s="279" t="s">
        <v>805</v>
      </c>
      <c r="Y6" s="279" t="s">
        <v>805</v>
      </c>
      <c r="Z6" s="279" t="s">
        <v>805</v>
      </c>
      <c r="AA6" s="279" t="s">
        <v>804</v>
      </c>
      <c r="AB6" s="279" t="s">
        <v>805</v>
      </c>
      <c r="AC6" s="279" t="s">
        <v>804</v>
      </c>
    </row>
    <row r="7" spans="1:29" ht="11.95" customHeight="1" x14ac:dyDescent="0.3">
      <c r="A7" s="2" t="s">
        <v>16</v>
      </c>
      <c r="B7" s="1189"/>
      <c r="C7" s="1187"/>
      <c r="D7" s="1167"/>
      <c r="E7" s="287" t="str" cm="1">
        <f t="array" aca="1" ref="E7" ca="1">IF(B7="","",HYPERLINK("#"&amp;CELL("address",INDEX('List of Test Cases'!B$2:B$414,MATCH(B7,'List of Test Cases'!B$2:B$414,0))),"Click to See Test Cases"))</f>
        <v/>
      </c>
      <c r="F7" s="1203"/>
      <c r="G7" s="421" t="s">
        <v>812</v>
      </c>
      <c r="H7" s="421" t="str">
        <f>IF(G7="","",IFERROR(IF(MATCH(G7,'List of Test Cases'!E2:E420,0)&gt;0,HYPERLINK("#'"&amp;G7&amp;"'!A1","Click to view Script")),HYPERLINK("#'"&amp;G7&amp;"-GAIN'!A1","Click to view Script")))</f>
        <v>Click to view Script</v>
      </c>
      <c r="I7" s="3" t="str" cm="1">
        <f t="array" aca="1" ref="I7" ca="1">IFERROR(INDIRECT("'"&amp;G7&amp;"'!$c$2"),INDIRECT("'"&amp;G7&amp;IF(L7="Losing Only","-LOSE'!$c$2","-GAIN'!$c$2")))</f>
        <v>Switch Request Objection - Dual Fuel (Gaining)</v>
      </c>
      <c r="J7" s="592" t="s">
        <v>753</v>
      </c>
      <c r="K7" s="279" t="str">
        <f t="shared" si="0"/>
        <v>ET-103</v>
      </c>
      <c r="L7" s="2" t="s">
        <v>803</v>
      </c>
      <c r="M7" s="279" t="s">
        <v>804</v>
      </c>
      <c r="N7" s="284" t="s">
        <v>804</v>
      </c>
      <c r="O7" s="284" t="s">
        <v>804</v>
      </c>
      <c r="P7" s="284" t="s">
        <v>804</v>
      </c>
      <c r="Q7" s="284" t="s">
        <v>804</v>
      </c>
      <c r="R7" s="284" t="s">
        <v>804</v>
      </c>
      <c r="S7" s="284" t="s">
        <v>804</v>
      </c>
      <c r="T7" s="284" t="s">
        <v>804</v>
      </c>
      <c r="U7" s="279" t="s">
        <v>805</v>
      </c>
      <c r="V7" s="279" t="s">
        <v>805</v>
      </c>
      <c r="W7" s="279" t="s">
        <v>805</v>
      </c>
      <c r="X7" s="279" t="s">
        <v>805</v>
      </c>
      <c r="Y7" s="279" t="s">
        <v>805</v>
      </c>
      <c r="Z7" s="279" t="s">
        <v>805</v>
      </c>
      <c r="AA7" s="279" t="s">
        <v>804</v>
      </c>
      <c r="AB7" s="279" t="s">
        <v>804</v>
      </c>
      <c r="AC7" s="279" t="s">
        <v>804</v>
      </c>
    </row>
    <row r="8" spans="1:29" ht="12.25" customHeight="1" x14ac:dyDescent="0.3">
      <c r="A8" s="2" t="s">
        <v>18</v>
      </c>
      <c r="B8" s="1177" t="s">
        <v>813</v>
      </c>
      <c r="C8" s="1187" t="str">
        <f>CONCATENATE(B8," - ",A8)</f>
        <v>ET-G002 - Switch Request Successful</v>
      </c>
      <c r="D8" s="1165"/>
      <c r="E8" s="287" t="str" cm="1">
        <f t="array" aca="1" ref="E8" ca="1">IF(B8="","",HYPERLINK("#"&amp;CELL("address",INDEX('List of Test Cases'!B$2:B$414,MATCH(B8,'List of Test Cases'!B$2:B$414,0))),"Click to See Test Cases"))</f>
        <v>Click to See Test Cases</v>
      </c>
      <c r="F8" s="1195" t="s">
        <v>814</v>
      </c>
      <c r="G8" s="421" t="s">
        <v>815</v>
      </c>
      <c r="H8" s="421" t="str">
        <f>IF(G8="","",IFERROR(IF(MATCH(G8,'List of Test Cases'!E2:E421,0)&gt;0,HYPERLINK("#'"&amp;G8&amp;"'!A1","Click to view Script")),HYPERLINK("#'"&amp;G8&amp;"-GAIN'!A1","Click to view Script")))</f>
        <v>Click to view Script</v>
      </c>
      <c r="I8" s="3" t="str" cm="1">
        <f t="array" aca="1" ref="I8" ca="1">IFERROR(INDIRECT("'"&amp;G8&amp;"'!$c$2"),INDIRECT("'"&amp;G8&amp;IF(L8="Losing Only","-LOSE'!$c$2","-GAIN'!$c$2")))</f>
        <v>Switch Request Confirmed in CSS - Gas (Gaining)</v>
      </c>
      <c r="J8" s="594" t="s">
        <v>279</v>
      </c>
      <c r="K8" s="279" t="str">
        <f t="shared" si="0"/>
        <v>NA</v>
      </c>
      <c r="L8" s="2" t="s">
        <v>803</v>
      </c>
      <c r="M8" s="279" t="s">
        <v>804</v>
      </c>
      <c r="N8" s="284" t="s">
        <v>804</v>
      </c>
      <c r="O8" s="284" t="s">
        <v>804</v>
      </c>
      <c r="P8" s="279" t="s">
        <v>805</v>
      </c>
      <c r="Q8" s="279" t="s">
        <v>805</v>
      </c>
      <c r="R8" s="284" t="s">
        <v>804</v>
      </c>
      <c r="S8" s="284" t="s">
        <v>804</v>
      </c>
      <c r="T8" s="284" t="s">
        <v>804</v>
      </c>
      <c r="U8" s="279" t="s">
        <v>805</v>
      </c>
      <c r="V8" s="279" t="s">
        <v>805</v>
      </c>
      <c r="W8" s="279" t="s">
        <v>805</v>
      </c>
      <c r="X8" s="279" t="s">
        <v>804</v>
      </c>
      <c r="Y8" s="279" t="s">
        <v>805</v>
      </c>
      <c r="Z8" s="279" t="s">
        <v>805</v>
      </c>
      <c r="AA8" s="279" t="s">
        <v>804</v>
      </c>
      <c r="AB8" s="279" t="s">
        <v>804</v>
      </c>
      <c r="AC8" s="279" t="s">
        <v>804</v>
      </c>
    </row>
    <row r="9" spans="1:29" x14ac:dyDescent="0.3">
      <c r="A9" s="2" t="s">
        <v>18</v>
      </c>
      <c r="B9" s="1177"/>
      <c r="C9" s="1187"/>
      <c r="D9" s="1166"/>
      <c r="E9" s="287" t="str" cm="1">
        <f t="array" aca="1" ref="E9" ca="1">IF(B9="","",HYPERLINK("#"&amp;CELL("address",INDEX('List of Test Cases'!B$2:B$414,MATCH(B9,'List of Test Cases'!B$2:B$414,0))),"Click to See Test Cases"))</f>
        <v/>
      </c>
      <c r="F9" s="1204"/>
      <c r="G9" s="825" t="s">
        <v>816</v>
      </c>
      <c r="H9" s="421" t="str">
        <f>IF(G9="","",IFERROR(IF(MATCH(G9,'List of Test Cases'!E2:E422,0)&gt;0,HYPERLINK("#'"&amp;G9&amp;"'!A1","Click to view Script")),HYPERLINK("#'"&amp;G9&amp;"-GAIN'!A1","Click to view Script")))</f>
        <v>Click to view Script</v>
      </c>
      <c r="I9" s="3" t="str" cm="1">
        <f t="array" aca="1" ref="I9" ca="1">IFERROR(INDIRECT("'"&amp;G9&amp;"'!$c$2"),INDIRECT("'"&amp;G9&amp;IF(L9="Losing Only","-LOSE'!$c$2","-GAIN'!$c$2")))</f>
        <v>GRDA process on receipt of Confirmed Synchronisation (Gaining)</v>
      </c>
      <c r="J9" s="594" t="s">
        <v>279</v>
      </c>
      <c r="K9" s="279" t="str">
        <f t="shared" si="0"/>
        <v>ET-005</v>
      </c>
      <c r="L9" s="2" t="s">
        <v>803</v>
      </c>
      <c r="M9" s="284" t="s">
        <v>804</v>
      </c>
      <c r="N9" s="284" t="s">
        <v>804</v>
      </c>
      <c r="O9" s="279" t="s">
        <v>805</v>
      </c>
      <c r="P9" s="279" t="s">
        <v>805</v>
      </c>
      <c r="Q9" s="279" t="s">
        <v>805</v>
      </c>
      <c r="R9" s="279" t="s">
        <v>805</v>
      </c>
      <c r="S9" s="279" t="s">
        <v>805</v>
      </c>
      <c r="T9" s="279" t="s">
        <v>805</v>
      </c>
      <c r="U9" s="279" t="s">
        <v>805</v>
      </c>
      <c r="V9" s="279" t="s">
        <v>805</v>
      </c>
      <c r="W9" s="279" t="s">
        <v>805</v>
      </c>
      <c r="X9" s="279" t="s">
        <v>805</v>
      </c>
      <c r="Y9" s="279" t="s">
        <v>805</v>
      </c>
      <c r="Z9" s="279" t="s">
        <v>805</v>
      </c>
      <c r="AA9" s="279" t="s">
        <v>805</v>
      </c>
      <c r="AB9" s="279" t="s">
        <v>805</v>
      </c>
      <c r="AC9" s="284" t="s">
        <v>804</v>
      </c>
    </row>
    <row r="10" spans="1:29" x14ac:dyDescent="0.3">
      <c r="A10" s="2" t="s">
        <v>18</v>
      </c>
      <c r="B10" s="1177"/>
      <c r="C10" s="1187"/>
      <c r="D10" s="1166"/>
      <c r="E10" s="287" t="str" cm="1">
        <f t="array" aca="1" ref="E10" ca="1">IF(B10="","",HYPERLINK("#"&amp;CELL("address",INDEX('List of Test Cases'!B$2:B$414,MATCH(B10,'List of Test Cases'!B$2:B$414,0))),"Click to See Test Cases"))</f>
        <v/>
      </c>
      <c r="F10" s="1204"/>
      <c r="G10" s="421" t="s">
        <v>817</v>
      </c>
      <c r="H10" s="421" t="str">
        <f>IF(G10="","",IFERROR(IF(MATCH(G10,'List of Test Cases'!E2:E423,0)&gt;0,HYPERLINK("#'"&amp;G10&amp;"'!A1","Click to view Script")),HYPERLINK("#'"&amp;G10&amp;"-GAIN'!A1","Click to view Script")))</f>
        <v>Click to view Script</v>
      </c>
      <c r="I10" s="3" t="str" cm="1">
        <f t="array" aca="1" ref="I10" ca="1">IFERROR(INDIRECT("'"&amp;G10&amp;"'!$c$2"),INDIRECT("'"&amp;G10&amp;IF(L10="Losing Only","-LOSE'!$c$2","-GAIN'!$c$2")))</f>
        <v>Switch Request Secured Active - Gas (Gaining)</v>
      </c>
      <c r="J10" s="594" t="s">
        <v>279</v>
      </c>
      <c r="K10" s="284" t="str">
        <f t="shared" si="0"/>
        <v>ET-008</v>
      </c>
      <c r="L10" s="2" t="s">
        <v>803</v>
      </c>
      <c r="M10" s="279" t="s">
        <v>804</v>
      </c>
      <c r="N10" s="284" t="s">
        <v>804</v>
      </c>
      <c r="O10" s="284" t="s">
        <v>804</v>
      </c>
      <c r="P10" s="279" t="s">
        <v>805</v>
      </c>
      <c r="Q10" s="279" t="s">
        <v>805</v>
      </c>
      <c r="R10" s="284" t="s">
        <v>804</v>
      </c>
      <c r="S10" s="284" t="s">
        <v>804</v>
      </c>
      <c r="T10" s="284" t="s">
        <v>804</v>
      </c>
      <c r="U10" s="279" t="s">
        <v>805</v>
      </c>
      <c r="V10" s="279" t="s">
        <v>805</v>
      </c>
      <c r="W10" s="279" t="s">
        <v>805</v>
      </c>
      <c r="X10" s="279" t="s">
        <v>804</v>
      </c>
      <c r="Y10" s="279" t="s">
        <v>804</v>
      </c>
      <c r="Z10" s="279" t="s">
        <v>805</v>
      </c>
      <c r="AA10" s="279" t="s">
        <v>804</v>
      </c>
      <c r="AB10" s="279" t="s">
        <v>804</v>
      </c>
      <c r="AC10" s="279" t="s">
        <v>804</v>
      </c>
    </row>
    <row r="11" spans="1:29" x14ac:dyDescent="0.3">
      <c r="A11" s="2" t="s">
        <v>18</v>
      </c>
      <c r="B11" s="1177"/>
      <c r="C11" s="1187"/>
      <c r="D11" s="1167"/>
      <c r="E11" s="287" t="str" cm="1">
        <f t="array" aca="1" ref="E11" ca="1">IF(B11="","",HYPERLINK("#"&amp;CELL("address",INDEX('List of Test Cases'!B$2:B$414,MATCH(B11,'List of Test Cases'!B$2:B$414,0))),"Click to See Test Cases"))</f>
        <v/>
      </c>
      <c r="F11" s="1204"/>
      <c r="G11" s="421" t="s">
        <v>818</v>
      </c>
      <c r="H11" s="421" t="str">
        <f>IF(G11="","",IFERROR(IF(MATCH(G11,'List of Test Cases'!E2:E424,0)&gt;0,HYPERLINK("#'"&amp;G11&amp;"'!A1","Click to view Script")),HYPERLINK("#'"&amp;G11&amp;"-GAIN'!A1","Click to view Script")))</f>
        <v>Click to view Script</v>
      </c>
      <c r="I11" s="3" t="str" cm="1">
        <f t="array" aca="1" ref="I11" ca="1">IFERROR(INDIRECT("'"&amp;G11&amp;"'!$c$2"),INDIRECT("'"&amp;G11&amp;IF(L11="Losing Only","-LOSE'!$c$2","-GAIN'!$c$2")))</f>
        <v>Post Switch Execution - Gas (Gaining)</v>
      </c>
      <c r="J11" s="594" t="s">
        <v>279</v>
      </c>
      <c r="K11" s="279" t="str">
        <f t="shared" si="0"/>
        <v>ET-011</v>
      </c>
      <c r="L11" s="2" t="s">
        <v>803</v>
      </c>
      <c r="M11" s="279" t="s">
        <v>804</v>
      </c>
      <c r="N11" s="284" t="s">
        <v>804</v>
      </c>
      <c r="O11" s="284" t="s">
        <v>804</v>
      </c>
      <c r="P11" s="279" t="s">
        <v>805</v>
      </c>
      <c r="Q11" s="279" t="s">
        <v>805</v>
      </c>
      <c r="R11" s="284" t="s">
        <v>804</v>
      </c>
      <c r="S11" s="279" t="s">
        <v>805</v>
      </c>
      <c r="T11" s="279" t="s">
        <v>805</v>
      </c>
      <c r="U11" s="279" t="s">
        <v>805</v>
      </c>
      <c r="V11" s="279" t="s">
        <v>805</v>
      </c>
      <c r="W11" s="279" t="s">
        <v>805</v>
      </c>
      <c r="X11" s="279" t="s">
        <v>805</v>
      </c>
      <c r="Y11" s="279" t="s">
        <v>805</v>
      </c>
      <c r="Z11" s="279" t="s">
        <v>805</v>
      </c>
      <c r="AA11" s="284" t="s">
        <v>804</v>
      </c>
      <c r="AB11" s="284" t="s">
        <v>804</v>
      </c>
      <c r="AC11" s="279" t="s">
        <v>804</v>
      </c>
    </row>
    <row r="12" spans="1:29" ht="12.25" customHeight="1" x14ac:dyDescent="0.3">
      <c r="A12" s="2" t="s">
        <v>18</v>
      </c>
      <c r="B12" s="1188" t="s">
        <v>819</v>
      </c>
      <c r="C12" s="1187" t="str">
        <f>CONCATENATE(B12," - ",A12)</f>
        <v>ET-E002 - Switch Request Successful</v>
      </c>
      <c r="D12" s="1165"/>
      <c r="E12" s="287" t="str" cm="1">
        <f t="array" aca="1" ref="E12" ca="1">IF(B12="","",HYPERLINK("#"&amp;CELL("address",INDEX('List of Test Cases'!B$2:B$414,MATCH(B12,'List of Test Cases'!B$2:B$414,0))),"Click to See Test Cases"))</f>
        <v>Click to See Test Cases</v>
      </c>
      <c r="F12" s="1204"/>
      <c r="G12" s="421" t="s">
        <v>820</v>
      </c>
      <c r="H12" s="421" t="str">
        <f>IF(G12="","",IFERROR(IF(MATCH(G12,'List of Test Cases'!E2:E425,0)&gt;0,HYPERLINK("#'"&amp;G12&amp;"'!A1","Click to view Script")),HYPERLINK("#'"&amp;G12&amp;"-GAIN'!A1","Click to view Script")))</f>
        <v>Click to view Script</v>
      </c>
      <c r="I12" s="3" t="str" cm="1">
        <f t="array" aca="1" ref="I12" ca="1">IFERROR(INDIRECT("'"&amp;G12&amp;"'!$c$2"),INDIRECT("'"&amp;G12&amp;IF(L12="Losing Only","-LOSE'!$c$2","-GAIN'!$c$2")))</f>
        <v>Switch Request Confirmed in CSS - Electricity (Gaining)</v>
      </c>
      <c r="J12" s="593" t="s">
        <v>280</v>
      </c>
      <c r="K12" s="279" t="str">
        <f t="shared" si="0"/>
        <v>NA</v>
      </c>
      <c r="L12" s="2" t="s">
        <v>803</v>
      </c>
      <c r="M12" s="279" t="s">
        <v>804</v>
      </c>
      <c r="N12" s="279" t="s">
        <v>805</v>
      </c>
      <c r="O12" s="279" t="s">
        <v>805</v>
      </c>
      <c r="P12" s="284" t="s">
        <v>804</v>
      </c>
      <c r="Q12" s="284" t="s">
        <v>804</v>
      </c>
      <c r="R12" s="284" t="s">
        <v>804</v>
      </c>
      <c r="S12" s="279" t="s">
        <v>805</v>
      </c>
      <c r="T12" s="279" t="s">
        <v>805</v>
      </c>
      <c r="U12" s="279" t="s">
        <v>805</v>
      </c>
      <c r="V12" s="279" t="s">
        <v>804</v>
      </c>
      <c r="W12" s="279" t="s">
        <v>804</v>
      </c>
      <c r="X12" s="279" t="s">
        <v>804</v>
      </c>
      <c r="Y12" s="279" t="s">
        <v>805</v>
      </c>
      <c r="Z12" s="279" t="s">
        <v>805</v>
      </c>
      <c r="AA12" s="279" t="s">
        <v>804</v>
      </c>
      <c r="AB12" s="279" t="s">
        <v>804</v>
      </c>
      <c r="AC12" s="279" t="s">
        <v>804</v>
      </c>
    </row>
    <row r="13" spans="1:29" x14ac:dyDescent="0.3">
      <c r="A13" s="2" t="s">
        <v>18</v>
      </c>
      <c r="B13" s="1188"/>
      <c r="C13" s="1187"/>
      <c r="D13" s="1166"/>
      <c r="E13" s="287" t="str" cm="1">
        <f t="array" aca="1" ref="E13" ca="1">IF(B13="","",HYPERLINK("#"&amp;CELL("address",INDEX('List of Test Cases'!B$2:B$414,MATCH(B13,'List of Test Cases'!B$2:B$414,0))),"Click to See Test Cases"))</f>
        <v/>
      </c>
      <c r="F13" s="1204"/>
      <c r="G13" s="825" t="s">
        <v>821</v>
      </c>
      <c r="H13" s="421" t="str">
        <f>IF(G13="","",IFERROR(IF(MATCH(G13,'List of Test Cases'!E2:E426,0)&gt;0,HYPERLINK("#'"&amp;G13&amp;"'!A1","Click to view Script")),HYPERLINK("#'"&amp;G13&amp;"-GAIN'!A1","Click to view Script")))</f>
        <v>Click to view Script</v>
      </c>
      <c r="I13" s="3" t="str" cm="1">
        <f t="array" aca="1" ref="I13" ca="1">IFERROR(INDIRECT("'"&amp;G13&amp;"'!$c$2"),INDIRECT("'"&amp;G13&amp;IF(L13="Losing Only","-LOSE'!$c$2","-GAIN'!$c$2")))</f>
        <v>ERDA process on receipt of Confirmed Synchronisation (Gaining)</v>
      </c>
      <c r="J13" s="593" t="s">
        <v>280</v>
      </c>
      <c r="K13" s="279" t="str">
        <f t="shared" si="0"/>
        <v>ET-006</v>
      </c>
      <c r="L13" s="2" t="s">
        <v>803</v>
      </c>
      <c r="M13" s="284" t="s">
        <v>804</v>
      </c>
      <c r="N13" s="279" t="s">
        <v>805</v>
      </c>
      <c r="O13" s="279" t="s">
        <v>805</v>
      </c>
      <c r="P13" s="284" t="s">
        <v>804</v>
      </c>
      <c r="Q13" s="279" t="s">
        <v>805</v>
      </c>
      <c r="R13" s="279" t="s">
        <v>805</v>
      </c>
      <c r="S13" s="279" t="s">
        <v>805</v>
      </c>
      <c r="T13" s="279" t="s">
        <v>805</v>
      </c>
      <c r="U13" s="279" t="s">
        <v>805</v>
      </c>
      <c r="V13" s="279" t="s">
        <v>805</v>
      </c>
      <c r="W13" s="279" t="s">
        <v>805</v>
      </c>
      <c r="X13" s="279" t="s">
        <v>805</v>
      </c>
      <c r="Y13" s="279" t="s">
        <v>805</v>
      </c>
      <c r="Z13" s="279" t="s">
        <v>805</v>
      </c>
      <c r="AA13" s="279" t="s">
        <v>805</v>
      </c>
      <c r="AB13" s="279" t="s">
        <v>805</v>
      </c>
      <c r="AC13" s="284" t="s">
        <v>804</v>
      </c>
    </row>
    <row r="14" spans="1:29" x14ac:dyDescent="0.3">
      <c r="A14" s="2" t="s">
        <v>18</v>
      </c>
      <c r="B14" s="1188"/>
      <c r="C14" s="1187"/>
      <c r="D14" s="1166"/>
      <c r="E14" s="287" t="str" cm="1">
        <f t="array" aca="1" ref="E14" ca="1">IF(B14="","",HYPERLINK("#"&amp;CELL("address",INDEX('List of Test Cases'!B$2:B$414,MATCH(B14,'List of Test Cases'!B$2:B$414,0))),"Click to See Test Cases"))</f>
        <v/>
      </c>
      <c r="F14" s="1204"/>
      <c r="G14" s="421" t="s">
        <v>822</v>
      </c>
      <c r="H14" s="421" t="str">
        <f>IF(G14="","",IFERROR(IF(MATCH(G14,'List of Test Cases'!E2:E427,0)&gt;0,HYPERLINK("#'"&amp;G14&amp;"'!A1","Click to view Script")),HYPERLINK("#'"&amp;G14&amp;"-GAIN'!A1","Click to view Script")))</f>
        <v>Click to view Script</v>
      </c>
      <c r="I14" s="3" t="str" cm="1">
        <f t="array" aca="1" ref="I14" ca="1">IFERROR(INDIRECT("'"&amp;G14&amp;"'!$c$2"),INDIRECT("'"&amp;G14&amp;IF(L14="Losing Only","-LOSE'!$c$2","-GAIN'!$c$2")))</f>
        <v>Switch Request Secured Active - Electricity (Gaining)</v>
      </c>
      <c r="J14" s="593" t="s">
        <v>280</v>
      </c>
      <c r="K14" s="284" t="str">
        <f t="shared" si="0"/>
        <v>ET-009</v>
      </c>
      <c r="L14" s="2" t="s">
        <v>803</v>
      </c>
      <c r="M14" s="279" t="s">
        <v>804</v>
      </c>
      <c r="N14" s="279" t="s">
        <v>805</v>
      </c>
      <c r="O14" s="279" t="s">
        <v>805</v>
      </c>
      <c r="P14" s="284" t="s">
        <v>804</v>
      </c>
      <c r="Q14" s="284" t="s">
        <v>804</v>
      </c>
      <c r="R14" s="284" t="s">
        <v>804</v>
      </c>
      <c r="S14" s="279" t="s">
        <v>805</v>
      </c>
      <c r="T14" s="279" t="s">
        <v>805</v>
      </c>
      <c r="U14" s="279" t="s">
        <v>805</v>
      </c>
      <c r="V14" s="279" t="s">
        <v>804</v>
      </c>
      <c r="W14" s="279" t="s">
        <v>804</v>
      </c>
      <c r="X14" s="279" t="s">
        <v>804</v>
      </c>
      <c r="Y14" s="279" t="s">
        <v>804</v>
      </c>
      <c r="Z14" s="279" t="s">
        <v>805</v>
      </c>
      <c r="AA14" s="279" t="s">
        <v>804</v>
      </c>
      <c r="AB14" s="279" t="s">
        <v>804</v>
      </c>
      <c r="AC14" s="279" t="s">
        <v>804</v>
      </c>
    </row>
    <row r="15" spans="1:29" x14ac:dyDescent="0.3">
      <c r="A15" s="2" t="s">
        <v>18</v>
      </c>
      <c r="B15" s="1188"/>
      <c r="C15" s="1187"/>
      <c r="D15" s="1167"/>
      <c r="E15" s="287" t="str" cm="1">
        <f t="array" aca="1" ref="E15" ca="1">IF(B15="","",HYPERLINK("#"&amp;CELL("address",INDEX('List of Test Cases'!B$2:B$414,MATCH(B15,'List of Test Cases'!B$2:B$414,0))),"Click to See Test Cases"))</f>
        <v/>
      </c>
      <c r="F15" s="1204"/>
      <c r="G15" s="421" t="s">
        <v>823</v>
      </c>
      <c r="H15" s="421" t="str">
        <f>IF(G15="","",IFERROR(IF(MATCH(G15,'List of Test Cases'!E2:E428,0)&gt;0,HYPERLINK("#'"&amp;G15&amp;"'!A1","Click to view Script")),HYPERLINK("#'"&amp;G15&amp;"-GAIN'!A1","Click to view Script")))</f>
        <v>Click to view Script</v>
      </c>
      <c r="I15" s="3" t="str" cm="1">
        <f t="array" aca="1" ref="I15" ca="1">IFERROR(INDIRECT("'"&amp;G15&amp;"'!$c$2"),INDIRECT("'"&amp;G15&amp;IF(L15="Losing Only","-LOSE'!$c$2","-GAIN'!$c$2")))</f>
        <v>Post Switch Execution - Electricity (Gaining)</v>
      </c>
      <c r="J15" s="593" t="s">
        <v>280</v>
      </c>
      <c r="K15" s="279" t="str">
        <f t="shared" si="0"/>
        <v>ET-012</v>
      </c>
      <c r="L15" s="2" t="s">
        <v>803</v>
      </c>
      <c r="M15" s="279" t="s">
        <v>804</v>
      </c>
      <c r="N15" s="279" t="s">
        <v>805</v>
      </c>
      <c r="O15" s="279" t="s">
        <v>805</v>
      </c>
      <c r="P15" s="284" t="s">
        <v>804</v>
      </c>
      <c r="Q15" s="284" t="s">
        <v>804</v>
      </c>
      <c r="R15" s="284" t="s">
        <v>804</v>
      </c>
      <c r="S15" s="279" t="s">
        <v>805</v>
      </c>
      <c r="T15" s="279" t="s">
        <v>805</v>
      </c>
      <c r="U15" s="279" t="s">
        <v>805</v>
      </c>
      <c r="V15" s="279" t="s">
        <v>805</v>
      </c>
      <c r="W15" s="279" t="s">
        <v>805</v>
      </c>
      <c r="X15" s="279" t="s">
        <v>805</v>
      </c>
      <c r="Y15" s="279" t="s">
        <v>805</v>
      </c>
      <c r="Z15" s="279" t="s">
        <v>805</v>
      </c>
      <c r="AA15" s="284" t="s">
        <v>804</v>
      </c>
      <c r="AB15" s="284" t="s">
        <v>804</v>
      </c>
      <c r="AC15" s="279" t="s">
        <v>804</v>
      </c>
    </row>
    <row r="16" spans="1:29" ht="12.25" customHeight="1" x14ac:dyDescent="0.3">
      <c r="A16" s="2" t="s">
        <v>18</v>
      </c>
      <c r="B16" s="1189" t="s">
        <v>824</v>
      </c>
      <c r="C16" s="1187" t="str">
        <f>CONCATENATE(B16," - ",A16)</f>
        <v>ET-D002 - Switch Request Successful</v>
      </c>
      <c r="D16" s="1165"/>
      <c r="E16" s="287" t="str" cm="1">
        <f t="array" aca="1" ref="E16" ca="1">IF(B16="","",HYPERLINK("#"&amp;CELL("address",INDEX('List of Test Cases'!B$2:B$414,MATCH(B16,'List of Test Cases'!B$2:B$414,0))),"Click to See Test Cases"))</f>
        <v>Click to See Test Cases</v>
      </c>
      <c r="F16" s="1204"/>
      <c r="G16" s="421" t="s">
        <v>825</v>
      </c>
      <c r="H16" s="421" t="str">
        <f>IF(G16="","",IFERROR(IF(MATCH(G16,'List of Test Cases'!E2:E429,0)&gt;0,HYPERLINK("#'"&amp;G16&amp;"'!A1","Click to view Script")),HYPERLINK("#'"&amp;G16&amp;"-GAIN'!A1","Click to view Script")))</f>
        <v>Click to view Script</v>
      </c>
      <c r="I16" s="3" t="str" cm="1">
        <f t="array" aca="1" ref="I16" ca="1">IFERROR(INDIRECT("'"&amp;G16&amp;"'!$c$2"),INDIRECT("'"&amp;G16&amp;IF(L16="Losing Only","-LOSE'!$c$2","-GAIN'!$c$2")))</f>
        <v>Switch Request Confirmed in CSS - Dual Fuel (Gaining)</v>
      </c>
      <c r="J16" s="592" t="s">
        <v>753</v>
      </c>
      <c r="K16" s="279" t="str">
        <f t="shared" si="0"/>
        <v>NA</v>
      </c>
      <c r="L16" s="2" t="s">
        <v>803</v>
      </c>
      <c r="M16" s="279" t="s">
        <v>804</v>
      </c>
      <c r="N16" s="284" t="s">
        <v>804</v>
      </c>
      <c r="O16" s="284" t="s">
        <v>804</v>
      </c>
      <c r="P16" s="284" t="s">
        <v>804</v>
      </c>
      <c r="Q16" s="284" t="s">
        <v>804</v>
      </c>
      <c r="R16" s="284" t="s">
        <v>804</v>
      </c>
      <c r="S16" s="284" t="s">
        <v>804</v>
      </c>
      <c r="T16" s="284" t="s">
        <v>804</v>
      </c>
      <c r="U16" s="279" t="s">
        <v>805</v>
      </c>
      <c r="V16" s="279" t="s">
        <v>804</v>
      </c>
      <c r="W16" s="279" t="s">
        <v>804</v>
      </c>
      <c r="X16" s="279" t="s">
        <v>804</v>
      </c>
      <c r="Y16" s="279" t="s">
        <v>805</v>
      </c>
      <c r="Z16" s="279" t="s">
        <v>805</v>
      </c>
      <c r="AA16" s="279" t="s">
        <v>804</v>
      </c>
      <c r="AB16" s="279" t="s">
        <v>804</v>
      </c>
      <c r="AC16" s="279" t="s">
        <v>804</v>
      </c>
    </row>
    <row r="17" spans="1:29" ht="13" customHeight="1" x14ac:dyDescent="0.3">
      <c r="A17" s="2" t="s">
        <v>18</v>
      </c>
      <c r="B17" s="1189"/>
      <c r="C17" s="1187"/>
      <c r="D17" s="1166"/>
      <c r="E17" s="287" t="str" cm="1">
        <f t="array" aca="1" ref="E17" ca="1">IF(B17="","",HYPERLINK("#"&amp;CELL("address",INDEX('List of Test Cases'!B$2:B$414,MATCH(B17,'List of Test Cases'!B$2:B$414,0))),"Click to See Test Cases"))</f>
        <v/>
      </c>
      <c r="F17" s="1204"/>
      <c r="G17" s="825" t="s">
        <v>826</v>
      </c>
      <c r="H17" s="421" t="str">
        <f>IF(G17="","",IFERROR(IF(MATCH(G17,'List of Test Cases'!E2:E430,0)&gt;0,HYPERLINK("#'"&amp;G17&amp;"'!A1","Click to view Script")),HYPERLINK("#'"&amp;G17&amp;"-GAIN'!A1","Click to view Script")))</f>
        <v>Click to view Script</v>
      </c>
      <c r="I17" s="3" t="str" cm="1">
        <f t="array" aca="1" ref="I17" ca="1">IFERROR(INDIRECT("'"&amp;G17&amp;"'!$c$2"),INDIRECT("'"&amp;G17&amp;IF(L17="Losing Only","-LOSE'!$c$2","-GAIN'!$c$2")))</f>
        <v>ERDA and GRDA process on receipt of Confirmed Synchronisation (Gaining)</v>
      </c>
      <c r="J17" s="592" t="s">
        <v>753</v>
      </c>
      <c r="K17" s="279" t="str">
        <f t="shared" si="0"/>
        <v>ET-007</v>
      </c>
      <c r="L17" s="2" t="s">
        <v>803</v>
      </c>
      <c r="M17" s="284" t="s">
        <v>804</v>
      </c>
      <c r="N17" s="284" t="s">
        <v>804</v>
      </c>
      <c r="O17" s="279" t="s">
        <v>805</v>
      </c>
      <c r="P17" s="284" t="s">
        <v>804</v>
      </c>
      <c r="Q17" s="279" t="s">
        <v>805</v>
      </c>
      <c r="R17" s="279" t="s">
        <v>805</v>
      </c>
      <c r="S17" s="279" t="s">
        <v>805</v>
      </c>
      <c r="T17" s="279" t="s">
        <v>805</v>
      </c>
      <c r="U17" s="279" t="s">
        <v>805</v>
      </c>
      <c r="V17" s="279" t="s">
        <v>805</v>
      </c>
      <c r="W17" s="279" t="s">
        <v>805</v>
      </c>
      <c r="X17" s="279" t="s">
        <v>805</v>
      </c>
      <c r="Y17" s="279" t="s">
        <v>805</v>
      </c>
      <c r="Z17" s="279" t="s">
        <v>805</v>
      </c>
      <c r="AA17" s="279" t="s">
        <v>805</v>
      </c>
      <c r="AB17" s="279" t="s">
        <v>805</v>
      </c>
      <c r="AC17" s="284" t="s">
        <v>804</v>
      </c>
    </row>
    <row r="18" spans="1:29" x14ac:dyDescent="0.3">
      <c r="A18" s="2" t="s">
        <v>18</v>
      </c>
      <c r="B18" s="1189"/>
      <c r="C18" s="1187"/>
      <c r="D18" s="1166"/>
      <c r="E18" s="287" t="str" cm="1">
        <f t="array" aca="1" ref="E18" ca="1">IF(B18="","",HYPERLINK("#"&amp;CELL("address",INDEX('List of Test Cases'!B$2:B$414,MATCH(B18,'List of Test Cases'!B$2:B$414,0))),"Click to See Test Cases"))</f>
        <v/>
      </c>
      <c r="F18" s="1204"/>
      <c r="G18" s="421" t="s">
        <v>827</v>
      </c>
      <c r="H18" s="421" t="str">
        <f>IF(G18="","",IFERROR(IF(MATCH(G18,'List of Test Cases'!E2:E431,0)&gt;0,HYPERLINK("#'"&amp;G18&amp;"'!A1","Click to view Script")),HYPERLINK("#'"&amp;G18&amp;"-GAIN'!A1","Click to view Script")))</f>
        <v>Click to view Script</v>
      </c>
      <c r="I18" s="3" t="str" cm="1">
        <f t="array" aca="1" ref="I18" ca="1">IFERROR(INDIRECT("'"&amp;G18&amp;"'!$c$2"),INDIRECT("'"&amp;G18&amp;IF(L18="Losing Only","-LOSE'!$c$2","-GAIN'!$c$2")))</f>
        <v>Switch Request Secured Active - Dual Fuel (Gaining)</v>
      </c>
      <c r="J18" s="592" t="s">
        <v>753</v>
      </c>
      <c r="K18" s="284" t="str">
        <f t="shared" si="0"/>
        <v>ET-010</v>
      </c>
      <c r="L18" s="2" t="s">
        <v>803</v>
      </c>
      <c r="M18" s="279" t="s">
        <v>804</v>
      </c>
      <c r="N18" s="284" t="s">
        <v>804</v>
      </c>
      <c r="O18" s="284" t="s">
        <v>804</v>
      </c>
      <c r="P18" s="284" t="s">
        <v>804</v>
      </c>
      <c r="Q18" s="284" t="s">
        <v>804</v>
      </c>
      <c r="R18" s="284" t="s">
        <v>804</v>
      </c>
      <c r="S18" s="284" t="s">
        <v>804</v>
      </c>
      <c r="T18" s="284" t="s">
        <v>804</v>
      </c>
      <c r="U18" s="279" t="s">
        <v>805</v>
      </c>
      <c r="V18" s="279" t="s">
        <v>804</v>
      </c>
      <c r="W18" s="279" t="s">
        <v>804</v>
      </c>
      <c r="X18" s="279" t="s">
        <v>804</v>
      </c>
      <c r="Y18" s="279" t="s">
        <v>804</v>
      </c>
      <c r="Z18" s="279" t="s">
        <v>805</v>
      </c>
      <c r="AA18" s="279" t="s">
        <v>804</v>
      </c>
      <c r="AB18" s="279" t="s">
        <v>804</v>
      </c>
      <c r="AC18" s="279" t="s">
        <v>804</v>
      </c>
    </row>
    <row r="19" spans="1:29" x14ac:dyDescent="0.3">
      <c r="A19" s="2" t="s">
        <v>18</v>
      </c>
      <c r="B19" s="1189"/>
      <c r="C19" s="1187"/>
      <c r="D19" s="1167"/>
      <c r="E19" s="287" t="str" cm="1">
        <f t="array" aca="1" ref="E19" ca="1">IF(B19="","",HYPERLINK("#"&amp;CELL("address",INDEX('List of Test Cases'!B$2:B$414,MATCH(B19,'List of Test Cases'!B$2:B$414,0))),"Click to See Test Cases"))</f>
        <v/>
      </c>
      <c r="F19" s="1205"/>
      <c r="G19" s="421" t="s">
        <v>828</v>
      </c>
      <c r="H19" s="421" t="str">
        <f>IF(G19="","",IFERROR(IF(MATCH(G19,'List of Test Cases'!E2:E432,0)&gt;0,HYPERLINK("#'"&amp;G19&amp;"'!A1","Click to view Script")),HYPERLINK("#'"&amp;G19&amp;"-GAIN'!A1","Click to view Script")))</f>
        <v>Click to view Script</v>
      </c>
      <c r="I19" s="3" t="str" cm="1">
        <f t="array" aca="1" ref="I19" ca="1">IFERROR(INDIRECT("'"&amp;G19&amp;"'!$c$2"),INDIRECT("'"&amp;G19&amp;IF(L19="Losing Only","-LOSE'!$c$2","-GAIN'!$c$2")))</f>
        <v>Post Switch Execution - Dual Fuel (Gaining)</v>
      </c>
      <c r="J19" s="592" t="s">
        <v>753</v>
      </c>
      <c r="K19" s="279" t="str">
        <f t="shared" si="0"/>
        <v>ET-013</v>
      </c>
      <c r="L19" s="2" t="s">
        <v>803</v>
      </c>
      <c r="M19" s="279" t="s">
        <v>804</v>
      </c>
      <c r="N19" s="284" t="s">
        <v>804</v>
      </c>
      <c r="O19" s="284" t="s">
        <v>804</v>
      </c>
      <c r="P19" s="284" t="s">
        <v>804</v>
      </c>
      <c r="Q19" s="284" t="s">
        <v>804</v>
      </c>
      <c r="R19" s="284" t="s">
        <v>804</v>
      </c>
      <c r="S19" s="279" t="s">
        <v>805</v>
      </c>
      <c r="T19" s="279" t="s">
        <v>805</v>
      </c>
      <c r="U19" s="279" t="s">
        <v>805</v>
      </c>
      <c r="V19" s="279" t="s">
        <v>805</v>
      </c>
      <c r="W19" s="279" t="s">
        <v>805</v>
      </c>
      <c r="X19" s="279" t="s">
        <v>805</v>
      </c>
      <c r="Y19" s="279" t="s">
        <v>805</v>
      </c>
      <c r="Z19" s="279" t="s">
        <v>805</v>
      </c>
      <c r="AA19" s="284" t="s">
        <v>804</v>
      </c>
      <c r="AB19" s="284" t="s">
        <v>804</v>
      </c>
      <c r="AC19" s="279" t="s">
        <v>804</v>
      </c>
    </row>
    <row r="20" spans="1:29" ht="12.25" customHeight="1" x14ac:dyDescent="0.3">
      <c r="A20" s="2" t="s">
        <v>19</v>
      </c>
      <c r="B20" s="1177" t="s">
        <v>829</v>
      </c>
      <c r="C20" s="1187" t="str">
        <f>CONCATENATE(B20," - ",A20)</f>
        <v>ET-G003 - Switch Request Withdrawal - Pending</v>
      </c>
      <c r="D20" s="1165"/>
      <c r="E20" s="287" t="str" cm="1">
        <f t="array" aca="1" ref="E20" ca="1">IF(B20="","",HYPERLINK("#"&amp;CELL("address",INDEX('List of Test Cases'!B$2:B$414,MATCH(B20,'List of Test Cases'!B$2:B$414,0))),"Click to See Test Cases"))</f>
        <v>Click to See Test Cases</v>
      </c>
      <c r="F20" s="1195" t="s">
        <v>801</v>
      </c>
      <c r="G20" s="421" t="s">
        <v>802</v>
      </c>
      <c r="H20" s="421" t="str">
        <f>IF(G20="","",IFERROR(IF(MATCH(G20,'List of Test Cases'!E2:E433,0)&gt;0,HYPERLINK("#'"&amp;G20&amp;"'!A1","Click to view Script")),HYPERLINK("#'"&amp;G20&amp;"-GAIN'!A1","Click to view Script")))</f>
        <v>Click to view Script</v>
      </c>
      <c r="I20" s="3" t="str" cm="1">
        <f t="array" aca="1" ref="I20" ca="1">IFERROR(INDIRECT("'"&amp;G20&amp;"'!$c$2"),INDIRECT("'"&amp;G20&amp;IF(L20="Losing Only","-LOSE'!$c$2","-GAIN'!$c$2")))</f>
        <v>Switch Request Pending in CSS - Gas (Gaining)</v>
      </c>
      <c r="J20" s="594" t="s">
        <v>279</v>
      </c>
      <c r="K20" s="279" t="str">
        <f t="shared" si="0"/>
        <v>NA</v>
      </c>
      <c r="L20" s="2" t="s">
        <v>803</v>
      </c>
      <c r="M20" s="279" t="s">
        <v>804</v>
      </c>
      <c r="N20" s="284" t="s">
        <v>804</v>
      </c>
      <c r="O20" s="284" t="s">
        <v>804</v>
      </c>
      <c r="P20" s="279" t="s">
        <v>805</v>
      </c>
      <c r="Q20" s="279" t="s">
        <v>805</v>
      </c>
      <c r="R20" s="284" t="s">
        <v>804</v>
      </c>
      <c r="S20" s="284" t="s">
        <v>804</v>
      </c>
      <c r="T20" s="284" t="s">
        <v>804</v>
      </c>
      <c r="U20" s="279" t="s">
        <v>805</v>
      </c>
      <c r="V20" s="279" t="s">
        <v>805</v>
      </c>
      <c r="W20" s="279" t="s">
        <v>805</v>
      </c>
      <c r="X20" s="279" t="s">
        <v>805</v>
      </c>
      <c r="Y20" s="279" t="s">
        <v>805</v>
      </c>
      <c r="Z20" s="279" t="s">
        <v>805</v>
      </c>
      <c r="AA20" s="279" t="s">
        <v>804</v>
      </c>
      <c r="AB20" s="279" t="s">
        <v>805</v>
      </c>
      <c r="AC20" s="279" t="s">
        <v>804</v>
      </c>
    </row>
    <row r="21" spans="1:29" x14ac:dyDescent="0.3">
      <c r="A21" s="2" t="s">
        <v>19</v>
      </c>
      <c r="B21" s="1177"/>
      <c r="C21" s="1187"/>
      <c r="D21" s="1167"/>
      <c r="E21" s="287" t="str" cm="1">
        <f t="array" aca="1" ref="E21" ca="1">IF(B21="","",HYPERLINK("#"&amp;CELL("address",INDEX('List of Test Cases'!B$2:B$414,MATCH(B21,'List of Test Cases'!B$2:B$414,0))),"Click to See Test Cases"))</f>
        <v/>
      </c>
      <c r="F21" s="1204"/>
      <c r="G21" s="421" t="s">
        <v>830</v>
      </c>
      <c r="H21" s="421" t="str">
        <f>IF(G21="","",IFERROR(IF(MATCH(G21,'List of Test Cases'!E2:E434,0)&gt;0,HYPERLINK("#'"&amp;G21&amp;"'!A1","Click to view Script")),HYPERLINK("#'"&amp;G21&amp;"-GAIN'!A1","Click to view Script")))</f>
        <v>Click to view Script</v>
      </c>
      <c r="I21" s="3" t="str" cm="1">
        <f t="array" aca="1" ref="I21" ca="1">IFERROR(INDIRECT("'"&amp;G21&amp;"'!$c$2"),INDIRECT("'"&amp;G21&amp;IF(L21="Losing Only","-LOSE'!$c$2","-GAIN'!$c$2")))</f>
        <v>Switch Request Withdrawal - GAS (Gaining)</v>
      </c>
      <c r="J21" s="594" t="s">
        <v>279</v>
      </c>
      <c r="K21" s="279" t="str">
        <f t="shared" si="0"/>
        <v>ET-101</v>
      </c>
      <c r="L21" s="2" t="s">
        <v>803</v>
      </c>
      <c r="M21" s="279" t="s">
        <v>804</v>
      </c>
      <c r="N21" s="284" t="s">
        <v>804</v>
      </c>
      <c r="O21" s="284" t="s">
        <v>804</v>
      </c>
      <c r="P21" s="279" t="s">
        <v>805</v>
      </c>
      <c r="Q21" s="279" t="s">
        <v>805</v>
      </c>
      <c r="R21" s="284" t="s">
        <v>804</v>
      </c>
      <c r="S21" s="284" t="s">
        <v>804</v>
      </c>
      <c r="T21" s="284" t="s">
        <v>804</v>
      </c>
      <c r="U21" s="279" t="s">
        <v>805</v>
      </c>
      <c r="V21" s="279" t="s">
        <v>805</v>
      </c>
      <c r="W21" s="279" t="s">
        <v>805</v>
      </c>
      <c r="X21" s="279" t="s">
        <v>804</v>
      </c>
      <c r="Y21" s="279" t="s">
        <v>805</v>
      </c>
      <c r="Z21" s="279" t="s">
        <v>805</v>
      </c>
      <c r="AA21" s="279" t="s">
        <v>804</v>
      </c>
      <c r="AB21" s="279" t="s">
        <v>804</v>
      </c>
      <c r="AC21" s="279" t="s">
        <v>804</v>
      </c>
    </row>
    <row r="22" spans="1:29" ht="12.25" customHeight="1" x14ac:dyDescent="0.3">
      <c r="A22" s="2" t="s">
        <v>19</v>
      </c>
      <c r="B22" s="1188" t="s">
        <v>831</v>
      </c>
      <c r="C22" s="1187" t="str">
        <f>CONCATENATE(B22," - ",A22)</f>
        <v>ET-E003 - Switch Request Withdrawal - Pending</v>
      </c>
      <c r="D22" s="1165"/>
      <c r="E22" s="287" t="str" cm="1">
        <f t="array" aca="1" ref="E22" ca="1">IF(B22="","",HYPERLINK("#"&amp;CELL("address",INDEX('List of Test Cases'!B$2:B$414,MATCH(B22,'List of Test Cases'!B$2:B$414,0))),"Click to See Test Cases"))</f>
        <v>Click to See Test Cases</v>
      </c>
      <c r="F22" s="1204"/>
      <c r="G22" s="421" t="s">
        <v>808</v>
      </c>
      <c r="H22" s="421" t="str">
        <f>IF(G22="","",IFERROR(IF(MATCH(G22,'List of Test Cases'!E2:E437,0)&gt;0,HYPERLINK("#'"&amp;G22&amp;"'!A1","Click to view Script")),HYPERLINK("#'"&amp;G22&amp;"-GAIN'!A1","Click to view Script")))</f>
        <v>Click to view Script</v>
      </c>
      <c r="I22" s="3" t="str" cm="1">
        <f t="array" aca="1" ref="I22" ca="1">IFERROR(INDIRECT("'"&amp;G22&amp;"'!$c$2"),INDIRECT("'"&amp;G22&amp;IF(L22="Losing Only","-LOSE'!$c$2","-GAIN'!$c$2")))</f>
        <v>Switch Request Pending in CSS - Electricity (Gaining)</v>
      </c>
      <c r="J22" s="593" t="s">
        <v>280</v>
      </c>
      <c r="K22" s="279" t="str">
        <f t="shared" si="0"/>
        <v>NA</v>
      </c>
      <c r="L22" s="2" t="s">
        <v>803</v>
      </c>
      <c r="M22" s="279" t="s">
        <v>804</v>
      </c>
      <c r="N22" s="279" t="s">
        <v>805</v>
      </c>
      <c r="O22" s="279" t="s">
        <v>805</v>
      </c>
      <c r="P22" s="284" t="s">
        <v>804</v>
      </c>
      <c r="Q22" s="284" t="s">
        <v>804</v>
      </c>
      <c r="R22" s="284" t="s">
        <v>804</v>
      </c>
      <c r="S22" s="279" t="s">
        <v>805</v>
      </c>
      <c r="T22" s="279" t="s">
        <v>805</v>
      </c>
      <c r="U22" s="279" t="s">
        <v>805</v>
      </c>
      <c r="V22" s="279" t="s">
        <v>805</v>
      </c>
      <c r="W22" s="279" t="s">
        <v>805</v>
      </c>
      <c r="X22" s="279" t="s">
        <v>805</v>
      </c>
      <c r="Y22" s="279" t="s">
        <v>805</v>
      </c>
      <c r="Z22" s="279" t="s">
        <v>805</v>
      </c>
      <c r="AA22" s="279" t="s">
        <v>804</v>
      </c>
      <c r="AB22" s="279" t="s">
        <v>805</v>
      </c>
      <c r="AC22" s="279" t="s">
        <v>804</v>
      </c>
    </row>
    <row r="23" spans="1:29" x14ac:dyDescent="0.3">
      <c r="A23" s="2" t="s">
        <v>19</v>
      </c>
      <c r="B23" s="1188"/>
      <c r="C23" s="1187"/>
      <c r="D23" s="1167"/>
      <c r="E23" s="287" t="str" cm="1">
        <f t="array" aca="1" ref="E23" ca="1">IF(B23="","",HYPERLINK("#"&amp;CELL("address",INDEX('List of Test Cases'!B$2:B$414,MATCH(B23,'List of Test Cases'!B$2:B$414,0))),"Click to See Test Cases"))</f>
        <v/>
      </c>
      <c r="F23" s="1204"/>
      <c r="G23" s="421" t="s">
        <v>832</v>
      </c>
      <c r="H23" s="421" t="str">
        <f>IF(G23="","",IFERROR(IF(MATCH(G23,'List of Test Cases'!E3:E438,0)&gt;0,HYPERLINK("#'"&amp;G23&amp;"'!A1","Click to view Script")),HYPERLINK("#'"&amp;G23&amp;"-GAIN'!A1","Click to view Script")))</f>
        <v>Click to view Script</v>
      </c>
      <c r="I23" s="3" t="str" cm="1">
        <f t="array" aca="1" ref="I23" ca="1">IFERROR(INDIRECT("'"&amp;G23&amp;"'!$c$2"),INDIRECT("'"&amp;G23&amp;IF(L23="Losing Only","-LOSE'!$c$2","-GAIN'!$c$2")))</f>
        <v>Switch Request Withdrawal - Electricity (Gaining)</v>
      </c>
      <c r="J23" s="593" t="s">
        <v>280</v>
      </c>
      <c r="K23" s="279" t="str">
        <f t="shared" si="0"/>
        <v>ET-102</v>
      </c>
      <c r="L23" s="2" t="s">
        <v>803</v>
      </c>
      <c r="M23" s="279" t="s">
        <v>804</v>
      </c>
      <c r="N23" s="279" t="s">
        <v>805</v>
      </c>
      <c r="O23" s="279" t="s">
        <v>805</v>
      </c>
      <c r="P23" s="284" t="s">
        <v>804</v>
      </c>
      <c r="Q23" s="284" t="s">
        <v>804</v>
      </c>
      <c r="R23" s="284" t="s">
        <v>804</v>
      </c>
      <c r="S23" s="279" t="s">
        <v>805</v>
      </c>
      <c r="T23" s="279" t="s">
        <v>805</v>
      </c>
      <c r="U23" s="279" t="s">
        <v>805</v>
      </c>
      <c r="V23" s="279" t="s">
        <v>804</v>
      </c>
      <c r="W23" s="279" t="s">
        <v>804</v>
      </c>
      <c r="X23" s="279" t="s">
        <v>804</v>
      </c>
      <c r="Y23" s="279" t="s">
        <v>805</v>
      </c>
      <c r="Z23" s="279" t="s">
        <v>805</v>
      </c>
      <c r="AA23" s="279" t="s">
        <v>804</v>
      </c>
      <c r="AB23" s="279" t="s">
        <v>804</v>
      </c>
      <c r="AC23" s="279" t="s">
        <v>804</v>
      </c>
    </row>
    <row r="24" spans="1:29" ht="12.25" customHeight="1" x14ac:dyDescent="0.3">
      <c r="A24" s="2" t="s">
        <v>19</v>
      </c>
      <c r="B24" s="1189" t="s">
        <v>833</v>
      </c>
      <c r="C24" s="1187" t="str">
        <f>CONCATENATE(B24," - ",A24)</f>
        <v>ET-D003 - Switch Request Withdrawal - Pending</v>
      </c>
      <c r="D24" s="1165"/>
      <c r="E24" s="287" t="str" cm="1">
        <f t="array" aca="1" ref="E24" ca="1">IF(B24="","",HYPERLINK("#"&amp;CELL("address",INDEX('List of Test Cases'!B$2:B$414,MATCH(B24,'List of Test Cases'!B$2:B$414,0))),"Click to See Test Cases"))</f>
        <v>Click to See Test Cases</v>
      </c>
      <c r="F24" s="1204"/>
      <c r="G24" s="421" t="s">
        <v>811</v>
      </c>
      <c r="H24" s="421" t="str">
        <f>IF(G24="","",IFERROR(IF(MATCH(G24,'List of Test Cases'!E6:E441,0)&gt;0,HYPERLINK("#'"&amp;G24&amp;"'!A1","Click to view Script")),HYPERLINK("#'"&amp;G24&amp;"-GAIN'!A1","Click to view Script")))</f>
        <v>Click to view Script</v>
      </c>
      <c r="I24" s="3" t="str" cm="1">
        <f t="array" aca="1" ref="I24" ca="1">IFERROR(INDIRECT("'"&amp;G24&amp;"'!$c$2"),INDIRECT("'"&amp;G24&amp;IF(L24="Losing Only","-LOSE'!$c$2","-GAIN'!$c$2")))</f>
        <v>Switch Request Pending in CSS - Dual Fuel (Gaining)</v>
      </c>
      <c r="J24" s="592" t="s">
        <v>753</v>
      </c>
      <c r="K24" s="279" t="str">
        <f t="shared" si="0"/>
        <v>NA</v>
      </c>
      <c r="L24" s="2" t="s">
        <v>803</v>
      </c>
      <c r="M24" s="279" t="s">
        <v>804</v>
      </c>
      <c r="N24" s="284" t="s">
        <v>804</v>
      </c>
      <c r="O24" s="284" t="s">
        <v>804</v>
      </c>
      <c r="P24" s="284" t="s">
        <v>804</v>
      </c>
      <c r="Q24" s="284" t="s">
        <v>804</v>
      </c>
      <c r="R24" s="284" t="s">
        <v>804</v>
      </c>
      <c r="S24" s="284" t="s">
        <v>804</v>
      </c>
      <c r="T24" s="284" t="s">
        <v>804</v>
      </c>
      <c r="U24" s="279" t="s">
        <v>805</v>
      </c>
      <c r="V24" s="279" t="s">
        <v>805</v>
      </c>
      <c r="W24" s="279" t="s">
        <v>805</v>
      </c>
      <c r="X24" s="279" t="s">
        <v>805</v>
      </c>
      <c r="Y24" s="279" t="s">
        <v>805</v>
      </c>
      <c r="Z24" s="279" t="s">
        <v>805</v>
      </c>
      <c r="AA24" s="279" t="s">
        <v>804</v>
      </c>
      <c r="AB24" s="279" t="s">
        <v>805</v>
      </c>
      <c r="AC24" s="279" t="s">
        <v>804</v>
      </c>
    </row>
    <row r="25" spans="1:29" x14ac:dyDescent="0.3">
      <c r="A25" s="2" t="s">
        <v>19</v>
      </c>
      <c r="B25" s="1189"/>
      <c r="C25" s="1187"/>
      <c r="D25" s="1167"/>
      <c r="E25" s="287" t="str" cm="1">
        <f t="array" aca="1" ref="E25" ca="1">IF(B25="","",HYPERLINK("#"&amp;CELL("address",INDEX('List of Test Cases'!B$2:B$414,MATCH(B25,'List of Test Cases'!B$2:B$414,0))),"Click to See Test Cases"))</f>
        <v/>
      </c>
      <c r="F25" s="1205"/>
      <c r="G25" s="421" t="s">
        <v>834</v>
      </c>
      <c r="H25" s="421" t="str">
        <f>IF(G25="","",IFERROR(IF(MATCH(G25,'List of Test Cases'!E6:E442,0)&gt;0,HYPERLINK("#'"&amp;G25&amp;"'!A1","Click to view Script")),HYPERLINK("#'"&amp;G25&amp;"-GAIN'!A1","Click to view Script")))</f>
        <v>Click to view Script</v>
      </c>
      <c r="I25" s="3" t="str" cm="1">
        <f t="array" aca="1" ref="I25" ca="1">IFERROR(INDIRECT("'"&amp;G25&amp;"'!$c$2"),INDIRECT("'"&amp;G25&amp;IF(L25="Losing Only","-LOSE'!$c$2","-GAIN'!$c$2")))</f>
        <v>Switch Request Withdrawal - Dual Fuel (Gaining)</v>
      </c>
      <c r="J25" s="592" t="s">
        <v>753</v>
      </c>
      <c r="K25" s="279" t="str">
        <f t="shared" si="0"/>
        <v>ET-103</v>
      </c>
      <c r="L25" s="2" t="s">
        <v>803</v>
      </c>
      <c r="M25" s="279" t="s">
        <v>804</v>
      </c>
      <c r="N25" s="284" t="s">
        <v>804</v>
      </c>
      <c r="O25" s="284" t="s">
        <v>804</v>
      </c>
      <c r="P25" s="284" t="s">
        <v>804</v>
      </c>
      <c r="Q25" s="284" t="s">
        <v>804</v>
      </c>
      <c r="R25" s="284" t="s">
        <v>804</v>
      </c>
      <c r="S25" s="284" t="s">
        <v>804</v>
      </c>
      <c r="T25" s="284" t="s">
        <v>804</v>
      </c>
      <c r="U25" s="279" t="s">
        <v>805</v>
      </c>
      <c r="V25" s="279" t="s">
        <v>804</v>
      </c>
      <c r="W25" s="279" t="s">
        <v>804</v>
      </c>
      <c r="X25" s="279" t="s">
        <v>804</v>
      </c>
      <c r="Y25" s="279" t="s">
        <v>805</v>
      </c>
      <c r="Z25" s="279" t="s">
        <v>805</v>
      </c>
      <c r="AA25" s="279" t="s">
        <v>804</v>
      </c>
      <c r="AB25" s="279" t="s">
        <v>804</v>
      </c>
      <c r="AC25" s="279" t="s">
        <v>804</v>
      </c>
    </row>
    <row r="26" spans="1:29" ht="12.25" customHeight="1" x14ac:dyDescent="0.3">
      <c r="A26" s="2" t="s">
        <v>21</v>
      </c>
      <c r="B26" s="1194" t="s">
        <v>835</v>
      </c>
      <c r="C26" s="1187" t="str">
        <f>CONCATENATE(B26," - ",A26)</f>
        <v>ET-G004 - Switch Request Annulment - Pending</v>
      </c>
      <c r="D26" s="1165"/>
      <c r="E26" s="287" t="str" cm="1">
        <f t="array" aca="1" ref="E26" ca="1">IF(B26="","",HYPERLINK("#"&amp;CELL("address",INDEX('List of Test Cases'!B$2:B$414,MATCH(B26,'List of Test Cases'!B$2:B$414,0))),"Click to See Test Cases"))</f>
        <v>Click to See Test Cases</v>
      </c>
      <c r="F26" s="1195" t="s">
        <v>801</v>
      </c>
      <c r="G26" s="421" t="s">
        <v>802</v>
      </c>
      <c r="H26" s="421" t="str">
        <f>IF(G26="","",IFERROR(IF(MATCH(G26,'List of Test Cases'!E6:E445,0)&gt;0,HYPERLINK("#'"&amp;G26&amp;"'!A1","Click to view Script")),HYPERLINK("#'"&amp;G26&amp;"-GAIN'!A1","Click to view Script")))</f>
        <v>Click to view Script</v>
      </c>
      <c r="I26" s="3" t="str" cm="1">
        <f t="array" aca="1" ref="I26" ca="1">IFERROR(INDIRECT("'"&amp;G26&amp;"'!$c$2"),INDIRECT("'"&amp;G26&amp;IF(L26="Losing Only","-LOSE'!$c$2","-GAIN'!$c$2")))</f>
        <v>Switch Request Pending in CSS - Gas (Gaining)</v>
      </c>
      <c r="J26" s="594" t="s">
        <v>279</v>
      </c>
      <c r="K26" s="279" t="str">
        <f t="shared" si="0"/>
        <v>NA</v>
      </c>
      <c r="L26" s="2" t="s">
        <v>803</v>
      </c>
      <c r="M26" s="279" t="s">
        <v>804</v>
      </c>
      <c r="N26" s="284" t="s">
        <v>804</v>
      </c>
      <c r="O26" s="284" t="s">
        <v>804</v>
      </c>
      <c r="P26" s="279" t="s">
        <v>805</v>
      </c>
      <c r="Q26" s="279" t="s">
        <v>805</v>
      </c>
      <c r="R26" s="284" t="s">
        <v>804</v>
      </c>
      <c r="S26" s="284" t="s">
        <v>804</v>
      </c>
      <c r="T26" s="284" t="s">
        <v>804</v>
      </c>
      <c r="U26" s="279" t="s">
        <v>805</v>
      </c>
      <c r="V26" s="279" t="s">
        <v>805</v>
      </c>
      <c r="W26" s="279" t="s">
        <v>805</v>
      </c>
      <c r="X26" s="279" t="s">
        <v>805</v>
      </c>
      <c r="Y26" s="279" t="s">
        <v>805</v>
      </c>
      <c r="Z26" s="279" t="s">
        <v>805</v>
      </c>
      <c r="AA26" s="279" t="s">
        <v>804</v>
      </c>
      <c r="AB26" s="279" t="s">
        <v>805</v>
      </c>
      <c r="AC26" s="279" t="s">
        <v>804</v>
      </c>
    </row>
    <row r="27" spans="1:29" x14ac:dyDescent="0.3">
      <c r="A27" s="2" t="s">
        <v>21</v>
      </c>
      <c r="B27" s="1194"/>
      <c r="C27" s="1187"/>
      <c r="D27" s="1167"/>
      <c r="E27" s="287" t="str" cm="1">
        <f t="array" aca="1" ref="E27" ca="1">IF(B27="","",HYPERLINK("#"&amp;CELL("address",INDEX('List of Test Cases'!B$2:B$414,MATCH(B27,'List of Test Cases'!B$2:B$414,0))),"Click to See Test Cases"))</f>
        <v/>
      </c>
      <c r="F27" s="1204"/>
      <c r="G27" s="421" t="s">
        <v>836</v>
      </c>
      <c r="H27" s="421" t="str">
        <f>IF(G27="","",IFERROR(IF(MATCH(G27,'List of Test Cases'!E6:E446,0)&gt;0,HYPERLINK("#'"&amp;G27&amp;"'!A1","Click to view Script")),HYPERLINK("#'"&amp;G27&amp;"-GAIN'!A1","Click to view Script")))</f>
        <v>Click to view Script</v>
      </c>
      <c r="I27" s="3" t="str" cm="1">
        <f t="array" aca="1" ref="I27" ca="1">IFERROR(INDIRECT("'"&amp;G27&amp;"'!$c$2"),INDIRECT("'"&amp;G27&amp;IF(L27="Losing Only","-LOSE'!$c$2","-GAIN'!$c$2")))</f>
        <v>Switch Annulment - Gas (Gaining)</v>
      </c>
      <c r="J27" s="594" t="s">
        <v>279</v>
      </c>
      <c r="K27" s="279" t="str">
        <f t="shared" si="0"/>
        <v>ET-101</v>
      </c>
      <c r="L27" s="2" t="s">
        <v>803</v>
      </c>
      <c r="M27" s="279" t="s">
        <v>804</v>
      </c>
      <c r="N27" s="284" t="s">
        <v>804</v>
      </c>
      <c r="O27" s="284" t="s">
        <v>804</v>
      </c>
      <c r="P27" s="279" t="s">
        <v>805</v>
      </c>
      <c r="Q27" s="279" t="s">
        <v>805</v>
      </c>
      <c r="R27" s="284" t="s">
        <v>804</v>
      </c>
      <c r="S27" s="284" t="s">
        <v>804</v>
      </c>
      <c r="T27" s="284" t="s">
        <v>804</v>
      </c>
      <c r="U27" s="279" t="s">
        <v>805</v>
      </c>
      <c r="V27" s="279" t="s">
        <v>805</v>
      </c>
      <c r="W27" s="279" t="s">
        <v>805</v>
      </c>
      <c r="X27" s="279" t="s">
        <v>804</v>
      </c>
      <c r="Y27" s="279" t="s">
        <v>805</v>
      </c>
      <c r="Z27" s="279" t="s">
        <v>805</v>
      </c>
      <c r="AA27" s="279" t="s">
        <v>804</v>
      </c>
      <c r="AB27" s="279" t="s">
        <v>804</v>
      </c>
      <c r="AC27" s="279" t="s">
        <v>804</v>
      </c>
    </row>
    <row r="28" spans="1:29" ht="12.25" customHeight="1" x14ac:dyDescent="0.3">
      <c r="A28" s="2" t="s">
        <v>21</v>
      </c>
      <c r="B28" s="1188" t="s">
        <v>837</v>
      </c>
      <c r="C28" s="1187" t="str">
        <f>CONCATENATE(B28," - ",A28)</f>
        <v>ET-E004 - Switch Request Annulment - Pending</v>
      </c>
      <c r="D28" s="1165"/>
      <c r="E28" s="287" t="str" cm="1">
        <f t="array" aca="1" ref="E28" ca="1">IF(B28="","",HYPERLINK("#"&amp;CELL("address",INDEX('List of Test Cases'!B$2:B$414,MATCH(B28,'List of Test Cases'!B$2:B$414,0))),"Click to See Test Cases"))</f>
        <v>Click to See Test Cases</v>
      </c>
      <c r="F28" s="1204"/>
      <c r="G28" s="421" t="s">
        <v>808</v>
      </c>
      <c r="H28" s="421" t="str">
        <f>IF(G28="","",IFERROR(IF(MATCH(G28,'List of Test Cases'!E8:E449,0)&gt;0,HYPERLINK("#'"&amp;G28&amp;"'!A1","Click to view Script")),HYPERLINK("#'"&amp;G28&amp;"-GAIN'!A1","Click to view Script")))</f>
        <v>Click to view Script</v>
      </c>
      <c r="I28" s="3" t="str" cm="1">
        <f t="array" aca="1" ref="I28" ca="1">IFERROR(INDIRECT("'"&amp;G28&amp;"'!$c$2"),INDIRECT("'"&amp;G28&amp;IF(L28="Losing Only","-LOSE'!$c$2","-GAIN'!$c$2")))</f>
        <v>Switch Request Pending in CSS - Electricity (Gaining)</v>
      </c>
      <c r="J28" s="593" t="s">
        <v>280</v>
      </c>
      <c r="K28" s="279" t="str">
        <f t="shared" si="0"/>
        <v>NA</v>
      </c>
      <c r="L28" s="2" t="s">
        <v>803</v>
      </c>
      <c r="M28" s="279" t="s">
        <v>804</v>
      </c>
      <c r="N28" s="279" t="s">
        <v>805</v>
      </c>
      <c r="O28" s="279" t="s">
        <v>805</v>
      </c>
      <c r="P28" s="284" t="s">
        <v>804</v>
      </c>
      <c r="Q28" s="284" t="s">
        <v>804</v>
      </c>
      <c r="R28" s="284" t="s">
        <v>804</v>
      </c>
      <c r="S28" s="279" t="s">
        <v>805</v>
      </c>
      <c r="T28" s="279" t="s">
        <v>805</v>
      </c>
      <c r="U28" s="279" t="s">
        <v>805</v>
      </c>
      <c r="V28" s="279" t="s">
        <v>805</v>
      </c>
      <c r="W28" s="279" t="s">
        <v>805</v>
      </c>
      <c r="X28" s="279" t="s">
        <v>805</v>
      </c>
      <c r="Y28" s="279" t="s">
        <v>805</v>
      </c>
      <c r="Z28" s="279" t="s">
        <v>805</v>
      </c>
      <c r="AA28" s="279" t="s">
        <v>804</v>
      </c>
      <c r="AB28" s="279" t="s">
        <v>805</v>
      </c>
      <c r="AC28" s="279" t="s">
        <v>804</v>
      </c>
    </row>
    <row r="29" spans="1:29" x14ac:dyDescent="0.3">
      <c r="A29" s="2" t="s">
        <v>21</v>
      </c>
      <c r="B29" s="1188"/>
      <c r="C29" s="1187"/>
      <c r="D29" s="1167"/>
      <c r="E29" s="287" t="str" cm="1">
        <f t="array" aca="1" ref="E29" ca="1">IF(B29="","",HYPERLINK("#"&amp;CELL("address",INDEX('List of Test Cases'!B$2:B$414,MATCH(B29,'List of Test Cases'!B$2:B$414,0))),"Click to See Test Cases"))</f>
        <v/>
      </c>
      <c r="F29" s="1204"/>
      <c r="G29" s="421" t="s">
        <v>838</v>
      </c>
      <c r="H29" s="421" t="str">
        <f>IF(G29="","",IFERROR(IF(MATCH(G29,'List of Test Cases'!E9:E450,0)&gt;0,HYPERLINK("#'"&amp;G29&amp;"'!A1","Click to view Script")),HYPERLINK("#'"&amp;G29&amp;"-GAIN'!A1","Click to view Script")))</f>
        <v>Click to view Script</v>
      </c>
      <c r="I29" s="3" t="str" cm="1">
        <f t="array" aca="1" ref="I29" ca="1">IFERROR(INDIRECT("'"&amp;G29&amp;"'!$c$2"),INDIRECT("'"&amp;G29&amp;IF(L29="Losing Only","-LOSE'!$c$2","-GAIN'!$c$2")))</f>
        <v>Switch Annulment - Electricity (Gaining)</v>
      </c>
      <c r="J29" s="593" t="s">
        <v>280</v>
      </c>
      <c r="K29" s="279" t="str">
        <f t="shared" si="0"/>
        <v>ET-102</v>
      </c>
      <c r="L29" s="2" t="s">
        <v>803</v>
      </c>
      <c r="M29" s="279" t="s">
        <v>804</v>
      </c>
      <c r="N29" s="279" t="s">
        <v>805</v>
      </c>
      <c r="O29" s="279" t="s">
        <v>805</v>
      </c>
      <c r="P29" s="284" t="s">
        <v>804</v>
      </c>
      <c r="Q29" s="284" t="s">
        <v>804</v>
      </c>
      <c r="R29" s="284" t="s">
        <v>804</v>
      </c>
      <c r="S29" s="279" t="s">
        <v>805</v>
      </c>
      <c r="T29" s="279" t="s">
        <v>805</v>
      </c>
      <c r="U29" s="279" t="s">
        <v>805</v>
      </c>
      <c r="V29" s="279" t="s">
        <v>804</v>
      </c>
      <c r="W29" s="279" t="s">
        <v>804</v>
      </c>
      <c r="X29" s="279" t="s">
        <v>804</v>
      </c>
      <c r="Y29" s="279" t="s">
        <v>805</v>
      </c>
      <c r="Z29" s="279" t="s">
        <v>805</v>
      </c>
      <c r="AA29" s="279" t="s">
        <v>804</v>
      </c>
      <c r="AB29" s="279" t="s">
        <v>804</v>
      </c>
      <c r="AC29" s="279" t="s">
        <v>804</v>
      </c>
    </row>
    <row r="30" spans="1:29" ht="12.25" customHeight="1" x14ac:dyDescent="0.3">
      <c r="A30" s="2" t="s">
        <v>21</v>
      </c>
      <c r="B30" s="1189" t="s">
        <v>839</v>
      </c>
      <c r="C30" s="1187" t="str">
        <f>CONCATENATE(B30," - ",A30)</f>
        <v>ET-D004 - Switch Request Annulment - Pending</v>
      </c>
      <c r="D30" s="1165"/>
      <c r="E30" s="287" t="str" cm="1">
        <f t="array" aca="1" ref="E30" ca="1">IF(B30="","",HYPERLINK("#"&amp;CELL("address",INDEX('List of Test Cases'!B$2:B$414,MATCH(B30,'List of Test Cases'!B$2:B$414,0))),"Click to See Test Cases"))</f>
        <v>Click to See Test Cases</v>
      </c>
      <c r="F30" s="1204"/>
      <c r="G30" s="421" t="s">
        <v>811</v>
      </c>
      <c r="H30" s="421" t="str">
        <f>IF(G30="","",IFERROR(IF(MATCH(G30,'List of Test Cases'!E10:E453,0)&gt;0,HYPERLINK("#'"&amp;G30&amp;"'!A1","Click to view Script")),HYPERLINK("#'"&amp;G30&amp;"-GAIN'!A1","Click to view Script")))</f>
        <v>Click to view Script</v>
      </c>
      <c r="I30" s="3" t="str" cm="1">
        <f t="array" aca="1" ref="I30" ca="1">IFERROR(INDIRECT("'"&amp;G30&amp;"'!$c$2"),INDIRECT("'"&amp;G30&amp;IF(L30="Losing Only","-LOSE'!$c$2","-GAIN'!$c$2")))</f>
        <v>Switch Request Pending in CSS - Dual Fuel (Gaining)</v>
      </c>
      <c r="J30" s="592" t="s">
        <v>753</v>
      </c>
      <c r="K30" s="279" t="str">
        <f t="shared" si="0"/>
        <v>NA</v>
      </c>
      <c r="L30" s="2" t="s">
        <v>803</v>
      </c>
      <c r="M30" s="279" t="s">
        <v>804</v>
      </c>
      <c r="N30" s="284" t="s">
        <v>804</v>
      </c>
      <c r="O30" s="284" t="s">
        <v>804</v>
      </c>
      <c r="P30" s="284" t="s">
        <v>804</v>
      </c>
      <c r="Q30" s="284" t="s">
        <v>804</v>
      </c>
      <c r="R30" s="284" t="s">
        <v>804</v>
      </c>
      <c r="S30" s="284" t="s">
        <v>804</v>
      </c>
      <c r="T30" s="284" t="s">
        <v>804</v>
      </c>
      <c r="U30" s="279" t="s">
        <v>805</v>
      </c>
      <c r="V30" s="279" t="s">
        <v>805</v>
      </c>
      <c r="W30" s="279" t="s">
        <v>805</v>
      </c>
      <c r="X30" s="279" t="s">
        <v>805</v>
      </c>
      <c r="Y30" s="279" t="s">
        <v>805</v>
      </c>
      <c r="Z30" s="279" t="s">
        <v>805</v>
      </c>
      <c r="AA30" s="279" t="s">
        <v>804</v>
      </c>
      <c r="AB30" s="279" t="s">
        <v>805</v>
      </c>
      <c r="AC30" s="279" t="s">
        <v>804</v>
      </c>
    </row>
    <row r="31" spans="1:29" x14ac:dyDescent="0.3">
      <c r="A31" s="2" t="s">
        <v>21</v>
      </c>
      <c r="B31" s="1189"/>
      <c r="C31" s="1187"/>
      <c r="D31" s="1167"/>
      <c r="E31" s="287" t="str" cm="1">
        <f t="array" aca="1" ref="E31" ca="1">IF(B31="","",HYPERLINK("#"&amp;CELL("address",INDEX('List of Test Cases'!B$2:B$414,MATCH(B31,'List of Test Cases'!B$2:B$414,0))),"Click to See Test Cases"))</f>
        <v/>
      </c>
      <c r="F31" s="1205"/>
      <c r="G31" s="421" t="s">
        <v>840</v>
      </c>
      <c r="H31" s="421" t="str">
        <f>IF(G31="","",IFERROR(IF(MATCH(G31,'List of Test Cases'!E10:E454,0)&gt;0,HYPERLINK("#'"&amp;G31&amp;"'!A1","Click to view Script")),HYPERLINK("#'"&amp;G31&amp;"-GAIN'!A1","Click to view Script")))</f>
        <v>Click to view Script</v>
      </c>
      <c r="I31" s="3" t="str" cm="1">
        <f t="array" aca="1" ref="I31" ca="1">IFERROR(INDIRECT("'"&amp;G31&amp;"'!$c$2"),INDIRECT("'"&amp;G31&amp;IF(L31="Losing Only","-LOSE'!$c$2","-GAIN'!$c$2")))</f>
        <v>Switch Annulment - Dual Fuel (Gaining)</v>
      </c>
      <c r="J31" s="592" t="s">
        <v>753</v>
      </c>
      <c r="K31" s="279" t="str">
        <f t="shared" si="0"/>
        <v>ET-103</v>
      </c>
      <c r="L31" s="2" t="s">
        <v>803</v>
      </c>
      <c r="M31" s="279" t="s">
        <v>804</v>
      </c>
      <c r="N31" s="284" t="s">
        <v>804</v>
      </c>
      <c r="O31" s="284" t="s">
        <v>804</v>
      </c>
      <c r="P31" s="284" t="s">
        <v>804</v>
      </c>
      <c r="Q31" s="284" t="s">
        <v>804</v>
      </c>
      <c r="R31" s="284" t="s">
        <v>804</v>
      </c>
      <c r="S31" s="284" t="s">
        <v>804</v>
      </c>
      <c r="T31" s="284" t="s">
        <v>804</v>
      </c>
      <c r="U31" s="279" t="s">
        <v>805</v>
      </c>
      <c r="V31" s="279" t="s">
        <v>804</v>
      </c>
      <c r="W31" s="279" t="s">
        <v>804</v>
      </c>
      <c r="X31" s="279" t="s">
        <v>804</v>
      </c>
      <c r="Y31" s="279" t="s">
        <v>805</v>
      </c>
      <c r="Z31" s="279" t="s">
        <v>805</v>
      </c>
      <c r="AA31" s="279" t="s">
        <v>804</v>
      </c>
      <c r="AB31" s="279" t="s">
        <v>804</v>
      </c>
      <c r="AC31" s="279" t="s">
        <v>804</v>
      </c>
    </row>
    <row r="32" spans="1:29" x14ac:dyDescent="0.3">
      <c r="A32" s="2" t="s">
        <v>25</v>
      </c>
      <c r="B32" s="1177" t="s">
        <v>841</v>
      </c>
      <c r="C32" s="1187" t="str">
        <f>CONCATENATE(B32," - ",A32)</f>
        <v>ET-G006 - Initial Registration &amp; Update Successful</v>
      </c>
      <c r="D32" s="1165"/>
      <c r="E32" s="287" t="str" cm="1">
        <f t="array" aca="1" ref="E32" ca="1">IF(B32="","",HYPERLINK("#"&amp;CELL("address",INDEX('List of Test Cases'!B$2:B$414,MATCH(B32,'List of Test Cases'!B$2:B$414,0))),"Click to See Test Cases"))</f>
        <v>Click to See Test Cases</v>
      </c>
      <c r="F32" s="1201" t="s">
        <v>842</v>
      </c>
      <c r="G32" s="825" t="s">
        <v>843</v>
      </c>
      <c r="H32" s="421" t="str">
        <f>IF(G32="","",IFERROR(IF(MATCH(G32,'List of Test Cases'!E15:E462,0)&gt;0,HYPERLINK("#'"&amp;G32&amp;"'!A1","Click to view Script")),HYPERLINK("#'"&amp;G32&amp;"-GAIN'!A1","Click to view Script")))</f>
        <v>Click to view Script</v>
      </c>
      <c r="I32" s="3" t="str" cm="1">
        <f t="array" aca="1" ref="I32" ca="1">IFERROR(INDIRECT("'"&amp;G32&amp;"'!$c$2"),INDIRECT("'"&amp;G32&amp;IF(L32="Losing Only","-LOSE'!$c$2","-GAIN'!$c$2")))</f>
        <v>New RMP details received and stored in CSS  - Gas</v>
      </c>
      <c r="J32" s="594" t="s">
        <v>279</v>
      </c>
      <c r="K32" s="279" t="str">
        <f t="shared" si="0"/>
        <v>NA</v>
      </c>
      <c r="L32" s="2" t="s">
        <v>844</v>
      </c>
      <c r="M32" s="284" t="s">
        <v>804</v>
      </c>
      <c r="N32" s="284" t="s">
        <v>804</v>
      </c>
      <c r="O32" s="284" t="s">
        <v>804</v>
      </c>
      <c r="P32" s="279" t="s">
        <v>805</v>
      </c>
      <c r="Q32" s="279" t="s">
        <v>805</v>
      </c>
      <c r="R32" s="284" t="s">
        <v>804</v>
      </c>
      <c r="S32" s="284" t="s">
        <v>804</v>
      </c>
      <c r="T32" s="279" t="s">
        <v>805</v>
      </c>
      <c r="U32" s="279" t="s">
        <v>805</v>
      </c>
      <c r="V32" s="279" t="s">
        <v>805</v>
      </c>
      <c r="W32" s="279" t="s">
        <v>805</v>
      </c>
      <c r="X32" s="279" t="s">
        <v>805</v>
      </c>
      <c r="Y32" s="279" t="s">
        <v>805</v>
      </c>
      <c r="Z32" s="279" t="s">
        <v>805</v>
      </c>
      <c r="AA32" s="279" t="s">
        <v>805</v>
      </c>
      <c r="AB32" s="279" t="s">
        <v>805</v>
      </c>
      <c r="AC32" s="284" t="s">
        <v>804</v>
      </c>
    </row>
    <row r="33" spans="1:29" x14ac:dyDescent="0.3">
      <c r="A33" s="2" t="s">
        <v>25</v>
      </c>
      <c r="B33" s="1177"/>
      <c r="C33" s="1187"/>
      <c r="D33" s="1166"/>
      <c r="E33" s="287" t="str" cm="1">
        <f t="array" aca="1" ref="E33" ca="1">IF(B33="","",HYPERLINK("#"&amp;CELL("address",INDEX('List of Test Cases'!B$2:B$414,MATCH(B33,'List of Test Cases'!B$2:B$414,0))),"Click to See Test Cases"))</f>
        <v/>
      </c>
      <c r="F33" s="1196"/>
      <c r="G33" s="421" t="s">
        <v>845</v>
      </c>
      <c r="H33" s="421" t="str">
        <f>IF(G33="","",IFERROR(IF(MATCH(G33,'List of Test Cases'!E16:E463,0)&gt;0,HYPERLINK("#'"&amp;G33&amp;"'!A1","Click to view Script")),HYPERLINK("#'"&amp;G33&amp;"-GAIN'!A1","Click to view Script")))</f>
        <v>Click to view Script</v>
      </c>
      <c r="I33" s="3" t="str" cm="1">
        <f t="array" aca="1" ref="I33" ca="1">IFERROR(INDIRECT("'"&amp;G33&amp;"'!$c$2"),INDIRECT("'"&amp;G33&amp;IF(L33="Losing Only","-LOSE'!$c$2","-GAIN'!$c$2")))</f>
        <v>Initial Gas Registration from Energy Supplier - Pending</v>
      </c>
      <c r="J33" s="594" t="s">
        <v>279</v>
      </c>
      <c r="K33" s="284" t="str">
        <f t="shared" si="0"/>
        <v>ET-024</v>
      </c>
      <c r="L33" s="2" t="s">
        <v>844</v>
      </c>
      <c r="M33" s="279" t="s">
        <v>804</v>
      </c>
      <c r="N33" s="284" t="s">
        <v>804</v>
      </c>
      <c r="O33" s="284" t="s">
        <v>804</v>
      </c>
      <c r="P33" s="279" t="s">
        <v>805</v>
      </c>
      <c r="Q33" s="279" t="s">
        <v>805</v>
      </c>
      <c r="R33" s="284" t="s">
        <v>804</v>
      </c>
      <c r="S33" s="284" t="s">
        <v>804</v>
      </c>
      <c r="T33" s="279" t="s">
        <v>805</v>
      </c>
      <c r="U33" s="279" t="s">
        <v>805</v>
      </c>
      <c r="V33" s="279" t="s">
        <v>805</v>
      </c>
      <c r="W33" s="279" t="s">
        <v>805</v>
      </c>
      <c r="X33" s="279" t="s">
        <v>805</v>
      </c>
      <c r="Y33" s="279" t="s">
        <v>805</v>
      </c>
      <c r="Z33" s="279" t="s">
        <v>805</v>
      </c>
      <c r="AA33" s="279" t="s">
        <v>804</v>
      </c>
      <c r="AB33" s="279" t="s">
        <v>805</v>
      </c>
      <c r="AC33" s="279" t="s">
        <v>804</v>
      </c>
    </row>
    <row r="34" spans="1:29" x14ac:dyDescent="0.3">
      <c r="A34" s="2" t="s">
        <v>25</v>
      </c>
      <c r="B34" s="1177"/>
      <c r="C34" s="1187"/>
      <c r="D34" s="1166"/>
      <c r="E34" s="287" t="str" cm="1">
        <f t="array" aca="1" ref="E34" ca="1">IF(B34="","",HYPERLINK("#"&amp;CELL("address",INDEX('List of Test Cases'!B$2:B$414,MATCH(B34,'List of Test Cases'!B$2:B$414,0))),"Click to See Test Cases"))</f>
        <v/>
      </c>
      <c r="F34" s="1196"/>
      <c r="G34" s="825" t="s">
        <v>846</v>
      </c>
      <c r="H34" s="421" t="str">
        <f>IF(G34="","",IFERROR(IF(MATCH(G34,'List of Test Cases'!E16:E463,0)&gt;0,HYPERLINK("#'"&amp;G34&amp;"'!A1","Click to view Script")),HYPERLINK("#'"&amp;G34&amp;"-GAIN'!A1","Click to view Script")))</f>
        <v>Click to view Script</v>
      </c>
      <c r="I34" s="3" t="str" cm="1">
        <f t="array" aca="1" ref="I34" ca="1">IFERROR(INDIRECT("'"&amp;G34&amp;"'!$c$2"),INDIRECT("'"&amp;G34&amp;IF(L34="Losing Only","-LOSE'!$c$2","-GAIN'!$c$2")))</f>
        <v>Post Initial Registration status Pending - Gas</v>
      </c>
      <c r="J34" s="594" t="s">
        <v>279</v>
      </c>
      <c r="K34" s="279" t="str">
        <f t="shared" si="0"/>
        <v>ET-028</v>
      </c>
      <c r="L34" s="2" t="s">
        <v>844</v>
      </c>
      <c r="M34" s="284" t="s">
        <v>804</v>
      </c>
      <c r="N34" s="284" t="s">
        <v>804</v>
      </c>
      <c r="O34" s="279" t="s">
        <v>805</v>
      </c>
      <c r="P34" s="279" t="s">
        <v>805</v>
      </c>
      <c r="Q34" s="279" t="s">
        <v>805</v>
      </c>
      <c r="R34" s="284" t="s">
        <v>804</v>
      </c>
      <c r="S34" s="279" t="s">
        <v>805</v>
      </c>
      <c r="T34" s="279" t="s">
        <v>805</v>
      </c>
      <c r="U34" s="279" t="s">
        <v>805</v>
      </c>
      <c r="V34" s="279" t="s">
        <v>805</v>
      </c>
      <c r="W34" s="279" t="s">
        <v>805</v>
      </c>
      <c r="X34" s="279" t="s">
        <v>805</v>
      </c>
      <c r="Y34" s="279" t="s">
        <v>805</v>
      </c>
      <c r="Z34" s="279" t="s">
        <v>805</v>
      </c>
      <c r="AA34" s="279" t="s">
        <v>805</v>
      </c>
      <c r="AB34" s="279" t="s">
        <v>805</v>
      </c>
      <c r="AC34" s="284" t="s">
        <v>804</v>
      </c>
    </row>
    <row r="35" spans="1:29" x14ac:dyDescent="0.3">
      <c r="A35" s="2" t="s">
        <v>25</v>
      </c>
      <c r="B35" s="1177"/>
      <c r="C35" s="1187"/>
      <c r="D35" s="1166"/>
      <c r="E35" s="287" t="str" cm="1">
        <f t="array" aca="1" ref="E35" ca="1">IF(B35="","",HYPERLINK("#"&amp;CELL("address",INDEX('List of Test Cases'!B$2:B$414,MATCH(B35,'List of Test Cases'!B$2:B$414,0))),"Click to See Test Cases"))</f>
        <v/>
      </c>
      <c r="F35" s="1196"/>
      <c r="G35" s="421" t="s">
        <v>847</v>
      </c>
      <c r="H35" s="421" t="str">
        <f>IF(G35="","",IFERROR(IF(MATCH(G35,'List of Test Cases'!E19:E464,0)&gt;0,HYPERLINK("#'"&amp;G35&amp;"'!A1","Click to view Script")),HYPERLINK("#'"&amp;G35&amp;"-GAIN'!A1","Click to view Script")))</f>
        <v>Click to view Script</v>
      </c>
      <c r="I35" s="3" t="str" cm="1">
        <f t="array" aca="1" ref="I35" ca="1">IFERROR(INDIRECT("'"&amp;G35&amp;"'!$c$2"),INDIRECT("'"&amp;G35&amp;IF(L35="Losing Only","-LOSE'!$c$2","-GAIN'!$c$2")))</f>
        <v>Execute Initial Registration - Gas - Secured Active</v>
      </c>
      <c r="J35" s="594" t="s">
        <v>279</v>
      </c>
      <c r="K35" s="284" t="str">
        <f t="shared" si="0"/>
        <v>ET-030</v>
      </c>
      <c r="L35" s="2" t="s">
        <v>844</v>
      </c>
      <c r="M35" s="279" t="s">
        <v>804</v>
      </c>
      <c r="N35" s="284" t="s">
        <v>804</v>
      </c>
      <c r="O35" s="284" t="s">
        <v>804</v>
      </c>
      <c r="P35" s="279" t="s">
        <v>805</v>
      </c>
      <c r="Q35" s="279" t="s">
        <v>805</v>
      </c>
      <c r="R35" s="284" t="s">
        <v>804</v>
      </c>
      <c r="S35" s="284" t="s">
        <v>804</v>
      </c>
      <c r="T35" s="279" t="s">
        <v>805</v>
      </c>
      <c r="U35" s="279" t="s">
        <v>805</v>
      </c>
      <c r="V35" s="279" t="s">
        <v>805</v>
      </c>
      <c r="W35" s="279" t="s">
        <v>805</v>
      </c>
      <c r="X35" s="279" t="s">
        <v>805</v>
      </c>
      <c r="Y35" s="279" t="s">
        <v>804</v>
      </c>
      <c r="Z35" s="279" t="s">
        <v>805</v>
      </c>
      <c r="AA35" s="279" t="s">
        <v>804</v>
      </c>
      <c r="AB35" s="279" t="s">
        <v>805</v>
      </c>
      <c r="AC35" s="279" t="s">
        <v>804</v>
      </c>
    </row>
    <row r="36" spans="1:29" x14ac:dyDescent="0.3">
      <c r="A36" s="2" t="s">
        <v>25</v>
      </c>
      <c r="B36" s="1177"/>
      <c r="C36" s="1187"/>
      <c r="D36" s="1166"/>
      <c r="E36" s="287" t="str" cm="1">
        <f t="array" aca="1" ref="E36" ca="1">IF(B36="","",HYPERLINK("#"&amp;CELL("address",INDEX('List of Test Cases'!B$2:B$414,MATCH(B36,'List of Test Cases'!B$2:B$414,0))),"Click to See Test Cases"))</f>
        <v/>
      </c>
      <c r="F36" s="1196"/>
      <c r="G36" s="825" t="s">
        <v>848</v>
      </c>
      <c r="H36" s="421" t="str">
        <f>IF(G36="","",IFERROR(IF(MATCH(G36,'List of Test Cases'!E19:E464,0)&gt;0,HYPERLINK("#'"&amp;G36&amp;"'!A1","Click to view Script")),HYPERLINK("#'"&amp;G36&amp;"-GAIN'!A1","Click to view Script")))</f>
        <v>Click to view Script</v>
      </c>
      <c r="I36" s="3" t="str" cm="1">
        <f t="array" aca="1" ref="I36" ca="1">IFERROR(INDIRECT("'"&amp;G36&amp;"'!$c$2"),INDIRECT("'"&amp;G36&amp;IF(L36="Losing Only","-LOSE'!$c$2","-GAIN'!$c$2")))</f>
        <v>Post Execution of Initial Registration - Gas</v>
      </c>
      <c r="J36" s="594" t="s">
        <v>279</v>
      </c>
      <c r="K36" s="279" t="str">
        <f t="shared" si="0"/>
        <v>ET-032</v>
      </c>
      <c r="L36" s="2" t="s">
        <v>844</v>
      </c>
      <c r="M36" s="284" t="s">
        <v>804</v>
      </c>
      <c r="N36" s="284" t="s">
        <v>804</v>
      </c>
      <c r="O36" s="279" t="s">
        <v>805</v>
      </c>
      <c r="P36" s="279" t="s">
        <v>805</v>
      </c>
      <c r="Q36" s="279" t="s">
        <v>805</v>
      </c>
      <c r="R36" s="284" t="s">
        <v>804</v>
      </c>
      <c r="S36" s="284" t="s">
        <v>804</v>
      </c>
      <c r="T36" s="279" t="s">
        <v>805</v>
      </c>
      <c r="U36" s="279" t="s">
        <v>805</v>
      </c>
      <c r="V36" s="279" t="s">
        <v>805</v>
      </c>
      <c r="W36" s="279" t="s">
        <v>805</v>
      </c>
      <c r="X36" s="284" t="s">
        <v>804</v>
      </c>
      <c r="Y36" s="279" t="s">
        <v>805</v>
      </c>
      <c r="Z36" s="279" t="s">
        <v>805</v>
      </c>
      <c r="AA36" s="284" t="s">
        <v>804</v>
      </c>
      <c r="AB36" s="279" t="s">
        <v>805</v>
      </c>
      <c r="AC36" s="284" t="s">
        <v>804</v>
      </c>
    </row>
    <row r="37" spans="1:29" x14ac:dyDescent="0.3">
      <c r="A37" s="2" t="s">
        <v>25</v>
      </c>
      <c r="B37" s="1177"/>
      <c r="C37" s="1187"/>
      <c r="D37" s="1167"/>
      <c r="E37" s="287" t="str" cm="1">
        <f t="array" aca="1" ref="E37" ca="1">IF(B37="","",HYPERLINK("#"&amp;CELL("address",INDEX('List of Test Cases'!B$2:B$414,MATCH(B37,'List of Test Cases'!B$2:B$414,0))),"Click to See Test Cases"))</f>
        <v/>
      </c>
      <c r="F37" s="1196"/>
      <c r="G37" s="421" t="s">
        <v>849</v>
      </c>
      <c r="H37" s="421" t="str">
        <f>IF(G37="","",IFERROR(IF(MATCH(G37,'List of Test Cases'!E10:E455,0)&gt;0,HYPERLINK("#'"&amp;G37&amp;"'!A1","Click to view Script")),HYPERLINK("#'"&amp;G37&amp;"-GAIN'!A1","Click to view Script")))</f>
        <v>Click to view Script</v>
      </c>
      <c r="I37" s="3" t="str" cm="1">
        <f t="array" aca="1" ref="I37" ca="1">IFERROR(INDIRECT("'"&amp;G37&amp;"'!$c$2"),INDIRECT("'"&amp;G37&amp;IF(L37="Losing Only","-LOSE'!$c$2","-GAIN'!$c$2")))</f>
        <v>Update Registration Request (Change of Domestic Premises Ind) - Gas</v>
      </c>
      <c r="J37" s="594" t="s">
        <v>279</v>
      </c>
      <c r="K37" s="284" t="str">
        <f t="shared" si="0"/>
        <v>ET-034</v>
      </c>
      <c r="L37" s="2" t="s">
        <v>844</v>
      </c>
      <c r="M37" s="279" t="s">
        <v>804</v>
      </c>
      <c r="N37" s="284" t="s">
        <v>804</v>
      </c>
      <c r="O37" s="284" t="s">
        <v>804</v>
      </c>
      <c r="P37" s="279" t="s">
        <v>805</v>
      </c>
      <c r="Q37" s="279" t="s">
        <v>805</v>
      </c>
      <c r="R37" s="284" t="s">
        <v>804</v>
      </c>
      <c r="S37" s="284" t="s">
        <v>804</v>
      </c>
      <c r="T37" s="279" t="s">
        <v>805</v>
      </c>
      <c r="U37" s="279" t="s">
        <v>805</v>
      </c>
      <c r="V37" s="279" t="s">
        <v>805</v>
      </c>
      <c r="W37" s="279" t="s">
        <v>805</v>
      </c>
      <c r="X37" s="279" t="s">
        <v>805</v>
      </c>
      <c r="Y37" s="279" t="s">
        <v>805</v>
      </c>
      <c r="Z37" s="279" t="s">
        <v>805</v>
      </c>
      <c r="AA37" s="279" t="s">
        <v>804</v>
      </c>
      <c r="AB37" s="279" t="s">
        <v>805</v>
      </c>
      <c r="AC37" s="279" t="s">
        <v>804</v>
      </c>
    </row>
    <row r="38" spans="1:29" x14ac:dyDescent="0.3">
      <c r="A38" s="2" t="s">
        <v>25</v>
      </c>
      <c r="B38" s="1188" t="s">
        <v>850</v>
      </c>
      <c r="C38" s="1187" t="str">
        <f>CONCATENATE(B38," - ",A38)</f>
        <v>ET-E005 - Initial Registration &amp; Update Successful</v>
      </c>
      <c r="D38" s="1165"/>
      <c r="E38" s="287" t="str" cm="1">
        <f t="array" aca="1" ref="E38" ca="1">IF(B38="","",HYPERLINK("#"&amp;CELL("address",INDEX('List of Test Cases'!B$2:B$414,MATCH(B38,'List of Test Cases'!B$2:B$414,0))),"Click to See Test Cases"))</f>
        <v>Click to See Test Cases</v>
      </c>
      <c r="F38" s="1196"/>
      <c r="G38" s="825" t="s">
        <v>851</v>
      </c>
      <c r="H38" s="421" t="str">
        <f>IF(G38="","",IFERROR(IF(MATCH(G38,'List of Test Cases'!E10:E456,0)&gt;0,HYPERLINK("#'"&amp;G38&amp;"'!A1","Click to view Script")),HYPERLINK("#'"&amp;G38&amp;"-GAIN'!A1","Click to view Script")))</f>
        <v>Click to view Script</v>
      </c>
      <c r="I38" s="3" t="str" cm="1">
        <f t="array" aca="1" ref="I38" ca="1">IFERROR(INDIRECT("'"&amp;G38&amp;"'!$c$2"),INDIRECT("'"&amp;G38&amp;IF(L38="Losing Only","-LOSE'!$c$2","-GAIN'!$c$2")))</f>
        <v>New RMP details received and stored in CSS  - Electricity</v>
      </c>
      <c r="J38" s="593" t="s">
        <v>280</v>
      </c>
      <c r="K38" s="279" t="str">
        <f t="shared" si="0"/>
        <v>NA</v>
      </c>
      <c r="L38" s="2" t="s">
        <v>844</v>
      </c>
      <c r="M38" s="284" t="s">
        <v>804</v>
      </c>
      <c r="N38" s="279" t="s">
        <v>805</v>
      </c>
      <c r="O38" s="279" t="s">
        <v>805</v>
      </c>
      <c r="P38" s="284" t="s">
        <v>804</v>
      </c>
      <c r="Q38" s="284" t="s">
        <v>804</v>
      </c>
      <c r="R38" s="284" t="s">
        <v>804</v>
      </c>
      <c r="S38" s="279" t="s">
        <v>805</v>
      </c>
      <c r="T38" s="279" t="s">
        <v>805</v>
      </c>
      <c r="U38" s="279" t="s">
        <v>805</v>
      </c>
      <c r="V38" s="279" t="s">
        <v>805</v>
      </c>
      <c r="W38" s="279" t="s">
        <v>805</v>
      </c>
      <c r="X38" s="279" t="s">
        <v>805</v>
      </c>
      <c r="Y38" s="279" t="s">
        <v>805</v>
      </c>
      <c r="Z38" s="284" t="s">
        <v>804</v>
      </c>
      <c r="AA38" s="279" t="s">
        <v>805</v>
      </c>
      <c r="AB38" s="279" t="s">
        <v>805</v>
      </c>
      <c r="AC38" s="284" t="s">
        <v>804</v>
      </c>
    </row>
    <row r="39" spans="1:29" ht="13" customHeight="1" x14ac:dyDescent="0.3">
      <c r="A39" s="2" t="s">
        <v>25</v>
      </c>
      <c r="B39" s="1188"/>
      <c r="C39" s="1187"/>
      <c r="D39" s="1166"/>
      <c r="E39" s="287" t="str" cm="1">
        <f t="array" aca="1" ref="E39" ca="1">IF(B39="","",HYPERLINK("#"&amp;CELL("address",INDEX('List of Test Cases'!B$2:B$414,MATCH(B39,'List of Test Cases'!B$2:B$414,0))),"Click to See Test Cases"))</f>
        <v/>
      </c>
      <c r="F39" s="1196"/>
      <c r="G39" s="421" t="s">
        <v>852</v>
      </c>
      <c r="H39" s="421" t="str">
        <f>IF(G39="","",IFERROR(IF(MATCH(G39,'List of Test Cases'!E10:E457,0)&gt;0,HYPERLINK("#'"&amp;G39&amp;"'!A1","Click to view Script")),HYPERLINK("#'"&amp;G39&amp;"-GAIN'!A1","Click to view Script")))</f>
        <v>Click to view Script</v>
      </c>
      <c r="I39" s="3" t="str" cm="1">
        <f t="array" aca="1" ref="I39" ca="1">IFERROR(INDIRECT("'"&amp;G39&amp;"'!$c$2"),INDIRECT("'"&amp;G39&amp;IF(L39="Losing Only","-LOSE'!$c$2","-GAIN'!$c$2")))</f>
        <v>Initial Electricity Registration from Energy Supplier - Pending</v>
      </c>
      <c r="J39" s="593" t="s">
        <v>280</v>
      </c>
      <c r="K39" s="284" t="str">
        <f t="shared" si="0"/>
        <v>ET-025</v>
      </c>
      <c r="L39" s="2" t="s">
        <v>844</v>
      </c>
      <c r="M39" s="279" t="s">
        <v>804</v>
      </c>
      <c r="N39" s="279" t="s">
        <v>805</v>
      </c>
      <c r="O39" s="279" t="s">
        <v>805</v>
      </c>
      <c r="P39" s="284" t="s">
        <v>804</v>
      </c>
      <c r="Q39" s="284" t="s">
        <v>804</v>
      </c>
      <c r="R39" s="284" t="s">
        <v>804</v>
      </c>
      <c r="S39" s="279" t="s">
        <v>805</v>
      </c>
      <c r="T39" s="279" t="s">
        <v>805</v>
      </c>
      <c r="U39" s="279" t="s">
        <v>805</v>
      </c>
      <c r="V39" s="279" t="s">
        <v>805</v>
      </c>
      <c r="W39" s="279" t="s">
        <v>805</v>
      </c>
      <c r="X39" s="279" t="s">
        <v>805</v>
      </c>
      <c r="Y39" s="279" t="s">
        <v>805</v>
      </c>
      <c r="Z39" s="279" t="s">
        <v>805</v>
      </c>
      <c r="AA39" s="279" t="s">
        <v>804</v>
      </c>
      <c r="AB39" s="279" t="s">
        <v>805</v>
      </c>
      <c r="AC39" s="279" t="s">
        <v>804</v>
      </c>
    </row>
    <row r="40" spans="1:29" x14ac:dyDescent="0.3">
      <c r="A40" s="2" t="s">
        <v>25</v>
      </c>
      <c r="B40" s="1188"/>
      <c r="C40" s="1187"/>
      <c r="D40" s="1166"/>
      <c r="E40" s="287" t="str" cm="1">
        <f t="array" aca="1" ref="E40" ca="1">IF(B40="","",HYPERLINK("#"&amp;CELL("address",INDEX('List of Test Cases'!B$2:B$414,MATCH(B40,'List of Test Cases'!B$2:B$414,0))),"Click to See Test Cases"))</f>
        <v/>
      </c>
      <c r="F40" s="1196"/>
      <c r="G40" s="825" t="s">
        <v>853</v>
      </c>
      <c r="H40" s="421" t="str">
        <f>IF(G40="","",IFERROR(IF(MATCH(G40,'List of Test Cases'!E11:E458,0)&gt;0,HYPERLINK("#'"&amp;G40&amp;"'!A1","Click to view Script")),HYPERLINK("#'"&amp;G40&amp;"-GAIN'!A1","Click to view Script")))</f>
        <v>Click to view Script</v>
      </c>
      <c r="I40" s="3" t="str" cm="1">
        <f t="array" aca="1" ref="I40" ca="1">IFERROR(INDIRECT("'"&amp;G40&amp;"'!$c$2"),INDIRECT("'"&amp;G40&amp;IF(L40="Losing Only","-LOSE'!$c$2","-GAIN'!$c$2")))</f>
        <v>Post Initial Registration status Pending - Electricity</v>
      </c>
      <c r="J40" s="593" t="s">
        <v>280</v>
      </c>
      <c r="K40" s="279" t="str">
        <f t="shared" si="0"/>
        <v>ET-029</v>
      </c>
      <c r="L40" s="2" t="s">
        <v>844</v>
      </c>
      <c r="M40" s="284" t="s">
        <v>804</v>
      </c>
      <c r="N40" s="279" t="s">
        <v>805</v>
      </c>
      <c r="O40" s="279" t="s">
        <v>805</v>
      </c>
      <c r="P40" s="284" t="s">
        <v>804</v>
      </c>
      <c r="Q40" s="279" t="s">
        <v>805</v>
      </c>
      <c r="R40" s="284" t="s">
        <v>804</v>
      </c>
      <c r="S40" s="279" t="s">
        <v>805</v>
      </c>
      <c r="T40" s="279" t="s">
        <v>805</v>
      </c>
      <c r="U40" s="279" t="s">
        <v>805</v>
      </c>
      <c r="V40" s="284" t="s">
        <v>804</v>
      </c>
      <c r="W40" s="279" t="s">
        <v>805</v>
      </c>
      <c r="X40" s="284" t="s">
        <v>804</v>
      </c>
      <c r="Y40" s="279" t="s">
        <v>805</v>
      </c>
      <c r="Z40" s="279" t="s">
        <v>805</v>
      </c>
      <c r="AA40" s="284" t="s">
        <v>804</v>
      </c>
      <c r="AB40" s="279" t="s">
        <v>805</v>
      </c>
      <c r="AC40" s="284" t="s">
        <v>804</v>
      </c>
    </row>
    <row r="41" spans="1:29" x14ac:dyDescent="0.3">
      <c r="A41" s="2" t="s">
        <v>25</v>
      </c>
      <c r="B41" s="1188"/>
      <c r="C41" s="1187"/>
      <c r="D41" s="1166"/>
      <c r="E41" s="287" t="str" cm="1">
        <f t="array" aca="1" ref="E41" ca="1">IF(B41="","",HYPERLINK("#"&amp;CELL("address",INDEX('List of Test Cases'!B$2:B$414,MATCH(B41,'List of Test Cases'!B$2:B$414,0))),"Click to See Test Cases"))</f>
        <v/>
      </c>
      <c r="F41" s="1196"/>
      <c r="G41" s="421" t="s">
        <v>854</v>
      </c>
      <c r="H41" s="421" t="str">
        <f>IF(G41="","",IFERROR(IF(MATCH(G41,'List of Test Cases'!E12:E459,0)&gt;0,HYPERLINK("#'"&amp;G41&amp;"'!A1","Click to view Script")),HYPERLINK("#'"&amp;G41&amp;"-GAIN'!A1","Click to view Script")))</f>
        <v>Click to view Script</v>
      </c>
      <c r="I41" s="3" t="str" cm="1">
        <f t="array" aca="1" ref="I41" ca="1">IFERROR(INDIRECT("'"&amp;G41&amp;"'!$c$2"),INDIRECT("'"&amp;G41&amp;IF(L41="Losing Only","-LOSE'!$c$2","-GAIN'!$c$2")))</f>
        <v>Execute Initial Registration - Electricity - Secured Active</v>
      </c>
      <c r="J41" s="593" t="s">
        <v>280</v>
      </c>
      <c r="K41" s="284" t="str">
        <f t="shared" si="0"/>
        <v>ET-031</v>
      </c>
      <c r="L41" s="2" t="s">
        <v>844</v>
      </c>
      <c r="M41" s="279" t="s">
        <v>804</v>
      </c>
      <c r="N41" s="279" t="s">
        <v>805</v>
      </c>
      <c r="O41" s="279" t="s">
        <v>805</v>
      </c>
      <c r="P41" s="284" t="s">
        <v>804</v>
      </c>
      <c r="Q41" s="284" t="s">
        <v>804</v>
      </c>
      <c r="R41" s="284" t="s">
        <v>804</v>
      </c>
      <c r="S41" s="279" t="s">
        <v>805</v>
      </c>
      <c r="T41" s="279" t="s">
        <v>805</v>
      </c>
      <c r="U41" s="279" t="s">
        <v>805</v>
      </c>
      <c r="V41" s="279" t="s">
        <v>805</v>
      </c>
      <c r="W41" s="279" t="s">
        <v>805</v>
      </c>
      <c r="X41" s="279" t="s">
        <v>805</v>
      </c>
      <c r="Y41" s="279" t="s">
        <v>804</v>
      </c>
      <c r="Z41" s="279" t="s">
        <v>805</v>
      </c>
      <c r="AA41" s="279" t="s">
        <v>804</v>
      </c>
      <c r="AB41" s="279" t="s">
        <v>805</v>
      </c>
      <c r="AC41" s="279" t="s">
        <v>804</v>
      </c>
    </row>
    <row r="42" spans="1:29" x14ac:dyDescent="0.3">
      <c r="A42" s="2" t="s">
        <v>25</v>
      </c>
      <c r="B42" s="1188"/>
      <c r="C42" s="1187"/>
      <c r="D42" s="1166"/>
      <c r="E42" s="287" t="str" cm="1">
        <f t="array" aca="1" ref="E42" ca="1">IF(B42="","",HYPERLINK("#"&amp;CELL("address",INDEX('List of Test Cases'!B$2:B$414,MATCH(B42,'List of Test Cases'!B$2:B$414,0))),"Click to See Test Cases"))</f>
        <v/>
      </c>
      <c r="F42" s="1196"/>
      <c r="G42" s="825" t="s">
        <v>855</v>
      </c>
      <c r="H42" s="421" t="str">
        <f>IF(G42="","",IFERROR(IF(MATCH(G42,'List of Test Cases'!E13:E460,0)&gt;0,HYPERLINK("#'"&amp;G42&amp;"'!A1","Click to view Script")),HYPERLINK("#'"&amp;G42&amp;"-GAIN'!A1","Click to view Script")))</f>
        <v>Click to view Script</v>
      </c>
      <c r="I42" s="3" t="str" cm="1">
        <f t="array" aca="1" ref="I42" ca="1">IFERROR(INDIRECT("'"&amp;G42&amp;"'!$c$2"),INDIRECT("'"&amp;G42&amp;IF(L42="Losing Only","-LOSE'!$c$2","-GAIN'!$c$2")))</f>
        <v>Post Execution of Initial Registration - Electricity</v>
      </c>
      <c r="J42" s="593" t="s">
        <v>280</v>
      </c>
      <c r="K42" s="279" t="str">
        <f t="shared" si="0"/>
        <v>ET-033</v>
      </c>
      <c r="L42" s="2" t="s">
        <v>844</v>
      </c>
      <c r="M42" s="284" t="s">
        <v>804</v>
      </c>
      <c r="N42" s="279" t="s">
        <v>805</v>
      </c>
      <c r="O42" s="279" t="s">
        <v>805</v>
      </c>
      <c r="P42" s="284" t="s">
        <v>804</v>
      </c>
      <c r="Q42" s="279" t="s">
        <v>805</v>
      </c>
      <c r="R42" s="284" t="s">
        <v>804</v>
      </c>
      <c r="S42" s="279" t="s">
        <v>805</v>
      </c>
      <c r="T42" s="279" t="s">
        <v>805</v>
      </c>
      <c r="U42" s="279" t="s">
        <v>805</v>
      </c>
      <c r="V42" s="279" t="s">
        <v>805</v>
      </c>
      <c r="W42" s="279" t="s">
        <v>805</v>
      </c>
      <c r="X42" s="284" t="s">
        <v>804</v>
      </c>
      <c r="Y42" s="279" t="s">
        <v>805</v>
      </c>
      <c r="Z42" s="279" t="s">
        <v>805</v>
      </c>
      <c r="AA42" s="284" t="s">
        <v>804</v>
      </c>
      <c r="AB42" s="279" t="s">
        <v>805</v>
      </c>
      <c r="AC42" s="284" t="s">
        <v>804</v>
      </c>
    </row>
    <row r="43" spans="1:29" ht="13" customHeight="1" x14ac:dyDescent="0.3">
      <c r="A43" s="2" t="s">
        <v>25</v>
      </c>
      <c r="B43" s="1188"/>
      <c r="C43" s="1187"/>
      <c r="D43" s="1167"/>
      <c r="E43" s="287" t="str" cm="1">
        <f t="array" aca="1" ref="E43" ca="1">IF(B43="","",HYPERLINK("#"&amp;CELL("address",INDEX('List of Test Cases'!B$2:B$414,MATCH(B43,'List of Test Cases'!B$2:B$414,0))),"Click to See Test Cases"))</f>
        <v/>
      </c>
      <c r="F43" s="1197"/>
      <c r="G43" s="421" t="s">
        <v>856</v>
      </c>
      <c r="H43" s="421" t="str">
        <f>IF(G43="","",IFERROR(IF(MATCH(G43,'List of Test Cases'!E14:E461,0)&gt;0,HYPERLINK("#'"&amp;G43&amp;"'!A1","Click to view Script")),HYPERLINK("#'"&amp;G43&amp;"-GAIN'!A1","Click to view Script")))</f>
        <v>Click to view Script</v>
      </c>
      <c r="I43" s="3" t="str" cm="1">
        <f t="array" aca="1" ref="I43" ca="1">IFERROR(INDIRECT("'"&amp;G43&amp;"'!$c$2"),INDIRECT("'"&amp;G43&amp;IF(L43="Losing Only","-LOSE'!$c$2","-GAIN'!$c$2")))</f>
        <v>Update Registration Request (Change of Domestic Premises Ind) - Electricity</v>
      </c>
      <c r="J43" s="593" t="s">
        <v>280</v>
      </c>
      <c r="K43" s="284" t="str">
        <f t="shared" si="0"/>
        <v>ET-035</v>
      </c>
      <c r="L43" s="2" t="s">
        <v>844</v>
      </c>
      <c r="M43" s="279" t="s">
        <v>804</v>
      </c>
      <c r="N43" s="279" t="s">
        <v>805</v>
      </c>
      <c r="O43" s="279" t="s">
        <v>805</v>
      </c>
      <c r="P43" s="284" t="s">
        <v>804</v>
      </c>
      <c r="Q43" s="284" t="s">
        <v>804</v>
      </c>
      <c r="R43" s="284" t="s">
        <v>804</v>
      </c>
      <c r="S43" s="279" t="s">
        <v>805</v>
      </c>
      <c r="T43" s="279" t="s">
        <v>805</v>
      </c>
      <c r="U43" s="279" t="s">
        <v>805</v>
      </c>
      <c r="V43" s="279" t="s">
        <v>805</v>
      </c>
      <c r="W43" s="279" t="s">
        <v>805</v>
      </c>
      <c r="X43" s="279" t="s">
        <v>805</v>
      </c>
      <c r="Y43" s="279" t="s">
        <v>805</v>
      </c>
      <c r="Z43" s="279" t="s">
        <v>805</v>
      </c>
      <c r="AA43" s="279" t="s">
        <v>804</v>
      </c>
      <c r="AB43" s="279" t="s">
        <v>805</v>
      </c>
      <c r="AC43" s="279" t="s">
        <v>804</v>
      </c>
    </row>
    <row r="44" spans="1:29" ht="13" customHeight="1" x14ac:dyDescent="0.3">
      <c r="A44" s="2" t="s">
        <v>13</v>
      </c>
      <c r="B44" s="1177" t="s">
        <v>857</v>
      </c>
      <c r="C44" s="1187" t="str">
        <f>CONCATENATE(B44," - ",A44)</f>
        <v>ET-G007 - Initial Registration Withdrawal</v>
      </c>
      <c r="D44" s="1165"/>
      <c r="E44" s="287" t="str" cm="1">
        <f t="array" aca="1" ref="E44" ca="1">IF(B44="","",HYPERLINK("#"&amp;CELL("address",INDEX('List of Test Cases'!B$2:B$414,MATCH(B44,'List of Test Cases'!B$2:B$414,0))),"Click to See Test Cases"))</f>
        <v>Click to See Test Cases</v>
      </c>
      <c r="F44" s="1201" t="s">
        <v>842</v>
      </c>
      <c r="G44" s="421" t="s">
        <v>845</v>
      </c>
      <c r="H44" s="421" t="str">
        <f>IF(G44="","",IFERROR(IF(MATCH(G44,'List of Test Cases'!E19:E467,0)&gt;0,HYPERLINK("#'"&amp;G44&amp;"'!A1","Click to view Script")),HYPERLINK("#'"&amp;G44&amp;"-GAIN'!A1","Click to view Script")))</f>
        <v>Click to view Script</v>
      </c>
      <c r="I44" s="3" t="str" cm="1">
        <f t="array" aca="1" ref="I44" ca="1">IFERROR(INDIRECT("'"&amp;G44&amp;"'!$c$2"),INDIRECT("'"&amp;G44&amp;IF(L44="Losing Only","-LOSE'!$c$2","-GAIN'!$c$2")))</f>
        <v>Initial Gas Registration from Energy Supplier - Pending</v>
      </c>
      <c r="J44" s="594" t="s">
        <v>279</v>
      </c>
      <c r="K44" s="279" t="str">
        <f t="shared" si="0"/>
        <v>NA</v>
      </c>
      <c r="L44" s="2" t="s">
        <v>844</v>
      </c>
      <c r="M44" s="279" t="s">
        <v>804</v>
      </c>
      <c r="N44" s="284" t="s">
        <v>804</v>
      </c>
      <c r="O44" s="284" t="s">
        <v>804</v>
      </c>
      <c r="P44" s="279" t="s">
        <v>805</v>
      </c>
      <c r="Q44" s="279" t="s">
        <v>805</v>
      </c>
      <c r="R44" s="284" t="s">
        <v>804</v>
      </c>
      <c r="S44" s="284" t="s">
        <v>804</v>
      </c>
      <c r="T44" s="279" t="s">
        <v>805</v>
      </c>
      <c r="U44" s="279" t="s">
        <v>805</v>
      </c>
      <c r="V44" s="279" t="s">
        <v>805</v>
      </c>
      <c r="W44" s="279" t="s">
        <v>805</v>
      </c>
      <c r="X44" s="279" t="s">
        <v>805</v>
      </c>
      <c r="Y44" s="279" t="s">
        <v>805</v>
      </c>
      <c r="Z44" s="279" t="s">
        <v>805</v>
      </c>
      <c r="AA44" s="279" t="s">
        <v>804</v>
      </c>
      <c r="AB44" s="279" t="s">
        <v>805</v>
      </c>
      <c r="AC44" s="279" t="s">
        <v>804</v>
      </c>
    </row>
    <row r="45" spans="1:29" ht="13" customHeight="1" x14ac:dyDescent="0.3">
      <c r="A45" s="2" t="s">
        <v>13</v>
      </c>
      <c r="B45" s="1177"/>
      <c r="C45" s="1187"/>
      <c r="D45" s="1167"/>
      <c r="E45" s="287" t="str" cm="1">
        <f t="array" aca="1" ref="E45" ca="1">IF(B45="","",HYPERLINK("#"&amp;CELL("address",INDEX('List of Test Cases'!B$2:B$414,MATCH(B45,'List of Test Cases'!B$2:B$414,0))),"Click to See Test Cases"))</f>
        <v/>
      </c>
      <c r="F45" s="1196"/>
      <c r="G45" s="421" t="s">
        <v>858</v>
      </c>
      <c r="H45" s="421" t="str">
        <f>IF(G45="","",IFERROR(IF(MATCH(G45,'List of Test Cases'!E19:E468,0)&gt;0,HYPERLINK("#'"&amp;G45&amp;"'!A1","Click to view Script")),HYPERLINK("#'"&amp;G45&amp;"-GAIN'!A1","Click to view Script")))</f>
        <v>Click to view Script</v>
      </c>
      <c r="I45" s="3" t="str" cm="1">
        <f t="array" aca="1" ref="I45" ca="1">IFERROR(INDIRECT("'"&amp;G45&amp;"'!$c$2"),INDIRECT("'"&amp;G45&amp;IF(L45="Losing Only","-LOSE'!$c$2","-GAIN'!$c$2")))</f>
        <v>Withdrawal of Initial Registration - Gas</v>
      </c>
      <c r="J45" s="594" t="s">
        <v>279</v>
      </c>
      <c r="K45" s="279" t="str">
        <f t="shared" si="0"/>
        <v>ET-028</v>
      </c>
      <c r="L45" s="2" t="s">
        <v>844</v>
      </c>
      <c r="M45" s="279" t="s">
        <v>804</v>
      </c>
      <c r="N45" s="284" t="s">
        <v>804</v>
      </c>
      <c r="O45" s="284" t="s">
        <v>804</v>
      </c>
      <c r="P45" s="279" t="s">
        <v>805</v>
      </c>
      <c r="Q45" s="279" t="s">
        <v>805</v>
      </c>
      <c r="R45" s="284" t="s">
        <v>804</v>
      </c>
      <c r="S45" s="284" t="s">
        <v>804</v>
      </c>
      <c r="T45" s="279" t="s">
        <v>805</v>
      </c>
      <c r="U45" s="279" t="s">
        <v>805</v>
      </c>
      <c r="V45" s="279" t="s">
        <v>805</v>
      </c>
      <c r="W45" s="279" t="s">
        <v>805</v>
      </c>
      <c r="X45" s="279" t="s">
        <v>805</v>
      </c>
      <c r="Y45" s="279" t="s">
        <v>805</v>
      </c>
      <c r="Z45" s="279" t="s">
        <v>805</v>
      </c>
      <c r="AA45" s="279" t="s">
        <v>804</v>
      </c>
      <c r="AB45" s="279" t="s">
        <v>805</v>
      </c>
      <c r="AC45" s="279" t="s">
        <v>804</v>
      </c>
    </row>
    <row r="46" spans="1:29" ht="13" customHeight="1" x14ac:dyDescent="0.3">
      <c r="A46" s="2" t="s">
        <v>13</v>
      </c>
      <c r="B46" s="1188" t="s">
        <v>859</v>
      </c>
      <c r="C46" s="1187" t="str">
        <f>CONCATENATE(B46," - ",A46)</f>
        <v>ET-E006 - Initial Registration Withdrawal</v>
      </c>
      <c r="D46" s="1165"/>
      <c r="E46" s="287" t="str" cm="1">
        <f t="array" aca="1" ref="E46" ca="1">IF(B46="","",HYPERLINK("#"&amp;CELL("address",INDEX('List of Test Cases'!B$2:B$414,MATCH(B46,'List of Test Cases'!B$2:B$414,0))),"Click to See Test Cases"))</f>
        <v>Click to See Test Cases</v>
      </c>
      <c r="F46" s="1196"/>
      <c r="G46" s="421" t="s">
        <v>852</v>
      </c>
      <c r="H46" s="421" t="str">
        <f>IF(G46="","",IFERROR(IF(MATCH(G46,'List of Test Cases'!E20:E469,0)&gt;0,HYPERLINK("#'"&amp;G46&amp;"'!A1","Click to view Script")),HYPERLINK("#'"&amp;G46&amp;"-GAIN'!A1","Click to view Script")))</f>
        <v>Click to view Script</v>
      </c>
      <c r="I46" s="3" t="str" cm="1">
        <f t="array" aca="1" ref="I46" ca="1">IFERROR(INDIRECT("'"&amp;G46&amp;"'!$c$2"),INDIRECT("'"&amp;G46&amp;IF(L46="Losing Only","-LOSE'!$c$2","-GAIN'!$c$2")))</f>
        <v>Initial Electricity Registration from Energy Supplier - Pending</v>
      </c>
      <c r="J46" s="593" t="s">
        <v>280</v>
      </c>
      <c r="K46" s="279" t="str">
        <f t="shared" si="0"/>
        <v>NA</v>
      </c>
      <c r="L46" s="2" t="s">
        <v>844</v>
      </c>
      <c r="M46" s="279" t="s">
        <v>804</v>
      </c>
      <c r="N46" s="279" t="s">
        <v>805</v>
      </c>
      <c r="O46" s="279" t="s">
        <v>805</v>
      </c>
      <c r="P46" s="284" t="s">
        <v>804</v>
      </c>
      <c r="Q46" s="284" t="s">
        <v>804</v>
      </c>
      <c r="R46" s="284" t="s">
        <v>804</v>
      </c>
      <c r="S46" s="279" t="s">
        <v>805</v>
      </c>
      <c r="T46" s="279" t="s">
        <v>805</v>
      </c>
      <c r="U46" s="279" t="s">
        <v>805</v>
      </c>
      <c r="V46" s="279" t="s">
        <v>805</v>
      </c>
      <c r="W46" s="279" t="s">
        <v>805</v>
      </c>
      <c r="X46" s="279" t="s">
        <v>805</v>
      </c>
      <c r="Y46" s="279" t="s">
        <v>805</v>
      </c>
      <c r="Z46" s="279" t="s">
        <v>805</v>
      </c>
      <c r="AA46" s="279" t="s">
        <v>804</v>
      </c>
      <c r="AB46" s="279" t="s">
        <v>805</v>
      </c>
      <c r="AC46" s="279" t="s">
        <v>804</v>
      </c>
    </row>
    <row r="47" spans="1:29" ht="13" customHeight="1" x14ac:dyDescent="0.3">
      <c r="A47" s="2" t="s">
        <v>13</v>
      </c>
      <c r="B47" s="1188"/>
      <c r="C47" s="1187"/>
      <c r="D47" s="1167"/>
      <c r="E47" s="287" t="str" cm="1">
        <f t="array" aca="1" ref="E47" ca="1">IF(B47="","",HYPERLINK("#"&amp;CELL("address",INDEX('List of Test Cases'!B$2:B$414,MATCH(B47,'List of Test Cases'!B$2:B$414,0))),"Click to See Test Cases"))</f>
        <v/>
      </c>
      <c r="F47" s="1197"/>
      <c r="G47" s="421" t="s">
        <v>860</v>
      </c>
      <c r="H47" s="421" t="str">
        <f>IF(G47="","",IFERROR(IF(MATCH(G47,'List of Test Cases'!E21:E470,0)&gt;0,HYPERLINK("#'"&amp;G47&amp;"'!A1","Click to view Script")),HYPERLINK("#'"&amp;G47&amp;"-GAIN'!A1","Click to view Script")))</f>
        <v>Click to view Script</v>
      </c>
      <c r="I47" s="3" t="str" cm="1">
        <f t="array" aca="1" ref="I47" ca="1">IFERROR(INDIRECT("'"&amp;G47&amp;"'!$c$2"),INDIRECT("'"&amp;G47&amp;IF(L47="Losing Only","-LOSE'!$c$2","-GAIN'!$c$2")))</f>
        <v>Withdrawal of Initial Registration - Electricity</v>
      </c>
      <c r="J47" s="593" t="s">
        <v>280</v>
      </c>
      <c r="K47" s="279" t="str">
        <f t="shared" si="0"/>
        <v>ET-029</v>
      </c>
      <c r="L47" s="2" t="s">
        <v>844</v>
      </c>
      <c r="M47" s="279" t="s">
        <v>804</v>
      </c>
      <c r="N47" s="279" t="s">
        <v>805</v>
      </c>
      <c r="O47" s="279" t="s">
        <v>805</v>
      </c>
      <c r="P47" s="284" t="s">
        <v>804</v>
      </c>
      <c r="Q47" s="284" t="s">
        <v>804</v>
      </c>
      <c r="R47" s="284" t="s">
        <v>804</v>
      </c>
      <c r="S47" s="279" t="s">
        <v>805</v>
      </c>
      <c r="T47" s="279" t="s">
        <v>805</v>
      </c>
      <c r="U47" s="279" t="s">
        <v>805</v>
      </c>
      <c r="V47" s="279" t="s">
        <v>805</v>
      </c>
      <c r="W47" s="279" t="s">
        <v>805</v>
      </c>
      <c r="X47" s="279" t="s">
        <v>805</v>
      </c>
      <c r="Y47" s="279" t="s">
        <v>805</v>
      </c>
      <c r="Z47" s="279" t="s">
        <v>805</v>
      </c>
      <c r="AA47" s="279" t="s">
        <v>804</v>
      </c>
      <c r="AB47" s="279" t="s">
        <v>805</v>
      </c>
      <c r="AC47" s="279" t="s">
        <v>804</v>
      </c>
    </row>
    <row r="48" spans="1:29" x14ac:dyDescent="0.3">
      <c r="A48" s="2" t="s">
        <v>26</v>
      </c>
      <c r="B48" s="1105" t="s">
        <v>861</v>
      </c>
      <c r="C48" s="1107" t="str">
        <f>CONCATENATE(B48," - ",A48)</f>
        <v>ET-G008 - Initial Registration Rejection</v>
      </c>
      <c r="D48" s="1123"/>
      <c r="E48" s="287" t="str" cm="1">
        <f t="array" aca="1" ref="E48" ca="1">IF(B48="","",HYPERLINK("#"&amp;CELL("address",INDEX('List of Test Cases'!B$2:B$414,MATCH(B48,'List of Test Cases'!B$2:B$414,0))),"Click to See Test Cases"))</f>
        <v>Click to See Test Cases</v>
      </c>
      <c r="F48" s="1201" t="s">
        <v>842</v>
      </c>
      <c r="G48" s="421" t="s">
        <v>862</v>
      </c>
      <c r="H48" s="421" t="str">
        <f>IF(G48="","",IFERROR(IF(MATCH(G48,'List of Test Cases'!E22:E471,0)&gt;0,HYPERLINK("#'"&amp;G48&amp;"'!A1","Click to view Script")),HYPERLINK("#'"&amp;G48&amp;"-GAIN'!A1","Click to view Script")))</f>
        <v>Click to view Script</v>
      </c>
      <c r="I48" s="3" t="str" cm="1">
        <f t="array" aca="1" ref="I48" ca="1">IFERROR(INDIRECT("'"&amp;G48&amp;"'!$c$2"),INDIRECT("'"&amp;G48&amp;IF(L48="Losing Only","-LOSE'!$c$2","-GAIN'!$c$2")))</f>
        <v>Initial Registration Request Rejected - Gas</v>
      </c>
      <c r="J48" s="594" t="s">
        <v>279</v>
      </c>
      <c r="K48" s="279" t="str">
        <f t="shared" si="0"/>
        <v>NA</v>
      </c>
      <c r="L48" s="2" t="s">
        <v>844</v>
      </c>
      <c r="M48" s="279" t="s">
        <v>804</v>
      </c>
      <c r="N48" s="279" t="s">
        <v>805</v>
      </c>
      <c r="O48" s="279" t="s">
        <v>805</v>
      </c>
      <c r="P48" s="279" t="s">
        <v>805</v>
      </c>
      <c r="Q48" s="279" t="s">
        <v>805</v>
      </c>
      <c r="R48" s="279" t="s">
        <v>805</v>
      </c>
      <c r="S48" s="279" t="s">
        <v>805</v>
      </c>
      <c r="T48" s="279" t="s">
        <v>805</v>
      </c>
      <c r="U48" s="279" t="s">
        <v>805</v>
      </c>
      <c r="V48" s="279" t="s">
        <v>805</v>
      </c>
      <c r="W48" s="279" t="s">
        <v>805</v>
      </c>
      <c r="X48" s="279" t="s">
        <v>805</v>
      </c>
      <c r="Y48" s="279" t="s">
        <v>805</v>
      </c>
      <c r="Z48" s="279" t="s">
        <v>805</v>
      </c>
      <c r="AA48" s="279" t="s">
        <v>804</v>
      </c>
      <c r="AB48" s="279" t="s">
        <v>805</v>
      </c>
      <c r="AC48" s="279" t="s">
        <v>804</v>
      </c>
    </row>
    <row r="49" spans="1:29" ht="13" customHeight="1" x14ac:dyDescent="0.3">
      <c r="A49" s="2" t="s">
        <v>26</v>
      </c>
      <c r="B49" s="1023" t="s">
        <v>863</v>
      </c>
      <c r="C49" s="1107" t="str">
        <f>CONCATENATE(B49," - ",A49)</f>
        <v>ET-E007 - Initial Registration Rejection</v>
      </c>
      <c r="D49" s="1123"/>
      <c r="E49" s="287" t="str" cm="1">
        <f t="array" aca="1" ref="E49" ca="1">IF(B49="","",HYPERLINK("#"&amp;CELL("address",INDEX('List of Test Cases'!B$2:B$414,MATCH(B49,'List of Test Cases'!B$2:B$414,0))),"Click to See Test Cases"))</f>
        <v>Click to See Test Cases</v>
      </c>
      <c r="F49" s="1197"/>
      <c r="G49" s="421" t="s">
        <v>864</v>
      </c>
      <c r="H49" s="421" t="str">
        <f>IF(G49="","",IFERROR(IF(MATCH(G49,'List of Test Cases'!E24:E473,0)&gt;0,HYPERLINK("#'"&amp;G49&amp;"'!A1","Click to view Script")),HYPERLINK("#'"&amp;G49&amp;"-GAIN'!A1","Click to view Script")))</f>
        <v>Click to view Script</v>
      </c>
      <c r="I49" s="3" t="str" cm="1">
        <f t="array" aca="1" ref="I49" ca="1">IFERROR(INDIRECT("'"&amp;G49&amp;"'!$c$2"),INDIRECT("'"&amp;G49&amp;IF(L49="Losing Only","-LOSE'!$c$2","-GAIN'!$c$2")))</f>
        <v>Initial Registration Request Rejected - Electricity</v>
      </c>
      <c r="J49" s="593" t="s">
        <v>280</v>
      </c>
      <c r="K49" s="279" t="str">
        <f>IF(B49&lt;&gt;"","NA",#REF!)</f>
        <v>NA</v>
      </c>
      <c r="L49" s="2" t="s">
        <v>844</v>
      </c>
      <c r="M49" s="279" t="s">
        <v>804</v>
      </c>
      <c r="N49" s="279" t="s">
        <v>805</v>
      </c>
      <c r="O49" s="279" t="s">
        <v>805</v>
      </c>
      <c r="P49" s="279" t="s">
        <v>805</v>
      </c>
      <c r="Q49" s="279" t="s">
        <v>805</v>
      </c>
      <c r="R49" s="279" t="s">
        <v>805</v>
      </c>
      <c r="S49" s="279" t="s">
        <v>805</v>
      </c>
      <c r="T49" s="279" t="s">
        <v>805</v>
      </c>
      <c r="U49" s="279" t="s">
        <v>805</v>
      </c>
      <c r="V49" s="279" t="s">
        <v>805</v>
      </c>
      <c r="W49" s="279" t="s">
        <v>805</v>
      </c>
      <c r="X49" s="279" t="s">
        <v>805</v>
      </c>
      <c r="Y49" s="279" t="s">
        <v>805</v>
      </c>
      <c r="Z49" s="279" t="s">
        <v>805</v>
      </c>
      <c r="AA49" s="279" t="s">
        <v>804</v>
      </c>
      <c r="AB49" s="279" t="s">
        <v>805</v>
      </c>
      <c r="AC49" s="279" t="s">
        <v>804</v>
      </c>
    </row>
    <row r="50" spans="1:29" x14ac:dyDescent="0.3">
      <c r="A50" s="2" t="s">
        <v>12</v>
      </c>
      <c r="B50" s="1110" t="s">
        <v>865</v>
      </c>
      <c r="C50" s="1107" t="str">
        <f>CONCATENATE(B50," - ",A50)</f>
        <v>ET-G009 - De-activate Registration Successful</v>
      </c>
      <c r="D50" s="1123"/>
      <c r="E50" s="287" t="str" cm="1">
        <f t="array" aca="1" ref="E50" ca="1">IF(B50="","",HYPERLINK("#"&amp;CELL("address",INDEX('List of Test Cases'!B$2:B$414,MATCH(B50,'List of Test Cases'!B$2:B$414,0))),"Click to See Test Cases"))</f>
        <v>Click to See Test Cases</v>
      </c>
      <c r="F50" s="1201" t="s">
        <v>842</v>
      </c>
      <c r="G50" s="421" t="s">
        <v>866</v>
      </c>
      <c r="H50" s="421" t="str">
        <f>IF(G50="","",IFERROR(IF(MATCH(G50,'List of Test Cases'!E27:E476,0)&gt;0,HYPERLINK("#'"&amp;G50&amp;"'!A1","Click to view Script")),HYPERLINK("#'"&amp;G50&amp;"-GAIN'!A1","Click to view Script")))</f>
        <v>Click to view Script</v>
      </c>
      <c r="I50" s="3" t="str" cm="1">
        <f t="array" aca="1" ref="I50" ca="1">IFERROR(INDIRECT("'"&amp;G50&amp;"'!$c$2"),INDIRECT("'"&amp;G50&amp;IF(L50="Losing Only","-LOSE'!$c$2","-GAIN'!$c$2")))</f>
        <v>Registration Deactivation - Gas</v>
      </c>
      <c r="J50" s="594" t="s">
        <v>279</v>
      </c>
      <c r="K50" s="284" t="str">
        <f>IF(B50&lt;&gt;"","NA",#REF!)</f>
        <v>NA</v>
      </c>
      <c r="L50" s="2" t="s">
        <v>844</v>
      </c>
      <c r="M50" s="279" t="s">
        <v>804</v>
      </c>
      <c r="N50" s="284" t="s">
        <v>804</v>
      </c>
      <c r="O50" s="284" t="s">
        <v>804</v>
      </c>
      <c r="P50" s="279" t="s">
        <v>805</v>
      </c>
      <c r="Q50" s="279" t="s">
        <v>805</v>
      </c>
      <c r="R50" s="284" t="s">
        <v>804</v>
      </c>
      <c r="S50" s="284" t="s">
        <v>804</v>
      </c>
      <c r="T50" s="279" t="s">
        <v>805</v>
      </c>
      <c r="U50" s="279" t="s">
        <v>805</v>
      </c>
      <c r="V50" s="279" t="s">
        <v>805</v>
      </c>
      <c r="W50" s="279" t="s">
        <v>805</v>
      </c>
      <c r="X50" s="279" t="s">
        <v>804</v>
      </c>
      <c r="Y50" s="279" t="s">
        <v>804</v>
      </c>
      <c r="Z50" s="279" t="s">
        <v>805</v>
      </c>
      <c r="AA50" s="279" t="s">
        <v>804</v>
      </c>
      <c r="AB50" s="279" t="s">
        <v>805</v>
      </c>
      <c r="AC50" s="279" t="s">
        <v>804</v>
      </c>
    </row>
    <row r="51" spans="1:29" ht="13" customHeight="1" x14ac:dyDescent="0.3">
      <c r="A51" s="2" t="s">
        <v>12</v>
      </c>
      <c r="B51" s="1109" t="s">
        <v>867</v>
      </c>
      <c r="C51" s="1107" t="str">
        <f>CONCATENATE(B51," - ",A51)</f>
        <v>ET-E008 - De-activate Registration Successful</v>
      </c>
      <c r="D51" s="1123"/>
      <c r="E51" s="287" t="str" cm="1">
        <f t="array" aca="1" ref="E51" ca="1">IF(B51="","",HYPERLINK("#"&amp;CELL("address",INDEX('List of Test Cases'!B$2:B$414,MATCH(B51,'List of Test Cases'!B$2:B$414,0))),"Click to See Test Cases"))</f>
        <v>Click to See Test Cases</v>
      </c>
      <c r="F51" s="1197"/>
      <c r="G51" s="421" t="s">
        <v>868</v>
      </c>
      <c r="H51" s="421" t="str">
        <f>IF(G51="","",IFERROR(IF(MATCH(G51,'List of Test Cases'!E27:E478,0)&gt;0,HYPERLINK("#'"&amp;G51&amp;"'!A1","Click to view Script")),HYPERLINK("#'"&amp;G51&amp;"-GAIN'!A1","Click to view Script")))</f>
        <v>Click to view Script</v>
      </c>
      <c r="I51" s="3" t="str" cm="1">
        <f t="array" aca="1" ref="I51" ca="1">IFERROR(INDIRECT("'"&amp;G51&amp;"'!$c$2"),INDIRECT("'"&amp;G51&amp;IF(L51="Losing Only","-LOSE'!$c$2","-GAIN'!$c$2")))</f>
        <v>Registration Deactivation - Electricity</v>
      </c>
      <c r="J51" s="593" t="s">
        <v>280</v>
      </c>
      <c r="K51" s="284" t="str">
        <f>IF(B51&lt;&gt;"","NA",#REF!)</f>
        <v>NA</v>
      </c>
      <c r="L51" s="2" t="s">
        <v>844</v>
      </c>
      <c r="M51" s="279" t="s">
        <v>804</v>
      </c>
      <c r="N51" s="279" t="s">
        <v>805</v>
      </c>
      <c r="O51" s="279" t="s">
        <v>805</v>
      </c>
      <c r="P51" s="284" t="s">
        <v>804</v>
      </c>
      <c r="Q51" s="284" t="s">
        <v>804</v>
      </c>
      <c r="R51" s="284" t="s">
        <v>804</v>
      </c>
      <c r="S51" s="279" t="s">
        <v>805</v>
      </c>
      <c r="T51" s="279" t="s">
        <v>805</v>
      </c>
      <c r="U51" s="279" t="s">
        <v>805</v>
      </c>
      <c r="V51" s="279" t="s">
        <v>804</v>
      </c>
      <c r="W51" s="279" t="s">
        <v>804</v>
      </c>
      <c r="X51" s="279" t="s">
        <v>804</v>
      </c>
      <c r="Y51" s="279" t="s">
        <v>804</v>
      </c>
      <c r="Z51" s="279" t="s">
        <v>805</v>
      </c>
      <c r="AA51" s="279" t="s">
        <v>804</v>
      </c>
      <c r="AB51" s="279" t="s">
        <v>805</v>
      </c>
      <c r="AC51" s="279" t="s">
        <v>804</v>
      </c>
    </row>
    <row r="52" spans="1:29" ht="13" customHeight="1" x14ac:dyDescent="0.3">
      <c r="A52" s="2" t="s">
        <v>27</v>
      </c>
      <c r="B52" s="1177" t="s">
        <v>869</v>
      </c>
      <c r="C52" s="1187" t="str">
        <f>CONCATENATE(B52," - ",A52)</f>
        <v>ET-G010 - Switch Request Withdrawal Rejection</v>
      </c>
      <c r="D52" s="1165"/>
      <c r="E52" s="287" t="str" cm="1">
        <f t="array" aca="1" ref="E52" ca="1">IF(B52="","",HYPERLINK("#"&amp;CELL("address",INDEX('List of Test Cases'!B$2:B$414,MATCH(B52,'List of Test Cases'!B$2:B$414,0))),"Click to See Test Cases"))</f>
        <v>Click to See Test Cases</v>
      </c>
      <c r="F52" s="1195" t="s">
        <v>801</v>
      </c>
      <c r="G52" s="421" t="s">
        <v>815</v>
      </c>
      <c r="H52" s="421" t="str">
        <f>IF(G52="","",IFERROR(IF(MATCH(G52,'List of Test Cases'!E28:E479,0)&gt;0,HYPERLINK("#'"&amp;G52&amp;"'!A1","Click to view Script")),HYPERLINK("#'"&amp;G52&amp;"-GAIN'!A1","Click to view Script")))</f>
        <v>Click to view Script</v>
      </c>
      <c r="I52" s="3" t="str" cm="1">
        <f t="array" aca="1" ref="I52" ca="1">IFERROR(INDIRECT("'"&amp;G52&amp;"'!$c$2"),INDIRECT("'"&amp;G52&amp;IF(L52="Losing Only","-LOSE'!$c$2","-GAIN'!$c$2")))</f>
        <v>Switch Request Confirmed in CSS - Gas (Gaining)</v>
      </c>
      <c r="J52" s="594" t="s">
        <v>279</v>
      </c>
      <c r="K52" s="279" t="str">
        <f t="shared" ref="K52:K83" si="1">IF(B52&lt;&gt;"","NA",G51)</f>
        <v>NA</v>
      </c>
      <c r="L52" s="2" t="s">
        <v>844</v>
      </c>
      <c r="M52" s="279" t="s">
        <v>804</v>
      </c>
      <c r="N52" s="284" t="s">
        <v>804</v>
      </c>
      <c r="O52" s="284" t="s">
        <v>804</v>
      </c>
      <c r="P52" s="279" t="s">
        <v>805</v>
      </c>
      <c r="Q52" s="279" t="s">
        <v>805</v>
      </c>
      <c r="R52" s="284" t="s">
        <v>804</v>
      </c>
      <c r="S52" s="284" t="s">
        <v>804</v>
      </c>
      <c r="T52" s="284" t="s">
        <v>804</v>
      </c>
      <c r="U52" s="279" t="s">
        <v>805</v>
      </c>
      <c r="V52" s="279" t="s">
        <v>805</v>
      </c>
      <c r="W52" s="279" t="s">
        <v>805</v>
      </c>
      <c r="X52" s="279" t="s">
        <v>804</v>
      </c>
      <c r="Y52" s="279" t="s">
        <v>805</v>
      </c>
      <c r="Z52" s="279" t="s">
        <v>805</v>
      </c>
      <c r="AA52" s="279" t="s">
        <v>804</v>
      </c>
      <c r="AB52" s="279" t="s">
        <v>804</v>
      </c>
      <c r="AC52" s="279" t="s">
        <v>804</v>
      </c>
    </row>
    <row r="53" spans="1:29" ht="13" customHeight="1" x14ac:dyDescent="0.3">
      <c r="A53" s="2" t="s">
        <v>27</v>
      </c>
      <c r="B53" s="1178"/>
      <c r="C53" s="1190"/>
      <c r="D53" s="1166"/>
      <c r="E53" s="287" t="str" cm="1">
        <f t="array" aca="1" ref="E53" ca="1">IF(B53="","",HYPERLINK("#"&amp;CELL("address",INDEX('List of Test Cases'!B$2:B$414,MATCH(B53,'List of Test Cases'!B$2:B$414,0))),"Click to See Test Cases"))</f>
        <v/>
      </c>
      <c r="F53" s="1196"/>
      <c r="G53" s="825" t="s">
        <v>816</v>
      </c>
      <c r="H53" s="421" t="str">
        <f>IF(G53="","",IFERROR(IF(MATCH(G53,'List of Test Cases'!E29:E480,0)&gt;0,HYPERLINK("#'"&amp;G53&amp;"'!A1","Click to view Script")),HYPERLINK("#'"&amp;G53&amp;"-GAIN'!A1","Click to view Script")))</f>
        <v>Click to view Script</v>
      </c>
      <c r="I53" s="3" t="str" cm="1">
        <f t="array" aca="1" ref="I53" ca="1">IFERROR(INDIRECT("'"&amp;G53&amp;"'!$c$2"),INDIRECT("'"&amp;G53&amp;IF(L53="Losing Only","-LOSE'!$c$2","-GAIN'!$c$2")))</f>
        <v>GRDA process on receipt of Confirmed Synchronisation (Gaining)</v>
      </c>
      <c r="J53" s="594" t="s">
        <v>279</v>
      </c>
      <c r="K53" s="279" t="str">
        <f t="shared" si="1"/>
        <v>ET-005</v>
      </c>
      <c r="L53" s="2" t="s">
        <v>844</v>
      </c>
      <c r="M53" s="284" t="s">
        <v>804</v>
      </c>
      <c r="N53" s="284" t="s">
        <v>804</v>
      </c>
      <c r="O53" s="279" t="s">
        <v>805</v>
      </c>
      <c r="P53" s="279" t="s">
        <v>805</v>
      </c>
      <c r="Q53" s="279" t="s">
        <v>805</v>
      </c>
      <c r="R53" s="279" t="s">
        <v>805</v>
      </c>
      <c r="S53" s="279" t="s">
        <v>805</v>
      </c>
      <c r="T53" s="279" t="s">
        <v>805</v>
      </c>
      <c r="U53" s="279" t="s">
        <v>805</v>
      </c>
      <c r="V53" s="279" t="s">
        <v>805</v>
      </c>
      <c r="W53" s="279" t="s">
        <v>805</v>
      </c>
      <c r="X53" s="279" t="s">
        <v>805</v>
      </c>
      <c r="Y53" s="279" t="s">
        <v>805</v>
      </c>
      <c r="Z53" s="279" t="s">
        <v>805</v>
      </c>
      <c r="AA53" s="279" t="s">
        <v>805</v>
      </c>
      <c r="AB53" s="279" t="s">
        <v>805</v>
      </c>
      <c r="AC53" s="284" t="s">
        <v>804</v>
      </c>
    </row>
    <row r="54" spans="1:29" x14ac:dyDescent="0.3">
      <c r="A54" s="2" t="s">
        <v>27</v>
      </c>
      <c r="B54" s="1178"/>
      <c r="C54" s="1190"/>
      <c r="D54" s="1166"/>
      <c r="E54" s="287" t="str" cm="1">
        <f t="array" aca="1" ref="E54" ca="1">IF(B54="","",HYPERLINK("#"&amp;CELL("address",INDEX('List of Test Cases'!B$2:B$414,MATCH(B54,'List of Test Cases'!B$2:B$414,0))),"Click to See Test Cases"))</f>
        <v/>
      </c>
      <c r="F54" s="1196"/>
      <c r="G54" s="421" t="s">
        <v>817</v>
      </c>
      <c r="H54" s="421" t="str">
        <f>IF(G54="","",IFERROR(IF(MATCH(G54,'List of Test Cases'!E30:E481,0)&gt;0,HYPERLINK("#'"&amp;G54&amp;"'!A1","Click to view Script")),HYPERLINK("#'"&amp;G54&amp;"-GAIN'!A1","Click to view Script")))</f>
        <v>Click to view Script</v>
      </c>
      <c r="I54" s="3" t="str" cm="1">
        <f t="array" aca="1" ref="I54" ca="1">IFERROR(INDIRECT("'"&amp;G54&amp;"'!$c$2"),INDIRECT("'"&amp;G54&amp;IF(L54="Losing Only","-LOSE'!$c$2","-GAIN'!$c$2")))</f>
        <v>Switch Request Secured Active - Gas (Gaining)</v>
      </c>
      <c r="J54" s="594" t="s">
        <v>279</v>
      </c>
      <c r="K54" s="284" t="str">
        <f t="shared" si="1"/>
        <v>ET-008</v>
      </c>
      <c r="L54" s="2" t="s">
        <v>844</v>
      </c>
      <c r="M54" s="279" t="s">
        <v>804</v>
      </c>
      <c r="N54" s="284" t="s">
        <v>804</v>
      </c>
      <c r="O54" s="284" t="s">
        <v>804</v>
      </c>
      <c r="P54" s="279" t="s">
        <v>805</v>
      </c>
      <c r="Q54" s="279" t="s">
        <v>805</v>
      </c>
      <c r="R54" s="284" t="s">
        <v>804</v>
      </c>
      <c r="S54" s="284" t="s">
        <v>804</v>
      </c>
      <c r="T54" s="284" t="s">
        <v>804</v>
      </c>
      <c r="U54" s="279" t="s">
        <v>805</v>
      </c>
      <c r="V54" s="279" t="s">
        <v>805</v>
      </c>
      <c r="W54" s="279" t="s">
        <v>805</v>
      </c>
      <c r="X54" s="279" t="s">
        <v>804</v>
      </c>
      <c r="Y54" s="279" t="s">
        <v>804</v>
      </c>
      <c r="Z54" s="279" t="s">
        <v>805</v>
      </c>
      <c r="AA54" s="279" t="s">
        <v>804</v>
      </c>
      <c r="AB54" s="279" t="s">
        <v>804</v>
      </c>
      <c r="AC54" s="279" t="s">
        <v>804</v>
      </c>
    </row>
    <row r="55" spans="1:29" ht="11.95" customHeight="1" x14ac:dyDescent="0.3">
      <c r="A55" s="2" t="s">
        <v>27</v>
      </c>
      <c r="B55" s="1181"/>
      <c r="C55" s="1191"/>
      <c r="D55" s="1167"/>
      <c r="E55" s="287" t="str" cm="1">
        <f t="array" aca="1" ref="E55" ca="1">IF(B55="","",HYPERLINK("#"&amp;CELL("address",INDEX('List of Test Cases'!B$2:B$414,MATCH(B55,'List of Test Cases'!B$2:B$414,0))),"Click to See Test Cases"))</f>
        <v/>
      </c>
      <c r="F55" s="1196"/>
      <c r="G55" s="421" t="s">
        <v>870</v>
      </c>
      <c r="H55" s="421" t="str">
        <f>IF(G55="","",IFERROR(IF(MATCH(G55,'List of Test Cases'!E31:E482,0)&gt;0,HYPERLINK("#'"&amp;G55&amp;"'!A1","Click to view Script")),HYPERLINK("#'"&amp;G55&amp;"-GAIN'!A1","Click to view Script")))</f>
        <v>Click to view Script</v>
      </c>
      <c r="I55" s="3" t="str" cm="1">
        <f t="array" aca="1" ref="I55" ca="1">IFERROR(INDIRECT("'"&amp;G55&amp;"'!$c$2"),INDIRECT("'"&amp;G55&amp;IF(L55="Losing Only","-LOSE'!$c$2","-GAIN'!$c$2")))</f>
        <v>Switch Request Withdrawal Rejected (Gaining)</v>
      </c>
      <c r="J55" s="594" t="s">
        <v>279</v>
      </c>
      <c r="K55" s="279" t="str">
        <f t="shared" si="1"/>
        <v>ET-011</v>
      </c>
      <c r="L55" s="2" t="s">
        <v>844</v>
      </c>
      <c r="M55" s="279" t="s">
        <v>804</v>
      </c>
      <c r="N55" s="279" t="s">
        <v>805</v>
      </c>
      <c r="O55" s="279" t="s">
        <v>805</v>
      </c>
      <c r="P55" s="279" t="s">
        <v>805</v>
      </c>
      <c r="Q55" s="279" t="s">
        <v>805</v>
      </c>
      <c r="R55" s="279" t="s">
        <v>805</v>
      </c>
      <c r="S55" s="279" t="s">
        <v>805</v>
      </c>
      <c r="T55" s="279" t="s">
        <v>805</v>
      </c>
      <c r="U55" s="279" t="s">
        <v>805</v>
      </c>
      <c r="V55" s="279" t="s">
        <v>805</v>
      </c>
      <c r="W55" s="279" t="s">
        <v>805</v>
      </c>
      <c r="X55" s="279" t="s">
        <v>805</v>
      </c>
      <c r="Y55" s="279" t="s">
        <v>805</v>
      </c>
      <c r="Z55" s="279" t="s">
        <v>805</v>
      </c>
      <c r="AA55" s="279" t="s">
        <v>804</v>
      </c>
      <c r="AB55" s="279" t="s">
        <v>805</v>
      </c>
      <c r="AC55" s="279" t="s">
        <v>804</v>
      </c>
    </row>
    <row r="56" spans="1:29" ht="11.95" customHeight="1" x14ac:dyDescent="0.3">
      <c r="A56" s="2" t="s">
        <v>27</v>
      </c>
      <c r="B56" s="1188" t="s">
        <v>871</v>
      </c>
      <c r="C56" s="1187" t="str">
        <f>CONCATENATE(B56," - ",A56)</f>
        <v>ET-E009 - Switch Request Withdrawal Rejection</v>
      </c>
      <c r="D56" s="1165"/>
      <c r="E56" s="287" t="str" cm="1">
        <f t="array" aca="1" ref="E56" ca="1">IF(B56="","",HYPERLINK("#"&amp;CELL("address",INDEX('List of Test Cases'!B$2:B$414,MATCH(B56,'List of Test Cases'!B$2:B$414,0))),"Click to See Test Cases"))</f>
        <v>Click to See Test Cases</v>
      </c>
      <c r="F56" s="1196"/>
      <c r="G56" s="421" t="s">
        <v>820</v>
      </c>
      <c r="H56" s="421" t="str">
        <f>IF(G56="","",IFERROR(IF(MATCH(G56,'List of Test Cases'!E32:E483,0)&gt;0,HYPERLINK("#'"&amp;G56&amp;"'!A1","Click to view Script")),HYPERLINK("#'"&amp;G56&amp;"-GAIN'!A1","Click to view Script")))</f>
        <v>Click to view Script</v>
      </c>
      <c r="I56" s="3" t="str" cm="1">
        <f t="array" aca="1" ref="I56" ca="1">IFERROR(INDIRECT("'"&amp;G56&amp;"'!$c$2"),INDIRECT("'"&amp;G56&amp;IF(L56="Losing Only","-LOSE'!$c$2","-GAIN'!$c$2")))</f>
        <v>Switch Request Confirmed in CSS - Electricity (Gaining)</v>
      </c>
      <c r="J56" s="593" t="s">
        <v>280</v>
      </c>
      <c r="K56" s="279" t="str">
        <f t="shared" si="1"/>
        <v>NA</v>
      </c>
      <c r="L56" s="2" t="s">
        <v>844</v>
      </c>
      <c r="M56" s="279" t="s">
        <v>804</v>
      </c>
      <c r="N56" s="279" t="s">
        <v>805</v>
      </c>
      <c r="O56" s="279" t="s">
        <v>805</v>
      </c>
      <c r="P56" s="284" t="s">
        <v>804</v>
      </c>
      <c r="Q56" s="284" t="s">
        <v>804</v>
      </c>
      <c r="R56" s="284" t="s">
        <v>804</v>
      </c>
      <c r="S56" s="279" t="s">
        <v>805</v>
      </c>
      <c r="T56" s="279" t="s">
        <v>805</v>
      </c>
      <c r="U56" s="279" t="s">
        <v>805</v>
      </c>
      <c r="V56" s="279" t="s">
        <v>804</v>
      </c>
      <c r="W56" s="279" t="s">
        <v>804</v>
      </c>
      <c r="X56" s="279" t="s">
        <v>804</v>
      </c>
      <c r="Y56" s="279" t="s">
        <v>805</v>
      </c>
      <c r="Z56" s="279" t="s">
        <v>805</v>
      </c>
      <c r="AA56" s="279" t="s">
        <v>804</v>
      </c>
      <c r="AB56" s="279" t="s">
        <v>804</v>
      </c>
      <c r="AC56" s="279" t="s">
        <v>804</v>
      </c>
    </row>
    <row r="57" spans="1:29" ht="11.95" customHeight="1" x14ac:dyDescent="0.3">
      <c r="A57" s="2" t="s">
        <v>27</v>
      </c>
      <c r="B57" s="1192"/>
      <c r="C57" s="1190"/>
      <c r="D57" s="1166"/>
      <c r="E57" s="287" t="str" cm="1">
        <f t="array" aca="1" ref="E57" ca="1">IF(B57="","",HYPERLINK("#"&amp;CELL("address",INDEX('List of Test Cases'!B$2:B$414,MATCH(B57,'List of Test Cases'!B$2:B$414,0))),"Click to See Test Cases"))</f>
        <v/>
      </c>
      <c r="F57" s="1196"/>
      <c r="G57" s="825" t="s">
        <v>821</v>
      </c>
      <c r="H57" s="421" t="str">
        <f>IF(G57="","",IFERROR(IF(MATCH(G57,'List of Test Cases'!E32:E484,0)&gt;0,HYPERLINK("#'"&amp;G57&amp;"'!A1","Click to view Script")),HYPERLINK("#'"&amp;G57&amp;"-GAIN'!A1","Click to view Script")))</f>
        <v>Click to view Script</v>
      </c>
      <c r="I57" s="3" t="str" cm="1">
        <f t="array" aca="1" ref="I57" ca="1">IFERROR(INDIRECT("'"&amp;G57&amp;"'!$c$2"),INDIRECT("'"&amp;G57&amp;IF(L57="Losing Only","-LOSE'!$c$2","-GAIN'!$c$2")))</f>
        <v>ERDA process on receipt of Confirmed Synchronisation (Gaining)</v>
      </c>
      <c r="J57" s="593" t="s">
        <v>280</v>
      </c>
      <c r="K57" s="279" t="str">
        <f t="shared" si="1"/>
        <v>ET-006</v>
      </c>
      <c r="L57" s="2" t="s">
        <v>844</v>
      </c>
      <c r="M57" s="284" t="s">
        <v>804</v>
      </c>
      <c r="N57" s="279" t="s">
        <v>805</v>
      </c>
      <c r="O57" s="279" t="s">
        <v>805</v>
      </c>
      <c r="P57" s="284" t="s">
        <v>804</v>
      </c>
      <c r="Q57" s="279" t="s">
        <v>805</v>
      </c>
      <c r="R57" s="279" t="s">
        <v>805</v>
      </c>
      <c r="S57" s="279" t="s">
        <v>805</v>
      </c>
      <c r="T57" s="279" t="s">
        <v>805</v>
      </c>
      <c r="U57" s="279" t="s">
        <v>805</v>
      </c>
      <c r="V57" s="279" t="s">
        <v>805</v>
      </c>
      <c r="W57" s="279" t="s">
        <v>805</v>
      </c>
      <c r="X57" s="279" t="s">
        <v>805</v>
      </c>
      <c r="Y57" s="279" t="s">
        <v>805</v>
      </c>
      <c r="Z57" s="279" t="s">
        <v>805</v>
      </c>
      <c r="AA57" s="279" t="s">
        <v>805</v>
      </c>
      <c r="AB57" s="279" t="s">
        <v>805</v>
      </c>
      <c r="AC57" s="284" t="s">
        <v>804</v>
      </c>
    </row>
    <row r="58" spans="1:29" x14ac:dyDescent="0.3">
      <c r="A58" s="2" t="s">
        <v>27</v>
      </c>
      <c r="B58" s="1192"/>
      <c r="C58" s="1190"/>
      <c r="D58" s="1166"/>
      <c r="E58" s="287" t="str" cm="1">
        <f t="array" aca="1" ref="E58" ca="1">IF(B58="","",HYPERLINK("#"&amp;CELL("address",INDEX('List of Test Cases'!B$2:B$414,MATCH(B58,'List of Test Cases'!B$2:B$414,0))),"Click to See Test Cases"))</f>
        <v/>
      </c>
      <c r="F58" s="1196"/>
      <c r="G58" s="421" t="s">
        <v>822</v>
      </c>
      <c r="H58" s="421" t="str">
        <f>IF(G58="","",IFERROR(IF(MATCH(G58,'List of Test Cases'!E32:E485,0)&gt;0,HYPERLINK("#'"&amp;G58&amp;"'!A1","Click to view Script")),HYPERLINK("#'"&amp;G58&amp;"-GAIN'!A1","Click to view Script")))</f>
        <v>Click to view Script</v>
      </c>
      <c r="I58" s="3" t="str" cm="1">
        <f t="array" aca="1" ref="I58" ca="1">IFERROR(INDIRECT("'"&amp;G58&amp;"'!$c$2"),INDIRECT("'"&amp;G58&amp;IF(L58="Losing Only","-LOSE'!$c$2","-GAIN'!$c$2")))</f>
        <v>Switch Request Secured Active - Electricity (Gaining)</v>
      </c>
      <c r="J58" s="593" t="s">
        <v>280</v>
      </c>
      <c r="K58" s="284" t="str">
        <f t="shared" si="1"/>
        <v>ET-009</v>
      </c>
      <c r="L58" s="2" t="s">
        <v>844</v>
      </c>
      <c r="M58" s="279" t="s">
        <v>804</v>
      </c>
      <c r="N58" s="279" t="s">
        <v>805</v>
      </c>
      <c r="O58" s="279" t="s">
        <v>805</v>
      </c>
      <c r="P58" s="284" t="s">
        <v>804</v>
      </c>
      <c r="Q58" s="284" t="s">
        <v>804</v>
      </c>
      <c r="R58" s="284" t="s">
        <v>804</v>
      </c>
      <c r="S58" s="279" t="s">
        <v>805</v>
      </c>
      <c r="T58" s="279" t="s">
        <v>805</v>
      </c>
      <c r="U58" s="279" t="s">
        <v>805</v>
      </c>
      <c r="V58" s="279" t="s">
        <v>804</v>
      </c>
      <c r="W58" s="279" t="s">
        <v>804</v>
      </c>
      <c r="X58" s="279" t="s">
        <v>804</v>
      </c>
      <c r="Y58" s="279" t="s">
        <v>804</v>
      </c>
      <c r="Z58" s="279" t="s">
        <v>805</v>
      </c>
      <c r="AA58" s="279" t="s">
        <v>804</v>
      </c>
      <c r="AB58" s="279" t="s">
        <v>804</v>
      </c>
      <c r="AC58" s="279" t="s">
        <v>804</v>
      </c>
    </row>
    <row r="59" spans="1:29" ht="13" customHeight="1" x14ac:dyDescent="0.3">
      <c r="A59" s="2" t="s">
        <v>27</v>
      </c>
      <c r="B59" s="1193"/>
      <c r="C59" s="1191"/>
      <c r="D59" s="1167"/>
      <c r="E59" s="287" t="str" cm="1">
        <f t="array" aca="1" ref="E59" ca="1">IF(B59="","",HYPERLINK("#"&amp;CELL("address",INDEX('List of Test Cases'!B$2:B$414,MATCH(B59,'List of Test Cases'!B$2:B$414,0))),"Click to See Test Cases"))</f>
        <v/>
      </c>
      <c r="F59" s="1197"/>
      <c r="G59" s="421" t="s">
        <v>870</v>
      </c>
      <c r="H59" s="421" t="str">
        <f>IF(G59="","",IFERROR(IF(MATCH(G59,'List of Test Cases'!E32:E486,0)&gt;0,HYPERLINK("#'"&amp;G59&amp;"'!A1","Click to view Script")),HYPERLINK("#'"&amp;G59&amp;"-GAIN'!A1","Click to view Script")))</f>
        <v>Click to view Script</v>
      </c>
      <c r="I59" s="3" t="str" cm="1">
        <f t="array" aca="1" ref="I59" ca="1">IFERROR(INDIRECT("'"&amp;G59&amp;"'!$c$2"),INDIRECT("'"&amp;G59&amp;IF(L59="Losing Only","-LOSE'!$c$2","-GAIN'!$c$2")))</f>
        <v>Switch Request Withdrawal Rejected (Gaining)</v>
      </c>
      <c r="J59" s="593" t="s">
        <v>280</v>
      </c>
      <c r="K59" s="279" t="str">
        <f t="shared" si="1"/>
        <v>ET-012</v>
      </c>
      <c r="L59" s="2" t="s">
        <v>844</v>
      </c>
      <c r="M59" s="279" t="s">
        <v>804</v>
      </c>
      <c r="N59" s="279" t="s">
        <v>805</v>
      </c>
      <c r="O59" s="279" t="s">
        <v>805</v>
      </c>
      <c r="P59" s="279" t="s">
        <v>805</v>
      </c>
      <c r="Q59" s="279" t="s">
        <v>805</v>
      </c>
      <c r="R59" s="279" t="s">
        <v>805</v>
      </c>
      <c r="S59" s="279" t="s">
        <v>805</v>
      </c>
      <c r="T59" s="279" t="s">
        <v>805</v>
      </c>
      <c r="U59" s="279" t="s">
        <v>805</v>
      </c>
      <c r="V59" s="279" t="s">
        <v>805</v>
      </c>
      <c r="W59" s="279" t="s">
        <v>805</v>
      </c>
      <c r="X59" s="279" t="s">
        <v>805</v>
      </c>
      <c r="Y59" s="279" t="s">
        <v>805</v>
      </c>
      <c r="Z59" s="279" t="s">
        <v>805</v>
      </c>
      <c r="AA59" s="279" t="s">
        <v>804</v>
      </c>
      <c r="AB59" s="279" t="s">
        <v>805</v>
      </c>
      <c r="AC59" s="279" t="s">
        <v>804</v>
      </c>
    </row>
    <row r="60" spans="1:29" s="306" customFormat="1" x14ac:dyDescent="0.3">
      <c r="A60" s="320" t="s">
        <v>15</v>
      </c>
      <c r="B60" s="1177" t="s">
        <v>872</v>
      </c>
      <c r="C60" s="1187" t="str">
        <f>CONCATENATE(B60," - ",A60)</f>
        <v>ET-G011 - Switch Request Annulment Rejection</v>
      </c>
      <c r="D60" s="1165"/>
      <c r="E60" s="287" t="str" cm="1">
        <f t="array" aca="1" ref="E60" ca="1">IF(B60="","",HYPERLINK("#"&amp;CELL("address",INDEX('List of Test Cases'!B$2:B$414,MATCH(B60,'List of Test Cases'!B$2:B$414,0))),"Click to See Test Cases"))</f>
        <v>Click to See Test Cases</v>
      </c>
      <c r="F60" s="1195" t="s">
        <v>801</v>
      </c>
      <c r="G60" s="421" t="s">
        <v>815</v>
      </c>
      <c r="H60" s="421" t="str">
        <f>IF(G60="","",IFERROR(IF(MATCH(G60,'List of Test Cases'!E32:E487,0)&gt;0,HYPERLINK("#'"&amp;G60&amp;"'!A1","Click to view Script")),HYPERLINK("#'"&amp;G60&amp;"-GAIN'!A1","Click to view Script")))</f>
        <v>Click to view Script</v>
      </c>
      <c r="I60" s="3" t="str" cm="1">
        <f t="array" aca="1" ref="I60" ca="1">IFERROR(INDIRECT("'"&amp;G60&amp;"'!$c$2"),INDIRECT("'"&amp;G60&amp;IF(L60="Losing Only","-LOSE'!$c$2","-GAIN'!$c$2")))</f>
        <v>Switch Request Confirmed in CSS - Gas (Losing)</v>
      </c>
      <c r="J60" s="595" t="s">
        <v>279</v>
      </c>
      <c r="K60" s="279" t="str">
        <f t="shared" si="1"/>
        <v>NA</v>
      </c>
      <c r="L60" s="2" t="s">
        <v>873</v>
      </c>
      <c r="M60" s="279" t="s">
        <v>804</v>
      </c>
      <c r="N60" s="284" t="s">
        <v>804</v>
      </c>
      <c r="O60" s="284" t="s">
        <v>804</v>
      </c>
      <c r="P60" s="279" t="s">
        <v>805</v>
      </c>
      <c r="Q60" s="279" t="s">
        <v>805</v>
      </c>
      <c r="R60" s="284" t="s">
        <v>804</v>
      </c>
      <c r="S60" s="284" t="s">
        <v>804</v>
      </c>
      <c r="T60" s="284" t="s">
        <v>804</v>
      </c>
      <c r="U60" s="279" t="s">
        <v>805</v>
      </c>
      <c r="V60" s="279" t="s">
        <v>805</v>
      </c>
      <c r="W60" s="279" t="s">
        <v>805</v>
      </c>
      <c r="X60" s="279" t="s">
        <v>804</v>
      </c>
      <c r="Y60" s="279" t="s">
        <v>805</v>
      </c>
      <c r="Z60" s="279" t="s">
        <v>805</v>
      </c>
      <c r="AA60" s="279" t="s">
        <v>804</v>
      </c>
      <c r="AB60" s="279" t="s">
        <v>804</v>
      </c>
      <c r="AC60" s="279" t="s">
        <v>804</v>
      </c>
    </row>
    <row r="61" spans="1:29" s="306" customFormat="1" x14ac:dyDescent="0.3">
      <c r="A61" s="320" t="s">
        <v>15</v>
      </c>
      <c r="B61" s="1178"/>
      <c r="C61" s="1190"/>
      <c r="D61" s="1166"/>
      <c r="E61" s="287" t="str" cm="1">
        <f t="array" aca="1" ref="E61" ca="1">IF(B61="","",HYPERLINK("#"&amp;CELL("address",INDEX('List of Test Cases'!B$2:B$414,MATCH(B61,'List of Test Cases'!B$2:B$414,0))),"Click to See Test Cases"))</f>
        <v/>
      </c>
      <c r="F61" s="1196"/>
      <c r="G61" s="825" t="s">
        <v>816</v>
      </c>
      <c r="H61" s="421" t="str">
        <f>IF(G61="","",IFERROR(IF(MATCH(G61,'List of Test Cases'!E33:E488,0)&gt;0,HYPERLINK("#'"&amp;G61&amp;"'!A1","Click to view Script")),HYPERLINK("#'"&amp;G61&amp;"-GAIN'!A1","Click to view Script")))</f>
        <v>Click to view Script</v>
      </c>
      <c r="I61" s="3" t="str" cm="1">
        <f t="array" aca="1" ref="I61" ca="1">IFERROR(INDIRECT("'"&amp;G61&amp;"'!$c$2"),INDIRECT("'"&amp;G61&amp;IF(L61="Losing Only","-LOSE'!$c$2","-GAIN'!$c$2")))</f>
        <v>GRDA process on receipt of Confirmed Synchronisation (Losing)</v>
      </c>
      <c r="J61" s="595" t="s">
        <v>279</v>
      </c>
      <c r="K61" s="279" t="str">
        <f t="shared" si="1"/>
        <v>ET-005</v>
      </c>
      <c r="L61" s="2" t="s">
        <v>873</v>
      </c>
      <c r="M61" s="284" t="s">
        <v>804</v>
      </c>
      <c r="N61" s="284" t="s">
        <v>804</v>
      </c>
      <c r="O61" s="279" t="s">
        <v>805</v>
      </c>
      <c r="P61" s="279" t="s">
        <v>805</v>
      </c>
      <c r="Q61" s="279" t="s">
        <v>805</v>
      </c>
      <c r="R61" s="279" t="s">
        <v>805</v>
      </c>
      <c r="S61" s="279" t="s">
        <v>805</v>
      </c>
      <c r="T61" s="279" t="s">
        <v>805</v>
      </c>
      <c r="U61" s="279" t="s">
        <v>805</v>
      </c>
      <c r="V61" s="279" t="s">
        <v>805</v>
      </c>
      <c r="W61" s="279" t="s">
        <v>805</v>
      </c>
      <c r="X61" s="279" t="s">
        <v>805</v>
      </c>
      <c r="Y61" s="279" t="s">
        <v>805</v>
      </c>
      <c r="Z61" s="279" t="s">
        <v>805</v>
      </c>
      <c r="AA61" s="279" t="s">
        <v>805</v>
      </c>
      <c r="AB61" s="279" t="s">
        <v>805</v>
      </c>
      <c r="AC61" s="284" t="s">
        <v>804</v>
      </c>
    </row>
    <row r="62" spans="1:29" s="306" customFormat="1" x14ac:dyDescent="0.3">
      <c r="A62" s="320" t="s">
        <v>15</v>
      </c>
      <c r="B62" s="1178"/>
      <c r="C62" s="1190"/>
      <c r="D62" s="1166"/>
      <c r="E62" s="287" t="str" cm="1">
        <f t="array" aca="1" ref="E62" ca="1">IF(B62="","",HYPERLINK("#"&amp;CELL("address",INDEX('List of Test Cases'!B$2:B$414,MATCH(B62,'List of Test Cases'!B$2:B$414,0))),"Click to See Test Cases"))</f>
        <v/>
      </c>
      <c r="F62" s="1196"/>
      <c r="G62" s="421" t="s">
        <v>817</v>
      </c>
      <c r="H62" s="421" t="str">
        <f>IF(G62="","",IFERROR(IF(MATCH(G62,'List of Test Cases'!E34:E489,0)&gt;0,HYPERLINK("#'"&amp;G62&amp;"'!A1","Click to view Script")),HYPERLINK("#'"&amp;G62&amp;"-GAIN'!A1","Click to view Script")))</f>
        <v>Click to view Script</v>
      </c>
      <c r="I62" s="3" t="str" cm="1">
        <f t="array" aca="1" ref="I62" ca="1">IFERROR(INDIRECT("'"&amp;G62&amp;"'!$c$2"),INDIRECT("'"&amp;G62&amp;IF(L62="Losing Only","-LOSE'!$c$2","-GAIN'!$c$2")))</f>
        <v>Switch Request Secured InActive - Gas (Losing)</v>
      </c>
      <c r="J62" s="595" t="s">
        <v>279</v>
      </c>
      <c r="K62" s="284" t="str">
        <f t="shared" si="1"/>
        <v>ET-008</v>
      </c>
      <c r="L62" s="2" t="s">
        <v>873</v>
      </c>
      <c r="M62" s="279" t="s">
        <v>804</v>
      </c>
      <c r="N62" s="284" t="s">
        <v>804</v>
      </c>
      <c r="O62" s="284" t="s">
        <v>804</v>
      </c>
      <c r="P62" s="279" t="s">
        <v>805</v>
      </c>
      <c r="Q62" s="279" t="s">
        <v>805</v>
      </c>
      <c r="R62" s="284" t="s">
        <v>804</v>
      </c>
      <c r="S62" s="284" t="s">
        <v>804</v>
      </c>
      <c r="T62" s="284" t="s">
        <v>804</v>
      </c>
      <c r="U62" s="279" t="s">
        <v>805</v>
      </c>
      <c r="V62" s="279" t="s">
        <v>805</v>
      </c>
      <c r="W62" s="279" t="s">
        <v>805</v>
      </c>
      <c r="X62" s="279" t="s">
        <v>804</v>
      </c>
      <c r="Y62" s="279" t="s">
        <v>804</v>
      </c>
      <c r="Z62" s="279" t="s">
        <v>805</v>
      </c>
      <c r="AA62" s="279" t="s">
        <v>804</v>
      </c>
      <c r="AB62" s="279" t="s">
        <v>804</v>
      </c>
      <c r="AC62" s="279" t="s">
        <v>804</v>
      </c>
    </row>
    <row r="63" spans="1:29" s="306" customFormat="1" x14ac:dyDescent="0.3">
      <c r="A63" s="320" t="s">
        <v>15</v>
      </c>
      <c r="B63" s="1178"/>
      <c r="C63" s="1190"/>
      <c r="D63" s="1166"/>
      <c r="E63" s="287" t="str" cm="1">
        <f t="array" aca="1" ref="E63" ca="1">IF(B63="","",HYPERLINK("#"&amp;CELL("address",INDEX('List of Test Cases'!B$2:B$414,MATCH(B63,'List of Test Cases'!B$2:B$414,0))),"Click to See Test Cases"))</f>
        <v/>
      </c>
      <c r="F63" s="1196"/>
      <c r="G63" s="421" t="s">
        <v>818</v>
      </c>
      <c r="H63" s="421" t="str">
        <f>IF(G63="","",IFERROR(IF(MATCH(G63,'List of Test Cases'!E35:E490,0)&gt;0,HYPERLINK("#'"&amp;G63&amp;"'!A1","Click to view Script")),HYPERLINK("#'"&amp;G63&amp;"-GAIN'!A1","Click to view Script")))</f>
        <v>Click to view Script</v>
      </c>
      <c r="I63" s="3" t="str" cm="1">
        <f t="array" aca="1" ref="I63" ca="1">IFERROR(INDIRECT("'"&amp;G63&amp;"'!$c$2"),INDIRECT("'"&amp;G63&amp;IF(L63="Losing Only","-LOSE'!$c$2","-GAIN'!$c$2")))</f>
        <v>Post Switch Execution - Gas (Losing)</v>
      </c>
      <c r="J63" s="595" t="s">
        <v>279</v>
      </c>
      <c r="K63" s="279" t="str">
        <f t="shared" si="1"/>
        <v>ET-011</v>
      </c>
      <c r="L63" s="2" t="s">
        <v>873</v>
      </c>
      <c r="M63" s="279" t="s">
        <v>804</v>
      </c>
      <c r="N63" s="284" t="s">
        <v>804</v>
      </c>
      <c r="O63" s="284" t="s">
        <v>804</v>
      </c>
      <c r="P63" s="279" t="s">
        <v>805</v>
      </c>
      <c r="Q63" s="279" t="s">
        <v>805</v>
      </c>
      <c r="R63" s="284" t="s">
        <v>804</v>
      </c>
      <c r="S63" s="279" t="s">
        <v>805</v>
      </c>
      <c r="T63" s="279" t="s">
        <v>805</v>
      </c>
      <c r="U63" s="279" t="s">
        <v>805</v>
      </c>
      <c r="V63" s="279" t="s">
        <v>805</v>
      </c>
      <c r="W63" s="279" t="s">
        <v>805</v>
      </c>
      <c r="X63" s="279" t="s">
        <v>805</v>
      </c>
      <c r="Y63" s="279" t="s">
        <v>805</v>
      </c>
      <c r="Z63" s="279" t="s">
        <v>805</v>
      </c>
      <c r="AA63" s="284" t="s">
        <v>804</v>
      </c>
      <c r="AB63" s="284" t="s">
        <v>804</v>
      </c>
      <c r="AC63" s="279" t="s">
        <v>804</v>
      </c>
    </row>
    <row r="64" spans="1:29" s="306" customFormat="1" x14ac:dyDescent="0.3">
      <c r="A64" s="320" t="s">
        <v>15</v>
      </c>
      <c r="B64" s="1181"/>
      <c r="C64" s="1191"/>
      <c r="D64" s="1167"/>
      <c r="E64" s="287" t="str" cm="1">
        <f t="array" aca="1" ref="E64" ca="1">IF(B64="","",HYPERLINK("#"&amp;CELL("address",INDEX('List of Test Cases'!B$2:B$414,MATCH(B64,'List of Test Cases'!B$2:B$414,0))),"Click to See Test Cases"))</f>
        <v/>
      </c>
      <c r="F64" s="1196"/>
      <c r="G64" s="421" t="s">
        <v>874</v>
      </c>
      <c r="H64" s="421" t="str">
        <f>IF(G64="","",IFERROR(IF(MATCH(G64,'List of Test Cases'!E36:E491,0)&gt;0,HYPERLINK("#'"&amp;G64&amp;"'!A1","Click to view Script")),HYPERLINK("#'"&amp;G64&amp;"-GAIN'!A1","Click to view Script")))</f>
        <v>Click to view Script</v>
      </c>
      <c r="I64" s="3" t="str" cm="1">
        <f t="array" aca="1" ref="I64" ca="1">IFERROR(INDIRECT("'"&amp;G64&amp;"'!$c$2"),INDIRECT("'"&amp;G64&amp;IF(L64="Losing Only","-LOSE'!$c$2","-GAIN'!$c$2")))</f>
        <v>Switch Request Annulment Rejected</v>
      </c>
      <c r="J64" s="595" t="s">
        <v>279</v>
      </c>
      <c r="K64" s="279" t="str">
        <f t="shared" si="1"/>
        <v>ET-014</v>
      </c>
      <c r="L64" s="2" t="s">
        <v>873</v>
      </c>
      <c r="M64" s="304" t="s">
        <v>804</v>
      </c>
      <c r="N64" s="304" t="s">
        <v>805</v>
      </c>
      <c r="O64" s="304" t="s">
        <v>805</v>
      </c>
      <c r="P64" s="304" t="s">
        <v>805</v>
      </c>
      <c r="Q64" s="304" t="s">
        <v>805</v>
      </c>
      <c r="R64" s="304" t="s">
        <v>805</v>
      </c>
      <c r="S64" s="304" t="s">
        <v>805</v>
      </c>
      <c r="T64" s="304" t="s">
        <v>805</v>
      </c>
      <c r="U64" s="304" t="s">
        <v>805</v>
      </c>
      <c r="V64" s="304" t="s">
        <v>805</v>
      </c>
      <c r="W64" s="304" t="s">
        <v>805</v>
      </c>
      <c r="X64" s="304" t="s">
        <v>805</v>
      </c>
      <c r="Y64" s="304" t="s">
        <v>805</v>
      </c>
      <c r="Z64" s="279" t="s">
        <v>805</v>
      </c>
      <c r="AA64" s="304" t="s">
        <v>805</v>
      </c>
      <c r="AB64" s="304" t="s">
        <v>804</v>
      </c>
      <c r="AC64" s="304" t="s">
        <v>804</v>
      </c>
    </row>
    <row r="65" spans="1:29" s="306" customFormat="1" x14ac:dyDescent="0.3">
      <c r="A65" s="320" t="s">
        <v>15</v>
      </c>
      <c r="B65" s="1188" t="s">
        <v>875</v>
      </c>
      <c r="C65" s="1187" t="str">
        <f>CONCATENATE(B65," - ",A65)</f>
        <v>ET-E010 - Switch Request Annulment Rejection</v>
      </c>
      <c r="D65" s="1165"/>
      <c r="E65" s="287" t="str" cm="1">
        <f t="array" aca="1" ref="E65" ca="1">IF(B65="","",HYPERLINK("#"&amp;CELL("address",INDEX('List of Test Cases'!B$2:B$414,MATCH(B65,'List of Test Cases'!B$2:B$414,0))),"Click to See Test Cases"))</f>
        <v>Click to See Test Cases</v>
      </c>
      <c r="F65" s="1196"/>
      <c r="G65" s="421" t="s">
        <v>820</v>
      </c>
      <c r="H65" s="421" t="str">
        <f>IF(G65="","",IFERROR(IF(MATCH(G65,'List of Test Cases'!E36:E492,0)&gt;0,HYPERLINK("#'"&amp;G65&amp;"'!A1","Click to view Script")),HYPERLINK("#'"&amp;G65&amp;"-GAIN'!A1","Click to view Script")))</f>
        <v>Click to view Script</v>
      </c>
      <c r="I65" s="3" t="str" cm="1">
        <f t="array" aca="1" ref="I65" ca="1">IFERROR(INDIRECT("'"&amp;G65&amp;"'!$c$2"),INDIRECT("'"&amp;G65&amp;IF(L65="Losing Only","-LOSE'!$c$2","-GAIN'!$c$2")))</f>
        <v>Switch Request Confirmed in CSS - Electricity (Losing)</v>
      </c>
      <c r="J65" s="593" t="s">
        <v>280</v>
      </c>
      <c r="K65" s="279" t="str">
        <f t="shared" si="1"/>
        <v>NA</v>
      </c>
      <c r="L65" s="2" t="s">
        <v>873</v>
      </c>
      <c r="M65" s="279" t="s">
        <v>804</v>
      </c>
      <c r="N65" s="279" t="s">
        <v>805</v>
      </c>
      <c r="O65" s="279" t="s">
        <v>805</v>
      </c>
      <c r="P65" s="284" t="s">
        <v>804</v>
      </c>
      <c r="Q65" s="284" t="s">
        <v>804</v>
      </c>
      <c r="R65" s="284" t="s">
        <v>804</v>
      </c>
      <c r="S65" s="279" t="s">
        <v>805</v>
      </c>
      <c r="T65" s="279" t="s">
        <v>805</v>
      </c>
      <c r="U65" s="279" t="s">
        <v>805</v>
      </c>
      <c r="V65" s="279" t="s">
        <v>804</v>
      </c>
      <c r="W65" s="279" t="s">
        <v>804</v>
      </c>
      <c r="X65" s="279" t="s">
        <v>804</v>
      </c>
      <c r="Y65" s="279" t="s">
        <v>805</v>
      </c>
      <c r="Z65" s="279" t="s">
        <v>805</v>
      </c>
      <c r="AA65" s="279" t="s">
        <v>804</v>
      </c>
      <c r="AB65" s="279" t="s">
        <v>804</v>
      </c>
      <c r="AC65" s="279" t="s">
        <v>804</v>
      </c>
    </row>
    <row r="66" spans="1:29" s="306" customFormat="1" x14ac:dyDescent="0.3">
      <c r="A66" s="320" t="s">
        <v>15</v>
      </c>
      <c r="B66" s="1192"/>
      <c r="C66" s="1190"/>
      <c r="D66" s="1166"/>
      <c r="E66" s="287" t="str" cm="1">
        <f t="array" aca="1" ref="E66" ca="1">IF(B66="","",HYPERLINK("#"&amp;CELL("address",INDEX('List of Test Cases'!B$2:B$414,MATCH(B66,'List of Test Cases'!B$2:B$414,0))),"Click to See Test Cases"))</f>
        <v/>
      </c>
      <c r="F66" s="1196"/>
      <c r="G66" s="825" t="s">
        <v>821</v>
      </c>
      <c r="H66" s="421" t="str">
        <f>IF(G66="","",IFERROR(IF(MATCH(G66,'List of Test Cases'!E36:E493,0)&gt;0,HYPERLINK("#'"&amp;G66&amp;"'!A1","Click to view Script")),HYPERLINK("#'"&amp;G66&amp;"-GAIN'!A1","Click to view Script")))</f>
        <v>Click to view Script</v>
      </c>
      <c r="I66" s="3" t="str" cm="1">
        <f t="array" aca="1" ref="I66" ca="1">IFERROR(INDIRECT("'"&amp;G66&amp;"'!$c$2"),INDIRECT("'"&amp;G66&amp;IF(L66="Losing Only","-LOSE'!$c$2","-GAIN'!$c$2")))</f>
        <v>ERDA process on receipt of Confirmed Synchronisation (Losing)</v>
      </c>
      <c r="J66" s="593" t="s">
        <v>280</v>
      </c>
      <c r="K66" s="279" t="str">
        <f t="shared" si="1"/>
        <v>ET-006</v>
      </c>
      <c r="L66" s="2" t="s">
        <v>873</v>
      </c>
      <c r="M66" s="284" t="s">
        <v>804</v>
      </c>
      <c r="N66" s="279" t="s">
        <v>805</v>
      </c>
      <c r="O66" s="279" t="s">
        <v>805</v>
      </c>
      <c r="P66" s="284" t="s">
        <v>804</v>
      </c>
      <c r="Q66" s="279" t="s">
        <v>805</v>
      </c>
      <c r="R66" s="279" t="s">
        <v>805</v>
      </c>
      <c r="S66" s="279" t="s">
        <v>805</v>
      </c>
      <c r="T66" s="279" t="s">
        <v>805</v>
      </c>
      <c r="U66" s="279" t="s">
        <v>805</v>
      </c>
      <c r="V66" s="279" t="s">
        <v>805</v>
      </c>
      <c r="W66" s="279" t="s">
        <v>805</v>
      </c>
      <c r="X66" s="279" t="s">
        <v>805</v>
      </c>
      <c r="Y66" s="279" t="s">
        <v>805</v>
      </c>
      <c r="Z66" s="279" t="s">
        <v>805</v>
      </c>
      <c r="AA66" s="279" t="s">
        <v>805</v>
      </c>
      <c r="AB66" s="279" t="s">
        <v>805</v>
      </c>
      <c r="AC66" s="284" t="s">
        <v>804</v>
      </c>
    </row>
    <row r="67" spans="1:29" s="306" customFormat="1" x14ac:dyDescent="0.3">
      <c r="A67" s="320" t="s">
        <v>15</v>
      </c>
      <c r="B67" s="1192"/>
      <c r="C67" s="1190"/>
      <c r="D67" s="1166"/>
      <c r="E67" s="287" t="str" cm="1">
        <f t="array" aca="1" ref="E67" ca="1">IF(B67="","",HYPERLINK("#"&amp;CELL("address",INDEX('List of Test Cases'!B$2:B$414,MATCH(B67,'List of Test Cases'!B$2:B$414,0))),"Click to See Test Cases"))</f>
        <v/>
      </c>
      <c r="F67" s="1196"/>
      <c r="G67" s="421" t="s">
        <v>822</v>
      </c>
      <c r="H67" s="421" t="str">
        <f>IF(G67="","",IFERROR(IF(MATCH(G67,'List of Test Cases'!E36:E494,0)&gt;0,HYPERLINK("#'"&amp;G67&amp;"'!A1","Click to view Script")),HYPERLINK("#'"&amp;G67&amp;"-GAIN'!A1","Click to view Script")))</f>
        <v>Click to view Script</v>
      </c>
      <c r="I67" s="3" t="str" cm="1">
        <f t="array" aca="1" ref="I67" ca="1">IFERROR(INDIRECT("'"&amp;G67&amp;"'!$c$2"),INDIRECT("'"&amp;G67&amp;IF(L67="Losing Only","-LOSE'!$c$2","-GAIN'!$c$2")))</f>
        <v>Switch Request Secured InActive - Electricity (Losing)</v>
      </c>
      <c r="J67" s="593" t="s">
        <v>280</v>
      </c>
      <c r="K67" s="284" t="str">
        <f t="shared" si="1"/>
        <v>ET-009</v>
      </c>
      <c r="L67" s="2" t="s">
        <v>873</v>
      </c>
      <c r="M67" s="279" t="s">
        <v>804</v>
      </c>
      <c r="N67" s="279" t="s">
        <v>805</v>
      </c>
      <c r="O67" s="279" t="s">
        <v>805</v>
      </c>
      <c r="P67" s="284" t="s">
        <v>804</v>
      </c>
      <c r="Q67" s="284" t="s">
        <v>804</v>
      </c>
      <c r="R67" s="284" t="s">
        <v>804</v>
      </c>
      <c r="S67" s="279" t="s">
        <v>805</v>
      </c>
      <c r="T67" s="279" t="s">
        <v>805</v>
      </c>
      <c r="U67" s="279" t="s">
        <v>805</v>
      </c>
      <c r="V67" s="279" t="s">
        <v>804</v>
      </c>
      <c r="W67" s="279" t="s">
        <v>804</v>
      </c>
      <c r="X67" s="279" t="s">
        <v>804</v>
      </c>
      <c r="Y67" s="279" t="s">
        <v>804</v>
      </c>
      <c r="Z67" s="279" t="s">
        <v>805</v>
      </c>
      <c r="AA67" s="279" t="s">
        <v>804</v>
      </c>
      <c r="AB67" s="279" t="s">
        <v>804</v>
      </c>
      <c r="AC67" s="279" t="s">
        <v>804</v>
      </c>
    </row>
    <row r="68" spans="1:29" s="306" customFormat="1" x14ac:dyDescent="0.3">
      <c r="A68" s="320" t="s">
        <v>15</v>
      </c>
      <c r="B68" s="1192"/>
      <c r="C68" s="1190"/>
      <c r="D68" s="1166"/>
      <c r="E68" s="287" t="str" cm="1">
        <f t="array" aca="1" ref="E68" ca="1">IF(B68="","",HYPERLINK("#"&amp;CELL("address",INDEX('List of Test Cases'!B$2:B$414,MATCH(B68,'List of Test Cases'!B$2:B$414,0))),"Click to See Test Cases"))</f>
        <v/>
      </c>
      <c r="F68" s="1196"/>
      <c r="G68" s="421" t="s">
        <v>823</v>
      </c>
      <c r="H68" s="421" t="str">
        <f>IF(G68="","",IFERROR(IF(MATCH(G68,'List of Test Cases'!E36:E495,0)&gt;0,HYPERLINK("#'"&amp;G68&amp;"'!A1","Click to view Script")),HYPERLINK("#'"&amp;G68&amp;"-GAIN'!A1","Click to view Script")))</f>
        <v>Click to view Script</v>
      </c>
      <c r="I68" s="3" t="str" cm="1">
        <f t="array" aca="1" ref="I68" ca="1">IFERROR(INDIRECT("'"&amp;G68&amp;"'!$c$2"),INDIRECT("'"&amp;G68&amp;IF(L68="Losing Only","-LOSE'!$c$2","-GAIN'!$c$2")))</f>
        <v>Post Switch Execution - Electricity (Losing)</v>
      </c>
      <c r="J68" s="593" t="s">
        <v>280</v>
      </c>
      <c r="K68" s="279" t="str">
        <f t="shared" si="1"/>
        <v>ET-012</v>
      </c>
      <c r="L68" s="2" t="s">
        <v>873</v>
      </c>
      <c r="M68" s="279" t="s">
        <v>804</v>
      </c>
      <c r="N68" s="279" t="s">
        <v>805</v>
      </c>
      <c r="O68" s="279" t="s">
        <v>805</v>
      </c>
      <c r="P68" s="284" t="s">
        <v>804</v>
      </c>
      <c r="Q68" s="284" t="s">
        <v>804</v>
      </c>
      <c r="R68" s="284" t="s">
        <v>804</v>
      </c>
      <c r="S68" s="279" t="s">
        <v>805</v>
      </c>
      <c r="T68" s="279" t="s">
        <v>805</v>
      </c>
      <c r="U68" s="279" t="s">
        <v>805</v>
      </c>
      <c r="V68" s="279" t="s">
        <v>805</v>
      </c>
      <c r="W68" s="279" t="s">
        <v>805</v>
      </c>
      <c r="X68" s="279" t="s">
        <v>805</v>
      </c>
      <c r="Y68" s="279" t="s">
        <v>805</v>
      </c>
      <c r="Z68" s="279" t="s">
        <v>805</v>
      </c>
      <c r="AA68" s="284" t="s">
        <v>804</v>
      </c>
      <c r="AB68" s="284" t="s">
        <v>804</v>
      </c>
      <c r="AC68" s="279" t="s">
        <v>804</v>
      </c>
    </row>
    <row r="69" spans="1:29" s="306" customFormat="1" x14ac:dyDescent="0.3">
      <c r="A69" s="320" t="s">
        <v>15</v>
      </c>
      <c r="B69" s="1193"/>
      <c r="C69" s="1191"/>
      <c r="D69" s="1167"/>
      <c r="E69" s="287" t="str" cm="1">
        <f t="array" aca="1" ref="E69" ca="1">IF(B69="","",HYPERLINK("#"&amp;CELL("address",INDEX('List of Test Cases'!B$2:B$414,MATCH(B69,'List of Test Cases'!B$2:B$414,0))),"Click to See Test Cases"))</f>
        <v/>
      </c>
      <c r="F69" s="1197"/>
      <c r="G69" s="421" t="s">
        <v>874</v>
      </c>
      <c r="H69" s="421" t="str">
        <f>IF(G69="","",IFERROR(IF(MATCH(G69,'List of Test Cases'!E37:E496,0)&gt;0,HYPERLINK("#'"&amp;G69&amp;"'!A1","Click to view Script")),HYPERLINK("#'"&amp;G69&amp;"-GAIN'!A1","Click to view Script")))</f>
        <v>Click to view Script</v>
      </c>
      <c r="I69" s="3" t="str" cm="1">
        <f t="array" aca="1" ref="I69" ca="1">IFERROR(INDIRECT("'"&amp;G69&amp;"'!$c$2"),INDIRECT("'"&amp;G69&amp;IF(L69="Losing Only","-LOSE'!$c$2","-GAIN'!$c$2")))</f>
        <v>Switch Request Annulment Rejected</v>
      </c>
      <c r="J69" s="593" t="s">
        <v>280</v>
      </c>
      <c r="K69" s="279" t="str">
        <f t="shared" si="1"/>
        <v>ET-015</v>
      </c>
      <c r="L69" s="2" t="s">
        <v>873</v>
      </c>
      <c r="M69" s="304" t="s">
        <v>804</v>
      </c>
      <c r="N69" s="304" t="s">
        <v>805</v>
      </c>
      <c r="O69" s="304" t="s">
        <v>805</v>
      </c>
      <c r="P69" s="304" t="s">
        <v>805</v>
      </c>
      <c r="Q69" s="304" t="s">
        <v>805</v>
      </c>
      <c r="R69" s="304" t="s">
        <v>805</v>
      </c>
      <c r="S69" s="304" t="s">
        <v>805</v>
      </c>
      <c r="T69" s="304" t="s">
        <v>805</v>
      </c>
      <c r="U69" s="304" t="s">
        <v>805</v>
      </c>
      <c r="V69" s="304" t="s">
        <v>805</v>
      </c>
      <c r="W69" s="304" t="s">
        <v>805</v>
      </c>
      <c r="X69" s="304" t="s">
        <v>805</v>
      </c>
      <c r="Y69" s="304" t="s">
        <v>805</v>
      </c>
      <c r="Z69" s="279" t="s">
        <v>805</v>
      </c>
      <c r="AA69" s="304" t="s">
        <v>805</v>
      </c>
      <c r="AB69" s="304" t="s">
        <v>804</v>
      </c>
      <c r="AC69" s="279" t="s">
        <v>804</v>
      </c>
    </row>
    <row r="70" spans="1:29" ht="13" customHeight="1" x14ac:dyDescent="0.3">
      <c r="A70" s="2" t="s">
        <v>29</v>
      </c>
      <c r="B70" s="1177" t="s">
        <v>876</v>
      </c>
      <c r="C70" s="1187" t="str">
        <f>CONCATENATE(B70," - ",A70)</f>
        <v>ET-G013 - Objection Request - Failure</v>
      </c>
      <c r="D70" s="1165"/>
      <c r="E70" s="287" t="str" cm="1">
        <f t="array" aca="1" ref="E70" ca="1">IF(B70="","",HYPERLINK("#"&amp;CELL("address",INDEX('List of Test Cases'!B$2:B$414,MATCH(B70,'List of Test Cases'!B$2:B$414,0))),"Click to See Test Cases"))</f>
        <v>Click to See Test Cases</v>
      </c>
      <c r="F70" s="1195" t="s">
        <v>801</v>
      </c>
      <c r="G70" s="421" t="s">
        <v>877</v>
      </c>
      <c r="H70" s="421" t="str">
        <f>IF(G70="","",IFERROR(IF(MATCH(G70,'List of Test Cases'!E53:E507,0)&gt;0,HYPERLINK("#'"&amp;G70&amp;"'!A1","Click to view Script")),HYPERLINK("#'"&amp;G70&amp;"-GAIN'!A1","Click to view Script")))</f>
        <v>Click to view Script</v>
      </c>
      <c r="I70" s="3" t="str" cm="1">
        <f t="array" aca="1" ref="I70" ca="1">IFERROR(INDIRECT("'"&amp;G70&amp;"'!$c$2"),INDIRECT("'"&amp;G70&amp;IF(L70="Losing Only","-LOSE'!$c$2","-GAIN'!$c$2")))</f>
        <v>Switch Request Objection Failure in CSS - Gas (Losing)</v>
      </c>
      <c r="J70" s="594" t="s">
        <v>279</v>
      </c>
      <c r="K70" s="279" t="str">
        <f t="shared" si="1"/>
        <v>NA</v>
      </c>
      <c r="L70" s="2" t="s">
        <v>873</v>
      </c>
      <c r="M70" s="456" t="s">
        <v>804</v>
      </c>
      <c r="N70" s="284" t="s">
        <v>804</v>
      </c>
      <c r="O70" s="284" t="s">
        <v>804</v>
      </c>
      <c r="P70" s="456" t="s">
        <v>805</v>
      </c>
      <c r="Q70" s="456" t="s">
        <v>805</v>
      </c>
      <c r="R70" s="284" t="s">
        <v>804</v>
      </c>
      <c r="S70" s="284" t="s">
        <v>804</v>
      </c>
      <c r="T70" s="284" t="s">
        <v>804</v>
      </c>
      <c r="U70" s="456" t="s">
        <v>805</v>
      </c>
      <c r="V70" s="456" t="s">
        <v>805</v>
      </c>
      <c r="W70" s="456" t="s">
        <v>805</v>
      </c>
      <c r="X70" s="456" t="s">
        <v>805</v>
      </c>
      <c r="Y70" s="456" t="s">
        <v>805</v>
      </c>
      <c r="Z70" s="456" t="s">
        <v>805</v>
      </c>
      <c r="AA70" s="456" t="s">
        <v>804</v>
      </c>
      <c r="AB70" s="456" t="s">
        <v>804</v>
      </c>
      <c r="AC70" s="279" t="s">
        <v>804</v>
      </c>
    </row>
    <row r="71" spans="1:29" x14ac:dyDescent="0.3">
      <c r="A71" s="2" t="s">
        <v>29</v>
      </c>
      <c r="B71" s="1178"/>
      <c r="C71" s="1190"/>
      <c r="D71" s="1166"/>
      <c r="E71" s="287" t="str" cm="1">
        <f t="array" aca="1" ref="E71" ca="1">IF(B71="","",HYPERLINK("#"&amp;CELL("address",INDEX('List of Test Cases'!B$2:B$414,MATCH(B71,'List of Test Cases'!B$2:B$414,0))),"Click to See Test Cases"))</f>
        <v/>
      </c>
      <c r="F71" s="1196"/>
      <c r="G71" s="825" t="s">
        <v>816</v>
      </c>
      <c r="H71" s="421" t="str">
        <f>IF(G71="","",IFERROR(IF(MATCH(G71,'List of Test Cases'!E53:E508,0)&gt;0,HYPERLINK("#'"&amp;G71&amp;"'!A1","Click to view Script")),HYPERLINK("#'"&amp;G71&amp;"-GAIN'!A1","Click to view Script")))</f>
        <v>Click to view Script</v>
      </c>
      <c r="I71" s="3" t="str" cm="1">
        <f t="array" aca="1" ref="I71" ca="1">IFERROR(INDIRECT("'"&amp;G71&amp;"'!$c$2"),INDIRECT("'"&amp;G71&amp;IF(L71="Losing Only","-LOSE'!$c$2","-GAIN'!$c$2")))</f>
        <v>GRDA process on receipt of Confirmed Synchronisation (Losing)</v>
      </c>
      <c r="J71" s="594" t="s">
        <v>279</v>
      </c>
      <c r="K71" s="279" t="str">
        <f t="shared" si="1"/>
        <v>ET-071</v>
      </c>
      <c r="L71" s="2" t="s">
        <v>873</v>
      </c>
      <c r="M71" s="284" t="s">
        <v>804</v>
      </c>
      <c r="N71" s="284" t="s">
        <v>804</v>
      </c>
      <c r="O71" s="279" t="s">
        <v>805</v>
      </c>
      <c r="P71" s="279" t="s">
        <v>805</v>
      </c>
      <c r="Q71" s="279" t="s">
        <v>805</v>
      </c>
      <c r="R71" s="279" t="s">
        <v>805</v>
      </c>
      <c r="S71" s="279" t="s">
        <v>805</v>
      </c>
      <c r="T71" s="279" t="s">
        <v>805</v>
      </c>
      <c r="U71" s="279" t="s">
        <v>805</v>
      </c>
      <c r="V71" s="279" t="s">
        <v>805</v>
      </c>
      <c r="W71" s="279" t="s">
        <v>805</v>
      </c>
      <c r="X71" s="279" t="s">
        <v>805</v>
      </c>
      <c r="Y71" s="279" t="s">
        <v>805</v>
      </c>
      <c r="Z71" s="279" t="s">
        <v>805</v>
      </c>
      <c r="AA71" s="279" t="s">
        <v>805</v>
      </c>
      <c r="AB71" s="279" t="s">
        <v>805</v>
      </c>
      <c r="AC71" s="284" t="s">
        <v>804</v>
      </c>
    </row>
    <row r="72" spans="1:29" ht="13" customHeight="1" x14ac:dyDescent="0.3">
      <c r="A72" s="2" t="s">
        <v>29</v>
      </c>
      <c r="B72" s="1178"/>
      <c r="C72" s="1190"/>
      <c r="D72" s="1166"/>
      <c r="E72" s="287" t="str" cm="1">
        <f t="array" aca="1" ref="E72" ca="1">IF(B72="","",HYPERLINK("#"&amp;CELL("address",INDEX('List of Test Cases'!B$2:B$414,MATCH(B72,'List of Test Cases'!B$2:B$414,0))),"Click to See Test Cases"))</f>
        <v/>
      </c>
      <c r="F72" s="1196"/>
      <c r="G72" s="421" t="s">
        <v>817</v>
      </c>
      <c r="H72" s="421" t="str">
        <f>IF(G72="","",IFERROR(IF(MATCH(G72,'List of Test Cases'!E53:E509,0)&gt;0,HYPERLINK("#'"&amp;G72&amp;"'!A1","Click to view Script")),HYPERLINK("#'"&amp;G72&amp;"-GAIN'!A1","Click to view Script")))</f>
        <v>Click to view Script</v>
      </c>
      <c r="I72" s="3" t="str" cm="1">
        <f t="array" aca="1" ref="I72" ca="1">IFERROR(INDIRECT("'"&amp;G72&amp;"'!$c$2"),INDIRECT("'"&amp;G72&amp;IF(L72="Losing Only","-LOSE'!$c$2","-GAIN'!$c$2")))</f>
        <v>Switch Request Secured InActive - Gas (Losing)</v>
      </c>
      <c r="J72" s="594" t="s">
        <v>279</v>
      </c>
      <c r="K72" s="284" t="str">
        <f t="shared" si="1"/>
        <v>ET-008</v>
      </c>
      <c r="L72" s="2" t="s">
        <v>873</v>
      </c>
      <c r="M72" s="279" t="s">
        <v>804</v>
      </c>
      <c r="N72" s="284" t="s">
        <v>804</v>
      </c>
      <c r="O72" s="284" t="s">
        <v>804</v>
      </c>
      <c r="P72" s="279" t="s">
        <v>805</v>
      </c>
      <c r="Q72" s="279" t="s">
        <v>805</v>
      </c>
      <c r="R72" s="284" t="s">
        <v>804</v>
      </c>
      <c r="S72" s="284" t="s">
        <v>804</v>
      </c>
      <c r="T72" s="284" t="s">
        <v>804</v>
      </c>
      <c r="U72" s="279" t="s">
        <v>805</v>
      </c>
      <c r="V72" s="279" t="s">
        <v>805</v>
      </c>
      <c r="W72" s="279" t="s">
        <v>805</v>
      </c>
      <c r="X72" s="279" t="s">
        <v>804</v>
      </c>
      <c r="Y72" s="279" t="s">
        <v>804</v>
      </c>
      <c r="Z72" s="279" t="s">
        <v>805</v>
      </c>
      <c r="AA72" s="279" t="s">
        <v>804</v>
      </c>
      <c r="AB72" s="279" t="s">
        <v>804</v>
      </c>
      <c r="AC72" s="279" t="s">
        <v>804</v>
      </c>
    </row>
    <row r="73" spans="1:29" ht="13" customHeight="1" x14ac:dyDescent="0.3">
      <c r="A73" s="2" t="s">
        <v>29</v>
      </c>
      <c r="B73" s="1181"/>
      <c r="C73" s="1191"/>
      <c r="D73" s="1167"/>
      <c r="E73" s="287" t="str" cm="1">
        <f t="array" aca="1" ref="E73" ca="1">IF(B73="","",HYPERLINK("#"&amp;CELL("address",INDEX('List of Test Cases'!B$2:B$414,MATCH(B73,'List of Test Cases'!B$2:B$414,0))),"Click to See Test Cases"))</f>
        <v/>
      </c>
      <c r="F73" s="1196"/>
      <c r="G73" s="421" t="s">
        <v>818</v>
      </c>
      <c r="H73" s="421" t="str">
        <f>IF(G73="","",IFERROR(IF(MATCH(G73,'List of Test Cases'!E53:E510,0)&gt;0,HYPERLINK("#'"&amp;G73&amp;"'!A1","Click to view Script")),HYPERLINK("#'"&amp;G73&amp;"-GAIN'!A1","Click to view Script")))</f>
        <v>Click to view Script</v>
      </c>
      <c r="I73" s="3" t="str" cm="1">
        <f t="array" aca="1" ref="I73" ca="1">IFERROR(INDIRECT("'"&amp;G73&amp;"'!$c$2"),INDIRECT("'"&amp;G73&amp;IF(L73="Losing Only","-LOSE'!$c$2","-GAIN'!$c$2")))</f>
        <v>Post Switch Execution - Gas (Losing)</v>
      </c>
      <c r="J73" s="594" t="s">
        <v>279</v>
      </c>
      <c r="K73" s="279" t="str">
        <f t="shared" si="1"/>
        <v>ET-011</v>
      </c>
      <c r="L73" s="2" t="s">
        <v>873</v>
      </c>
      <c r="M73" s="279" t="s">
        <v>804</v>
      </c>
      <c r="N73" s="284" t="s">
        <v>804</v>
      </c>
      <c r="O73" s="284" t="s">
        <v>804</v>
      </c>
      <c r="P73" s="279" t="s">
        <v>805</v>
      </c>
      <c r="Q73" s="279" t="s">
        <v>805</v>
      </c>
      <c r="R73" s="284" t="s">
        <v>804</v>
      </c>
      <c r="S73" s="279" t="s">
        <v>805</v>
      </c>
      <c r="T73" s="279" t="s">
        <v>805</v>
      </c>
      <c r="U73" s="279" t="s">
        <v>805</v>
      </c>
      <c r="V73" s="279" t="s">
        <v>805</v>
      </c>
      <c r="W73" s="279" t="s">
        <v>805</v>
      </c>
      <c r="X73" s="279" t="s">
        <v>805</v>
      </c>
      <c r="Y73" s="279" t="s">
        <v>805</v>
      </c>
      <c r="Z73" s="279" t="s">
        <v>805</v>
      </c>
      <c r="AA73" s="284" t="s">
        <v>804</v>
      </c>
      <c r="AB73" s="284" t="s">
        <v>804</v>
      </c>
      <c r="AC73" s="279" t="s">
        <v>804</v>
      </c>
    </row>
    <row r="74" spans="1:29" ht="13" customHeight="1" x14ac:dyDescent="0.3">
      <c r="A74" s="2" t="s">
        <v>29</v>
      </c>
      <c r="B74" s="1188" t="s">
        <v>878</v>
      </c>
      <c r="C74" s="1187" t="str">
        <f>CONCATENATE(B74," - ",A74)</f>
        <v>ET-E012 - Objection Request - Failure</v>
      </c>
      <c r="D74" s="1165"/>
      <c r="E74" s="287" t="str" cm="1">
        <f t="array" aca="1" ref="E74" ca="1">IF(B74="","",HYPERLINK("#"&amp;CELL("address",INDEX('List of Test Cases'!B$2:B$414,MATCH(B74,'List of Test Cases'!B$2:B$414,0))),"Click to See Test Cases"))</f>
        <v>Click to See Test Cases</v>
      </c>
      <c r="F74" s="1196"/>
      <c r="G74" s="421" t="s">
        <v>879</v>
      </c>
      <c r="H74" s="421" t="str">
        <f>IF(G74="","",IFERROR(IF(MATCH(G74,'List of Test Cases'!E53:E511,0)&gt;0,HYPERLINK("#'"&amp;G74&amp;"'!A1","Click to view Script")),HYPERLINK("#'"&amp;G74&amp;"-GAIN'!A1","Click to view Script")))</f>
        <v>Click to view Script</v>
      </c>
      <c r="I74" s="3" t="str" cm="1">
        <f t="array" aca="1" ref="I74" ca="1">IFERROR(INDIRECT("'"&amp;G74&amp;"'!$c$2"),INDIRECT("'"&amp;G74&amp;IF(L74="Losing Only","-LOSE'!$c$2","-GAIN'!$c$2")))</f>
        <v>Switch Request Objection Failure in CSS - Electricity (Losing)</v>
      </c>
      <c r="J74" s="593" t="s">
        <v>280</v>
      </c>
      <c r="K74" s="279" t="str">
        <f t="shared" si="1"/>
        <v>NA</v>
      </c>
      <c r="L74" s="2" t="s">
        <v>873</v>
      </c>
      <c r="M74" s="279" t="s">
        <v>804</v>
      </c>
      <c r="N74" s="279" t="s">
        <v>805</v>
      </c>
      <c r="O74" s="279" t="s">
        <v>805</v>
      </c>
      <c r="P74" s="284" t="s">
        <v>804</v>
      </c>
      <c r="Q74" s="284" t="s">
        <v>804</v>
      </c>
      <c r="R74" s="284" t="s">
        <v>804</v>
      </c>
      <c r="S74" s="279" t="s">
        <v>805</v>
      </c>
      <c r="T74" s="279" t="s">
        <v>805</v>
      </c>
      <c r="U74" s="279" t="s">
        <v>805</v>
      </c>
      <c r="V74" s="279" t="s">
        <v>804</v>
      </c>
      <c r="W74" s="279" t="s">
        <v>804</v>
      </c>
      <c r="X74" s="279" t="s">
        <v>804</v>
      </c>
      <c r="Y74" s="279" t="s">
        <v>805</v>
      </c>
      <c r="Z74" s="279" t="s">
        <v>805</v>
      </c>
      <c r="AA74" s="279" t="s">
        <v>804</v>
      </c>
      <c r="AB74" s="279" t="s">
        <v>804</v>
      </c>
      <c r="AC74" s="279" t="s">
        <v>804</v>
      </c>
    </row>
    <row r="75" spans="1:29" x14ac:dyDescent="0.3">
      <c r="A75" s="2" t="s">
        <v>29</v>
      </c>
      <c r="B75" s="1192"/>
      <c r="C75" s="1190"/>
      <c r="D75" s="1166"/>
      <c r="E75" s="287" t="str" cm="1">
        <f t="array" aca="1" ref="E75" ca="1">IF(B75="","",HYPERLINK("#"&amp;CELL("address",INDEX('List of Test Cases'!B$2:B$414,MATCH(B75,'List of Test Cases'!B$2:B$414,0))),"Click to See Test Cases"))</f>
        <v/>
      </c>
      <c r="F75" s="1196"/>
      <c r="G75" s="825" t="s">
        <v>821</v>
      </c>
      <c r="H75" s="421" t="str">
        <f>IF(G75="","",IFERROR(IF(MATCH(G75,'List of Test Cases'!E53:E512,0)&gt;0,HYPERLINK("#'"&amp;G75&amp;"'!A1","Click to view Script")),HYPERLINK("#'"&amp;G75&amp;"-GAIN'!A1","Click to view Script")))</f>
        <v>Click to view Script</v>
      </c>
      <c r="I75" s="3" t="str" cm="1">
        <f t="array" aca="1" ref="I75" ca="1">IFERROR(INDIRECT("'"&amp;G75&amp;"'!$c$2"),INDIRECT("'"&amp;G75&amp;IF(L75="Losing Only","-LOSE'!$c$2","-GAIN'!$c$2")))</f>
        <v>ERDA process on receipt of Confirmed Synchronisation (Losing)</v>
      </c>
      <c r="J75" s="593" t="s">
        <v>280</v>
      </c>
      <c r="K75" s="279" t="str">
        <f>IF(B75&lt;&gt;"","NA",G74)</f>
        <v>ET-070</v>
      </c>
      <c r="L75" s="2" t="s">
        <v>873</v>
      </c>
      <c r="M75" s="284" t="s">
        <v>804</v>
      </c>
      <c r="N75" s="279" t="s">
        <v>805</v>
      </c>
      <c r="O75" s="279" t="s">
        <v>805</v>
      </c>
      <c r="P75" s="284" t="s">
        <v>804</v>
      </c>
      <c r="Q75" s="279" t="s">
        <v>805</v>
      </c>
      <c r="R75" s="279" t="s">
        <v>805</v>
      </c>
      <c r="S75" s="279" t="s">
        <v>805</v>
      </c>
      <c r="T75" s="279" t="s">
        <v>805</v>
      </c>
      <c r="U75" s="279" t="s">
        <v>805</v>
      </c>
      <c r="V75" s="279" t="s">
        <v>805</v>
      </c>
      <c r="W75" s="279" t="s">
        <v>805</v>
      </c>
      <c r="X75" s="279" t="s">
        <v>805</v>
      </c>
      <c r="Y75" s="279" t="s">
        <v>805</v>
      </c>
      <c r="Z75" s="279" t="s">
        <v>805</v>
      </c>
      <c r="AA75" s="279" t="s">
        <v>805</v>
      </c>
      <c r="AB75" s="279" t="s">
        <v>805</v>
      </c>
      <c r="AC75" s="284" t="s">
        <v>804</v>
      </c>
    </row>
    <row r="76" spans="1:29" x14ac:dyDescent="0.3">
      <c r="A76" s="2" t="s">
        <v>29</v>
      </c>
      <c r="B76" s="1192"/>
      <c r="C76" s="1190"/>
      <c r="D76" s="1166"/>
      <c r="E76" s="287" t="str" cm="1">
        <f t="array" aca="1" ref="E76" ca="1">IF(B76="","",HYPERLINK("#"&amp;CELL("address",INDEX('List of Test Cases'!B$2:B$414,MATCH(B76,'List of Test Cases'!B$2:B$414,0))),"Click to See Test Cases"))</f>
        <v/>
      </c>
      <c r="F76" s="1196"/>
      <c r="G76" s="421" t="s">
        <v>822</v>
      </c>
      <c r="H76" s="421" t="str">
        <f>IF(G76="","",IFERROR(IF(MATCH(G76,'List of Test Cases'!E53:E513,0)&gt;0,HYPERLINK("#'"&amp;G76&amp;"'!A1","Click to view Script")),HYPERLINK("#'"&amp;G76&amp;"-GAIN'!A1","Click to view Script")))</f>
        <v>Click to view Script</v>
      </c>
      <c r="I76" s="3" t="str" cm="1">
        <f t="array" aca="1" ref="I76" ca="1">IFERROR(INDIRECT("'"&amp;G76&amp;"'!$c$2"),INDIRECT("'"&amp;G76&amp;IF(L76="Losing Only","-LOSE'!$c$2","-GAIN'!$c$2")))</f>
        <v>Switch Request Secured InActive - Electricity (Losing)</v>
      </c>
      <c r="J76" s="593" t="s">
        <v>280</v>
      </c>
      <c r="K76" s="284" t="str">
        <f t="shared" si="1"/>
        <v>ET-009</v>
      </c>
      <c r="L76" s="2" t="s">
        <v>873</v>
      </c>
      <c r="M76" s="279" t="s">
        <v>804</v>
      </c>
      <c r="N76" s="279" t="s">
        <v>805</v>
      </c>
      <c r="O76" s="279" t="s">
        <v>805</v>
      </c>
      <c r="P76" s="284" t="s">
        <v>804</v>
      </c>
      <c r="Q76" s="284" t="s">
        <v>804</v>
      </c>
      <c r="R76" s="284" t="s">
        <v>804</v>
      </c>
      <c r="S76" s="279" t="s">
        <v>805</v>
      </c>
      <c r="T76" s="279" t="s">
        <v>805</v>
      </c>
      <c r="U76" s="279" t="s">
        <v>805</v>
      </c>
      <c r="V76" s="279" t="s">
        <v>804</v>
      </c>
      <c r="W76" s="279" t="s">
        <v>804</v>
      </c>
      <c r="X76" s="279" t="s">
        <v>804</v>
      </c>
      <c r="Y76" s="279" t="s">
        <v>804</v>
      </c>
      <c r="Z76" s="279" t="s">
        <v>805</v>
      </c>
      <c r="AA76" s="279" t="s">
        <v>804</v>
      </c>
      <c r="AB76" s="279" t="s">
        <v>804</v>
      </c>
      <c r="AC76" s="279" t="s">
        <v>804</v>
      </c>
    </row>
    <row r="77" spans="1:29" x14ac:dyDescent="0.3">
      <c r="A77" s="2" t="s">
        <v>29</v>
      </c>
      <c r="B77" s="1193"/>
      <c r="C77" s="1191"/>
      <c r="D77" s="1167"/>
      <c r="E77" s="287" t="str" cm="1">
        <f t="array" aca="1" ref="E77" ca="1">IF(B77="","",HYPERLINK("#"&amp;CELL("address",INDEX('List of Test Cases'!B$2:B$414,MATCH(B77,'List of Test Cases'!B$2:B$414,0))),"Click to See Test Cases"))</f>
        <v/>
      </c>
      <c r="F77" s="1197"/>
      <c r="G77" s="421" t="s">
        <v>823</v>
      </c>
      <c r="H77" s="421" t="str">
        <f>IF(G77="","",IFERROR(IF(MATCH(G77,'List of Test Cases'!E53:E514,0)&gt;0,HYPERLINK("#'"&amp;G77&amp;"'!A1","Click to view Script")),HYPERLINK("#'"&amp;G77&amp;"-GAIN'!A1","Click to view Script")))</f>
        <v>Click to view Script</v>
      </c>
      <c r="I77" s="3" t="str" cm="1">
        <f t="array" aca="1" ref="I77" ca="1">IFERROR(INDIRECT("'"&amp;G77&amp;"'!$c$2"),INDIRECT("'"&amp;G77&amp;IF(L77="Losing Only","-LOSE'!$c$2","-GAIN'!$c$2")))</f>
        <v>Post Switch Execution - Electricity (Losing)</v>
      </c>
      <c r="J77" s="593" t="s">
        <v>280</v>
      </c>
      <c r="K77" s="279" t="str">
        <f t="shared" si="1"/>
        <v>ET-012</v>
      </c>
      <c r="L77" s="2" t="s">
        <v>873</v>
      </c>
      <c r="M77" s="279" t="s">
        <v>804</v>
      </c>
      <c r="N77" s="279" t="s">
        <v>805</v>
      </c>
      <c r="O77" s="279" t="s">
        <v>805</v>
      </c>
      <c r="P77" s="284" t="s">
        <v>804</v>
      </c>
      <c r="Q77" s="284" t="s">
        <v>804</v>
      </c>
      <c r="R77" s="284" t="s">
        <v>804</v>
      </c>
      <c r="S77" s="279" t="s">
        <v>805</v>
      </c>
      <c r="T77" s="279" t="s">
        <v>805</v>
      </c>
      <c r="U77" s="279" t="s">
        <v>805</v>
      </c>
      <c r="V77" s="279" t="s">
        <v>805</v>
      </c>
      <c r="W77" s="279" t="s">
        <v>805</v>
      </c>
      <c r="X77" s="279" t="s">
        <v>805</v>
      </c>
      <c r="Y77" s="279" t="s">
        <v>805</v>
      </c>
      <c r="Z77" s="279" t="s">
        <v>805</v>
      </c>
      <c r="AA77" s="284" t="s">
        <v>804</v>
      </c>
      <c r="AB77" s="284" t="s">
        <v>804</v>
      </c>
      <c r="AC77" s="279" t="s">
        <v>804</v>
      </c>
    </row>
    <row r="78" spans="1:29" ht="24.2" x14ac:dyDescent="0.3">
      <c r="A78" s="260" t="s">
        <v>33</v>
      </c>
      <c r="B78" s="1106" t="s">
        <v>880</v>
      </c>
      <c r="C78" s="824" t="str">
        <f t="shared" ref="C78:C84" si="2">CONCATENATE(B78," - ",A78)</f>
        <v>ET-G014 - Standstill Period - Accepted (Erroneous Switch)</v>
      </c>
      <c r="D78" s="1124"/>
      <c r="E78" s="287" t="str" cm="1">
        <f t="array" aca="1" ref="E78" ca="1">IF(B78="","",HYPERLINK("#"&amp;CELL("address",INDEX('List of Test Cases'!B$2:B$414,MATCH(B78,'List of Test Cases'!B$2:B$414,0))),"Click to See Test Cases"))</f>
        <v>Click to See Test Cases</v>
      </c>
      <c r="F78" s="1195" t="s">
        <v>801</v>
      </c>
      <c r="G78" s="421" t="s">
        <v>881</v>
      </c>
      <c r="H78" s="421" t="str">
        <f>IF(G78="","",IFERROR(IF(MATCH(G78,'[1]List of Test Cases'!E57:E1525,0)&gt;0,HYPERLINK("#'"&amp;G78&amp;"'!A1","Click to view Script")),HYPERLINK("#'"&amp;G78&amp;"-GAIN'!A1","Click to view Script")))</f>
        <v>Click to view Script</v>
      </c>
      <c r="I78" s="3" t="str" cm="1">
        <f t="array" aca="1" ref="I78" ca="1">IFERROR(INDIRECT("'"&amp;G78&amp;"'!$c$2"),INDIRECT("'"&amp;G78&amp;IF(L78="Losing Only","-LOSE'!$c$2","-GAIN'!$c$2")))</f>
        <v>Gas Switch Request effective within the Standstill period is accepted when the  Erroneous Switch indicator set (Gaining)</v>
      </c>
      <c r="J78" s="594" t="s">
        <v>279</v>
      </c>
      <c r="K78" s="279" t="str">
        <f t="shared" si="1"/>
        <v>NA</v>
      </c>
      <c r="L78" s="2" t="s">
        <v>844</v>
      </c>
      <c r="M78" s="279" t="s">
        <v>804</v>
      </c>
      <c r="N78" s="284" t="s">
        <v>804</v>
      </c>
      <c r="O78" s="284" t="s">
        <v>804</v>
      </c>
      <c r="P78" s="279" t="s">
        <v>805</v>
      </c>
      <c r="Q78" s="279" t="s">
        <v>805</v>
      </c>
      <c r="R78" s="284" t="s">
        <v>804</v>
      </c>
      <c r="S78" s="284" t="s">
        <v>804</v>
      </c>
      <c r="T78" s="284" t="s">
        <v>804</v>
      </c>
      <c r="U78" s="279" t="s">
        <v>805</v>
      </c>
      <c r="V78" s="279" t="s">
        <v>805</v>
      </c>
      <c r="W78" s="279" t="s">
        <v>805</v>
      </c>
      <c r="X78" s="279" t="s">
        <v>804</v>
      </c>
      <c r="Y78" s="279" t="s">
        <v>805</v>
      </c>
      <c r="Z78" s="279" t="s">
        <v>805</v>
      </c>
      <c r="AA78" s="279" t="s">
        <v>804</v>
      </c>
      <c r="AB78" s="279" t="s">
        <v>804</v>
      </c>
      <c r="AC78" s="279" t="s">
        <v>804</v>
      </c>
    </row>
    <row r="79" spans="1:29" ht="24.2" x14ac:dyDescent="0.3">
      <c r="A79" s="260" t="s">
        <v>33</v>
      </c>
      <c r="B79" s="1109" t="s">
        <v>882</v>
      </c>
      <c r="C79" s="824" t="str">
        <f t="shared" si="2"/>
        <v>ET-E013 - Standstill Period - Accepted (Erroneous Switch)</v>
      </c>
      <c r="D79" s="1124"/>
      <c r="E79" s="287" t="str" cm="1">
        <f t="array" aca="1" ref="E79" ca="1">IF(B79="","",HYPERLINK("#"&amp;CELL("address",INDEX('List of Test Cases'!B$2:B$414,MATCH(B79,'List of Test Cases'!B$2:B$414,0))),"Click to See Test Cases"))</f>
        <v>Click to See Test Cases</v>
      </c>
      <c r="F79" s="1196"/>
      <c r="G79" s="421" t="s">
        <v>883</v>
      </c>
      <c r="H79" s="421" t="str">
        <f>IF(G79="","",IFERROR(IF(MATCH(G79,'[1]List of Test Cases'!E58:E1526,0)&gt;0,HYPERLINK("#'"&amp;G79&amp;"'!A1","Click to view Script")),HYPERLINK("#'"&amp;G79&amp;"-GAIN'!A1","Click to view Script")))</f>
        <v>Click to view Script</v>
      </c>
      <c r="I79" s="3" t="str" cm="1">
        <f t="array" aca="1" ref="I79" ca="1">IFERROR(INDIRECT("'"&amp;G79&amp;"'!$c$2"),INDIRECT("'"&amp;G79&amp;IF(L79="Losing Only","-LOSE'!$c$2","-GAIN'!$c$2")))</f>
        <v>Electricity Switch Request effective within the Standstill period is accepted when the  Erroneous Switch indicator set (Gaining)</v>
      </c>
      <c r="J79" s="593" t="s">
        <v>280</v>
      </c>
      <c r="K79" s="279" t="str">
        <f t="shared" si="1"/>
        <v>NA</v>
      </c>
      <c r="L79" s="2" t="s">
        <v>844</v>
      </c>
      <c r="M79" s="279" t="s">
        <v>804</v>
      </c>
      <c r="N79" s="279" t="s">
        <v>805</v>
      </c>
      <c r="O79" s="279" t="s">
        <v>805</v>
      </c>
      <c r="P79" s="284" t="s">
        <v>804</v>
      </c>
      <c r="Q79" s="284" t="s">
        <v>804</v>
      </c>
      <c r="R79" s="284" t="s">
        <v>804</v>
      </c>
      <c r="S79" s="279" t="s">
        <v>805</v>
      </c>
      <c r="T79" s="279" t="s">
        <v>805</v>
      </c>
      <c r="U79" s="279" t="s">
        <v>805</v>
      </c>
      <c r="V79" s="279" t="s">
        <v>804</v>
      </c>
      <c r="W79" s="279" t="s">
        <v>804</v>
      </c>
      <c r="X79" s="279" t="s">
        <v>804</v>
      </c>
      <c r="Y79" s="279" t="s">
        <v>805</v>
      </c>
      <c r="Z79" s="279" t="s">
        <v>805</v>
      </c>
      <c r="AA79" s="279" t="s">
        <v>804</v>
      </c>
      <c r="AB79" s="279" t="s">
        <v>804</v>
      </c>
      <c r="AC79" s="279" t="s">
        <v>804</v>
      </c>
    </row>
    <row r="80" spans="1:29" ht="24.8" thickBot="1" x14ac:dyDescent="0.35">
      <c r="A80" s="1092" t="s">
        <v>33</v>
      </c>
      <c r="B80" s="1101" t="s">
        <v>884</v>
      </c>
      <c r="C80" s="1102" t="str">
        <f t="shared" si="2"/>
        <v>ET-D005 - Standstill Period - Accepted (Erroneous Switch)</v>
      </c>
      <c r="D80" s="1125"/>
      <c r="E80" s="858" t="str" cm="1">
        <f t="array" aca="1" ref="E80" ca="1">IF(B80="","",HYPERLINK("#"&amp;CELL("address",INDEX('List of Test Cases'!B$2:B$414,MATCH(B80,'List of Test Cases'!B$2:B$414,0))),"Click to See Test Cases"))</f>
        <v>Click to See Test Cases</v>
      </c>
      <c r="F80" s="1198"/>
      <c r="G80" s="859" t="s">
        <v>885</v>
      </c>
      <c r="H80" s="859" t="str">
        <f>IF(G80="","",IFERROR(IF(MATCH(G80,'[1]List of Test Cases'!E59:E1527,0)&gt;0,HYPERLINK("#'"&amp;G80&amp;"'!A1","Click to view Script")),HYPERLINK("#'"&amp;G80&amp;"-GAIN'!A1","Click to view Script")))</f>
        <v>Click to view Script</v>
      </c>
      <c r="I80" s="860" t="str" cm="1">
        <f t="array" aca="1" ref="I80" ca="1">IFERROR(INDIRECT("'"&amp;G80&amp;"'!$c$2"),INDIRECT("'"&amp;G80&amp;IF(L80="Losing Only","-LOSE'!$c$2","-GAIN'!$c$2")))</f>
        <v>Dual Switch Request effective within the Standstill period is accepted when the  Erroneous Switch indicator set (Gaining)</v>
      </c>
      <c r="J80" s="1103" t="s">
        <v>753</v>
      </c>
      <c r="K80" s="836" t="str">
        <f t="shared" si="1"/>
        <v>NA</v>
      </c>
      <c r="L80" s="861" t="s">
        <v>844</v>
      </c>
      <c r="M80" s="836" t="s">
        <v>804</v>
      </c>
      <c r="N80" s="864" t="s">
        <v>804</v>
      </c>
      <c r="O80" s="864" t="s">
        <v>804</v>
      </c>
      <c r="P80" s="864" t="s">
        <v>804</v>
      </c>
      <c r="Q80" s="864" t="s">
        <v>804</v>
      </c>
      <c r="R80" s="864" t="s">
        <v>804</v>
      </c>
      <c r="S80" s="864" t="s">
        <v>804</v>
      </c>
      <c r="T80" s="864" t="s">
        <v>804</v>
      </c>
      <c r="U80" s="836" t="s">
        <v>805</v>
      </c>
      <c r="V80" s="836" t="s">
        <v>804</v>
      </c>
      <c r="W80" s="836" t="s">
        <v>804</v>
      </c>
      <c r="X80" s="836" t="s">
        <v>804</v>
      </c>
      <c r="Y80" s="836" t="s">
        <v>805</v>
      </c>
      <c r="Z80" s="836" t="s">
        <v>805</v>
      </c>
      <c r="AA80" s="836" t="s">
        <v>804</v>
      </c>
      <c r="AB80" s="836" t="s">
        <v>804</v>
      </c>
      <c r="AC80" s="836" t="s">
        <v>804</v>
      </c>
    </row>
    <row r="81" spans="1:29" ht="13.55" customHeight="1" x14ac:dyDescent="0.3">
      <c r="A81" s="497" t="s">
        <v>886</v>
      </c>
      <c r="B81" s="1106" t="s">
        <v>887</v>
      </c>
      <c r="C81" s="1108" t="str">
        <f t="shared" si="2"/>
        <v>ET-G016 - Update Shipper</v>
      </c>
      <c r="D81" s="1126"/>
      <c r="E81" s="834" t="str" cm="1">
        <f t="array" aca="1" ref="E81" ca="1">IF(B81="","",HYPERLINK("#"&amp;CELL("address",INDEX('List of Test Cases'!B$2:B$414,MATCH(B81,'List of Test Cases'!B$2:B$414,0))),"Click to See Test Cases"))</f>
        <v>Click to See Test Cases</v>
      </c>
      <c r="F81" s="854" t="s">
        <v>888</v>
      </c>
      <c r="G81" s="854" t="s">
        <v>889</v>
      </c>
      <c r="H81" s="854" t="str">
        <f>IF(G81="","",IFERROR(IF(MATCH(G81,'List of Test Cases'!E53:E537,0)&gt;0,HYPERLINK("#'"&amp;G81&amp;"'!A1","Click to view Script")),HYPERLINK("#'"&amp;G81&amp;"-GAIN'!A1","Click to view Script")))</f>
        <v>Click to view Script</v>
      </c>
      <c r="I81" s="855" t="str" cm="1">
        <f t="array" aca="1" ref="I81" ca="1">IFERROR(INDIRECT("'"&amp;G81&amp;"'!$c$2"),INDIRECT("'"&amp;G81&amp;IF(L81="Losing Only","-LOSE'!$c$2","-GAIN'!$c$2")))</f>
        <v>Update Registration Request (Change of Shipper) - Gas</v>
      </c>
      <c r="J81" s="856" t="s">
        <v>279</v>
      </c>
      <c r="K81" s="837" t="str">
        <f t="shared" si="1"/>
        <v>NA</v>
      </c>
      <c r="L81" s="497" t="s">
        <v>873</v>
      </c>
      <c r="M81" s="837" t="s">
        <v>804</v>
      </c>
      <c r="N81" s="857" t="s">
        <v>804</v>
      </c>
      <c r="O81" s="857" t="s">
        <v>804</v>
      </c>
      <c r="P81" s="837" t="s">
        <v>805</v>
      </c>
      <c r="Q81" s="837" t="s">
        <v>805</v>
      </c>
      <c r="R81" s="837" t="s">
        <v>805</v>
      </c>
      <c r="S81" s="857" t="s">
        <v>804</v>
      </c>
      <c r="T81" s="857" t="s">
        <v>804</v>
      </c>
      <c r="U81" s="837" t="s">
        <v>805</v>
      </c>
      <c r="V81" s="837" t="s">
        <v>805</v>
      </c>
      <c r="W81" s="837" t="s">
        <v>805</v>
      </c>
      <c r="X81" s="837" t="s">
        <v>805</v>
      </c>
      <c r="Y81" s="837" t="s">
        <v>805</v>
      </c>
      <c r="Z81" s="837" t="s">
        <v>805</v>
      </c>
      <c r="AA81" s="837" t="s">
        <v>804</v>
      </c>
      <c r="AB81" s="837" t="s">
        <v>805</v>
      </c>
      <c r="AC81" s="837" t="s">
        <v>804</v>
      </c>
    </row>
    <row r="82" spans="1:29" ht="24.2" x14ac:dyDescent="0.3">
      <c r="A82" s="2" t="s">
        <v>17</v>
      </c>
      <c r="B82" s="1106" t="s">
        <v>890</v>
      </c>
      <c r="C82" s="823" t="str">
        <f t="shared" si="2"/>
        <v>ET-G017 - Switch Request Rejection</v>
      </c>
      <c r="D82" s="1127"/>
      <c r="E82" s="287" t="str" cm="1">
        <f t="array" aca="1" ref="E82" ca="1">IF(B82="","",HYPERLINK("#"&amp;CELL("address",INDEX('List of Test Cases'!B$2:B$414,MATCH(B82,'List of Test Cases'!B$2:B$414,0))),"Click to See Test Cases"))</f>
        <v>Click to See Test Cases</v>
      </c>
      <c r="F82" s="1195" t="s">
        <v>801</v>
      </c>
      <c r="G82" s="421" t="s">
        <v>891</v>
      </c>
      <c r="H82" s="421" t="str">
        <f>IF(G82="","",IFERROR(IF(MATCH(G82,'List of Test Cases'!E53:E543,0)&gt;0,HYPERLINK("#'"&amp;G82&amp;"'!A1","Click to view Script")),HYPERLINK("#'"&amp;G82&amp;"-GAIN'!A1","Click to view Script")))</f>
        <v>Click to view Script</v>
      </c>
      <c r="I82" s="3" t="str" cm="1">
        <f t="array" aca="1" ref="I82" ca="1">IFERROR(INDIRECT("'"&amp;G82&amp;"'!$c$2"),INDIRECT("'"&amp;G82&amp;IF(L82="Losing Only","-LOSE'!$c$2","-GAIN'!$c$2")))</f>
        <v>Switch Request Rejected during CSS Validation - Invalid Registration start Date  (e.g. greater than Max Switch period)</v>
      </c>
      <c r="J82" s="594" t="s">
        <v>279</v>
      </c>
      <c r="K82" s="279" t="str">
        <f t="shared" si="1"/>
        <v>NA</v>
      </c>
      <c r="L82" s="2" t="s">
        <v>844</v>
      </c>
      <c r="M82" s="279" t="s">
        <v>804</v>
      </c>
      <c r="N82" s="279" t="s">
        <v>805</v>
      </c>
      <c r="O82" s="279" t="s">
        <v>805</v>
      </c>
      <c r="P82" s="279" t="s">
        <v>805</v>
      </c>
      <c r="Q82" s="279" t="s">
        <v>805</v>
      </c>
      <c r="R82" s="279" t="s">
        <v>805</v>
      </c>
      <c r="S82" s="279" t="s">
        <v>805</v>
      </c>
      <c r="T82" s="279" t="s">
        <v>805</v>
      </c>
      <c r="U82" s="279" t="s">
        <v>805</v>
      </c>
      <c r="V82" s="279" t="s">
        <v>805</v>
      </c>
      <c r="W82" s="279" t="s">
        <v>805</v>
      </c>
      <c r="X82" s="279" t="s">
        <v>805</v>
      </c>
      <c r="Y82" s="279" t="s">
        <v>805</v>
      </c>
      <c r="Z82" s="279" t="s">
        <v>805</v>
      </c>
      <c r="AA82" s="279" t="s">
        <v>804</v>
      </c>
      <c r="AB82" s="279" t="s">
        <v>805</v>
      </c>
      <c r="AC82" s="279" t="s">
        <v>804</v>
      </c>
    </row>
    <row r="83" spans="1:29" s="862" customFormat="1" ht="24.8" thickBot="1" x14ac:dyDescent="0.3">
      <c r="A83" s="1076" t="s">
        <v>17</v>
      </c>
      <c r="B83" s="1099" t="s">
        <v>892</v>
      </c>
      <c r="C83" s="1100" t="str">
        <f t="shared" si="2"/>
        <v>ET-E015 - Switch Request Rejection</v>
      </c>
      <c r="D83" s="1128"/>
      <c r="E83" s="1077" t="str" cm="1">
        <f t="array" aca="1" ref="E83" ca="1">IF(B83="","",HYPERLINK("#"&amp;CELL("address",INDEX('List of Test Cases'!B$2:B$414,MATCH(B83,'List of Test Cases'!B$2:B$414,0))),"Click to See Test Cases"))</f>
        <v>Click to See Test Cases</v>
      </c>
      <c r="F83" s="1197"/>
      <c r="G83" s="1078" t="s">
        <v>891</v>
      </c>
      <c r="H83" s="1078" t="str">
        <f>IF(G83="","",IFERROR(IF(MATCH(G83,'List of Test Cases'!E53:E544,0)&gt;0,HYPERLINK("#'"&amp;G83&amp;"'!A1","Click to view Script")),HYPERLINK("#'"&amp;G83&amp;"-GAIN'!A1","Click to view Script")))</f>
        <v>Click to view Script</v>
      </c>
      <c r="I83" s="1072" t="str" cm="1">
        <f t="array" aca="1" ref="I83" ca="1">IFERROR(INDIRECT("'"&amp;G83&amp;"'!$c$2"),INDIRECT("'"&amp;G83&amp;IF(L83="Losing Only","-LOSE'!$c$2","-GAIN'!$c$2")))</f>
        <v>Switch Request Rejected during CSS Validation - Invalid Registration start Date  (e.g. greater than Max Switch period)</v>
      </c>
      <c r="J83" s="1086" t="s">
        <v>280</v>
      </c>
      <c r="K83" s="1079" t="str">
        <f t="shared" si="1"/>
        <v>NA</v>
      </c>
      <c r="L83" s="1076" t="s">
        <v>844</v>
      </c>
      <c r="M83" s="1079" t="s">
        <v>804</v>
      </c>
      <c r="N83" s="1079" t="s">
        <v>805</v>
      </c>
      <c r="O83" s="1079" t="s">
        <v>805</v>
      </c>
      <c r="P83" s="1079" t="s">
        <v>805</v>
      </c>
      <c r="Q83" s="1079" t="s">
        <v>805</v>
      </c>
      <c r="R83" s="1079" t="s">
        <v>805</v>
      </c>
      <c r="S83" s="1079" t="s">
        <v>805</v>
      </c>
      <c r="T83" s="1079" t="s">
        <v>805</v>
      </c>
      <c r="U83" s="1079" t="s">
        <v>805</v>
      </c>
      <c r="V83" s="1079" t="s">
        <v>805</v>
      </c>
      <c r="W83" s="1079" t="s">
        <v>805</v>
      </c>
      <c r="X83" s="1079" t="s">
        <v>805</v>
      </c>
      <c r="Y83" s="1079" t="s">
        <v>805</v>
      </c>
      <c r="Z83" s="1079" t="s">
        <v>805</v>
      </c>
      <c r="AA83" s="1079" t="s">
        <v>804</v>
      </c>
      <c r="AB83" s="1079" t="s">
        <v>805</v>
      </c>
      <c r="AC83" s="1079" t="s">
        <v>804</v>
      </c>
    </row>
    <row r="84" spans="1:29" x14ac:dyDescent="0.3">
      <c r="A84" s="2" t="s">
        <v>36</v>
      </c>
      <c r="B84" s="1185" t="s">
        <v>893</v>
      </c>
      <c r="C84" s="1179" t="str">
        <f t="shared" si="2"/>
        <v>ET-GS001 - Shipper - Switch Request Pending Cancelled</v>
      </c>
      <c r="D84" s="1161"/>
      <c r="E84" s="287" t="str" cm="1">
        <f t="array" aca="1" ref="E84" ca="1">IF(B84="","",HYPERLINK("#"&amp;CELL("address",INDEX('List of Test Cases'!B$2:B$414,MATCH(B84,'List of Test Cases'!B$2:B$414,0))),"Click to See Test Cases"))</f>
        <v>Click to See Test Cases</v>
      </c>
      <c r="F84" s="1199" t="s">
        <v>801</v>
      </c>
      <c r="G84" s="421" t="s">
        <v>894</v>
      </c>
      <c r="H84" s="421" t="str">
        <f>IF(G84="","",IFERROR(IF(MATCH(G84,'List of Test Cases'!E69:E583,0)&gt;0,HYPERLINK("#'"&amp;G84&amp;"'!A1","Click to view Script")),HYPERLINK("#'"&amp;G84&amp;"-GAIN'!A1","Click to view Script")))</f>
        <v>Click to view Script</v>
      </c>
      <c r="I84" s="3" t="str" cm="1">
        <f t="array" aca="1" ref="I84" ca="1">IFERROR(INDIRECT("'"&amp;G84&amp;"'!$c$2"),INDIRECT("'"&amp;G84&amp;IF(L84="Losing Only","-LOSE'!$c$2","-GAIN'!$c$2")))</f>
        <v>Shipper - Switch Request Pending in CSS - Gas (Gaining)</v>
      </c>
      <c r="J84" s="594" t="s">
        <v>279</v>
      </c>
      <c r="K84" s="279" t="str">
        <f>IF(B84&lt;&gt;"","NA",G84)</f>
        <v>NA</v>
      </c>
      <c r="L84" s="2" t="s">
        <v>803</v>
      </c>
      <c r="M84" s="279" t="s">
        <v>804</v>
      </c>
      <c r="N84" s="284" t="s">
        <v>804</v>
      </c>
      <c r="O84" s="284" t="s">
        <v>804</v>
      </c>
      <c r="P84" s="279" t="s">
        <v>805</v>
      </c>
      <c r="Q84" s="279" t="s">
        <v>805</v>
      </c>
      <c r="R84" s="284" t="s">
        <v>804</v>
      </c>
      <c r="S84" s="279" t="s">
        <v>804</v>
      </c>
      <c r="T84" s="279" t="s">
        <v>804</v>
      </c>
      <c r="U84" s="279" t="s">
        <v>805</v>
      </c>
      <c r="V84" s="279" t="s">
        <v>805</v>
      </c>
      <c r="W84" s="279" t="s">
        <v>805</v>
      </c>
      <c r="X84" s="279" t="s">
        <v>805</v>
      </c>
      <c r="Y84" s="279" t="s">
        <v>805</v>
      </c>
      <c r="Z84" s="279" t="s">
        <v>805</v>
      </c>
      <c r="AA84" s="284" t="s">
        <v>804</v>
      </c>
      <c r="AB84" s="279" t="s">
        <v>805</v>
      </c>
      <c r="AC84" s="279" t="s">
        <v>804</v>
      </c>
    </row>
    <row r="85" spans="1:29" x14ac:dyDescent="0.3">
      <c r="A85" s="2" t="s">
        <v>36</v>
      </c>
      <c r="B85" s="1186"/>
      <c r="C85" s="1182"/>
      <c r="D85" s="1162"/>
      <c r="E85" s="287" t="str" cm="1">
        <f t="array" aca="1" ref="E85" ca="1">IF(B85="","",HYPERLINK("#"&amp;CELL("address",INDEX('List of Test Cases'!B$2:B$414,MATCH(B85,'List of Test Cases'!B$2:B$414,0))),"Click to See Test Cases"))</f>
        <v/>
      </c>
      <c r="F85" s="1200"/>
      <c r="G85" s="421" t="s">
        <v>895</v>
      </c>
      <c r="H85" s="421" t="str">
        <f>IF(G85="","",IFERROR(IF(MATCH(G85,'List of Test Cases'!E69:E584,0)&gt;0,HYPERLINK("#'"&amp;G85&amp;"'!A1","Click to view Script")),HYPERLINK("#'"&amp;G85&amp;"-GAIN'!A1","Click to view Script")))</f>
        <v>Click to view Script</v>
      </c>
      <c r="I85" s="3" t="str" cm="1">
        <f t="array" aca="1" ref="I85" ca="1">IFERROR(INDIRECT("'"&amp;G85&amp;"'!$c$2"),INDIRECT("'"&amp;G85&amp;IF(L85="Losing Only","-LOSE'!$c$2","-GAIN'!$c$2")))</f>
        <v>Shipper - Switch Request Objection - Gas (Gaining)</v>
      </c>
      <c r="J85" s="594" t="s">
        <v>279</v>
      </c>
      <c r="K85" s="279" t="str">
        <f t="shared" ref="K85:K99" si="3">IF(B85&lt;&gt;"","NA",G84)</f>
        <v>ET-501</v>
      </c>
      <c r="L85" s="2" t="s">
        <v>803</v>
      </c>
      <c r="M85" s="279" t="s">
        <v>804</v>
      </c>
      <c r="N85" s="284" t="s">
        <v>804</v>
      </c>
      <c r="O85" s="284" t="s">
        <v>804</v>
      </c>
      <c r="P85" s="279" t="s">
        <v>805</v>
      </c>
      <c r="Q85" s="279" t="s">
        <v>805</v>
      </c>
      <c r="R85" s="284" t="s">
        <v>804</v>
      </c>
      <c r="S85" s="279" t="s">
        <v>804</v>
      </c>
      <c r="T85" s="279" t="s">
        <v>804</v>
      </c>
      <c r="U85" s="279" t="s">
        <v>805</v>
      </c>
      <c r="V85" s="279" t="s">
        <v>805</v>
      </c>
      <c r="W85" s="279" t="s">
        <v>805</v>
      </c>
      <c r="X85" s="279" t="s">
        <v>805</v>
      </c>
      <c r="Y85" s="279" t="s">
        <v>805</v>
      </c>
      <c r="Z85" s="279" t="s">
        <v>805</v>
      </c>
      <c r="AA85" s="284" t="s">
        <v>804</v>
      </c>
      <c r="AB85" s="284" t="s">
        <v>804</v>
      </c>
      <c r="AC85" s="279" t="s">
        <v>804</v>
      </c>
    </row>
    <row r="86" spans="1:29" ht="13.55" customHeight="1" x14ac:dyDescent="0.3">
      <c r="A86" s="2" t="s">
        <v>38</v>
      </c>
      <c r="B86" s="1106" t="s">
        <v>896</v>
      </c>
      <c r="C86" s="869" t="str">
        <f>CONCATENATE(B86," - ",A86)</f>
        <v>ET-GS003 - Shipper - Update Shipper</v>
      </c>
      <c r="D86" s="1129"/>
      <c r="E86" s="287" t="str" cm="1">
        <f t="array" aca="1" ref="E86" ca="1">IF(B86="","",HYPERLINK("#"&amp;CELL("address",INDEX('List of Test Cases'!B$2:B$414,MATCH(B86,'List of Test Cases'!B$2:B$414,0))),"Click to See Test Cases"))</f>
        <v>Click to See Test Cases</v>
      </c>
      <c r="F86" s="854" t="s">
        <v>888</v>
      </c>
      <c r="G86" s="421" t="s">
        <v>897</v>
      </c>
      <c r="H86" s="421" t="str">
        <f>IF(G86="","",IFERROR(IF(MATCH(G86,'List of Test Cases'!E53:E562,0)&gt;0,HYPERLINK("#'"&amp;G86&amp;"'!A1","Click to view Script")),HYPERLINK("#'"&amp;G86&amp;"-GAIN'!A1","Click to view Script")))</f>
        <v>Click to view Script</v>
      </c>
      <c r="I86" s="3" t="str" cm="1">
        <f t="array" aca="1" ref="I86" ca="1">IFERROR(INDIRECT("'"&amp;G86&amp;"'!$c$2"),INDIRECT("'"&amp;G86&amp;IF(L86="Losing Only","-LOSE'!$c$2","-GAIN'!$c$2")))</f>
        <v>Shipper - Update Registration Request (Change of Shipper) - Gas (Losing Shipper)</v>
      </c>
      <c r="J86" s="594" t="s">
        <v>279</v>
      </c>
      <c r="K86" s="279" t="str">
        <f t="shared" si="3"/>
        <v>NA</v>
      </c>
      <c r="L86" s="2" t="s">
        <v>873</v>
      </c>
      <c r="M86" s="279" t="s">
        <v>804</v>
      </c>
      <c r="N86" s="284" t="s">
        <v>804</v>
      </c>
      <c r="O86" s="284" t="s">
        <v>804</v>
      </c>
      <c r="P86" s="279" t="s">
        <v>805</v>
      </c>
      <c r="Q86" s="279" t="s">
        <v>805</v>
      </c>
      <c r="R86" s="279" t="s">
        <v>805</v>
      </c>
      <c r="S86" s="279" t="s">
        <v>804</v>
      </c>
      <c r="T86" s="279" t="s">
        <v>804</v>
      </c>
      <c r="U86" s="279" t="s">
        <v>805</v>
      </c>
      <c r="V86" s="279" t="s">
        <v>805</v>
      </c>
      <c r="W86" s="279" t="s">
        <v>805</v>
      </c>
      <c r="X86" s="279" t="s">
        <v>805</v>
      </c>
      <c r="Y86" s="279" t="s">
        <v>805</v>
      </c>
      <c r="Z86" s="279" t="s">
        <v>805</v>
      </c>
      <c r="AA86" s="284" t="s">
        <v>804</v>
      </c>
      <c r="AB86" s="279" t="s">
        <v>805</v>
      </c>
      <c r="AC86" s="279" t="s">
        <v>804</v>
      </c>
    </row>
    <row r="87" spans="1:29" x14ac:dyDescent="0.3">
      <c r="A87" s="2" t="s">
        <v>39</v>
      </c>
      <c r="B87" s="1177" t="s">
        <v>898</v>
      </c>
      <c r="C87" s="1179" t="str">
        <f>CONCATENATE(B87," - ",A87)</f>
        <v>ET-GS004 - Shipper - Switch Request Successful</v>
      </c>
      <c r="D87" s="1161"/>
      <c r="E87" s="287" t="str" cm="1">
        <f t="array" aca="1" ref="E87" ca="1">IF(B87="","",HYPERLINK("#"&amp;CELL("address",INDEX('List of Test Cases'!B$2:B$414,MATCH(B87,'List of Test Cases'!B$2:B$414,0))),"Click to See Test Cases"))</f>
        <v>Click to See Test Cases</v>
      </c>
      <c r="F87" s="1195" t="s">
        <v>814</v>
      </c>
      <c r="G87" s="421" t="s">
        <v>899</v>
      </c>
      <c r="H87" s="421" t="str">
        <f>IF(G87="","",IFERROR(IF(MATCH(G87,'List of Test Cases'!E69:E588,0)&gt;0,HYPERLINK("#'"&amp;G87&amp;"'!A1","Click to view Script")),HYPERLINK("#'"&amp;G87&amp;"-GAIN'!A1","Click to view Script")))</f>
        <v>Click to view Script</v>
      </c>
      <c r="I87" s="3" t="str" cm="1">
        <f t="array" aca="1" ref="I87" ca="1">IFERROR(INDIRECT("'"&amp;G87&amp;"'!$c$2"),INDIRECT("'"&amp;G87&amp;IF(L87="Losing Only","-LOSE'!$c$2","-GAIN'!$c$2")))</f>
        <v>Shipper - Switch Request Confirmed in CSS - Gas (Gaining)</v>
      </c>
      <c r="J87" s="594" t="s">
        <v>279</v>
      </c>
      <c r="K87" s="279" t="str">
        <f t="shared" si="3"/>
        <v>NA</v>
      </c>
      <c r="L87" s="2" t="s">
        <v>803</v>
      </c>
      <c r="M87" s="279" t="s">
        <v>804</v>
      </c>
      <c r="N87" s="284" t="s">
        <v>804</v>
      </c>
      <c r="O87" s="284" t="s">
        <v>804</v>
      </c>
      <c r="P87" s="279" t="s">
        <v>805</v>
      </c>
      <c r="Q87" s="279" t="s">
        <v>805</v>
      </c>
      <c r="R87" s="284" t="s">
        <v>804</v>
      </c>
      <c r="S87" s="279" t="s">
        <v>804</v>
      </c>
      <c r="T87" s="279" t="s">
        <v>804</v>
      </c>
      <c r="U87" s="279" t="s">
        <v>805</v>
      </c>
      <c r="V87" s="279" t="s">
        <v>805</v>
      </c>
      <c r="W87" s="279" t="s">
        <v>805</v>
      </c>
      <c r="X87" s="284" t="s">
        <v>804</v>
      </c>
      <c r="Y87" s="279" t="s">
        <v>805</v>
      </c>
      <c r="Z87" s="279" t="s">
        <v>805</v>
      </c>
      <c r="AA87" s="284" t="s">
        <v>804</v>
      </c>
      <c r="AB87" s="284" t="s">
        <v>804</v>
      </c>
      <c r="AC87" s="279" t="s">
        <v>804</v>
      </c>
    </row>
    <row r="88" spans="1:29" x14ac:dyDescent="0.3">
      <c r="A88" s="2" t="s">
        <v>39</v>
      </c>
      <c r="B88" s="1178"/>
      <c r="C88" s="1180"/>
      <c r="D88" s="1168"/>
      <c r="E88" s="287" t="str" cm="1">
        <f t="array" aca="1" ref="E88" ca="1">IF(B88="","",HYPERLINK("#"&amp;CELL("address",INDEX('List of Test Cases'!B$2:B$414,MATCH(B88,'List of Test Cases'!B$2:B$414,0))),"Click to See Test Cases"))</f>
        <v/>
      </c>
      <c r="F88" s="1196"/>
      <c r="G88" s="825" t="s">
        <v>816</v>
      </c>
      <c r="H88" s="421" t="str">
        <f>IF(G88="","",IFERROR(IF(MATCH(G88,'List of Test Cases'!E69:E589,0)&gt;0,HYPERLINK("#'"&amp;G88&amp;"'!A1","Click to view Script")),HYPERLINK("#'"&amp;G88&amp;"-GAIN'!A1","Click to view Script")))</f>
        <v>Click to view Script</v>
      </c>
      <c r="I88" s="3" t="str" cm="1">
        <f t="array" aca="1" ref="I88" ca="1">IFERROR(INDIRECT("'"&amp;G88&amp;"'!$c$2"),INDIRECT("'"&amp;G88&amp;IF(L88="Losing Only","-LOSE'!$c$2","-GAIN'!$c$2")))</f>
        <v>GRDA process on receipt of Confirmed Synchronisation (Gaining)</v>
      </c>
      <c r="J88" s="594" t="s">
        <v>279</v>
      </c>
      <c r="K88" s="279" t="str">
        <f t="shared" si="3"/>
        <v>ET-503</v>
      </c>
      <c r="L88" s="2" t="s">
        <v>803</v>
      </c>
      <c r="M88" s="284" t="s">
        <v>804</v>
      </c>
      <c r="N88" s="284" t="s">
        <v>804</v>
      </c>
      <c r="O88" s="279" t="s">
        <v>805</v>
      </c>
      <c r="P88" s="279" t="s">
        <v>805</v>
      </c>
      <c r="Q88" s="279" t="s">
        <v>805</v>
      </c>
      <c r="R88" s="279" t="s">
        <v>805</v>
      </c>
      <c r="S88" s="279" t="s">
        <v>805</v>
      </c>
      <c r="T88" s="279" t="s">
        <v>805</v>
      </c>
      <c r="U88" s="279" t="s">
        <v>805</v>
      </c>
      <c r="V88" s="279" t="s">
        <v>805</v>
      </c>
      <c r="W88" s="279" t="s">
        <v>805</v>
      </c>
      <c r="X88" s="279" t="s">
        <v>805</v>
      </c>
      <c r="Y88" s="279" t="s">
        <v>805</v>
      </c>
      <c r="Z88" s="279" t="s">
        <v>805</v>
      </c>
      <c r="AA88" s="279" t="s">
        <v>805</v>
      </c>
      <c r="AB88" s="279" t="s">
        <v>805</v>
      </c>
      <c r="AC88" s="284" t="s">
        <v>804</v>
      </c>
    </row>
    <row r="89" spans="1:29" x14ac:dyDescent="0.3">
      <c r="A89" s="2" t="s">
        <v>39</v>
      </c>
      <c r="B89" s="1178"/>
      <c r="C89" s="1180"/>
      <c r="D89" s="1162"/>
      <c r="E89" s="287" t="str" cm="1">
        <f t="array" aca="1" ref="E89" ca="1">IF(B89="","",HYPERLINK("#"&amp;CELL("address",INDEX('List of Test Cases'!B$2:B$414,MATCH(B89,'List of Test Cases'!B$2:B$414,0))),"Click to See Test Cases"))</f>
        <v/>
      </c>
      <c r="F89" s="1196"/>
      <c r="G89" s="421" t="s">
        <v>900</v>
      </c>
      <c r="H89" s="421" t="str">
        <f>IF(G89="","",IFERROR(IF(MATCH(G89,'List of Test Cases'!E69:E590,0)&gt;0,HYPERLINK("#'"&amp;G89&amp;"'!A1","Click to view Script")),HYPERLINK("#'"&amp;G89&amp;"-GAIN'!A1","Click to view Script")))</f>
        <v>Click to view Script</v>
      </c>
      <c r="I89" s="3" t="str" cm="1">
        <f t="array" aca="1" ref="I89" ca="1">IFERROR(INDIRECT("'"&amp;G89&amp;"'!$c$2"),INDIRECT("'"&amp;G89&amp;IF(L89="Losing Only","-LOSE'!$c$2","-GAIN'!$c$2")))</f>
        <v>Shipper - Switch Request Secured Active - Gas (Gaining)</v>
      </c>
      <c r="J89" s="594" t="s">
        <v>279</v>
      </c>
      <c r="K89" s="284" t="str">
        <f t="shared" si="3"/>
        <v>ET-008</v>
      </c>
      <c r="L89" s="2" t="s">
        <v>803</v>
      </c>
      <c r="M89" s="279" t="s">
        <v>804</v>
      </c>
      <c r="N89" s="284" t="s">
        <v>804</v>
      </c>
      <c r="O89" s="284" t="s">
        <v>804</v>
      </c>
      <c r="P89" s="279" t="s">
        <v>805</v>
      </c>
      <c r="Q89" s="279" t="s">
        <v>805</v>
      </c>
      <c r="R89" s="284" t="s">
        <v>804</v>
      </c>
      <c r="S89" s="279" t="s">
        <v>804</v>
      </c>
      <c r="T89" s="279" t="s">
        <v>804</v>
      </c>
      <c r="U89" s="279" t="s">
        <v>805</v>
      </c>
      <c r="V89" s="279" t="s">
        <v>805</v>
      </c>
      <c r="W89" s="279" t="s">
        <v>805</v>
      </c>
      <c r="X89" s="284" t="s">
        <v>804</v>
      </c>
      <c r="Y89" s="284" t="s">
        <v>804</v>
      </c>
      <c r="Z89" s="279" t="s">
        <v>805</v>
      </c>
      <c r="AA89" s="284" t="s">
        <v>804</v>
      </c>
      <c r="AB89" s="284" t="s">
        <v>804</v>
      </c>
      <c r="AC89" s="279" t="s">
        <v>804</v>
      </c>
    </row>
    <row r="90" spans="1:29" x14ac:dyDescent="0.3">
      <c r="A90" s="2" t="s">
        <v>40</v>
      </c>
      <c r="B90" s="1177" t="s">
        <v>901</v>
      </c>
      <c r="C90" s="1179" t="str">
        <f>CONCATENATE(B90," - ",A90)</f>
        <v>ET-GS005 - Shipper - Initial Registration &amp; Update Successful</v>
      </c>
      <c r="D90" s="1161"/>
      <c r="E90" s="287" t="str" cm="1">
        <f t="array" aca="1" ref="E90" ca="1">IF(B90="","",HYPERLINK("#"&amp;CELL("address",INDEX('List of Test Cases'!B$2:B$414,MATCH(B90,'List of Test Cases'!B$2:B$414,0))),"Click to See Test Cases"))</f>
        <v>Click to See Test Cases</v>
      </c>
      <c r="F90" s="1201" t="s">
        <v>842</v>
      </c>
      <c r="G90" s="421" t="s">
        <v>902</v>
      </c>
      <c r="H90" s="421" t="str">
        <f>IF(G90="","",IFERROR(IF(MATCH(G90,'List of Test Cases'!E69:E591,0)&gt;0,HYPERLINK("#'"&amp;G90&amp;"'!A1","Click to view Script")),HYPERLINK("#'"&amp;G90&amp;"-GAIN'!A1","Click to view Script")))</f>
        <v>Click to view Script</v>
      </c>
      <c r="I90" s="3" t="str" cm="1">
        <f t="array" aca="1" ref="I90" ca="1">IFERROR(INDIRECT("'"&amp;G90&amp;"'!$c$2"),INDIRECT("'"&amp;G90&amp;IF(L90="Losing Only","-LOSE'!$c$2","-GAIN'!$c$2")))</f>
        <v>New RMP details received and stored in CSS  - Gas</v>
      </c>
      <c r="J90" s="594" t="s">
        <v>279</v>
      </c>
      <c r="K90" s="279" t="str">
        <f t="shared" si="3"/>
        <v>NA</v>
      </c>
      <c r="L90" s="2" t="s">
        <v>844</v>
      </c>
      <c r="M90" s="284" t="s">
        <v>804</v>
      </c>
      <c r="N90" s="284" t="s">
        <v>804</v>
      </c>
      <c r="O90" s="284" t="s">
        <v>804</v>
      </c>
      <c r="P90" s="279" t="s">
        <v>805</v>
      </c>
      <c r="Q90" s="279" t="s">
        <v>805</v>
      </c>
      <c r="R90" s="284" t="s">
        <v>804</v>
      </c>
      <c r="S90" s="279" t="s">
        <v>804</v>
      </c>
      <c r="T90" s="279" t="s">
        <v>805</v>
      </c>
      <c r="U90" s="279" t="s">
        <v>805</v>
      </c>
      <c r="V90" s="279" t="s">
        <v>805</v>
      </c>
      <c r="W90" s="279" t="s">
        <v>805</v>
      </c>
      <c r="X90" s="279" t="s">
        <v>805</v>
      </c>
      <c r="Y90" s="279" t="s">
        <v>805</v>
      </c>
      <c r="Z90" s="279" t="s">
        <v>805</v>
      </c>
      <c r="AA90" s="279" t="s">
        <v>805</v>
      </c>
      <c r="AB90" s="279" t="s">
        <v>805</v>
      </c>
      <c r="AC90" s="279" t="s">
        <v>804</v>
      </c>
    </row>
    <row r="91" spans="1:29" x14ac:dyDescent="0.3">
      <c r="A91" s="2" t="s">
        <v>40</v>
      </c>
      <c r="B91" s="1178"/>
      <c r="C91" s="1180"/>
      <c r="D91" s="1168"/>
      <c r="E91" s="287" t="str" cm="1">
        <f t="array" aca="1" ref="E91" ca="1">IF(B91="","",HYPERLINK("#"&amp;CELL("address",INDEX('List of Test Cases'!B$2:B$414,MATCH(B91,'List of Test Cases'!B$2:B$414,0))),"Click to See Test Cases"))</f>
        <v/>
      </c>
      <c r="F91" s="1196"/>
      <c r="G91" s="421" t="s">
        <v>903</v>
      </c>
      <c r="H91" s="421" t="str">
        <f>IF(G91="","",IFERROR(IF(MATCH(G91,'List of Test Cases'!E69:E592,0)&gt;0,HYPERLINK("#'"&amp;G91&amp;"'!A1","Click to view Script")),HYPERLINK("#'"&amp;G91&amp;"-GAIN'!A1","Click to view Script")))</f>
        <v>Click to view Script</v>
      </c>
      <c r="I91" s="3" t="str" cm="1">
        <f t="array" aca="1" ref="I91" ca="1">IFERROR(INDIRECT("'"&amp;G91&amp;"'!$c$2"),INDIRECT("'"&amp;G91&amp;IF(L91="Losing Only","-LOSE'!$c$2","-GAIN'!$c$2")))</f>
        <v>Initial Gas Registration from Energy Supplier - Pending</v>
      </c>
      <c r="J91" s="594" t="s">
        <v>279</v>
      </c>
      <c r="K91" s="279" t="str">
        <f t="shared" si="3"/>
        <v>ET-507</v>
      </c>
      <c r="L91" s="2" t="s">
        <v>844</v>
      </c>
      <c r="M91" s="279" t="s">
        <v>804</v>
      </c>
      <c r="N91" s="284" t="s">
        <v>804</v>
      </c>
      <c r="O91" s="284" t="s">
        <v>804</v>
      </c>
      <c r="P91" s="279" t="s">
        <v>805</v>
      </c>
      <c r="Q91" s="279" t="s">
        <v>805</v>
      </c>
      <c r="R91" s="284" t="s">
        <v>804</v>
      </c>
      <c r="S91" s="279" t="s">
        <v>804</v>
      </c>
      <c r="T91" s="279" t="s">
        <v>805</v>
      </c>
      <c r="U91" s="279" t="s">
        <v>805</v>
      </c>
      <c r="V91" s="279" t="s">
        <v>805</v>
      </c>
      <c r="W91" s="279" t="s">
        <v>805</v>
      </c>
      <c r="X91" s="279" t="s">
        <v>805</v>
      </c>
      <c r="Y91" s="279" t="s">
        <v>805</v>
      </c>
      <c r="Z91" s="279" t="s">
        <v>805</v>
      </c>
      <c r="AA91" s="284" t="s">
        <v>804</v>
      </c>
      <c r="AB91" s="279" t="s">
        <v>805</v>
      </c>
      <c r="AC91" s="279" t="s">
        <v>804</v>
      </c>
    </row>
    <row r="92" spans="1:29" x14ac:dyDescent="0.3">
      <c r="A92" s="2" t="s">
        <v>40</v>
      </c>
      <c r="B92" s="1178"/>
      <c r="C92" s="1180"/>
      <c r="D92" s="1168"/>
      <c r="E92" s="287" t="str" cm="1">
        <f t="array" aca="1" ref="E92" ca="1">IF(B92="","",HYPERLINK("#"&amp;CELL("address",INDEX('List of Test Cases'!B$2:B$414,MATCH(B92,'List of Test Cases'!B$2:B$414,0))),"Click to See Test Cases"))</f>
        <v/>
      </c>
      <c r="F92" s="1196"/>
      <c r="G92" s="825" t="s">
        <v>846</v>
      </c>
      <c r="H92" s="421" t="str">
        <f>IF(G92="","",IFERROR(IF(MATCH(G92,'List of Test Cases'!E69:E592,0)&gt;0,HYPERLINK("#'"&amp;G92&amp;"'!A1","Click to view Script")),HYPERLINK("#'"&amp;G92&amp;"-GAIN'!A1","Click to view Script")))</f>
        <v>Click to view Script</v>
      </c>
      <c r="I92" s="3" t="str" cm="1">
        <f t="array" aca="1" ref="I92" ca="1">IFERROR(INDIRECT("'"&amp;G92&amp;"'!$c$2"),INDIRECT("'"&amp;G92&amp;IF(L92="Losing Only","-LOSE'!$c$2","-GAIN'!$c$2")))</f>
        <v>Post Initial Registration status Pending - Gas</v>
      </c>
      <c r="J92" s="594" t="s">
        <v>279</v>
      </c>
      <c r="K92" s="279" t="str">
        <f t="shared" si="3"/>
        <v>ET-508</v>
      </c>
      <c r="L92" s="2" t="s">
        <v>844</v>
      </c>
      <c r="M92" s="284" t="s">
        <v>804</v>
      </c>
      <c r="N92" s="284" t="s">
        <v>804</v>
      </c>
      <c r="O92" s="279" t="s">
        <v>805</v>
      </c>
      <c r="P92" s="279" t="s">
        <v>805</v>
      </c>
      <c r="Q92" s="279" t="s">
        <v>805</v>
      </c>
      <c r="R92" s="284" t="s">
        <v>804</v>
      </c>
      <c r="S92" s="279" t="s">
        <v>805</v>
      </c>
      <c r="T92" s="279" t="s">
        <v>805</v>
      </c>
      <c r="U92" s="279" t="s">
        <v>805</v>
      </c>
      <c r="V92" s="279" t="s">
        <v>805</v>
      </c>
      <c r="W92" s="279" t="s">
        <v>805</v>
      </c>
      <c r="X92" s="279" t="s">
        <v>805</v>
      </c>
      <c r="Y92" s="279" t="s">
        <v>805</v>
      </c>
      <c r="Z92" s="279" t="s">
        <v>805</v>
      </c>
      <c r="AA92" s="279" t="s">
        <v>805</v>
      </c>
      <c r="AB92" s="279" t="s">
        <v>805</v>
      </c>
      <c r="AC92" s="284" t="s">
        <v>804</v>
      </c>
    </row>
    <row r="93" spans="1:29" x14ac:dyDescent="0.3">
      <c r="A93" s="2" t="s">
        <v>40</v>
      </c>
      <c r="B93" s="1178"/>
      <c r="C93" s="1180"/>
      <c r="D93" s="1168"/>
      <c r="E93" s="287" t="str" cm="1">
        <f t="array" aca="1" ref="E93" ca="1">IF(B93="","",HYPERLINK("#"&amp;CELL("address",INDEX('List of Test Cases'!B$2:B$414,MATCH(B93,'List of Test Cases'!B$2:B$414,0))),"Click to See Test Cases"))</f>
        <v/>
      </c>
      <c r="F93" s="1196"/>
      <c r="G93" s="421" t="s">
        <v>904</v>
      </c>
      <c r="H93" s="421" t="str">
        <f>IF(G93="","",IFERROR(IF(MATCH(G93,'List of Test Cases'!E69:E593,0)&gt;0,HYPERLINK("#'"&amp;G93&amp;"'!A1","Click to view Script")),HYPERLINK("#'"&amp;G93&amp;"-GAIN'!A1","Click to view Script")))</f>
        <v>Click to view Script</v>
      </c>
      <c r="I93" s="3" t="str" cm="1">
        <f t="array" aca="1" ref="I93" ca="1">IFERROR(INDIRECT("'"&amp;G93&amp;"'!$c$2"),INDIRECT("'"&amp;G93&amp;IF(L93="Losing Only","-LOSE'!$c$2","-GAIN'!$c$2")))</f>
        <v>Execute Initial Registration - Gas - Secured Active</v>
      </c>
      <c r="J93" s="594" t="s">
        <v>279</v>
      </c>
      <c r="K93" s="284" t="str">
        <f t="shared" si="3"/>
        <v>ET-030</v>
      </c>
      <c r="L93" s="2" t="s">
        <v>844</v>
      </c>
      <c r="M93" s="279" t="s">
        <v>804</v>
      </c>
      <c r="N93" s="284" t="s">
        <v>804</v>
      </c>
      <c r="O93" s="284" t="s">
        <v>804</v>
      </c>
      <c r="P93" s="279" t="s">
        <v>805</v>
      </c>
      <c r="Q93" s="279" t="s">
        <v>805</v>
      </c>
      <c r="R93" s="284" t="s">
        <v>804</v>
      </c>
      <c r="S93" s="279" t="s">
        <v>804</v>
      </c>
      <c r="T93" s="279" t="s">
        <v>805</v>
      </c>
      <c r="U93" s="279" t="s">
        <v>805</v>
      </c>
      <c r="V93" s="279" t="s">
        <v>805</v>
      </c>
      <c r="W93" s="279" t="s">
        <v>805</v>
      </c>
      <c r="X93" s="279" t="s">
        <v>805</v>
      </c>
      <c r="Y93" s="284" t="s">
        <v>804</v>
      </c>
      <c r="Z93" s="279" t="s">
        <v>805</v>
      </c>
      <c r="AA93" s="284" t="s">
        <v>804</v>
      </c>
      <c r="AB93" s="279" t="s">
        <v>805</v>
      </c>
      <c r="AC93" s="279" t="s">
        <v>804</v>
      </c>
    </row>
    <row r="94" spans="1:29" x14ac:dyDescent="0.3">
      <c r="A94" s="2" t="s">
        <v>40</v>
      </c>
      <c r="B94" s="1178"/>
      <c r="C94" s="1180"/>
      <c r="D94" s="1168"/>
      <c r="E94" s="287" t="str" cm="1">
        <f t="array" aca="1" ref="E94" ca="1">IF(B94="","",HYPERLINK("#"&amp;CELL("address",INDEX('List of Test Cases'!B$2:B$414,MATCH(B94,'List of Test Cases'!B$2:B$414,0))),"Click to See Test Cases"))</f>
        <v/>
      </c>
      <c r="F94" s="1196"/>
      <c r="G94" s="825" t="s">
        <v>848</v>
      </c>
      <c r="H94" s="421" t="str">
        <f>IF(G94="","",IFERROR(IF(MATCH(G94,'List of Test Cases'!E69:E593,0)&gt;0,HYPERLINK("#'"&amp;G94&amp;"'!A1","Click to view Script")),HYPERLINK("#'"&amp;G94&amp;"-GAIN'!A1","Click to view Script")))</f>
        <v>Click to view Script</v>
      </c>
      <c r="I94" s="3" t="str" cm="1">
        <f t="array" aca="1" ref="I94" ca="1">IFERROR(INDIRECT("'"&amp;G94&amp;"'!$c$2"),INDIRECT("'"&amp;G94&amp;IF(L94="Losing Only","-LOSE'!$c$2","-GAIN'!$c$2")))</f>
        <v>Post Execution of Initial Registration - Gas</v>
      </c>
      <c r="J94" s="594" t="s">
        <v>279</v>
      </c>
      <c r="K94" s="279" t="str">
        <f t="shared" si="3"/>
        <v>ET-509</v>
      </c>
      <c r="L94" s="2" t="s">
        <v>844</v>
      </c>
      <c r="M94" s="284" t="s">
        <v>804</v>
      </c>
      <c r="N94" s="284" t="s">
        <v>804</v>
      </c>
      <c r="O94" s="279" t="s">
        <v>805</v>
      </c>
      <c r="P94" s="279" t="s">
        <v>805</v>
      </c>
      <c r="Q94" s="279" t="s">
        <v>805</v>
      </c>
      <c r="R94" s="284" t="s">
        <v>804</v>
      </c>
      <c r="S94" s="284" t="s">
        <v>804</v>
      </c>
      <c r="T94" s="279" t="s">
        <v>805</v>
      </c>
      <c r="U94" s="279" t="s">
        <v>805</v>
      </c>
      <c r="V94" s="279" t="s">
        <v>805</v>
      </c>
      <c r="W94" s="279" t="s">
        <v>805</v>
      </c>
      <c r="X94" s="284" t="s">
        <v>804</v>
      </c>
      <c r="Y94" s="279" t="s">
        <v>805</v>
      </c>
      <c r="Z94" s="279" t="s">
        <v>805</v>
      </c>
      <c r="AA94" s="284" t="s">
        <v>804</v>
      </c>
      <c r="AB94" s="279" t="s">
        <v>805</v>
      </c>
      <c r="AC94" s="284" t="s">
        <v>804</v>
      </c>
    </row>
    <row r="95" spans="1:29" x14ac:dyDescent="0.3">
      <c r="A95" s="2" t="s">
        <v>40</v>
      </c>
      <c r="B95" s="1178"/>
      <c r="C95" s="1180"/>
      <c r="D95" s="1162"/>
      <c r="E95" s="287" t="str" cm="1">
        <f t="array" aca="1" ref="E95" ca="1">IF(B95="","",HYPERLINK("#"&amp;CELL("address",INDEX('List of Test Cases'!B$2:B$414,MATCH(B95,'List of Test Cases'!B$2:B$414,0))),"Click to See Test Cases"))</f>
        <v/>
      </c>
      <c r="F95" s="1196"/>
      <c r="G95" s="421" t="s">
        <v>905</v>
      </c>
      <c r="H95" s="421" t="str">
        <f>IF(G95="","",IFERROR(IF(MATCH(G95,'List of Test Cases'!E69:E584,0)&gt;0,HYPERLINK("#'"&amp;G95&amp;"'!A1","Click to view Script")),HYPERLINK("#'"&amp;G95&amp;"-GAIN'!A1","Click to view Script")))</f>
        <v>Click to view Script</v>
      </c>
      <c r="I95" s="3" t="str" cm="1">
        <f t="array" aca="1" ref="I95" ca="1">IFERROR(INDIRECT("'"&amp;G95&amp;"'!$c$2"),INDIRECT("'"&amp;G95&amp;IF(L95="Losing Only","-LOSE'!$c$2","-GAIN'!$c$2")))</f>
        <v>Update Registration Request (Change of Domestic Premises Ind) - Gas</v>
      </c>
      <c r="J95" s="594" t="s">
        <v>279</v>
      </c>
      <c r="K95" s="284" t="str">
        <f t="shared" si="3"/>
        <v>ET-034</v>
      </c>
      <c r="L95" s="2" t="s">
        <v>844</v>
      </c>
      <c r="M95" s="279" t="s">
        <v>804</v>
      </c>
      <c r="N95" s="284" t="s">
        <v>804</v>
      </c>
      <c r="O95" s="284" t="s">
        <v>804</v>
      </c>
      <c r="P95" s="279" t="s">
        <v>805</v>
      </c>
      <c r="Q95" s="279" t="s">
        <v>805</v>
      </c>
      <c r="R95" s="284" t="s">
        <v>804</v>
      </c>
      <c r="S95" s="279" t="s">
        <v>804</v>
      </c>
      <c r="T95" s="279" t="s">
        <v>805</v>
      </c>
      <c r="U95" s="279" t="s">
        <v>805</v>
      </c>
      <c r="V95" s="279" t="s">
        <v>805</v>
      </c>
      <c r="W95" s="279" t="s">
        <v>805</v>
      </c>
      <c r="X95" s="279" t="s">
        <v>805</v>
      </c>
      <c r="Y95" s="279" t="s">
        <v>805</v>
      </c>
      <c r="Z95" s="279" t="s">
        <v>805</v>
      </c>
      <c r="AA95" s="284" t="s">
        <v>804</v>
      </c>
      <c r="AB95" s="279" t="s">
        <v>805</v>
      </c>
      <c r="AC95" s="279" t="s">
        <v>804</v>
      </c>
    </row>
    <row r="96" spans="1:29" ht="13" customHeight="1" x14ac:dyDescent="0.3">
      <c r="A96" s="2" t="s">
        <v>41</v>
      </c>
      <c r="B96" s="1177" t="s">
        <v>906</v>
      </c>
      <c r="C96" s="1179" t="str">
        <f>CONCATENATE(B96," - ",A96)</f>
        <v>ET-GS006 - Shipper - Initial Registration Withdrawal</v>
      </c>
      <c r="D96" s="1161"/>
      <c r="E96" s="287" t="str" cm="1">
        <f t="array" aca="1" ref="E96" ca="1">IF(B96="","",HYPERLINK("#"&amp;CELL("address",INDEX('List of Test Cases'!B$2:B$414,MATCH(B96,'List of Test Cases'!B$2:B$414,0))),"Click to See Test Cases"))</f>
        <v>Click to See Test Cases</v>
      </c>
      <c r="F96" s="1195" t="s">
        <v>801</v>
      </c>
      <c r="G96" s="421" t="s">
        <v>903</v>
      </c>
      <c r="H96" s="421" t="str">
        <f>IF(G96="","",IFERROR(IF(MATCH(G96,'List of Test Cases'!E69:E590,0)&gt;0,HYPERLINK("#'"&amp;G96&amp;"'!A1","Click to view Script")),HYPERLINK("#'"&amp;G96&amp;"-GAIN'!A1","Click to view Script")))</f>
        <v>Click to view Script</v>
      </c>
      <c r="I96" s="3" t="str" cm="1">
        <f t="array" aca="1" ref="I96" ca="1">IFERROR(INDIRECT("'"&amp;G96&amp;"'!$c$2"),INDIRECT("'"&amp;G96&amp;IF(L96="Losing Only","-LOSE'!$c$2","-GAIN'!$c$2")))</f>
        <v>Initial Gas Registration from Energy Supplier - Pending</v>
      </c>
      <c r="J96" s="594" t="s">
        <v>279</v>
      </c>
      <c r="K96" s="279" t="str">
        <f t="shared" si="3"/>
        <v>NA</v>
      </c>
      <c r="L96" s="2" t="s">
        <v>844</v>
      </c>
      <c r="M96" s="279" t="s">
        <v>804</v>
      </c>
      <c r="N96" s="284" t="s">
        <v>804</v>
      </c>
      <c r="O96" s="284" t="s">
        <v>804</v>
      </c>
      <c r="P96" s="279" t="s">
        <v>805</v>
      </c>
      <c r="Q96" s="279" t="s">
        <v>805</v>
      </c>
      <c r="R96" s="284" t="s">
        <v>804</v>
      </c>
      <c r="S96" s="279" t="s">
        <v>804</v>
      </c>
      <c r="T96" s="279" t="s">
        <v>805</v>
      </c>
      <c r="U96" s="279" t="s">
        <v>805</v>
      </c>
      <c r="V96" s="279" t="s">
        <v>805</v>
      </c>
      <c r="W96" s="279" t="s">
        <v>805</v>
      </c>
      <c r="X96" s="279" t="s">
        <v>805</v>
      </c>
      <c r="Y96" s="279" t="s">
        <v>805</v>
      </c>
      <c r="Z96" s="279" t="s">
        <v>805</v>
      </c>
      <c r="AA96" s="284" t="s">
        <v>804</v>
      </c>
      <c r="AB96" s="279" t="s">
        <v>805</v>
      </c>
      <c r="AC96" s="279" t="s">
        <v>804</v>
      </c>
    </row>
    <row r="97" spans="1:30" ht="13" customHeight="1" x14ac:dyDescent="0.3">
      <c r="A97" s="2" t="s">
        <v>41</v>
      </c>
      <c r="B97" s="1181"/>
      <c r="C97" s="1182"/>
      <c r="D97" s="1162"/>
      <c r="E97" s="287" t="str" cm="1">
        <f t="array" aca="1" ref="E97" ca="1">IF(B97="","",HYPERLINK("#"&amp;CELL("address",INDEX('List of Test Cases'!B$2:B$414,MATCH(B97,'List of Test Cases'!B$2:B$414,0))),"Click to See Test Cases"))</f>
        <v/>
      </c>
      <c r="F97" s="1197"/>
      <c r="G97" s="421" t="s">
        <v>907</v>
      </c>
      <c r="H97" s="421" t="str">
        <f>IF(G97="","",IFERROR(IF(MATCH(G97,'List of Test Cases'!E69:E591,0)&gt;0,HYPERLINK("#'"&amp;G97&amp;"'!A1","Click to view Script")),HYPERLINK("#'"&amp;G97&amp;"-GAIN'!A1","Click to view Script")))</f>
        <v>Click to view Script</v>
      </c>
      <c r="I97" s="3" t="str" cm="1">
        <f t="array" aca="1" ref="I97" ca="1">IFERROR(INDIRECT("'"&amp;G97&amp;"'!$c$2"),INDIRECT("'"&amp;G97&amp;IF(L97="Losing Only","-LOSE'!$c$2","-GAIN'!$c$2")))</f>
        <v>Shipper - Withdrawal of Initial Registration - Gas</v>
      </c>
      <c r="J97" s="594" t="s">
        <v>279</v>
      </c>
      <c r="K97" s="279" t="str">
        <f t="shared" si="3"/>
        <v>ET-508</v>
      </c>
      <c r="L97" s="2" t="s">
        <v>844</v>
      </c>
      <c r="M97" s="279" t="s">
        <v>804</v>
      </c>
      <c r="N97" s="284" t="s">
        <v>804</v>
      </c>
      <c r="O97" s="284" t="s">
        <v>804</v>
      </c>
      <c r="P97" s="279" t="s">
        <v>805</v>
      </c>
      <c r="Q97" s="279" t="s">
        <v>805</v>
      </c>
      <c r="R97" s="284" t="s">
        <v>804</v>
      </c>
      <c r="S97" s="279" t="s">
        <v>804</v>
      </c>
      <c r="T97" s="279" t="s">
        <v>805</v>
      </c>
      <c r="U97" s="279" t="s">
        <v>805</v>
      </c>
      <c r="V97" s="279" t="s">
        <v>805</v>
      </c>
      <c r="W97" s="279" t="s">
        <v>805</v>
      </c>
      <c r="X97" s="279" t="s">
        <v>805</v>
      </c>
      <c r="Y97" s="279" t="s">
        <v>805</v>
      </c>
      <c r="Z97" s="279" t="s">
        <v>805</v>
      </c>
      <c r="AA97" s="284" t="s">
        <v>804</v>
      </c>
      <c r="AB97" s="279" t="s">
        <v>805</v>
      </c>
      <c r="AC97" s="279" t="s">
        <v>804</v>
      </c>
    </row>
    <row r="98" spans="1:30" x14ac:dyDescent="0.3">
      <c r="A98" s="2" t="s">
        <v>42</v>
      </c>
      <c r="B98" s="1177" t="s">
        <v>908</v>
      </c>
      <c r="C98" s="1179" t="str">
        <f>CONCATENATE(B98," - ",A98)</f>
        <v>ET-GS007 - Shipper - De-activate Registration Successful</v>
      </c>
      <c r="D98" s="1161"/>
      <c r="E98" s="287" t="str" cm="1">
        <f t="array" aca="1" ref="E98" ca="1">IF(B98="","",HYPERLINK("#"&amp;CELL("address",INDEX('List of Test Cases'!B$2:B$414,MATCH(B98,'List of Test Cases'!B$2:B$414,0))),"Click to See Test Cases"))</f>
        <v>Click to See Test Cases</v>
      </c>
      <c r="F98" s="1195" t="s">
        <v>801</v>
      </c>
      <c r="G98" s="825" t="s">
        <v>848</v>
      </c>
      <c r="H98" s="421" t="str">
        <f>IF(G98="","",IFERROR(IF(MATCH(G98,'List of Test Cases'!E69:E594,0)&gt;0,HYPERLINK("#'"&amp;G98&amp;"'!A1","Click to view Script")),HYPERLINK("#'"&amp;G98&amp;"-GAIN'!A1","Click to view Script")))</f>
        <v>Click to view Script</v>
      </c>
      <c r="I98" s="3" t="str" cm="1">
        <f t="array" aca="1" ref="I98" ca="1">IFERROR(INDIRECT("'"&amp;G98&amp;"'!$c$2"),INDIRECT("'"&amp;G98&amp;IF(L98="Losing Only","-LOSE'!$c$2","-GAIN'!$c$2")))</f>
        <v>Post Execution of Initial Registration - Gas</v>
      </c>
      <c r="J98" s="594" t="s">
        <v>279</v>
      </c>
      <c r="K98" s="279" t="str">
        <f>IF(B98&lt;&gt;"","NA",G97)</f>
        <v>NA</v>
      </c>
      <c r="L98" s="2" t="s">
        <v>844</v>
      </c>
      <c r="M98" s="284" t="s">
        <v>804</v>
      </c>
      <c r="N98" s="284" t="s">
        <v>804</v>
      </c>
      <c r="O98" s="279" t="s">
        <v>805</v>
      </c>
      <c r="P98" s="279" t="s">
        <v>805</v>
      </c>
      <c r="Q98" s="279" t="s">
        <v>805</v>
      </c>
      <c r="R98" s="284" t="s">
        <v>804</v>
      </c>
      <c r="S98" s="284" t="s">
        <v>804</v>
      </c>
      <c r="T98" s="279" t="s">
        <v>805</v>
      </c>
      <c r="U98" s="279" t="s">
        <v>805</v>
      </c>
      <c r="V98" s="279" t="s">
        <v>805</v>
      </c>
      <c r="W98" s="279" t="s">
        <v>805</v>
      </c>
      <c r="X98" s="284" t="s">
        <v>804</v>
      </c>
      <c r="Y98" s="279" t="s">
        <v>805</v>
      </c>
      <c r="Z98" s="279" t="s">
        <v>805</v>
      </c>
      <c r="AA98" s="284" t="s">
        <v>804</v>
      </c>
      <c r="AB98" s="279" t="s">
        <v>805</v>
      </c>
      <c r="AC98" s="284" t="s">
        <v>804</v>
      </c>
    </row>
    <row r="99" spans="1:30" ht="12.7" thickBot="1" x14ac:dyDescent="0.35">
      <c r="A99" s="861" t="s">
        <v>42</v>
      </c>
      <c r="B99" s="1183"/>
      <c r="C99" s="1184"/>
      <c r="D99" s="1163"/>
      <c r="E99" s="858" t="str" cm="1">
        <f t="array" aca="1" ref="E99" ca="1">IF(B99="","",HYPERLINK("#"&amp;CELL("address",INDEX('List of Test Cases'!B$2:B$414,MATCH(B99,'List of Test Cases'!B$2:B$414,0))),"Click to See Test Cases"))</f>
        <v/>
      </c>
      <c r="F99" s="1198"/>
      <c r="G99" s="859" t="s">
        <v>909</v>
      </c>
      <c r="H99" s="859" t="str">
        <f>IF(G99="","",IFERROR(IF(MATCH(G99,'List of Test Cases'!E69:E595,0)&gt;0,HYPERLINK("#'"&amp;G99&amp;"'!A1","Click to view Script")),HYPERLINK("#'"&amp;G99&amp;"-GAIN'!A1","Click to view Script")))</f>
        <v>Click to view Script</v>
      </c>
      <c r="I99" s="860" t="str" cm="1">
        <f t="array" aca="1" ref="I99" ca="1">IFERROR(INDIRECT("'"&amp;G99&amp;"'!$c$2"),INDIRECT("'"&amp;G99&amp;IF(L99="Losing Only","-LOSE'!$c$2","-GAIN'!$c$2")))</f>
        <v>Shipper - Registration Deactivation - Gas</v>
      </c>
      <c r="J99" s="875" t="s">
        <v>279</v>
      </c>
      <c r="K99" s="836" t="str">
        <f t="shared" si="3"/>
        <v>ET-034</v>
      </c>
      <c r="L99" s="861" t="s">
        <v>844</v>
      </c>
      <c r="M99" s="836" t="s">
        <v>804</v>
      </c>
      <c r="N99" s="864" t="s">
        <v>804</v>
      </c>
      <c r="O99" s="864" t="s">
        <v>804</v>
      </c>
      <c r="P99" s="836" t="s">
        <v>805</v>
      </c>
      <c r="Q99" s="836" t="s">
        <v>805</v>
      </c>
      <c r="R99" s="864" t="s">
        <v>804</v>
      </c>
      <c r="S99" s="836" t="s">
        <v>804</v>
      </c>
      <c r="T99" s="836" t="s">
        <v>805</v>
      </c>
      <c r="U99" s="836" t="s">
        <v>805</v>
      </c>
      <c r="V99" s="836" t="s">
        <v>805</v>
      </c>
      <c r="W99" s="836" t="s">
        <v>805</v>
      </c>
      <c r="X99" s="864" t="s">
        <v>804</v>
      </c>
      <c r="Y99" s="864" t="s">
        <v>804</v>
      </c>
      <c r="Z99" s="836" t="s">
        <v>805</v>
      </c>
      <c r="AA99" s="864" t="s">
        <v>804</v>
      </c>
      <c r="AB99" s="836" t="s">
        <v>805</v>
      </c>
      <c r="AC99" s="836" t="s">
        <v>804</v>
      </c>
    </row>
    <row r="100" spans="1:30" ht="28.4" customHeight="1" x14ac:dyDescent="0.3">
      <c r="A100" s="497" t="s">
        <v>910</v>
      </c>
      <c r="B100" s="1169" t="s">
        <v>911</v>
      </c>
      <c r="C100" s="1171" t="str">
        <f>CONCATENATE(B100," - ",A100)</f>
        <v xml:space="preserve">ET-MAP001 - MAP - Switch Request Secured Active </v>
      </c>
      <c r="D100" s="1164"/>
      <c r="E100" s="834" t="str" cm="1">
        <f t="array" aca="1" ref="E100" ca="1">IF(B100="","",HYPERLINK("#"&amp;CELL("address",INDEX('List of Test Cases'!B$2:B$414,MATCH(B100,'List of Test Cases'!B$2:B$414,0))),"Click to See Test Cases"))</f>
        <v>Click to See Test Cases</v>
      </c>
      <c r="F100" s="1206" t="s">
        <v>814</v>
      </c>
      <c r="G100" s="403" t="s">
        <v>912</v>
      </c>
      <c r="H100" s="854" t="str">
        <f>IF(G100="","",IFERROR(IF(MATCH(G100,'List of Test Cases'!E72:E594,0)&gt;0,HYPERLINK("#'"&amp;G100&amp;"'!A1","Click to view Script")),HYPERLINK("#'"&amp;G100&amp;"-GAIN'!A1","Click to view Script")))</f>
        <v>Click to view Script</v>
      </c>
      <c r="I100" s="855" t="str" cm="1">
        <f t="array" aca="1" ref="I100" ca="1">IFERROR(INDIRECT("'"&amp;G100&amp;"'!$c$2"),INDIRECT("'"&amp;G100&amp;IF(L100="Losing Only","-LOSE'!$c$2","-GAIN'!$c$2")))</f>
        <v>MAP - Switch Request Secured Active - GAS (Gaining)</v>
      </c>
      <c r="J100" s="856" t="s">
        <v>279</v>
      </c>
      <c r="K100" s="1097" t="str">
        <f t="shared" ref="K100:K111" si="4">IF(B100&lt;&gt;"","NA",G99)</f>
        <v>NA</v>
      </c>
      <c r="L100" s="497" t="s">
        <v>844</v>
      </c>
      <c r="M100" s="837" t="s">
        <v>804</v>
      </c>
      <c r="N100" s="857" t="s">
        <v>804</v>
      </c>
      <c r="O100" s="857" t="s">
        <v>804</v>
      </c>
      <c r="P100" s="837" t="s">
        <v>805</v>
      </c>
      <c r="Q100" s="837" t="s">
        <v>805</v>
      </c>
      <c r="R100" s="857" t="s">
        <v>804</v>
      </c>
      <c r="S100" s="857" t="s">
        <v>804</v>
      </c>
      <c r="T100" s="857" t="s">
        <v>804</v>
      </c>
      <c r="U100" s="837" t="s">
        <v>805</v>
      </c>
      <c r="V100" s="837" t="s">
        <v>805</v>
      </c>
      <c r="W100" s="837" t="s">
        <v>804</v>
      </c>
      <c r="X100" s="837" t="s">
        <v>804</v>
      </c>
      <c r="Y100" s="837" t="s">
        <v>804</v>
      </c>
      <c r="Z100" s="837" t="s">
        <v>804</v>
      </c>
      <c r="AA100" s="837" t="s">
        <v>804</v>
      </c>
      <c r="AB100" s="837"/>
      <c r="AC100" s="837"/>
    </row>
    <row r="101" spans="1:30" ht="13.4" customHeight="1" x14ac:dyDescent="0.3">
      <c r="A101" s="497" t="s">
        <v>910</v>
      </c>
      <c r="B101" s="1170"/>
      <c r="C101" s="1172"/>
      <c r="D101" s="1162"/>
      <c r="E101" s="287"/>
      <c r="F101" s="1207"/>
      <c r="G101" s="15" t="s">
        <v>913</v>
      </c>
      <c r="H101" s="421" t="str">
        <f>IF(G101="","",IFERROR(IF(MATCH(G101,'List of Test Cases'!E72:E597,0)&gt;0,HYPERLINK("#'"&amp;G101&amp;"'!A1","Click to view Script")),HYPERLINK("#'"&amp;G101&amp;"-GAIN'!A1","Click to view Script")))</f>
        <v>Click to view Script</v>
      </c>
      <c r="I101" s="3" t="str" cm="1">
        <f t="array" aca="1" ref="I101" ca="1">IFERROR(INDIRECT("'"&amp;G101&amp;"'!$c$2"),INDIRECT("'"&amp;G101&amp;IF(L101="Losing Only","-LOSE'!$c$2","-GAIN'!$c$2")))</f>
        <v>MAP - Switch Request Secured Active - GAS (Losing)</v>
      </c>
      <c r="J101" s="594" t="s">
        <v>279</v>
      </c>
      <c r="K101" s="1079" t="str">
        <f t="shared" si="4"/>
        <v>ET-513</v>
      </c>
      <c r="L101" s="497" t="s">
        <v>873</v>
      </c>
      <c r="M101" s="279" t="s">
        <v>804</v>
      </c>
      <c r="N101" s="284" t="s">
        <v>804</v>
      </c>
      <c r="O101" s="284" t="s">
        <v>804</v>
      </c>
      <c r="P101" s="279" t="s">
        <v>805</v>
      </c>
      <c r="Q101" s="279" t="s">
        <v>805</v>
      </c>
      <c r="R101" s="284" t="s">
        <v>804</v>
      </c>
      <c r="S101" s="284" t="s">
        <v>804</v>
      </c>
      <c r="T101" s="284" t="s">
        <v>804</v>
      </c>
      <c r="U101" s="279" t="s">
        <v>805</v>
      </c>
      <c r="V101" s="279" t="s">
        <v>805</v>
      </c>
      <c r="W101" s="279" t="s">
        <v>804</v>
      </c>
      <c r="X101" s="279" t="s">
        <v>804</v>
      </c>
      <c r="Y101" s="279" t="s">
        <v>804</v>
      </c>
      <c r="Z101" s="279" t="s">
        <v>804</v>
      </c>
      <c r="AA101" s="279" t="s">
        <v>804</v>
      </c>
      <c r="AB101" s="837"/>
      <c r="AC101" s="837"/>
    </row>
    <row r="102" spans="1:30" ht="33.450000000000003" customHeight="1" thickBot="1" x14ac:dyDescent="0.35">
      <c r="A102" s="497" t="s">
        <v>910</v>
      </c>
      <c r="B102" s="1173" t="s">
        <v>914</v>
      </c>
      <c r="C102" s="1175" t="str">
        <f>CONCATENATE(B102," - ",A102)</f>
        <v xml:space="preserve">ET-MAP002 - MAP - Switch Request Secured Active </v>
      </c>
      <c r="D102" s="1161"/>
      <c r="E102" s="287" t="str" cm="1">
        <f t="array" aca="1" ref="E102" ca="1">IF(B102="","",HYPERLINK("#"&amp;CELL("address",INDEX('List of Test Cases'!B$2:B$414,MATCH(B102,'List of Test Cases'!B$2:B$414,0))),"Click to See Test Cases"))</f>
        <v>Click to See Test Cases</v>
      </c>
      <c r="F102" s="1207"/>
      <c r="G102" s="15" t="s">
        <v>915</v>
      </c>
      <c r="H102" s="859" t="str">
        <f>IF(G102="","",IFERROR(IF(MATCH(G102,'List of Test Cases'!E72:E598,0)&gt;0,HYPERLINK("#'"&amp;G102&amp;"'!A1","Click to view Script")),HYPERLINK("#'"&amp;G102&amp;"-GAIN'!A1","Click to view Script")))</f>
        <v>Click to view Script</v>
      </c>
      <c r="I102" s="3" t="str" cm="1">
        <f t="array" aca="1" ref="I102" ca="1">IFERROR(INDIRECT("'"&amp;G102&amp;"'!$c$2"),INDIRECT("'"&amp;G102&amp;IF(L102="Losing Only","-LOSE'!$c$2","-GAIN'!$c$2")))</f>
        <v>MAP - Switch Request Secured Active - Electricity (Gaining)</v>
      </c>
      <c r="J102" s="593" t="s">
        <v>280</v>
      </c>
      <c r="K102" s="1079" t="str">
        <f t="shared" si="4"/>
        <v>NA</v>
      </c>
      <c r="L102" s="2" t="s">
        <v>844</v>
      </c>
      <c r="M102" s="279" t="s">
        <v>804</v>
      </c>
      <c r="N102" s="279" t="s">
        <v>805</v>
      </c>
      <c r="O102" s="279" t="s">
        <v>805</v>
      </c>
      <c r="P102" s="284" t="s">
        <v>804</v>
      </c>
      <c r="Q102" s="284" t="s">
        <v>804</v>
      </c>
      <c r="R102" s="284" t="s">
        <v>804</v>
      </c>
      <c r="S102" s="279" t="s">
        <v>805</v>
      </c>
      <c r="T102" s="279" t="s">
        <v>805</v>
      </c>
      <c r="U102" s="279" t="s">
        <v>804</v>
      </c>
      <c r="V102" s="279" t="s">
        <v>804</v>
      </c>
      <c r="W102" s="279" t="s">
        <v>804</v>
      </c>
      <c r="X102" s="279" t="s">
        <v>804</v>
      </c>
      <c r="Y102" s="279" t="s">
        <v>804</v>
      </c>
      <c r="Z102" s="279" t="s">
        <v>804</v>
      </c>
      <c r="AA102" s="279" t="s">
        <v>804</v>
      </c>
      <c r="AB102" s="279" t="s">
        <v>804</v>
      </c>
      <c r="AC102" s="279" t="s">
        <v>804</v>
      </c>
      <c r="AD102" s="279"/>
    </row>
    <row r="103" spans="1:30" ht="14.15" customHeight="1" thickBot="1" x14ac:dyDescent="0.35">
      <c r="A103" s="1118" t="s">
        <v>910</v>
      </c>
      <c r="B103" s="1174"/>
      <c r="C103" s="1176"/>
      <c r="D103" s="1163"/>
      <c r="E103" s="858"/>
      <c r="F103" s="1208"/>
      <c r="G103" s="1084" t="s">
        <v>916</v>
      </c>
      <c r="H103" s="859" t="str">
        <f>IF(G103="","",IFERROR(IF(MATCH(G103,'List of Test Cases'!E73:E599,0)&gt;0,HYPERLINK("#'"&amp;G103&amp;"'!A1","Click to view Script")),HYPERLINK("#'"&amp;G103&amp;"-GAIN'!A1","Click to view Script")))</f>
        <v>Click to view Script</v>
      </c>
      <c r="I103" s="860" t="str" cm="1">
        <f t="array" aca="1" ref="I103" ca="1">IFERROR(INDIRECT("'"&amp;G103&amp;"'!$c$2"),INDIRECT("'"&amp;G103&amp;IF(L103="Losing Only","-LOSE'!$c$2","-GAIN'!$c$2")))</f>
        <v xml:space="preserve">MAP - Switch Request Secured Active - Electricity (Losing) </v>
      </c>
      <c r="J103" s="863" t="s">
        <v>280</v>
      </c>
      <c r="K103" s="836" t="str">
        <f t="shared" si="4"/>
        <v>ET-515</v>
      </c>
      <c r="L103" s="1085" t="s">
        <v>873</v>
      </c>
      <c r="M103" s="836" t="s">
        <v>804</v>
      </c>
      <c r="N103" s="836" t="s">
        <v>805</v>
      </c>
      <c r="O103" s="836" t="s">
        <v>805</v>
      </c>
      <c r="P103" s="864" t="s">
        <v>804</v>
      </c>
      <c r="Q103" s="864" t="s">
        <v>804</v>
      </c>
      <c r="R103" s="864" t="s">
        <v>804</v>
      </c>
      <c r="S103" s="836" t="s">
        <v>805</v>
      </c>
      <c r="T103" s="836" t="s">
        <v>805</v>
      </c>
      <c r="U103" s="836" t="s">
        <v>804</v>
      </c>
      <c r="V103" s="836" t="s">
        <v>804</v>
      </c>
      <c r="W103" s="836" t="s">
        <v>804</v>
      </c>
      <c r="X103" s="836" t="s">
        <v>804</v>
      </c>
      <c r="Y103" s="836" t="s">
        <v>804</v>
      </c>
      <c r="Z103" s="836" t="s">
        <v>804</v>
      </c>
      <c r="AA103" s="836" t="s">
        <v>804</v>
      </c>
      <c r="AB103" s="836" t="s">
        <v>804</v>
      </c>
      <c r="AC103" s="836" t="s">
        <v>804</v>
      </c>
      <c r="AD103" s="279"/>
    </row>
    <row r="104" spans="1:30" ht="24.2" x14ac:dyDescent="0.3">
      <c r="A104" s="1081" t="s">
        <v>917</v>
      </c>
      <c r="B104" s="1080" t="s">
        <v>918</v>
      </c>
      <c r="C104" s="1081" t="str">
        <f t="shared" ref="C104:C111" si="5">CONCATENATE(B104," - ",A104)</f>
        <v xml:space="preserve">ET-MEM001 - MEM - Switch Request Confirmed in CSS </v>
      </c>
      <c r="D104" s="1130"/>
      <c r="E104" s="1095" t="str" cm="1">
        <f t="array" aca="1" ref="E104" ca="1">IF(B104="","",HYPERLINK("#"&amp;CELL("address",INDEX('List of Test Cases'!B$2:B$414,MATCH(B104,'List of Test Cases'!B$2:B$414,0))),"Click to See Test Cases"))</f>
        <v>Click to See Test Cases</v>
      </c>
      <c r="F104" s="1209" t="s">
        <v>814</v>
      </c>
      <c r="G104" s="873" t="s">
        <v>919</v>
      </c>
      <c r="H104" s="854" t="str">
        <f>IF(G104="","",IFERROR(IF(MATCH(G104,'List of Test Cases'!E74:E600,0)&gt;0,HYPERLINK("#'"&amp;G104&amp;"'!A1","Click to view Script")),HYPERLINK("#'"&amp;G104&amp;"-GAIN'!A1","Click to view Script")))</f>
        <v>Click to view Script</v>
      </c>
      <c r="I104" s="855" t="str" cm="1">
        <f t="array" aca="1" ref="I104" ca="1">IFERROR(INDIRECT("'"&amp;G104&amp;"'!$c$2"),INDIRECT("'"&amp;G104&amp;IF(L104="Losing Only","-LOSE'!$c$2","-GAIN'!$c$2")))</f>
        <v>MEM - Switch Request Confirmed in CSS - Gas</v>
      </c>
      <c r="J104" s="856" t="s">
        <v>279</v>
      </c>
      <c r="K104" s="1097" t="str">
        <f t="shared" si="4"/>
        <v>NA</v>
      </c>
      <c r="L104" s="497"/>
      <c r="M104" s="837" t="s">
        <v>804</v>
      </c>
      <c r="N104" s="857" t="s">
        <v>804</v>
      </c>
      <c r="O104" s="857" t="s">
        <v>804</v>
      </c>
      <c r="P104" s="837" t="s">
        <v>805</v>
      </c>
      <c r="Q104" s="837" t="s">
        <v>805</v>
      </c>
      <c r="R104" s="857" t="s">
        <v>804</v>
      </c>
      <c r="S104" s="857" t="s">
        <v>804</v>
      </c>
      <c r="T104" s="857" t="s">
        <v>804</v>
      </c>
      <c r="U104" s="837" t="s">
        <v>805</v>
      </c>
      <c r="V104" s="837" t="s">
        <v>805</v>
      </c>
      <c r="W104" s="837" t="s">
        <v>805</v>
      </c>
      <c r="X104" s="837" t="s">
        <v>804</v>
      </c>
      <c r="Y104" s="837" t="s">
        <v>804</v>
      </c>
      <c r="Z104" s="837" t="s">
        <v>805</v>
      </c>
      <c r="AA104" s="837" t="s">
        <v>804</v>
      </c>
      <c r="AB104" s="837" t="s">
        <v>804</v>
      </c>
      <c r="AC104" s="837" t="s">
        <v>804</v>
      </c>
    </row>
    <row r="105" spans="1:30" ht="13.4" customHeight="1" x14ac:dyDescent="0.3">
      <c r="A105" s="1088" t="s">
        <v>920</v>
      </c>
      <c r="B105" s="1070" t="s">
        <v>921</v>
      </c>
      <c r="C105" s="1068" t="str">
        <f t="shared" si="5"/>
        <v xml:space="preserve">ET-MEM002 - MEM - Switch Request Secured Active </v>
      </c>
      <c r="D105" s="1131"/>
      <c r="E105" s="1077" t="str" cm="1">
        <f t="array" aca="1" ref="E105" ca="1">IF(B105="","",HYPERLINK("#"&amp;CELL("address",INDEX('List of Test Cases'!B$2:B$414,MATCH(B105,'List of Test Cases'!B$2:B$414,0))),"Click to See Test Cases"))</f>
        <v>Click to See Test Cases</v>
      </c>
      <c r="F105" s="1210"/>
      <c r="G105" s="285" t="s">
        <v>922</v>
      </c>
      <c r="H105" s="421" t="str">
        <f>IF(G105="","",IFERROR(IF(MATCH(G105,'List of Test Cases'!E75:E601,0)&gt;0,HYPERLINK("#'"&amp;G105&amp;"'!A1","Click to view Script")),HYPERLINK("#'"&amp;G105&amp;"-GAIN'!A1","Click to view Script")))</f>
        <v>Click to view Script</v>
      </c>
      <c r="I105" s="3" t="str" cm="1">
        <f t="array" aca="1" ref="I105" ca="1">IFERROR(INDIRECT("'"&amp;G105&amp;"'!$c$2"),INDIRECT("'"&amp;G105&amp;IF(L105="Losing Only","-LOSE'!$c$2","-GAIN'!$c$2")))</f>
        <v>MEM - Switch Request Secured Active - Gas</v>
      </c>
      <c r="J105" s="593" t="s">
        <v>280</v>
      </c>
      <c r="K105" s="1079" t="str">
        <f t="shared" si="4"/>
        <v>NA</v>
      </c>
      <c r="L105" s="2"/>
      <c r="M105" s="279" t="s">
        <v>804</v>
      </c>
      <c r="N105" s="279" t="s">
        <v>805</v>
      </c>
      <c r="O105" s="279" t="s">
        <v>805</v>
      </c>
      <c r="P105" s="284" t="s">
        <v>804</v>
      </c>
      <c r="Q105" s="284" t="s">
        <v>804</v>
      </c>
      <c r="R105" s="284" t="s">
        <v>804</v>
      </c>
      <c r="S105" s="279" t="s">
        <v>805</v>
      </c>
      <c r="T105" s="279" t="s">
        <v>805</v>
      </c>
      <c r="U105" s="279" t="s">
        <v>805</v>
      </c>
      <c r="V105" s="279" t="s">
        <v>804</v>
      </c>
      <c r="W105" s="279" t="s">
        <v>804</v>
      </c>
      <c r="X105" s="279" t="s">
        <v>804</v>
      </c>
      <c r="Y105" s="279" t="s">
        <v>804</v>
      </c>
      <c r="Z105" s="279" t="s">
        <v>805</v>
      </c>
      <c r="AA105" s="279" t="s">
        <v>804</v>
      </c>
      <c r="AB105" s="279" t="s">
        <v>804</v>
      </c>
      <c r="AC105" s="279" t="s">
        <v>804</v>
      </c>
    </row>
    <row r="106" spans="1:30" ht="24.2" x14ac:dyDescent="0.3">
      <c r="A106" s="1088" t="s">
        <v>917</v>
      </c>
      <c r="B106" s="1071" t="s">
        <v>923</v>
      </c>
      <c r="C106" s="1068" t="str">
        <f t="shared" si="5"/>
        <v xml:space="preserve">ET-MEM003 - MEM - Switch Request Confirmed in CSS </v>
      </c>
      <c r="D106" s="1131"/>
      <c r="E106" s="1077" t="str" cm="1">
        <f t="array" aca="1" ref="E106" ca="1">IF(B106="","",HYPERLINK("#"&amp;CELL("address",INDEX('List of Test Cases'!B$2:B$414,MATCH(B106,'List of Test Cases'!B$2:B$414,0))),"Click to See Test Cases"))</f>
        <v>Click to See Test Cases</v>
      </c>
      <c r="F106" s="1210"/>
      <c r="G106" s="285" t="s">
        <v>924</v>
      </c>
      <c r="H106" s="421" t="str">
        <f>IF(G106="","",IFERROR(IF(MATCH(G106,'List of Test Cases'!E76:E602,0)&gt;0,HYPERLINK("#'"&amp;G106&amp;"'!A1","Click to view Script")),HYPERLINK("#'"&amp;G106&amp;"-GAIN'!A1","Click to view Script")))</f>
        <v>Click to view Script</v>
      </c>
      <c r="I106" s="3" t="str" cm="1">
        <f t="array" aca="1" ref="I106" ca="1">IFERROR(INDIRECT("'"&amp;G106&amp;"'!$c$2"),INDIRECT("'"&amp;G106&amp;IF(L106="Losing Only","-LOSE'!$c$2","-GAIN'!$c$2")))</f>
        <v>MEM - Switch Request Confirmed in CSS - Electricity</v>
      </c>
      <c r="J106" s="594" t="s">
        <v>279</v>
      </c>
      <c r="K106" s="1079" t="str">
        <f t="shared" si="4"/>
        <v>NA</v>
      </c>
      <c r="L106" s="2"/>
      <c r="M106" s="279" t="s">
        <v>804</v>
      </c>
      <c r="N106" s="284" t="s">
        <v>804</v>
      </c>
      <c r="O106" s="284" t="s">
        <v>804</v>
      </c>
      <c r="P106" s="279" t="s">
        <v>805</v>
      </c>
      <c r="Q106" s="279" t="s">
        <v>805</v>
      </c>
      <c r="R106" s="284" t="s">
        <v>804</v>
      </c>
      <c r="S106" s="284" t="s">
        <v>804</v>
      </c>
      <c r="T106" s="284" t="s">
        <v>804</v>
      </c>
      <c r="U106" s="279" t="s">
        <v>805</v>
      </c>
      <c r="V106" s="279" t="s">
        <v>805</v>
      </c>
      <c r="W106" s="279" t="s">
        <v>805</v>
      </c>
      <c r="X106" s="279" t="s">
        <v>804</v>
      </c>
      <c r="Y106" s="279" t="s">
        <v>804</v>
      </c>
      <c r="Z106" s="279" t="s">
        <v>805</v>
      </c>
      <c r="AA106" s="279" t="s">
        <v>804</v>
      </c>
      <c r="AB106" s="279" t="s">
        <v>804</v>
      </c>
      <c r="AC106" s="279" t="s">
        <v>804</v>
      </c>
    </row>
    <row r="107" spans="1:30" ht="14" customHeight="1" thickBot="1" x14ac:dyDescent="0.35">
      <c r="A107" s="1089" t="s">
        <v>920</v>
      </c>
      <c r="B107" s="1091" t="s">
        <v>925</v>
      </c>
      <c r="C107" s="1083" t="str">
        <f t="shared" si="5"/>
        <v xml:space="preserve">ET-MEM004 - MEM - Switch Request Secured Active </v>
      </c>
      <c r="D107" s="1132"/>
      <c r="E107" s="858" t="str" cm="1">
        <f t="array" aca="1" ref="E107" ca="1">IF(B107="","",HYPERLINK("#"&amp;CELL("address",INDEX('List of Test Cases'!B$2:B$414,MATCH(B107,'List of Test Cases'!B$2:B$414,0))),"Click to See Test Cases"))</f>
        <v>Click to See Test Cases</v>
      </c>
      <c r="F107" s="1211"/>
      <c r="G107" s="1090" t="s">
        <v>926</v>
      </c>
      <c r="H107" s="859" t="str">
        <f>IF(G107="","",IFERROR(IF(MATCH(G107,'List of Test Cases'!E77:E603,0)&gt;0,HYPERLINK("#'"&amp;G107&amp;"'!A1","Click to view Script")),HYPERLINK("#'"&amp;G107&amp;"-GAIN'!A1","Click to view Script")))</f>
        <v>Click to view Script</v>
      </c>
      <c r="I107" s="860" t="str" cm="1">
        <f t="array" aca="1" ref="I107" ca="1">IFERROR(INDIRECT("'"&amp;G107&amp;"'!$c$2"),INDIRECT("'"&amp;G107&amp;IF(L107="Losing Only","-LOSE'!$c$2","-GAIN'!$c$2")))</f>
        <v>MEM - Switch Request Secured Active - Electricity</v>
      </c>
      <c r="J107" s="863" t="s">
        <v>280</v>
      </c>
      <c r="K107" s="836" t="str">
        <f t="shared" si="4"/>
        <v>NA</v>
      </c>
      <c r="L107" s="861"/>
      <c r="M107" s="836" t="s">
        <v>804</v>
      </c>
      <c r="N107" s="836" t="s">
        <v>805</v>
      </c>
      <c r="O107" s="836" t="s">
        <v>805</v>
      </c>
      <c r="P107" s="864" t="s">
        <v>804</v>
      </c>
      <c r="Q107" s="864" t="s">
        <v>804</v>
      </c>
      <c r="R107" s="864" t="s">
        <v>804</v>
      </c>
      <c r="S107" s="836" t="s">
        <v>805</v>
      </c>
      <c r="T107" s="836" t="s">
        <v>805</v>
      </c>
      <c r="U107" s="836" t="s">
        <v>805</v>
      </c>
      <c r="V107" s="836" t="s">
        <v>804</v>
      </c>
      <c r="W107" s="836" t="s">
        <v>804</v>
      </c>
      <c r="X107" s="836" t="s">
        <v>804</v>
      </c>
      <c r="Y107" s="836" t="s">
        <v>804</v>
      </c>
      <c r="Z107" s="836" t="s">
        <v>805</v>
      </c>
      <c r="AA107" s="836" t="s">
        <v>804</v>
      </c>
      <c r="AB107" s="836" t="s">
        <v>804</v>
      </c>
      <c r="AC107" s="836" t="s">
        <v>804</v>
      </c>
    </row>
    <row r="108" spans="1:30" ht="24.8" thickBot="1" x14ac:dyDescent="0.35">
      <c r="A108" s="1094" t="s">
        <v>927</v>
      </c>
      <c r="B108" s="1069" t="s">
        <v>928</v>
      </c>
      <c r="C108" s="1104" t="str">
        <f t="shared" si="5"/>
        <v>ET-DC001 - DC - Switch Request Confirmed in CSS – Electricity</v>
      </c>
      <c r="D108" s="1133"/>
      <c r="E108" s="1095" t="str" cm="1">
        <f t="array" aca="1" ref="E108" ca="1">IF(B108="","",HYPERLINK("#"&amp;CELL("address",INDEX('List of Test Cases'!B$2:B$414,MATCH(B108,'List of Test Cases'!B$2:B$414,0))),"Click to See Test Cases"))</f>
        <v>Click to See Test Cases</v>
      </c>
      <c r="F108" s="1206" t="s">
        <v>814</v>
      </c>
      <c r="G108" s="403" t="s">
        <v>929</v>
      </c>
      <c r="H108" s="1096" t="str">
        <f>IF(G108="","",IFERROR(IF(MATCH(G108,'List of Test Cases'!E78:E604,0)&gt;0,HYPERLINK("#'"&amp;G108&amp;"'!A1","Click to view Script")),HYPERLINK("#'"&amp;G108&amp;"-GAIN'!A1","Click to view Script")))</f>
        <v>Click to view Script</v>
      </c>
      <c r="I108" s="1073" t="str" cm="1">
        <f t="array" aca="1" ref="I108" ca="1">IFERROR(INDIRECT("'"&amp;G108&amp;"'!$c$2"),INDIRECT("'"&amp;G108&amp;IF(L108="Losing Only","-LOSE'!$c$2","-GAIN'!$c$2")))</f>
        <v>DC - Switch Request Confirmed in CSS - Electricity</v>
      </c>
      <c r="J108" s="1087" t="s">
        <v>280</v>
      </c>
      <c r="K108" s="1097" t="str">
        <f t="shared" si="4"/>
        <v>NA</v>
      </c>
      <c r="L108" s="497"/>
      <c r="M108" s="837" t="s">
        <v>804</v>
      </c>
      <c r="N108" s="837" t="s">
        <v>805</v>
      </c>
      <c r="O108" s="837" t="s">
        <v>805</v>
      </c>
      <c r="P108" s="857" t="s">
        <v>804</v>
      </c>
      <c r="Q108" s="857" t="s">
        <v>804</v>
      </c>
      <c r="R108" s="857" t="s">
        <v>804</v>
      </c>
      <c r="S108" s="837" t="s">
        <v>805</v>
      </c>
      <c r="T108" s="837" t="s">
        <v>805</v>
      </c>
      <c r="U108" s="837" t="s">
        <v>805</v>
      </c>
      <c r="V108" s="837" t="s">
        <v>804</v>
      </c>
      <c r="W108" s="837" t="s">
        <v>804</v>
      </c>
      <c r="X108" s="837" t="s">
        <v>804</v>
      </c>
      <c r="Y108" s="837" t="s">
        <v>804</v>
      </c>
      <c r="Z108" s="837" t="s">
        <v>805</v>
      </c>
      <c r="AA108" s="837" t="s">
        <v>804</v>
      </c>
      <c r="AB108" s="837" t="s">
        <v>804</v>
      </c>
      <c r="AC108" s="837" t="s">
        <v>804</v>
      </c>
    </row>
    <row r="109" spans="1:30" ht="24.8" thickBot="1" x14ac:dyDescent="0.35">
      <c r="A109" s="1089" t="s">
        <v>930</v>
      </c>
      <c r="B109" s="1082" t="s">
        <v>931</v>
      </c>
      <c r="C109" s="1098" t="str">
        <f t="shared" si="5"/>
        <v>ET-DC002 - DC - Switch Request Secured Active – Electricity</v>
      </c>
      <c r="D109" s="1134"/>
      <c r="E109" s="858" t="str" cm="1">
        <f t="array" aca="1" ref="E109" ca="1">IF(B109="","",HYPERLINK("#"&amp;CELL("address",INDEX('List of Test Cases'!B$2:B$414,MATCH(B109,'List of Test Cases'!B$2:B$414,0))),"Click to See Test Cases"))</f>
        <v>Click to See Test Cases</v>
      </c>
      <c r="F109" s="1212"/>
      <c r="G109" s="1084" t="s">
        <v>932</v>
      </c>
      <c r="H109" s="859" t="str">
        <f>IF(G109="","",IFERROR(IF(MATCH(G109,'List of Test Cases'!E79:E605,0)&gt;0,HYPERLINK("#'"&amp;G109&amp;"'!A1","Click to view Script")),HYPERLINK("#'"&amp;G109&amp;"-GAIN'!A1","Click to view Script")))</f>
        <v>Click to view Script</v>
      </c>
      <c r="I109" s="860" t="str" cm="1">
        <f t="array" aca="1" ref="I109" ca="1">IFERROR(INDIRECT("'"&amp;G109&amp;"'!$c$2"),INDIRECT("'"&amp;G109&amp;IF(L109="Losing Only","-LOSE'!$c$2","-GAIN'!$c$2")))</f>
        <v>DC  - Switch Request Secured Active - Electricity</v>
      </c>
      <c r="J109" s="863" t="s">
        <v>280</v>
      </c>
      <c r="K109" s="836" t="str">
        <f t="shared" si="4"/>
        <v>NA</v>
      </c>
      <c r="L109" s="861"/>
      <c r="M109" s="836" t="s">
        <v>804</v>
      </c>
      <c r="N109" s="836" t="s">
        <v>805</v>
      </c>
      <c r="O109" s="836" t="s">
        <v>805</v>
      </c>
      <c r="P109" s="864" t="s">
        <v>804</v>
      </c>
      <c r="Q109" s="864" t="s">
        <v>804</v>
      </c>
      <c r="R109" s="864" t="s">
        <v>804</v>
      </c>
      <c r="S109" s="836" t="s">
        <v>805</v>
      </c>
      <c r="T109" s="836" t="s">
        <v>805</v>
      </c>
      <c r="U109" s="836" t="s">
        <v>805</v>
      </c>
      <c r="V109" s="836" t="s">
        <v>804</v>
      </c>
      <c r="W109" s="836" t="s">
        <v>804</v>
      </c>
      <c r="X109" s="836" t="s">
        <v>804</v>
      </c>
      <c r="Y109" s="836" t="s">
        <v>804</v>
      </c>
      <c r="Z109" s="836" t="s">
        <v>805</v>
      </c>
      <c r="AA109" s="836" t="s">
        <v>804</v>
      </c>
      <c r="AB109" s="836" t="s">
        <v>804</v>
      </c>
      <c r="AC109" s="836" t="s">
        <v>804</v>
      </c>
    </row>
    <row r="110" spans="1:30" ht="24.8" thickBot="1" x14ac:dyDescent="0.35">
      <c r="A110" s="1094" t="s">
        <v>933</v>
      </c>
      <c r="B110" s="1069" t="s">
        <v>934</v>
      </c>
      <c r="C110" s="1104" t="str">
        <f t="shared" si="5"/>
        <v>ET-DA001 - DA - Switch Request Confirmed in CSS - Electricity</v>
      </c>
      <c r="D110" s="1133"/>
      <c r="E110" s="1095" t="str" cm="1">
        <f t="array" aca="1" ref="E110" ca="1">IF(B110="","",HYPERLINK("#"&amp;CELL("address",INDEX('List of Test Cases'!B$2:B$414,MATCH(B110,'List of Test Cases'!B$2:B$414,0))),"Click to See Test Cases"))</f>
        <v>Click to See Test Cases</v>
      </c>
      <c r="F110" s="1206" t="s">
        <v>814</v>
      </c>
      <c r="G110" s="403" t="s">
        <v>935</v>
      </c>
      <c r="H110" s="1096" t="str">
        <f>IF(G110="","",IFERROR(IF(MATCH(G110,'List of Test Cases'!E80:E606,0)&gt;0,HYPERLINK("#'"&amp;G110&amp;"'!A1","Click to view Script")),HYPERLINK("#'"&amp;G110&amp;"-GAIN'!A1","Click to view Script")))</f>
        <v>Click to view Script</v>
      </c>
      <c r="I110" s="1073" t="str" cm="1">
        <f t="array" aca="1" ref="I110" ca="1">IFERROR(INDIRECT("'"&amp;G110&amp;"'!$c$2"),INDIRECT("'"&amp;G110&amp;IF(L110="Losing Only","-LOSE'!$c$2","-GAIN'!$c$2")))</f>
        <v>DA - Switch Request Confirmed in CSS - Electricity</v>
      </c>
      <c r="J110" s="1087" t="s">
        <v>280</v>
      </c>
      <c r="K110" s="1097" t="str">
        <f t="shared" si="4"/>
        <v>NA</v>
      </c>
      <c r="L110" s="497"/>
      <c r="M110" s="837" t="s">
        <v>804</v>
      </c>
      <c r="N110" s="837" t="s">
        <v>805</v>
      </c>
      <c r="O110" s="837" t="s">
        <v>805</v>
      </c>
      <c r="P110" s="857" t="s">
        <v>804</v>
      </c>
      <c r="Q110" s="857" t="s">
        <v>804</v>
      </c>
      <c r="R110" s="857" t="s">
        <v>804</v>
      </c>
      <c r="S110" s="837" t="s">
        <v>805</v>
      </c>
      <c r="T110" s="837" t="s">
        <v>805</v>
      </c>
      <c r="U110" s="837" t="s">
        <v>805</v>
      </c>
      <c r="V110" s="837" t="s">
        <v>804</v>
      </c>
      <c r="W110" s="837" t="s">
        <v>804</v>
      </c>
      <c r="X110" s="837" t="s">
        <v>804</v>
      </c>
      <c r="Y110" s="837" t="s">
        <v>804</v>
      </c>
      <c r="Z110" s="837" t="s">
        <v>805</v>
      </c>
      <c r="AA110" s="837" t="s">
        <v>804</v>
      </c>
      <c r="AB110" s="837" t="s">
        <v>804</v>
      </c>
      <c r="AC110" s="837" t="s">
        <v>804</v>
      </c>
    </row>
    <row r="111" spans="1:30" ht="24.8" thickBot="1" x14ac:dyDescent="0.35">
      <c r="A111" s="1089" t="s">
        <v>936</v>
      </c>
      <c r="B111" s="1082" t="s">
        <v>937</v>
      </c>
      <c r="C111" s="1098" t="str">
        <f t="shared" si="5"/>
        <v>ET-DA002 - DA - Switch Request Secured Active - Electricity</v>
      </c>
      <c r="D111" s="1134"/>
      <c r="E111" s="858" t="str" cm="1">
        <f t="array" aca="1" ref="E111" ca="1">IF(B111="","",HYPERLINK("#"&amp;CELL("address",INDEX('List of Test Cases'!B$2:B$414,MATCH(B111,'List of Test Cases'!B$2:B$414,0))),"Click to See Test Cases"))</f>
        <v>Click to See Test Cases</v>
      </c>
      <c r="F111" s="1212"/>
      <c r="G111" s="1084" t="s">
        <v>938</v>
      </c>
      <c r="H111" s="859" t="str">
        <f>IF(G111="","",IFERROR(IF(MATCH(G111,'List of Test Cases'!E81:E607,0)&gt;0,HYPERLINK("#'"&amp;G111&amp;"'!A1","Click to view Script")),HYPERLINK("#'"&amp;G111&amp;"-GAIN'!A1","Click to view Script")))</f>
        <v>Click to view Script</v>
      </c>
      <c r="I111" s="860" t="str" cm="1">
        <f t="array" aca="1" ref="I111" ca="1">IFERROR(INDIRECT("'"&amp;G111&amp;"'!$c$2"),INDIRECT("'"&amp;G111&amp;IF(L111="Losing Only","-LOSE'!$c$2","-GAIN'!$c$2")))</f>
        <v>DC  - Switch Request Secured Active - Electricity</v>
      </c>
      <c r="J111" s="863" t="s">
        <v>280</v>
      </c>
      <c r="K111" s="836" t="str">
        <f t="shared" si="4"/>
        <v>NA</v>
      </c>
      <c r="L111" s="861"/>
      <c r="M111" s="836" t="s">
        <v>804</v>
      </c>
      <c r="N111" s="836" t="s">
        <v>805</v>
      </c>
      <c r="O111" s="836" t="s">
        <v>805</v>
      </c>
      <c r="P111" s="864" t="s">
        <v>804</v>
      </c>
      <c r="Q111" s="864" t="s">
        <v>804</v>
      </c>
      <c r="R111" s="864" t="s">
        <v>804</v>
      </c>
      <c r="S111" s="836" t="s">
        <v>805</v>
      </c>
      <c r="T111" s="836" t="s">
        <v>805</v>
      </c>
      <c r="U111" s="836" t="s">
        <v>805</v>
      </c>
      <c r="V111" s="836" t="s">
        <v>804</v>
      </c>
      <c r="W111" s="836" t="s">
        <v>804</v>
      </c>
      <c r="X111" s="836" t="s">
        <v>804</v>
      </c>
      <c r="Y111" s="836" t="s">
        <v>804</v>
      </c>
      <c r="Z111" s="836" t="s">
        <v>805</v>
      </c>
      <c r="AA111" s="836" t="s">
        <v>804</v>
      </c>
      <c r="AB111" s="836" t="s">
        <v>804</v>
      </c>
      <c r="AC111" s="836" t="s">
        <v>804</v>
      </c>
    </row>
    <row r="112" spans="1:30" x14ac:dyDescent="0.3">
      <c r="A112" s="497"/>
      <c r="B112" s="874"/>
      <c r="C112" s="1104"/>
      <c r="D112" s="1121"/>
      <c r="E112" s="837"/>
      <c r="F112" s="837"/>
      <c r="G112" s="873"/>
      <c r="H112" s="873"/>
      <c r="I112" s="855"/>
      <c r="J112" s="837"/>
      <c r="K112" s="837"/>
      <c r="L112" s="497"/>
      <c r="M112" s="837"/>
      <c r="N112" s="837"/>
      <c r="O112" s="837"/>
      <c r="P112" s="837"/>
      <c r="Q112" s="837"/>
      <c r="R112" s="837"/>
      <c r="S112" s="837"/>
      <c r="T112" s="837"/>
      <c r="U112" s="837"/>
      <c r="V112" s="837"/>
      <c r="W112" s="837"/>
      <c r="X112" s="837"/>
      <c r="Y112" s="837"/>
      <c r="Z112" s="837"/>
      <c r="AA112" s="837"/>
      <c r="AB112" s="837"/>
      <c r="AC112" s="837"/>
    </row>
    <row r="113" spans="1:29" x14ac:dyDescent="0.3">
      <c r="A113" s="2"/>
      <c r="B113" s="459"/>
      <c r="C113" s="260"/>
      <c r="D113" s="260"/>
      <c r="E113" s="279"/>
      <c r="F113" s="279"/>
      <c r="G113" s="285"/>
      <c r="H113" s="285"/>
      <c r="I113" s="3"/>
      <c r="J113" s="279"/>
      <c r="K113" s="279"/>
      <c r="L113" s="2"/>
      <c r="M113" s="279"/>
      <c r="N113" s="279"/>
      <c r="O113" s="279"/>
      <c r="P113" s="279"/>
      <c r="Q113" s="279"/>
      <c r="R113" s="279"/>
      <c r="S113" s="279"/>
      <c r="T113" s="279"/>
      <c r="U113" s="279"/>
      <c r="V113" s="279"/>
      <c r="W113" s="279"/>
      <c r="X113" s="279"/>
      <c r="Y113" s="279"/>
      <c r="Z113" s="279"/>
      <c r="AA113" s="279"/>
      <c r="AB113" s="279"/>
      <c r="AC113" s="279"/>
    </row>
    <row r="114" spans="1:29" x14ac:dyDescent="0.3">
      <c r="A114" s="2"/>
      <c r="B114" s="459"/>
      <c r="C114" s="260"/>
      <c r="D114" s="260"/>
      <c r="E114" s="279"/>
      <c r="F114" s="279"/>
      <c r="G114" s="285"/>
      <c r="H114" s="285"/>
      <c r="I114" s="3"/>
      <c r="J114" s="279"/>
      <c r="K114" s="279"/>
      <c r="L114" s="2"/>
      <c r="M114" s="279"/>
      <c r="N114" s="279"/>
      <c r="O114" s="279"/>
      <c r="P114" s="279"/>
      <c r="Q114" s="279"/>
      <c r="R114" s="279"/>
      <c r="S114" s="279"/>
      <c r="T114" s="279"/>
      <c r="U114" s="279"/>
      <c r="V114" s="279"/>
      <c r="W114" s="279"/>
      <c r="X114" s="279"/>
      <c r="Y114" s="279"/>
      <c r="Z114" s="279"/>
      <c r="AA114" s="279"/>
      <c r="AB114" s="279"/>
      <c r="AC114" s="279"/>
    </row>
    <row r="115" spans="1:29" x14ac:dyDescent="0.3">
      <c r="A115" s="2"/>
      <c r="B115" s="459"/>
      <c r="C115" s="260"/>
      <c r="D115" s="260"/>
      <c r="E115" s="279"/>
      <c r="F115" s="279"/>
      <c r="G115" s="285"/>
      <c r="H115" s="285"/>
      <c r="I115" s="3"/>
      <c r="J115" s="279"/>
      <c r="K115" s="279"/>
      <c r="L115" s="2"/>
      <c r="M115" s="279"/>
      <c r="N115" s="279"/>
      <c r="O115" s="279"/>
      <c r="P115" s="279"/>
      <c r="Q115" s="279"/>
      <c r="R115" s="279"/>
      <c r="S115" s="279"/>
      <c r="T115" s="279"/>
      <c r="U115" s="279"/>
      <c r="V115" s="279"/>
      <c r="W115" s="279"/>
      <c r="X115" s="279"/>
      <c r="Y115" s="279"/>
      <c r="Z115" s="279"/>
      <c r="AA115" s="279"/>
      <c r="AB115" s="279"/>
      <c r="AC115" s="279"/>
    </row>
    <row r="116" spans="1:29" x14ac:dyDescent="0.3">
      <c r="A116" s="2"/>
      <c r="B116" s="459"/>
      <c r="C116" s="260"/>
      <c r="D116" s="260"/>
      <c r="E116" s="279"/>
      <c r="F116" s="279"/>
      <c r="G116" s="285"/>
      <c r="H116" s="285"/>
      <c r="I116" s="3"/>
      <c r="J116" s="279"/>
      <c r="K116" s="279"/>
      <c r="L116" s="2"/>
      <c r="M116" s="279"/>
      <c r="N116" s="279"/>
      <c r="O116" s="279"/>
      <c r="P116" s="279"/>
      <c r="Q116" s="279"/>
      <c r="R116" s="279"/>
      <c r="S116" s="279"/>
      <c r="T116" s="279"/>
      <c r="U116" s="279"/>
      <c r="V116" s="279"/>
      <c r="W116" s="279"/>
      <c r="X116" s="279"/>
      <c r="Y116" s="279"/>
      <c r="Z116" s="279"/>
      <c r="AA116" s="279"/>
      <c r="AB116" s="279"/>
      <c r="AC116" s="279"/>
    </row>
    <row r="117" spans="1:29" x14ac:dyDescent="0.3">
      <c r="A117" s="2"/>
      <c r="B117" s="459"/>
      <c r="C117" s="260"/>
      <c r="D117" s="260"/>
      <c r="E117" s="279"/>
      <c r="F117" s="279"/>
      <c r="G117" s="285"/>
      <c r="H117" s="285"/>
      <c r="I117" s="3"/>
      <c r="J117" s="279"/>
      <c r="K117" s="279"/>
      <c r="L117" s="2"/>
      <c r="M117" s="279"/>
      <c r="N117" s="279"/>
      <c r="O117" s="279"/>
      <c r="P117" s="279"/>
      <c r="Q117" s="279"/>
      <c r="R117" s="279"/>
      <c r="S117" s="279"/>
      <c r="T117" s="279"/>
      <c r="U117" s="279"/>
      <c r="V117" s="279"/>
      <c r="W117" s="279"/>
      <c r="X117" s="279"/>
      <c r="Y117" s="279"/>
      <c r="Z117" s="279"/>
      <c r="AA117" s="279"/>
      <c r="AB117" s="279"/>
      <c r="AC117" s="279"/>
    </row>
    <row r="118" spans="1:29" x14ac:dyDescent="0.3">
      <c r="A118" s="2"/>
      <c r="B118" s="459"/>
      <c r="C118" s="260"/>
      <c r="D118" s="260"/>
      <c r="E118" s="279"/>
      <c r="F118" s="279"/>
      <c r="G118" s="285"/>
      <c r="H118" s="285"/>
      <c r="I118" s="3"/>
      <c r="J118" s="279"/>
      <c r="K118" s="279"/>
      <c r="L118" s="2"/>
      <c r="M118" s="279"/>
      <c r="N118" s="279"/>
      <c r="O118" s="279"/>
      <c r="P118" s="279"/>
      <c r="Q118" s="279"/>
      <c r="R118" s="279"/>
      <c r="S118" s="279"/>
      <c r="T118" s="279"/>
      <c r="U118" s="279"/>
      <c r="V118" s="279"/>
      <c r="W118" s="279"/>
      <c r="X118" s="279"/>
      <c r="Y118" s="279"/>
      <c r="Z118" s="279"/>
      <c r="AA118" s="279"/>
      <c r="AB118" s="279"/>
      <c r="AC118" s="279"/>
    </row>
    <row r="119" spans="1:29" x14ac:dyDescent="0.3">
      <c r="A119" s="2"/>
      <c r="B119" s="459"/>
      <c r="C119" s="260"/>
      <c r="D119" s="260"/>
      <c r="E119" s="279"/>
      <c r="F119" s="279"/>
      <c r="G119" s="285"/>
      <c r="H119" s="285"/>
      <c r="I119" s="3"/>
      <c r="J119" s="279"/>
      <c r="K119" s="279"/>
      <c r="L119" s="2"/>
      <c r="M119" s="279"/>
      <c r="N119" s="279"/>
      <c r="O119" s="279"/>
      <c r="P119" s="279"/>
      <c r="Q119" s="279"/>
      <c r="R119" s="279"/>
      <c r="S119" s="279"/>
      <c r="T119" s="279"/>
      <c r="U119" s="279"/>
      <c r="V119" s="279"/>
      <c r="W119" s="279"/>
      <c r="X119" s="279"/>
      <c r="Y119" s="279"/>
      <c r="Z119" s="279"/>
      <c r="AA119" s="279"/>
      <c r="AB119" s="279"/>
      <c r="AC119" s="279"/>
    </row>
    <row r="120" spans="1:29" x14ac:dyDescent="0.3">
      <c r="A120" s="2"/>
      <c r="B120" s="459"/>
      <c r="C120" s="260"/>
      <c r="D120" s="260"/>
      <c r="E120" s="279"/>
      <c r="F120" s="279"/>
      <c r="G120" s="285"/>
      <c r="H120" s="285"/>
      <c r="I120" s="3"/>
      <c r="J120" s="279"/>
      <c r="K120" s="279"/>
      <c r="L120" s="2"/>
      <c r="M120" s="279"/>
      <c r="N120" s="279"/>
      <c r="O120" s="279"/>
      <c r="P120" s="279"/>
      <c r="Q120" s="279"/>
      <c r="R120" s="279"/>
      <c r="S120" s="279"/>
      <c r="T120" s="279"/>
      <c r="U120" s="279"/>
      <c r="V120" s="279"/>
      <c r="W120" s="279"/>
      <c r="X120" s="279"/>
      <c r="Y120" s="279"/>
      <c r="Z120" s="279"/>
      <c r="AA120" s="279"/>
      <c r="AB120" s="279"/>
      <c r="AC120" s="279"/>
    </row>
    <row r="121" spans="1:29" x14ac:dyDescent="0.3">
      <c r="A121" s="2"/>
      <c r="B121" s="459"/>
      <c r="C121" s="260"/>
      <c r="D121" s="260"/>
      <c r="E121" s="279"/>
      <c r="F121" s="279"/>
      <c r="G121" s="285"/>
      <c r="H121" s="285"/>
      <c r="I121" s="3"/>
      <c r="J121" s="279"/>
      <c r="K121" s="279"/>
      <c r="L121" s="2"/>
      <c r="M121" s="279"/>
      <c r="N121" s="279"/>
      <c r="O121" s="279"/>
      <c r="P121" s="279"/>
      <c r="Q121" s="279"/>
      <c r="R121" s="279"/>
      <c r="S121" s="279"/>
      <c r="T121" s="279"/>
      <c r="U121" s="279"/>
      <c r="V121" s="279"/>
      <c r="W121" s="279"/>
      <c r="X121" s="279"/>
      <c r="Y121" s="279"/>
      <c r="Z121" s="279"/>
      <c r="AA121" s="279"/>
      <c r="AB121" s="279"/>
      <c r="AC121" s="279"/>
    </row>
    <row r="122" spans="1:29" x14ac:dyDescent="0.3">
      <c r="A122" s="2"/>
      <c r="B122" s="459"/>
      <c r="C122" s="260"/>
      <c r="D122" s="260"/>
      <c r="E122" s="279"/>
      <c r="F122" s="279"/>
      <c r="G122" s="285"/>
      <c r="H122" s="285"/>
      <c r="I122" s="3"/>
      <c r="J122" s="279"/>
      <c r="K122" s="279"/>
      <c r="L122" s="2"/>
      <c r="M122" s="279"/>
      <c r="N122" s="279"/>
      <c r="O122" s="279"/>
      <c r="P122" s="279"/>
      <c r="Q122" s="279"/>
      <c r="R122" s="279"/>
      <c r="S122" s="279"/>
      <c r="T122" s="279"/>
      <c r="U122" s="279"/>
      <c r="V122" s="279"/>
      <c r="W122" s="279"/>
      <c r="X122" s="279"/>
      <c r="Y122" s="279"/>
      <c r="Z122" s="279"/>
      <c r="AA122" s="279"/>
      <c r="AB122" s="279"/>
      <c r="AC122" s="279"/>
    </row>
    <row r="123" spans="1:29" x14ac:dyDescent="0.3">
      <c r="A123" s="2"/>
      <c r="B123" s="459"/>
      <c r="C123" s="260"/>
      <c r="D123" s="260"/>
      <c r="E123" s="279"/>
      <c r="F123" s="279"/>
      <c r="G123" s="285"/>
      <c r="H123" s="285"/>
      <c r="I123" s="3"/>
      <c r="J123" s="279"/>
      <c r="K123" s="279"/>
      <c r="L123" s="2"/>
      <c r="M123" s="279"/>
      <c r="N123" s="279"/>
      <c r="O123" s="279"/>
      <c r="P123" s="279"/>
      <c r="Q123" s="279"/>
      <c r="R123" s="279"/>
      <c r="S123" s="279"/>
      <c r="T123" s="279"/>
      <c r="U123" s="279"/>
      <c r="V123" s="279"/>
      <c r="W123" s="279"/>
      <c r="X123" s="279"/>
      <c r="Y123" s="279"/>
      <c r="Z123" s="279"/>
      <c r="AA123" s="279"/>
      <c r="AB123" s="279"/>
      <c r="AC123" s="279"/>
    </row>
    <row r="124" spans="1:29" x14ac:dyDescent="0.3">
      <c r="A124" s="2"/>
      <c r="B124" s="459"/>
      <c r="C124" s="260"/>
      <c r="D124" s="260"/>
      <c r="E124" s="279"/>
      <c r="F124" s="279"/>
      <c r="G124" s="285"/>
      <c r="H124" s="285"/>
      <c r="I124" s="3"/>
      <c r="J124" s="279"/>
      <c r="K124" s="279"/>
      <c r="L124" s="2"/>
      <c r="M124" s="279"/>
      <c r="N124" s="279"/>
      <c r="O124" s="279"/>
      <c r="P124" s="279"/>
      <c r="Q124" s="279"/>
      <c r="R124" s="279"/>
      <c r="S124" s="279"/>
      <c r="T124" s="279"/>
      <c r="U124" s="279"/>
      <c r="V124" s="279"/>
      <c r="W124" s="279"/>
      <c r="X124" s="279"/>
      <c r="Y124" s="279"/>
      <c r="Z124" s="279"/>
      <c r="AA124" s="279"/>
      <c r="AB124" s="279"/>
      <c r="AC124" s="279"/>
    </row>
    <row r="125" spans="1:29" x14ac:dyDescent="0.3">
      <c r="A125" s="2"/>
      <c r="B125" s="459"/>
      <c r="C125" s="260"/>
      <c r="D125" s="260"/>
      <c r="E125" s="279"/>
      <c r="F125" s="279"/>
      <c r="G125" s="285"/>
      <c r="H125" s="285"/>
      <c r="I125" s="3"/>
      <c r="J125" s="279"/>
      <c r="K125" s="279"/>
      <c r="L125" s="2"/>
      <c r="M125" s="279"/>
      <c r="N125" s="279"/>
      <c r="O125" s="279"/>
      <c r="P125" s="279"/>
      <c r="Q125" s="279"/>
      <c r="R125" s="279"/>
      <c r="S125" s="279"/>
      <c r="T125" s="279"/>
      <c r="U125" s="279"/>
      <c r="V125" s="279"/>
      <c r="W125" s="279"/>
      <c r="X125" s="279"/>
      <c r="Y125" s="279"/>
      <c r="Z125" s="279"/>
      <c r="AA125" s="279"/>
      <c r="AB125" s="279"/>
      <c r="AC125" s="279"/>
    </row>
    <row r="126" spans="1:29" x14ac:dyDescent="0.3">
      <c r="A126" s="2"/>
      <c r="B126" s="459"/>
      <c r="C126" s="260"/>
      <c r="D126" s="260"/>
      <c r="E126" s="279"/>
      <c r="F126" s="279"/>
      <c r="G126" s="285"/>
      <c r="H126" s="285"/>
      <c r="I126" s="3"/>
      <c r="J126" s="279"/>
      <c r="K126" s="279"/>
      <c r="L126" s="2"/>
      <c r="M126" s="279"/>
      <c r="N126" s="279"/>
      <c r="O126" s="279"/>
      <c r="P126" s="279"/>
      <c r="Q126" s="279"/>
      <c r="R126" s="279"/>
      <c r="S126" s="279"/>
      <c r="T126" s="279"/>
      <c r="U126" s="279"/>
      <c r="V126" s="279"/>
      <c r="W126" s="279"/>
      <c r="X126" s="279"/>
      <c r="Y126" s="279"/>
      <c r="Z126" s="279"/>
      <c r="AA126" s="279"/>
      <c r="AB126" s="279"/>
      <c r="AC126" s="279"/>
    </row>
    <row r="127" spans="1:29" x14ac:dyDescent="0.3">
      <c r="A127" s="2"/>
      <c r="B127" s="459"/>
      <c r="C127" s="260"/>
      <c r="D127" s="260"/>
      <c r="E127" s="279"/>
      <c r="F127" s="279"/>
      <c r="G127" s="285"/>
      <c r="H127" s="285"/>
      <c r="I127" s="3"/>
      <c r="J127" s="279"/>
      <c r="K127" s="279"/>
      <c r="L127" s="2"/>
      <c r="M127" s="279"/>
      <c r="N127" s="279"/>
      <c r="O127" s="279"/>
      <c r="P127" s="279"/>
      <c r="Q127" s="279"/>
      <c r="R127" s="279"/>
      <c r="S127" s="279"/>
      <c r="T127" s="279"/>
      <c r="U127" s="279"/>
      <c r="V127" s="279"/>
      <c r="W127" s="279"/>
      <c r="X127" s="279"/>
      <c r="Y127" s="279"/>
      <c r="Z127" s="279"/>
      <c r="AA127" s="279"/>
      <c r="AB127" s="279"/>
      <c r="AC127" s="279"/>
    </row>
    <row r="128" spans="1:29" x14ac:dyDescent="0.25">
      <c r="A128" s="2"/>
      <c r="B128" s="459"/>
      <c r="C128" s="260"/>
      <c r="D128" s="260"/>
      <c r="E128" s="279"/>
      <c r="F128" s="279"/>
      <c r="G128" s="286"/>
      <c r="H128" s="286"/>
      <c r="I128" s="833"/>
      <c r="J128" s="279"/>
      <c r="K128" s="279"/>
      <c r="L128" s="2"/>
      <c r="M128" s="279"/>
      <c r="N128" s="279"/>
      <c r="O128" s="279"/>
      <c r="P128" s="279"/>
      <c r="Q128" s="279"/>
      <c r="R128" s="279"/>
      <c r="S128" s="279"/>
      <c r="T128" s="279"/>
      <c r="U128" s="279"/>
      <c r="V128" s="279"/>
      <c r="W128" s="279"/>
      <c r="X128" s="279"/>
      <c r="Y128" s="279"/>
      <c r="Z128" s="279"/>
      <c r="AA128" s="279"/>
      <c r="AB128" s="279"/>
      <c r="AC128" s="279"/>
    </row>
    <row r="129" spans="1:29" x14ac:dyDescent="0.3">
      <c r="A129" s="2"/>
      <c r="B129" s="459"/>
      <c r="C129" s="260"/>
      <c r="D129" s="260"/>
      <c r="E129" s="279"/>
      <c r="F129" s="279"/>
      <c r="G129" s="285"/>
      <c r="H129" s="285"/>
      <c r="I129" s="833"/>
      <c r="J129" s="279"/>
      <c r="K129" s="279"/>
      <c r="L129" s="2"/>
      <c r="M129" s="279"/>
      <c r="N129" s="279"/>
      <c r="O129" s="279"/>
      <c r="P129" s="279"/>
      <c r="Q129" s="279"/>
      <c r="R129" s="279"/>
      <c r="S129" s="279"/>
      <c r="T129" s="279"/>
      <c r="U129" s="279"/>
      <c r="V129" s="279"/>
      <c r="W129" s="279"/>
      <c r="X129" s="279"/>
      <c r="Y129" s="279"/>
      <c r="Z129" s="279"/>
      <c r="AA129" s="279"/>
      <c r="AB129" s="279"/>
      <c r="AC129" s="279"/>
    </row>
    <row r="130" spans="1:29" x14ac:dyDescent="0.3">
      <c r="A130" s="2"/>
      <c r="B130" s="459"/>
      <c r="C130" s="260"/>
      <c r="D130" s="260"/>
      <c r="E130" s="279"/>
      <c r="F130" s="279"/>
      <c r="G130" s="285"/>
      <c r="H130" s="285"/>
      <c r="I130" s="3"/>
      <c r="J130" s="279"/>
      <c r="K130" s="279"/>
      <c r="L130" s="2"/>
      <c r="M130" s="279"/>
      <c r="N130" s="279"/>
      <c r="O130" s="279"/>
      <c r="P130" s="279"/>
      <c r="Q130" s="279"/>
      <c r="R130" s="279"/>
      <c r="S130" s="279"/>
      <c r="T130" s="279"/>
      <c r="U130" s="279"/>
      <c r="V130" s="279"/>
      <c r="W130" s="279"/>
      <c r="X130" s="279"/>
      <c r="Y130" s="279"/>
      <c r="Z130" s="279"/>
      <c r="AA130" s="279"/>
      <c r="AB130" s="279"/>
      <c r="AC130" s="279"/>
    </row>
    <row r="131" spans="1:29" x14ac:dyDescent="0.3">
      <c r="A131" s="2"/>
      <c r="B131" s="459"/>
      <c r="C131" s="260"/>
      <c r="D131" s="260"/>
      <c r="E131" s="279"/>
      <c r="F131" s="279"/>
      <c r="G131" s="285"/>
      <c r="H131" s="285"/>
      <c r="I131" s="3"/>
      <c r="J131" s="279"/>
      <c r="K131" s="279"/>
      <c r="L131" s="2"/>
      <c r="M131" s="279"/>
      <c r="N131" s="279"/>
      <c r="O131" s="279"/>
      <c r="P131" s="279"/>
      <c r="Q131" s="279"/>
      <c r="R131" s="279"/>
      <c r="S131" s="279"/>
      <c r="T131" s="279"/>
      <c r="U131" s="279"/>
      <c r="V131" s="279"/>
      <c r="W131" s="279"/>
      <c r="X131" s="279"/>
      <c r="Y131" s="279"/>
      <c r="Z131" s="279"/>
      <c r="AA131" s="279"/>
      <c r="AB131" s="279"/>
      <c r="AC131" s="279"/>
    </row>
    <row r="132" spans="1:29" ht="15" customHeight="1" x14ac:dyDescent="0.3">
      <c r="A132" s="259"/>
      <c r="B132" s="546"/>
      <c r="C132" s="259"/>
      <c r="D132" s="259"/>
      <c r="E132" s="281"/>
      <c r="F132" s="281"/>
      <c r="G132" s="285"/>
      <c r="H132" s="285"/>
      <c r="I132" s="259"/>
      <c r="J132" s="279"/>
      <c r="K132" s="279"/>
      <c r="L132" s="256"/>
      <c r="M132" s="279"/>
      <c r="N132" s="279"/>
      <c r="O132" s="279"/>
      <c r="P132" s="279"/>
      <c r="Q132" s="279"/>
      <c r="R132" s="279"/>
      <c r="S132" s="279"/>
      <c r="T132" s="279"/>
      <c r="U132" s="279"/>
      <c r="V132" s="279"/>
      <c r="W132" s="279"/>
      <c r="X132" s="279"/>
      <c r="Y132" s="279"/>
      <c r="Z132" s="279"/>
      <c r="AA132" s="279"/>
      <c r="AB132" s="279"/>
      <c r="AC132" s="279"/>
    </row>
    <row r="133" spans="1:29" x14ac:dyDescent="0.3">
      <c r="A133" s="259"/>
      <c r="B133" s="546"/>
      <c r="C133" s="259"/>
      <c r="D133" s="259"/>
      <c r="E133" s="281"/>
      <c r="F133" s="281"/>
      <c r="G133" s="285"/>
      <c r="H133" s="285"/>
      <c r="I133" s="259"/>
      <c r="J133" s="279"/>
      <c r="K133" s="279"/>
      <c r="L133" s="256"/>
      <c r="M133" s="279"/>
      <c r="N133" s="279"/>
      <c r="O133" s="279"/>
      <c r="P133" s="279"/>
      <c r="Q133" s="279"/>
      <c r="R133" s="279"/>
      <c r="S133" s="279"/>
      <c r="T133" s="279"/>
      <c r="U133" s="279"/>
      <c r="V133" s="279"/>
      <c r="W133" s="279"/>
      <c r="X133" s="279"/>
      <c r="Y133" s="279"/>
      <c r="Z133" s="279"/>
      <c r="AA133" s="279"/>
      <c r="AB133" s="279"/>
      <c r="AC133" s="279"/>
    </row>
    <row r="134" spans="1:29" ht="15.7" customHeight="1" x14ac:dyDescent="0.3">
      <c r="A134" s="259"/>
      <c r="B134" s="546"/>
      <c r="C134" s="259"/>
      <c r="D134" s="259"/>
      <c r="E134" s="281"/>
      <c r="F134" s="281"/>
      <c r="G134" s="285"/>
      <c r="H134" s="285"/>
      <c r="I134" s="259"/>
      <c r="J134" s="279"/>
      <c r="K134" s="279"/>
      <c r="L134" s="256"/>
      <c r="M134" s="279"/>
      <c r="N134" s="279"/>
      <c r="O134" s="279"/>
      <c r="P134" s="279"/>
      <c r="Q134" s="279"/>
      <c r="R134" s="279"/>
      <c r="S134" s="279"/>
      <c r="T134" s="279"/>
      <c r="U134" s="279"/>
      <c r="V134" s="279"/>
      <c r="W134" s="279"/>
      <c r="X134" s="279"/>
      <c r="Y134" s="279"/>
      <c r="Z134" s="279"/>
      <c r="AA134" s="279"/>
      <c r="AB134" s="279"/>
      <c r="AC134" s="279"/>
    </row>
    <row r="135" spans="1:29" x14ac:dyDescent="0.3">
      <c r="A135" s="259"/>
      <c r="B135" s="546"/>
      <c r="C135" s="259"/>
      <c r="D135" s="259"/>
      <c r="E135" s="281"/>
      <c r="F135" s="281"/>
      <c r="G135" s="285"/>
      <c r="H135" s="285"/>
      <c r="I135" s="259"/>
      <c r="J135" s="279"/>
      <c r="K135" s="279"/>
      <c r="L135" s="256"/>
      <c r="M135" s="279"/>
      <c r="N135" s="279"/>
      <c r="O135" s="279"/>
      <c r="P135" s="279"/>
      <c r="Q135" s="279"/>
      <c r="R135" s="279"/>
      <c r="S135" s="279"/>
      <c r="T135" s="279"/>
      <c r="U135" s="279"/>
      <c r="V135" s="279"/>
      <c r="W135" s="279"/>
      <c r="X135" s="279"/>
      <c r="Y135" s="279"/>
      <c r="Z135" s="279"/>
      <c r="AA135" s="279"/>
      <c r="AB135" s="279"/>
      <c r="AC135" s="279"/>
    </row>
    <row r="136" spans="1:29" x14ac:dyDescent="0.3">
      <c r="A136" s="259"/>
      <c r="B136" s="546"/>
      <c r="C136" s="259"/>
      <c r="D136" s="259"/>
      <c r="E136" s="281"/>
      <c r="F136" s="281"/>
      <c r="G136" s="285"/>
      <c r="H136" s="285"/>
      <c r="I136" s="259"/>
      <c r="J136" s="279"/>
      <c r="K136" s="279"/>
      <c r="L136" s="256"/>
      <c r="M136" s="279"/>
      <c r="N136" s="279"/>
      <c r="O136" s="279"/>
      <c r="P136" s="279"/>
      <c r="Q136" s="279"/>
      <c r="R136" s="279"/>
      <c r="S136" s="279"/>
      <c r="T136" s="279"/>
      <c r="U136" s="279"/>
      <c r="V136" s="279"/>
      <c r="W136" s="279"/>
      <c r="X136" s="279"/>
      <c r="Y136" s="279"/>
      <c r="Z136" s="279"/>
      <c r="AA136" s="279"/>
      <c r="AB136" s="279"/>
      <c r="AC136" s="279"/>
    </row>
    <row r="137" spans="1:29" x14ac:dyDescent="0.3">
      <c r="A137" s="259"/>
      <c r="B137" s="546"/>
      <c r="C137" s="259"/>
      <c r="D137" s="259"/>
      <c r="E137" s="281"/>
      <c r="F137" s="281"/>
      <c r="G137" s="285"/>
      <c r="H137" s="285"/>
      <c r="I137" s="259"/>
      <c r="J137" s="279"/>
      <c r="K137" s="279"/>
      <c r="L137" s="256"/>
      <c r="M137" s="279"/>
      <c r="N137" s="279"/>
      <c r="O137" s="279"/>
      <c r="P137" s="279"/>
      <c r="Q137" s="279"/>
      <c r="R137" s="279"/>
      <c r="S137" s="279"/>
      <c r="T137" s="279"/>
      <c r="U137" s="279"/>
      <c r="V137" s="279"/>
      <c r="W137" s="279"/>
      <c r="X137" s="279"/>
      <c r="Y137" s="279"/>
      <c r="Z137" s="279"/>
      <c r="AA137" s="279"/>
      <c r="AB137" s="279"/>
      <c r="AC137" s="279"/>
    </row>
    <row r="138" spans="1:29" x14ac:dyDescent="0.3">
      <c r="A138" s="259"/>
      <c r="B138" s="546"/>
      <c r="C138" s="259"/>
      <c r="D138" s="259"/>
      <c r="E138" s="281"/>
      <c r="F138" s="281"/>
      <c r="G138" s="285"/>
      <c r="H138" s="285"/>
      <c r="I138" s="259"/>
      <c r="J138" s="279"/>
      <c r="K138" s="279"/>
      <c r="L138" s="256"/>
      <c r="M138" s="279"/>
      <c r="N138" s="279"/>
      <c r="O138" s="279"/>
      <c r="P138" s="279"/>
      <c r="Q138" s="279"/>
      <c r="R138" s="279"/>
      <c r="S138" s="279"/>
      <c r="T138" s="279"/>
      <c r="U138" s="279"/>
      <c r="V138" s="279"/>
      <c r="W138" s="279"/>
      <c r="X138" s="279"/>
      <c r="Y138" s="279"/>
      <c r="Z138" s="279"/>
      <c r="AA138" s="279"/>
      <c r="AB138" s="279"/>
      <c r="AC138" s="279"/>
    </row>
    <row r="139" spans="1:29" ht="27.8" customHeight="1" x14ac:dyDescent="0.3">
      <c r="A139" s="259"/>
      <c r="B139" s="546"/>
      <c r="C139" s="259"/>
      <c r="D139" s="259"/>
      <c r="E139" s="281"/>
      <c r="F139" s="281"/>
      <c r="G139" s="285"/>
      <c r="H139" s="285"/>
      <c r="I139" s="259"/>
      <c r="J139" s="279"/>
      <c r="K139" s="279"/>
      <c r="L139" s="256"/>
      <c r="M139" s="279"/>
      <c r="N139" s="279"/>
      <c r="O139" s="279"/>
      <c r="P139" s="279"/>
      <c r="Q139" s="279"/>
      <c r="R139" s="279"/>
      <c r="S139" s="279"/>
      <c r="T139" s="279"/>
      <c r="U139" s="279"/>
      <c r="V139" s="279"/>
      <c r="W139" s="279"/>
      <c r="X139" s="279"/>
      <c r="Y139" s="279"/>
      <c r="Z139" s="279"/>
      <c r="AA139" s="279"/>
      <c r="AB139" s="279"/>
      <c r="AC139" s="279"/>
    </row>
    <row r="140" spans="1:29" ht="21.75" customHeight="1" x14ac:dyDescent="0.3">
      <c r="A140" s="259"/>
      <c r="B140" s="546"/>
      <c r="C140" s="259"/>
      <c r="D140" s="259"/>
      <c r="E140" s="281"/>
      <c r="F140" s="281"/>
      <c r="G140" s="285"/>
      <c r="H140" s="285"/>
      <c r="I140" s="259"/>
      <c r="J140" s="279"/>
      <c r="K140" s="279"/>
      <c r="L140" s="256"/>
      <c r="M140" s="279"/>
      <c r="N140" s="279"/>
      <c r="O140" s="279"/>
      <c r="P140" s="279"/>
      <c r="Q140" s="279"/>
      <c r="R140" s="279"/>
      <c r="S140" s="279"/>
      <c r="T140" s="279"/>
      <c r="U140" s="279"/>
      <c r="V140" s="279"/>
      <c r="W140" s="279"/>
      <c r="X140" s="279"/>
      <c r="Y140" s="279"/>
      <c r="Z140" s="279"/>
      <c r="AA140" s="279"/>
      <c r="AB140" s="279"/>
      <c r="AC140" s="279"/>
    </row>
    <row r="141" spans="1:29" ht="16.7" customHeight="1" x14ac:dyDescent="0.3">
      <c r="A141" s="259"/>
      <c r="B141" s="546"/>
      <c r="C141" s="259"/>
      <c r="D141" s="259"/>
      <c r="E141" s="281"/>
      <c r="F141" s="281"/>
      <c r="G141" s="285"/>
      <c r="H141" s="285"/>
      <c r="I141" s="259"/>
      <c r="J141" s="279"/>
      <c r="K141" s="279"/>
      <c r="L141" s="256"/>
      <c r="M141" s="279"/>
      <c r="N141" s="279"/>
      <c r="O141" s="279"/>
      <c r="P141" s="279"/>
      <c r="Q141" s="279"/>
      <c r="R141" s="279"/>
      <c r="S141" s="279"/>
      <c r="T141" s="279"/>
      <c r="U141" s="279"/>
      <c r="V141" s="279"/>
      <c r="W141" s="279"/>
      <c r="X141" s="279"/>
      <c r="Y141" s="279"/>
      <c r="Z141" s="279"/>
      <c r="AA141" s="279"/>
      <c r="AB141" s="279"/>
      <c r="AC141" s="279"/>
    </row>
    <row r="142" spans="1:29" x14ac:dyDescent="0.3">
      <c r="A142" s="259"/>
      <c r="B142" s="546"/>
      <c r="C142" s="259"/>
      <c r="D142" s="259"/>
      <c r="E142" s="281"/>
      <c r="F142" s="281"/>
      <c r="G142" s="285"/>
      <c r="H142" s="285"/>
      <c r="I142" s="259"/>
      <c r="J142" s="279"/>
      <c r="K142" s="279"/>
      <c r="L142" s="256"/>
      <c r="M142" s="279"/>
      <c r="N142" s="279"/>
      <c r="O142" s="279"/>
      <c r="P142" s="279"/>
      <c r="Q142" s="279"/>
      <c r="R142" s="279"/>
      <c r="S142" s="279"/>
      <c r="T142" s="279"/>
      <c r="U142" s="279"/>
      <c r="V142" s="279"/>
      <c r="W142" s="279"/>
      <c r="X142" s="279"/>
      <c r="Y142" s="279"/>
      <c r="Z142" s="279"/>
      <c r="AA142" s="279"/>
      <c r="AB142" s="279"/>
      <c r="AC142" s="279"/>
    </row>
    <row r="143" spans="1:29" x14ac:dyDescent="0.3">
      <c r="A143" s="259"/>
      <c r="B143" s="546"/>
      <c r="C143" s="259"/>
      <c r="D143" s="259"/>
      <c r="E143" s="281"/>
      <c r="F143" s="281"/>
      <c r="G143" s="285"/>
      <c r="H143" s="285"/>
      <c r="I143" s="259"/>
      <c r="J143" s="279"/>
      <c r="K143" s="279"/>
      <c r="L143" s="256"/>
      <c r="M143" s="279"/>
      <c r="N143" s="279"/>
      <c r="O143" s="279"/>
      <c r="P143" s="279"/>
      <c r="Q143" s="279"/>
      <c r="R143" s="279"/>
      <c r="S143" s="279"/>
      <c r="T143" s="279"/>
      <c r="U143" s="279"/>
      <c r="V143" s="279"/>
      <c r="W143" s="279"/>
      <c r="X143" s="279"/>
      <c r="Y143" s="279"/>
      <c r="Z143" s="279"/>
      <c r="AA143" s="279"/>
      <c r="AB143" s="279"/>
      <c r="AC143" s="279"/>
    </row>
    <row r="144" spans="1:29" ht="15.7" customHeight="1" x14ac:dyDescent="0.3">
      <c r="A144" s="259"/>
      <c r="B144" s="546"/>
      <c r="C144" s="259"/>
      <c r="D144" s="259"/>
      <c r="E144" s="281"/>
      <c r="F144" s="281"/>
      <c r="G144" s="285"/>
      <c r="H144" s="285"/>
      <c r="I144" s="259"/>
      <c r="J144" s="279"/>
      <c r="K144" s="279"/>
      <c r="L144" s="256"/>
      <c r="M144" s="279"/>
      <c r="N144" s="279"/>
      <c r="O144" s="279"/>
      <c r="P144" s="279"/>
      <c r="Q144" s="279"/>
      <c r="R144" s="279"/>
      <c r="S144" s="279"/>
      <c r="T144" s="279"/>
      <c r="U144" s="279"/>
      <c r="V144" s="279"/>
      <c r="W144" s="279"/>
      <c r="X144" s="279"/>
      <c r="Y144" s="279"/>
      <c r="Z144" s="279"/>
      <c r="AA144" s="279"/>
      <c r="AB144" s="279"/>
      <c r="AC144" s="279"/>
    </row>
    <row r="145" spans="1:29" x14ac:dyDescent="0.3">
      <c r="A145" s="259"/>
      <c r="B145" s="546"/>
      <c r="C145" s="259"/>
      <c r="D145" s="259"/>
      <c r="E145" s="281"/>
      <c r="F145" s="281"/>
      <c r="G145" s="285"/>
      <c r="H145" s="285"/>
      <c r="I145" s="259"/>
      <c r="J145" s="279"/>
      <c r="K145" s="279"/>
      <c r="L145" s="256"/>
      <c r="M145" s="279"/>
      <c r="N145" s="279"/>
      <c r="O145" s="279"/>
      <c r="P145" s="279"/>
      <c r="Q145" s="279"/>
      <c r="R145" s="279"/>
      <c r="S145" s="279"/>
      <c r="T145" s="279"/>
      <c r="U145" s="279"/>
      <c r="V145" s="279"/>
      <c r="W145" s="279"/>
      <c r="X145" s="279"/>
      <c r="Y145" s="279"/>
      <c r="Z145" s="279"/>
      <c r="AA145" s="279"/>
      <c r="AB145" s="279"/>
      <c r="AC145" s="279"/>
    </row>
    <row r="146" spans="1:29" x14ac:dyDescent="0.3">
      <c r="A146" s="259"/>
      <c r="B146" s="546"/>
      <c r="C146" s="259"/>
      <c r="D146" s="259"/>
      <c r="E146" s="281"/>
      <c r="F146" s="281"/>
      <c r="G146" s="285"/>
      <c r="H146" s="285"/>
      <c r="I146" s="259"/>
      <c r="J146" s="279"/>
      <c r="K146" s="279"/>
      <c r="L146" s="256"/>
      <c r="M146" s="279"/>
      <c r="N146" s="279"/>
      <c r="O146" s="279"/>
      <c r="P146" s="279"/>
      <c r="Q146" s="279"/>
      <c r="R146" s="279"/>
      <c r="S146" s="279"/>
      <c r="T146" s="279"/>
      <c r="U146" s="279"/>
      <c r="V146" s="279"/>
      <c r="W146" s="279"/>
      <c r="X146" s="279"/>
      <c r="Y146" s="279"/>
      <c r="Z146" s="279"/>
      <c r="AA146" s="279"/>
      <c r="AB146" s="279"/>
      <c r="AC146" s="279"/>
    </row>
    <row r="147" spans="1:29" x14ac:dyDescent="0.3">
      <c r="A147" s="259"/>
      <c r="B147" s="546"/>
      <c r="C147" s="259"/>
      <c r="D147" s="259"/>
      <c r="E147" s="281"/>
      <c r="F147" s="281"/>
      <c r="G147" s="285"/>
      <c r="H147" s="285"/>
      <c r="I147" s="259"/>
      <c r="J147" s="279"/>
      <c r="K147" s="279"/>
      <c r="L147" s="256"/>
      <c r="M147" s="279"/>
      <c r="N147" s="279"/>
      <c r="O147" s="279"/>
      <c r="P147" s="279"/>
      <c r="Q147" s="279"/>
      <c r="R147" s="279"/>
      <c r="S147" s="279"/>
      <c r="T147" s="279"/>
      <c r="U147" s="279"/>
      <c r="V147" s="279"/>
      <c r="W147" s="279"/>
      <c r="X147" s="279"/>
      <c r="Y147" s="279"/>
      <c r="Z147" s="279"/>
      <c r="AA147" s="279"/>
      <c r="AB147" s="279"/>
      <c r="AC147" s="279"/>
    </row>
    <row r="148" spans="1:29" ht="15" customHeight="1" x14ac:dyDescent="0.3">
      <c r="A148" s="259"/>
      <c r="B148" s="546"/>
      <c r="C148" s="259"/>
      <c r="D148" s="259"/>
      <c r="E148" s="281"/>
      <c r="F148" s="281"/>
      <c r="G148" s="285"/>
      <c r="H148" s="285"/>
      <c r="I148" s="259"/>
      <c r="J148" s="279"/>
      <c r="K148" s="279"/>
      <c r="L148" s="256"/>
      <c r="M148" s="279"/>
      <c r="N148" s="279"/>
      <c r="O148" s="279"/>
      <c r="P148" s="279"/>
      <c r="Q148" s="279"/>
      <c r="R148" s="279"/>
      <c r="S148" s="279"/>
      <c r="T148" s="279"/>
      <c r="U148" s="279"/>
      <c r="V148" s="279"/>
      <c r="W148" s="279"/>
      <c r="X148" s="279"/>
      <c r="Y148" s="279"/>
      <c r="Z148" s="279"/>
      <c r="AA148" s="279"/>
      <c r="AB148" s="279"/>
      <c r="AC148" s="279"/>
    </row>
    <row r="149" spans="1:29" ht="15" customHeight="1" x14ac:dyDescent="0.3">
      <c r="A149" s="259"/>
      <c r="B149" s="546"/>
      <c r="C149" s="259"/>
      <c r="D149" s="259"/>
      <c r="E149" s="281"/>
      <c r="F149" s="281"/>
      <c r="G149" s="285"/>
      <c r="H149" s="285"/>
      <c r="I149" s="259"/>
      <c r="J149" s="279"/>
      <c r="K149" s="279"/>
      <c r="L149" s="256"/>
      <c r="M149" s="279"/>
      <c r="N149" s="279"/>
      <c r="O149" s="279"/>
      <c r="P149" s="279"/>
      <c r="Q149" s="279"/>
      <c r="R149" s="279"/>
      <c r="S149" s="279"/>
      <c r="T149" s="279"/>
      <c r="U149" s="279"/>
      <c r="V149" s="279"/>
      <c r="W149" s="279"/>
      <c r="X149" s="279"/>
      <c r="Y149" s="279"/>
      <c r="Z149" s="279"/>
      <c r="AA149" s="279"/>
      <c r="AB149" s="279"/>
      <c r="AC149" s="279"/>
    </row>
    <row r="150" spans="1:29" ht="17.3" customHeight="1" x14ac:dyDescent="0.3">
      <c r="A150" s="259"/>
      <c r="B150" s="546"/>
      <c r="C150" s="259"/>
      <c r="D150" s="259"/>
      <c r="E150" s="281"/>
      <c r="F150" s="281"/>
      <c r="G150" s="285"/>
      <c r="H150" s="285"/>
      <c r="I150" s="259"/>
      <c r="J150" s="279"/>
      <c r="K150" s="279"/>
      <c r="L150" s="256"/>
      <c r="M150" s="279"/>
      <c r="N150" s="279"/>
      <c r="O150" s="279"/>
      <c r="P150" s="279"/>
      <c r="Q150" s="279"/>
      <c r="R150" s="279"/>
      <c r="S150" s="279"/>
      <c r="T150" s="279"/>
      <c r="U150" s="279"/>
      <c r="V150" s="279"/>
      <c r="W150" s="279"/>
      <c r="X150" s="279"/>
      <c r="Y150" s="279"/>
      <c r="Z150" s="279"/>
      <c r="AA150" s="279"/>
      <c r="AB150" s="279"/>
      <c r="AC150" s="279"/>
    </row>
    <row r="151" spans="1:29" x14ac:dyDescent="0.3">
      <c r="A151" s="259"/>
      <c r="B151" s="546"/>
      <c r="C151" s="259"/>
      <c r="D151" s="259"/>
      <c r="E151" s="281"/>
      <c r="F151" s="281"/>
      <c r="G151" s="285"/>
      <c r="H151" s="285"/>
      <c r="I151" s="259"/>
      <c r="J151" s="279"/>
      <c r="K151" s="279"/>
      <c r="L151" s="256"/>
      <c r="M151" s="279"/>
      <c r="N151" s="279"/>
      <c r="O151" s="279"/>
      <c r="P151" s="279"/>
      <c r="Q151" s="279"/>
      <c r="R151" s="279"/>
      <c r="S151" s="279"/>
      <c r="T151" s="279"/>
      <c r="U151" s="279"/>
      <c r="V151" s="279"/>
      <c r="W151" s="279"/>
      <c r="X151" s="279"/>
      <c r="Y151" s="279"/>
      <c r="Z151" s="279"/>
      <c r="AA151" s="279"/>
      <c r="AB151" s="279"/>
      <c r="AC151" s="279"/>
    </row>
    <row r="152" spans="1:29" ht="15.7" customHeight="1" x14ac:dyDescent="0.3">
      <c r="A152" s="259"/>
      <c r="B152" s="546"/>
      <c r="C152" s="259"/>
      <c r="D152" s="259"/>
      <c r="E152" s="281"/>
      <c r="F152" s="281"/>
      <c r="G152" s="285"/>
      <c r="H152" s="285"/>
      <c r="I152" s="259"/>
      <c r="J152" s="279"/>
      <c r="K152" s="279"/>
      <c r="L152" s="256"/>
      <c r="M152" s="279"/>
      <c r="N152" s="279"/>
      <c r="O152" s="279"/>
      <c r="P152" s="279"/>
      <c r="Q152" s="279"/>
      <c r="R152" s="279"/>
      <c r="S152" s="279"/>
      <c r="T152" s="279"/>
      <c r="U152" s="279"/>
      <c r="V152" s="279"/>
      <c r="W152" s="279"/>
      <c r="X152" s="279"/>
      <c r="Y152" s="279"/>
      <c r="Z152" s="279"/>
      <c r="AA152" s="279"/>
      <c r="AB152" s="279"/>
      <c r="AC152" s="279"/>
    </row>
    <row r="153" spans="1:29" x14ac:dyDescent="0.3">
      <c r="A153" s="259"/>
      <c r="B153" s="546"/>
      <c r="C153" s="259"/>
      <c r="D153" s="259"/>
      <c r="E153" s="281"/>
      <c r="F153" s="281"/>
      <c r="G153" s="285"/>
      <c r="H153" s="285"/>
      <c r="I153" s="260"/>
      <c r="J153" s="279"/>
      <c r="K153" s="279"/>
      <c r="L153" s="256"/>
      <c r="M153" s="279"/>
      <c r="N153" s="279"/>
      <c r="O153" s="279"/>
      <c r="P153" s="279"/>
      <c r="Q153" s="279"/>
      <c r="R153" s="279"/>
      <c r="S153" s="279"/>
      <c r="T153" s="279"/>
      <c r="U153" s="279"/>
      <c r="V153" s="279"/>
      <c r="W153" s="279"/>
      <c r="X153" s="279"/>
      <c r="Y153" s="279"/>
      <c r="Z153" s="279"/>
      <c r="AA153" s="279"/>
      <c r="AB153" s="279"/>
      <c r="AC153" s="279"/>
    </row>
    <row r="154" spans="1:29" x14ac:dyDescent="0.3">
      <c r="A154" s="259"/>
      <c r="B154" s="546"/>
      <c r="C154" s="259"/>
      <c r="D154" s="259"/>
      <c r="E154" s="281"/>
      <c r="F154" s="281"/>
      <c r="G154" s="285"/>
      <c r="H154" s="285"/>
      <c r="I154" s="260"/>
      <c r="J154" s="279"/>
      <c r="K154" s="279"/>
      <c r="L154" s="256"/>
      <c r="M154" s="279"/>
      <c r="N154" s="279"/>
      <c r="O154" s="279"/>
      <c r="P154" s="279"/>
      <c r="Q154" s="279"/>
      <c r="R154" s="279"/>
      <c r="S154" s="279"/>
      <c r="T154" s="279"/>
      <c r="U154" s="279"/>
      <c r="V154" s="279"/>
      <c r="W154" s="279"/>
      <c r="X154" s="279"/>
      <c r="Y154" s="279"/>
      <c r="Z154" s="279"/>
      <c r="AA154" s="279"/>
      <c r="AB154" s="279"/>
      <c r="AC154" s="279"/>
    </row>
    <row r="155" spans="1:29" x14ac:dyDescent="0.3">
      <c r="A155" s="259"/>
      <c r="B155" s="546"/>
      <c r="C155" s="259"/>
      <c r="D155" s="259"/>
      <c r="E155" s="281"/>
      <c r="F155" s="281"/>
      <c r="G155" s="285"/>
      <c r="H155" s="285"/>
      <c r="I155" s="260"/>
      <c r="J155" s="279"/>
      <c r="K155" s="279"/>
      <c r="L155" s="256"/>
      <c r="M155" s="279"/>
      <c r="N155" s="279"/>
      <c r="O155" s="279"/>
      <c r="P155" s="279"/>
      <c r="Q155" s="279"/>
      <c r="R155" s="279"/>
      <c r="S155" s="279"/>
      <c r="T155" s="279"/>
      <c r="U155" s="279"/>
      <c r="V155" s="279"/>
      <c r="W155" s="279"/>
      <c r="X155" s="279"/>
      <c r="Y155" s="279"/>
      <c r="Z155" s="279"/>
      <c r="AA155" s="279"/>
      <c r="AB155" s="279"/>
      <c r="AC155" s="279"/>
    </row>
    <row r="156" spans="1:29" ht="13" customHeight="1" x14ac:dyDescent="0.3">
      <c r="A156" s="259"/>
      <c r="B156" s="546"/>
      <c r="C156" s="259"/>
      <c r="D156" s="259"/>
      <c r="E156" s="281"/>
      <c r="F156" s="281"/>
      <c r="G156" s="285"/>
      <c r="H156" s="285"/>
      <c r="I156" s="260"/>
      <c r="J156" s="279"/>
      <c r="K156" s="279"/>
      <c r="L156" s="256"/>
      <c r="M156" s="279"/>
      <c r="N156" s="279"/>
      <c r="O156" s="279"/>
      <c r="P156" s="279"/>
      <c r="Q156" s="279"/>
      <c r="R156" s="279"/>
      <c r="S156" s="279"/>
      <c r="T156" s="279"/>
      <c r="U156" s="279"/>
      <c r="V156" s="279"/>
      <c r="W156" s="279"/>
      <c r="X156" s="279"/>
      <c r="Y156" s="279"/>
      <c r="Z156" s="279"/>
      <c r="AA156" s="279"/>
      <c r="AB156" s="279"/>
      <c r="AC156" s="279"/>
    </row>
    <row r="157" spans="1:29" x14ac:dyDescent="0.3">
      <c r="A157" s="259"/>
      <c r="B157" s="546"/>
      <c r="C157" s="259"/>
      <c r="D157" s="259"/>
      <c r="E157" s="281"/>
      <c r="F157" s="281"/>
      <c r="G157" s="285"/>
      <c r="H157" s="285"/>
      <c r="I157" s="260"/>
      <c r="J157" s="279"/>
      <c r="K157" s="279"/>
      <c r="L157" s="256"/>
      <c r="M157" s="279"/>
      <c r="N157" s="279"/>
      <c r="O157" s="279"/>
      <c r="P157" s="279"/>
      <c r="Q157" s="279"/>
      <c r="R157" s="279"/>
      <c r="S157" s="279"/>
      <c r="T157" s="279"/>
      <c r="U157" s="279"/>
      <c r="V157" s="279"/>
      <c r="W157" s="279"/>
      <c r="X157" s="279"/>
      <c r="Y157" s="279"/>
      <c r="Z157" s="279"/>
      <c r="AA157" s="279"/>
      <c r="AB157" s="279"/>
      <c r="AC157" s="279"/>
    </row>
    <row r="158" spans="1:29" x14ac:dyDescent="0.3">
      <c r="A158" s="259"/>
      <c r="B158" s="546"/>
      <c r="C158" s="259"/>
      <c r="D158" s="259"/>
      <c r="E158" s="281"/>
      <c r="F158" s="281"/>
      <c r="G158" s="285"/>
      <c r="H158" s="285"/>
      <c r="I158" s="260"/>
      <c r="J158" s="279"/>
      <c r="K158" s="279"/>
      <c r="L158" s="256"/>
      <c r="M158" s="279"/>
      <c r="N158" s="279"/>
      <c r="O158" s="279"/>
      <c r="P158" s="279"/>
      <c r="Q158" s="279"/>
      <c r="R158" s="279"/>
      <c r="S158" s="279"/>
      <c r="T158" s="279"/>
      <c r="U158" s="279"/>
      <c r="V158" s="279"/>
      <c r="W158" s="279"/>
      <c r="X158" s="279"/>
      <c r="Y158" s="279"/>
      <c r="Z158" s="279"/>
      <c r="AA158" s="279"/>
      <c r="AB158" s="279"/>
      <c r="AC158" s="279"/>
    </row>
    <row r="159" spans="1:29" ht="15" customHeight="1" x14ac:dyDescent="0.3">
      <c r="A159" s="259"/>
      <c r="B159" s="546"/>
      <c r="C159" s="259"/>
      <c r="D159" s="259"/>
      <c r="E159" s="281"/>
      <c r="F159" s="281"/>
      <c r="G159" s="285"/>
      <c r="H159" s="285"/>
      <c r="I159" s="259"/>
      <c r="J159" s="279"/>
      <c r="K159" s="279"/>
      <c r="L159" s="256"/>
      <c r="M159" s="279"/>
      <c r="N159" s="279"/>
      <c r="O159" s="279"/>
      <c r="P159" s="279"/>
      <c r="Q159" s="279"/>
      <c r="R159" s="279"/>
      <c r="S159" s="279"/>
      <c r="T159" s="279"/>
      <c r="U159" s="279"/>
      <c r="V159" s="279"/>
      <c r="W159" s="279"/>
      <c r="X159" s="279"/>
      <c r="Y159" s="279"/>
      <c r="Z159" s="279"/>
      <c r="AA159" s="279"/>
      <c r="AB159" s="279"/>
      <c r="AC159" s="279"/>
    </row>
    <row r="160" spans="1:29" ht="15.7" customHeight="1" x14ac:dyDescent="0.3">
      <c r="A160" s="259"/>
      <c r="B160" s="546"/>
      <c r="C160" s="259"/>
      <c r="D160" s="259"/>
      <c r="E160" s="281"/>
      <c r="F160" s="281"/>
      <c r="G160" s="285"/>
      <c r="H160" s="285"/>
      <c r="I160" s="259"/>
      <c r="J160" s="279"/>
      <c r="K160" s="279"/>
      <c r="L160" s="256"/>
      <c r="M160" s="279"/>
      <c r="N160" s="279"/>
      <c r="O160" s="279"/>
      <c r="P160" s="279"/>
      <c r="Q160" s="279"/>
      <c r="R160" s="279"/>
      <c r="S160" s="279"/>
      <c r="T160" s="279"/>
      <c r="U160" s="279"/>
      <c r="V160" s="279"/>
      <c r="W160" s="279"/>
      <c r="X160" s="279"/>
      <c r="Y160" s="279"/>
      <c r="Z160" s="279"/>
      <c r="AA160" s="279"/>
      <c r="AB160" s="279"/>
      <c r="AC160" s="279"/>
    </row>
    <row r="161" spans="1:29" x14ac:dyDescent="0.3">
      <c r="A161" s="259"/>
      <c r="B161" s="546"/>
      <c r="C161" s="259"/>
      <c r="D161" s="259"/>
      <c r="E161" s="281"/>
      <c r="F161" s="281"/>
      <c r="G161" s="285"/>
      <c r="H161" s="285"/>
      <c r="I161" s="260"/>
      <c r="J161" s="279"/>
      <c r="K161" s="279"/>
      <c r="L161" s="256"/>
      <c r="M161" s="279"/>
      <c r="N161" s="279"/>
      <c r="O161" s="279"/>
      <c r="P161" s="279"/>
      <c r="Q161" s="279"/>
      <c r="R161" s="279"/>
      <c r="S161" s="279"/>
      <c r="T161" s="279"/>
      <c r="U161" s="279"/>
      <c r="V161" s="279"/>
      <c r="W161" s="279"/>
      <c r="X161" s="279"/>
      <c r="Y161" s="279"/>
      <c r="Z161" s="279"/>
      <c r="AA161" s="279"/>
      <c r="AB161" s="279"/>
      <c r="AC161" s="279"/>
    </row>
    <row r="162" spans="1:29" ht="27.25" customHeight="1" x14ac:dyDescent="0.3">
      <c r="A162" s="259"/>
      <c r="B162" s="546"/>
      <c r="C162" s="259"/>
      <c r="D162" s="259"/>
      <c r="E162" s="281"/>
      <c r="F162" s="281"/>
      <c r="G162" s="285"/>
      <c r="H162" s="285"/>
      <c r="I162" s="259"/>
      <c r="J162" s="279"/>
      <c r="K162" s="279"/>
      <c r="L162" s="256"/>
      <c r="M162" s="279"/>
      <c r="N162" s="279"/>
      <c r="O162" s="279"/>
      <c r="P162" s="279"/>
      <c r="Q162" s="279"/>
      <c r="R162" s="279"/>
      <c r="S162" s="279"/>
      <c r="T162" s="279"/>
      <c r="U162" s="279"/>
      <c r="V162" s="279"/>
      <c r="W162" s="279"/>
      <c r="X162" s="279"/>
      <c r="Y162" s="279"/>
      <c r="Z162" s="279"/>
      <c r="AA162" s="279"/>
      <c r="AB162" s="279"/>
      <c r="AC162" s="279"/>
    </row>
    <row r="163" spans="1:29" x14ac:dyDescent="0.3">
      <c r="A163" s="259"/>
      <c r="B163" s="546"/>
      <c r="C163" s="259"/>
      <c r="D163" s="259"/>
      <c r="E163" s="281"/>
      <c r="F163" s="281"/>
      <c r="G163" s="285"/>
      <c r="H163" s="285"/>
      <c r="I163" s="259"/>
      <c r="J163" s="279"/>
      <c r="K163" s="279"/>
      <c r="L163" s="256"/>
      <c r="M163" s="279"/>
      <c r="N163" s="279"/>
      <c r="O163" s="279"/>
      <c r="P163" s="279"/>
      <c r="Q163" s="279"/>
      <c r="R163" s="279"/>
      <c r="S163" s="279"/>
      <c r="T163" s="279"/>
      <c r="U163" s="279"/>
      <c r="V163" s="279"/>
      <c r="W163" s="279"/>
      <c r="X163" s="279"/>
      <c r="Y163" s="279"/>
      <c r="Z163" s="279"/>
      <c r="AA163" s="279"/>
      <c r="AB163" s="279"/>
      <c r="AC163" s="279"/>
    </row>
    <row r="164" spans="1:29" x14ac:dyDescent="0.3">
      <c r="A164" s="259"/>
      <c r="B164" s="546"/>
      <c r="C164" s="259"/>
      <c r="D164" s="259"/>
      <c r="E164" s="281"/>
      <c r="F164" s="281"/>
      <c r="G164" s="285"/>
      <c r="H164" s="285"/>
      <c r="I164" s="259"/>
      <c r="J164" s="279"/>
      <c r="K164" s="279"/>
      <c r="L164" s="256"/>
      <c r="M164" s="279"/>
      <c r="N164" s="279"/>
      <c r="O164" s="279"/>
      <c r="P164" s="279"/>
      <c r="Q164" s="279"/>
      <c r="R164" s="279"/>
      <c r="S164" s="279"/>
      <c r="T164" s="279"/>
      <c r="U164" s="279"/>
      <c r="V164" s="279"/>
      <c r="W164" s="279"/>
      <c r="X164" s="279"/>
      <c r="Y164" s="279"/>
      <c r="Z164" s="279"/>
      <c r="AA164" s="279"/>
      <c r="AB164" s="279"/>
      <c r="AC164" s="279"/>
    </row>
    <row r="165" spans="1:29" x14ac:dyDescent="0.3">
      <c r="A165" s="19"/>
      <c r="B165" s="318"/>
      <c r="C165" s="19"/>
      <c r="D165" s="19"/>
      <c r="E165" s="13"/>
      <c r="F165" s="13"/>
      <c r="G165" s="287"/>
      <c r="H165" s="287"/>
      <c r="I165" s="19"/>
      <c r="J165" s="15"/>
      <c r="K165" s="15"/>
      <c r="L165" s="10"/>
      <c r="M165" s="15"/>
      <c r="N165" s="15"/>
      <c r="O165" s="15"/>
      <c r="P165" s="15"/>
      <c r="Q165" s="15"/>
      <c r="R165" s="15"/>
      <c r="S165" s="15"/>
      <c r="T165" s="15"/>
      <c r="U165" s="15"/>
      <c r="V165" s="15"/>
      <c r="W165" s="15"/>
      <c r="X165" s="15"/>
      <c r="Y165" s="15"/>
      <c r="Z165" s="15"/>
      <c r="AA165" s="15"/>
      <c r="AB165" s="15"/>
      <c r="AC165" s="15"/>
    </row>
    <row r="166" spans="1:29" x14ac:dyDescent="0.3">
      <c r="A166" s="259"/>
      <c r="B166" s="546"/>
      <c r="C166" s="259"/>
      <c r="D166" s="259"/>
      <c r="E166" s="281"/>
      <c r="F166" s="281"/>
      <c r="G166" s="288"/>
      <c r="H166" s="288"/>
      <c r="I166" s="259"/>
      <c r="J166" s="279"/>
      <c r="K166" s="279"/>
      <c r="L166" s="256"/>
      <c r="M166" s="279"/>
      <c r="N166" s="279"/>
      <c r="O166" s="279"/>
      <c r="P166" s="279"/>
      <c r="Q166" s="279"/>
      <c r="R166" s="279"/>
      <c r="S166" s="279"/>
      <c r="T166" s="279"/>
      <c r="U166" s="279"/>
      <c r="V166" s="279"/>
      <c r="W166" s="279"/>
      <c r="X166" s="279"/>
      <c r="Y166" s="279"/>
      <c r="Z166" s="279"/>
      <c r="AA166" s="279"/>
      <c r="AB166" s="279"/>
      <c r="AC166" s="279"/>
    </row>
    <row r="167" spans="1:29" x14ac:dyDescent="0.3">
      <c r="A167" s="259"/>
      <c r="B167" s="546"/>
      <c r="C167" s="259"/>
      <c r="D167" s="259"/>
      <c r="E167" s="281"/>
      <c r="F167" s="281"/>
      <c r="G167" s="288"/>
      <c r="H167" s="288"/>
      <c r="I167" s="259"/>
      <c r="J167" s="279"/>
      <c r="K167" s="279"/>
      <c r="L167" s="256"/>
      <c r="M167" s="279"/>
      <c r="N167" s="279"/>
      <c r="O167" s="279"/>
      <c r="P167" s="279"/>
      <c r="Q167" s="279"/>
      <c r="R167" s="279"/>
      <c r="S167" s="279"/>
      <c r="T167" s="279"/>
      <c r="U167" s="279"/>
      <c r="V167" s="279"/>
      <c r="W167" s="279"/>
      <c r="X167" s="279"/>
      <c r="Y167" s="279"/>
      <c r="Z167" s="279"/>
      <c r="AA167" s="279"/>
      <c r="AB167" s="279"/>
      <c r="AC167" s="279"/>
    </row>
    <row r="168" spans="1:29" x14ac:dyDescent="0.3">
      <c r="A168" s="259"/>
      <c r="B168" s="546"/>
      <c r="C168" s="259"/>
      <c r="D168" s="259"/>
      <c r="E168" s="281"/>
      <c r="F168" s="281"/>
      <c r="G168" s="288"/>
      <c r="H168" s="288"/>
      <c r="I168" s="260"/>
      <c r="J168" s="279"/>
      <c r="K168" s="279"/>
      <c r="L168" s="256"/>
      <c r="M168" s="279"/>
      <c r="N168" s="279"/>
      <c r="O168" s="279"/>
      <c r="P168" s="279"/>
      <c r="Q168" s="279"/>
      <c r="R168" s="279"/>
      <c r="S168" s="279"/>
      <c r="T168" s="279"/>
      <c r="U168" s="279"/>
      <c r="V168" s="279"/>
      <c r="W168" s="279"/>
      <c r="X168" s="279"/>
      <c r="Y168" s="279"/>
      <c r="Z168" s="279"/>
      <c r="AA168" s="279"/>
      <c r="AB168" s="279"/>
      <c r="AC168" s="279"/>
    </row>
    <row r="169" spans="1:29" x14ac:dyDescent="0.3">
      <c r="A169" s="259"/>
      <c r="B169" s="546"/>
      <c r="C169" s="259"/>
      <c r="D169" s="259"/>
      <c r="E169" s="281"/>
      <c r="F169" s="281"/>
      <c r="G169" s="288"/>
      <c r="H169" s="288"/>
      <c r="I169" s="259"/>
      <c r="J169" s="279"/>
      <c r="K169" s="279"/>
      <c r="L169" s="256"/>
      <c r="M169" s="279"/>
      <c r="N169" s="279"/>
      <c r="O169" s="279"/>
      <c r="P169" s="279"/>
      <c r="Q169" s="279"/>
      <c r="R169" s="279"/>
      <c r="S169" s="279"/>
      <c r="T169" s="279"/>
      <c r="U169" s="279"/>
      <c r="V169" s="279"/>
      <c r="W169" s="279"/>
      <c r="X169" s="279"/>
      <c r="Y169" s="279"/>
      <c r="Z169" s="279"/>
      <c r="AA169" s="279"/>
      <c r="AB169" s="279"/>
      <c r="AC169" s="279"/>
    </row>
    <row r="170" spans="1:29" x14ac:dyDescent="0.3">
      <c r="A170" s="259"/>
      <c r="B170" s="546"/>
      <c r="C170" s="259"/>
      <c r="D170" s="259"/>
      <c r="E170" s="281"/>
      <c r="F170" s="281"/>
      <c r="G170" s="288"/>
      <c r="H170" s="288"/>
      <c r="I170" s="259"/>
      <c r="J170" s="279"/>
      <c r="K170" s="279"/>
      <c r="L170" s="256"/>
      <c r="M170" s="279"/>
      <c r="N170" s="279"/>
      <c r="O170" s="279"/>
      <c r="P170" s="279"/>
      <c r="Q170" s="279"/>
      <c r="R170" s="279"/>
      <c r="S170" s="279"/>
      <c r="T170" s="279"/>
      <c r="U170" s="279"/>
      <c r="V170" s="279"/>
      <c r="W170" s="279"/>
      <c r="X170" s="279"/>
      <c r="Y170" s="279"/>
      <c r="Z170" s="279"/>
      <c r="AA170" s="279"/>
      <c r="AB170" s="279"/>
      <c r="AC170" s="279"/>
    </row>
    <row r="171" spans="1:29" x14ac:dyDescent="0.3">
      <c r="A171" s="259"/>
      <c r="B171" s="546"/>
      <c r="C171" s="259"/>
      <c r="D171" s="259"/>
      <c r="E171" s="281"/>
      <c r="F171" s="281"/>
      <c r="G171" s="285"/>
      <c r="H171" s="285"/>
      <c r="I171" s="259"/>
      <c r="J171" s="279"/>
      <c r="K171" s="279"/>
      <c r="L171" s="256"/>
      <c r="M171" s="279"/>
      <c r="N171" s="279"/>
      <c r="O171" s="279"/>
      <c r="P171" s="279"/>
      <c r="Q171" s="279"/>
      <c r="R171" s="279"/>
      <c r="S171" s="279"/>
      <c r="T171" s="279"/>
      <c r="U171" s="279"/>
      <c r="V171" s="279"/>
      <c r="W171" s="279"/>
      <c r="X171" s="279"/>
      <c r="Y171" s="279"/>
      <c r="Z171" s="279"/>
      <c r="AA171" s="279"/>
      <c r="AB171" s="279"/>
      <c r="AC171" s="279"/>
    </row>
    <row r="172" spans="1:29" x14ac:dyDescent="0.3">
      <c r="A172" s="259"/>
      <c r="B172" s="546"/>
      <c r="C172" s="259"/>
      <c r="D172" s="259"/>
      <c r="E172" s="281"/>
      <c r="F172" s="281"/>
      <c r="G172" s="285"/>
      <c r="H172" s="285"/>
      <c r="I172" s="259"/>
      <c r="J172" s="279"/>
      <c r="K172" s="279"/>
      <c r="L172" s="256"/>
      <c r="M172" s="279"/>
      <c r="N172" s="279"/>
      <c r="O172" s="279"/>
      <c r="P172" s="279"/>
      <c r="Q172" s="279"/>
      <c r="R172" s="279"/>
      <c r="S172" s="279"/>
      <c r="T172" s="279"/>
      <c r="U172" s="279"/>
      <c r="V172" s="279"/>
      <c r="W172" s="279"/>
      <c r="X172" s="279"/>
      <c r="Y172" s="279"/>
      <c r="Z172" s="279"/>
      <c r="AA172" s="279"/>
      <c r="AB172" s="279"/>
      <c r="AC172" s="279"/>
    </row>
    <row r="173" spans="1:29" x14ac:dyDescent="0.3">
      <c r="A173" s="259"/>
      <c r="B173" s="546"/>
      <c r="C173" s="259"/>
      <c r="D173" s="259"/>
      <c r="E173" s="281"/>
      <c r="F173" s="281"/>
      <c r="G173" s="285"/>
      <c r="H173" s="285"/>
      <c r="I173" s="259"/>
      <c r="J173" s="279"/>
      <c r="K173" s="279"/>
      <c r="L173" s="256"/>
      <c r="M173" s="279"/>
      <c r="N173" s="279"/>
      <c r="O173" s="279"/>
      <c r="P173" s="279"/>
      <c r="Q173" s="279"/>
      <c r="R173" s="279"/>
      <c r="S173" s="279"/>
      <c r="T173" s="279"/>
      <c r="U173" s="279"/>
      <c r="V173" s="279"/>
      <c r="W173" s="279"/>
      <c r="X173" s="279"/>
      <c r="Y173" s="279"/>
      <c r="Z173" s="279"/>
      <c r="AA173" s="279"/>
      <c r="AB173" s="279"/>
      <c r="AC173" s="279"/>
    </row>
    <row r="174" spans="1:29" x14ac:dyDescent="0.3">
      <c r="A174" s="259"/>
      <c r="B174" s="546"/>
      <c r="C174" s="259"/>
      <c r="D174" s="259"/>
      <c r="E174" s="281"/>
      <c r="F174" s="281"/>
      <c r="G174" s="285"/>
      <c r="H174" s="285"/>
      <c r="I174" s="259"/>
      <c r="J174" s="279"/>
      <c r="K174" s="279"/>
      <c r="L174" s="256"/>
      <c r="M174" s="279"/>
      <c r="N174" s="279"/>
      <c r="O174" s="279"/>
      <c r="P174" s="279"/>
      <c r="Q174" s="279"/>
      <c r="R174" s="279"/>
      <c r="S174" s="279"/>
      <c r="T174" s="279"/>
      <c r="U174" s="279"/>
      <c r="V174" s="279"/>
      <c r="W174" s="279"/>
      <c r="X174" s="279"/>
      <c r="Y174" s="279"/>
      <c r="Z174" s="279"/>
      <c r="AA174" s="279"/>
      <c r="AB174" s="279"/>
      <c r="AC174" s="279"/>
    </row>
    <row r="175" spans="1:29" x14ac:dyDescent="0.3">
      <c r="A175" s="259"/>
      <c r="B175" s="546"/>
      <c r="C175" s="259"/>
      <c r="D175" s="259"/>
      <c r="E175" s="281"/>
      <c r="F175" s="281"/>
      <c r="G175" s="285"/>
      <c r="H175" s="285"/>
      <c r="I175" s="259"/>
      <c r="J175" s="279"/>
      <c r="K175" s="279"/>
      <c r="L175" s="256"/>
      <c r="M175" s="279"/>
      <c r="N175" s="279"/>
      <c r="O175" s="279"/>
      <c r="P175" s="279"/>
      <c r="Q175" s="279"/>
      <c r="R175" s="279"/>
      <c r="S175" s="279"/>
      <c r="T175" s="279"/>
      <c r="U175" s="279"/>
      <c r="V175" s="279"/>
      <c r="W175" s="279"/>
      <c r="X175" s="279"/>
      <c r="Y175" s="279"/>
      <c r="Z175" s="279"/>
      <c r="AA175" s="279"/>
      <c r="AB175" s="279"/>
      <c r="AC175" s="279"/>
    </row>
    <row r="176" spans="1:29" x14ac:dyDescent="0.3">
      <c r="A176" s="259"/>
      <c r="B176" s="546"/>
      <c r="C176" s="259"/>
      <c r="D176" s="259"/>
      <c r="E176" s="281"/>
      <c r="F176" s="281"/>
      <c r="G176" s="285"/>
      <c r="H176" s="285"/>
      <c r="I176" s="259"/>
      <c r="J176" s="279"/>
      <c r="K176" s="279"/>
      <c r="L176" s="256"/>
      <c r="M176" s="279"/>
      <c r="N176" s="279"/>
      <c r="O176" s="279"/>
      <c r="P176" s="279"/>
      <c r="Q176" s="279"/>
      <c r="R176" s="279"/>
      <c r="S176" s="279"/>
      <c r="T176" s="279"/>
      <c r="U176" s="279"/>
      <c r="V176" s="279"/>
      <c r="W176" s="279"/>
      <c r="X176" s="279"/>
      <c r="Y176" s="279"/>
      <c r="Z176" s="279"/>
      <c r="AA176" s="279"/>
      <c r="AB176" s="279"/>
      <c r="AC176" s="279"/>
    </row>
    <row r="177" spans="1:29" x14ac:dyDescent="0.3">
      <c r="A177" s="259"/>
      <c r="B177" s="546"/>
      <c r="C177" s="259"/>
      <c r="D177" s="259"/>
      <c r="E177" s="281"/>
      <c r="F177" s="281"/>
      <c r="G177" s="285"/>
      <c r="H177" s="285"/>
      <c r="I177" s="259"/>
      <c r="J177" s="279"/>
      <c r="K177" s="279"/>
      <c r="L177" s="256"/>
      <c r="M177" s="279"/>
      <c r="N177" s="279"/>
      <c r="O177" s="279"/>
      <c r="P177" s="279"/>
      <c r="Q177" s="279"/>
      <c r="R177" s="279"/>
      <c r="S177" s="279"/>
      <c r="T177" s="279"/>
      <c r="U177" s="279"/>
      <c r="V177" s="279"/>
      <c r="W177" s="279"/>
      <c r="X177" s="279"/>
      <c r="Y177" s="279"/>
      <c r="Z177" s="279"/>
      <c r="AA177" s="279"/>
      <c r="AB177" s="279"/>
      <c r="AC177" s="279"/>
    </row>
    <row r="178" spans="1:29" x14ac:dyDescent="0.3">
      <c r="A178" s="259"/>
      <c r="B178" s="546"/>
      <c r="C178" s="259"/>
      <c r="D178" s="259"/>
      <c r="E178" s="281"/>
      <c r="F178" s="281"/>
      <c r="G178" s="285"/>
      <c r="H178" s="285"/>
      <c r="I178" s="259"/>
      <c r="J178" s="279"/>
      <c r="K178" s="279"/>
      <c r="L178" s="256"/>
      <c r="M178" s="279"/>
      <c r="N178" s="279"/>
      <c r="O178" s="279"/>
      <c r="P178" s="279"/>
      <c r="Q178" s="279"/>
      <c r="R178" s="279"/>
      <c r="S178" s="279"/>
      <c r="T178" s="279"/>
      <c r="U178" s="279"/>
      <c r="V178" s="279"/>
      <c r="W178" s="279"/>
      <c r="X178" s="279"/>
      <c r="Y178" s="279"/>
      <c r="Z178" s="279"/>
      <c r="AA178" s="279"/>
      <c r="AB178" s="279"/>
      <c r="AC178" s="279"/>
    </row>
    <row r="179" spans="1:29" x14ac:dyDescent="0.3">
      <c r="A179" s="259"/>
      <c r="B179" s="546"/>
      <c r="C179" s="259"/>
      <c r="D179" s="259"/>
      <c r="E179" s="281"/>
      <c r="F179" s="281"/>
      <c r="G179" s="285"/>
      <c r="H179" s="285"/>
      <c r="I179" s="259"/>
      <c r="J179" s="279"/>
      <c r="K179" s="279"/>
      <c r="L179" s="256"/>
      <c r="M179" s="279"/>
      <c r="N179" s="279"/>
      <c r="O179" s="279"/>
      <c r="P179" s="279"/>
      <c r="Q179" s="279"/>
      <c r="R179" s="279"/>
      <c r="S179" s="279"/>
      <c r="T179" s="279"/>
      <c r="U179" s="279"/>
      <c r="V179" s="279"/>
      <c r="W179" s="279"/>
      <c r="X179" s="279"/>
      <c r="Y179" s="279"/>
      <c r="Z179" s="279"/>
      <c r="AA179" s="279"/>
      <c r="AB179" s="279"/>
      <c r="AC179" s="279"/>
    </row>
    <row r="180" spans="1:29" x14ac:dyDescent="0.3">
      <c r="A180" s="259"/>
      <c r="B180" s="546"/>
      <c r="C180" s="259"/>
      <c r="D180" s="259"/>
      <c r="E180" s="281"/>
      <c r="F180" s="281"/>
      <c r="G180" s="285"/>
      <c r="H180" s="285"/>
      <c r="I180" s="259"/>
      <c r="J180" s="279"/>
      <c r="K180" s="279"/>
      <c r="L180" s="256"/>
      <c r="M180" s="279"/>
      <c r="N180" s="279"/>
      <c r="O180" s="279"/>
      <c r="P180" s="279"/>
      <c r="Q180" s="279"/>
      <c r="R180" s="279"/>
      <c r="S180" s="279"/>
      <c r="T180" s="279"/>
      <c r="U180" s="279"/>
      <c r="V180" s="279"/>
      <c r="W180" s="279"/>
      <c r="X180" s="279"/>
      <c r="Y180" s="279"/>
      <c r="Z180" s="279"/>
      <c r="AA180" s="279"/>
      <c r="AB180" s="279"/>
      <c r="AC180" s="279"/>
    </row>
    <row r="181" spans="1:29" x14ac:dyDescent="0.3">
      <c r="A181" s="259"/>
      <c r="B181" s="546"/>
      <c r="C181" s="259"/>
      <c r="D181" s="259"/>
      <c r="E181" s="281"/>
      <c r="F181" s="281"/>
      <c r="G181" s="285"/>
      <c r="H181" s="285"/>
      <c r="I181" s="259"/>
      <c r="J181" s="279"/>
      <c r="K181" s="279"/>
      <c r="L181" s="256"/>
      <c r="M181" s="279"/>
      <c r="N181" s="279"/>
      <c r="O181" s="279"/>
      <c r="P181" s="279"/>
      <c r="Q181" s="279"/>
      <c r="R181" s="279"/>
      <c r="S181" s="279"/>
      <c r="T181" s="279"/>
      <c r="U181" s="279"/>
      <c r="V181" s="279"/>
      <c r="W181" s="279"/>
      <c r="X181" s="279"/>
      <c r="Y181" s="279"/>
      <c r="Z181" s="279"/>
      <c r="AA181" s="279"/>
      <c r="AB181" s="279"/>
      <c r="AC181" s="279"/>
    </row>
    <row r="182" spans="1:29" ht="13" customHeight="1" x14ac:dyDescent="0.3">
      <c r="A182" s="260"/>
      <c r="B182" s="332"/>
      <c r="C182" s="260"/>
      <c r="D182" s="260"/>
      <c r="E182" s="282"/>
      <c r="F182" s="282"/>
      <c r="G182" s="285"/>
      <c r="H182" s="285"/>
      <c r="I182" s="259"/>
      <c r="J182" s="279"/>
      <c r="K182" s="279"/>
      <c r="L182" s="256"/>
      <c r="M182" s="279"/>
      <c r="N182" s="279"/>
      <c r="O182" s="279"/>
      <c r="P182" s="279"/>
      <c r="Q182" s="279"/>
      <c r="R182" s="279"/>
      <c r="S182" s="279"/>
      <c r="T182" s="279"/>
      <c r="U182" s="279"/>
      <c r="V182" s="279"/>
      <c r="W182" s="279"/>
      <c r="X182" s="279"/>
      <c r="Y182" s="279"/>
      <c r="Z182" s="279"/>
      <c r="AA182" s="279"/>
      <c r="AB182" s="279"/>
      <c r="AC182" s="279"/>
    </row>
    <row r="183" spans="1:29" ht="13" customHeight="1" x14ac:dyDescent="0.3">
      <c r="A183" s="260"/>
      <c r="B183" s="332"/>
      <c r="C183" s="260"/>
      <c r="D183" s="260"/>
      <c r="E183" s="282"/>
      <c r="F183" s="282"/>
      <c r="G183" s="285"/>
      <c r="H183" s="285"/>
      <c r="I183" s="259"/>
      <c r="J183" s="279"/>
      <c r="K183" s="279"/>
      <c r="L183" s="256"/>
      <c r="M183" s="279"/>
      <c r="N183" s="279"/>
      <c r="O183" s="279"/>
      <c r="P183" s="279"/>
      <c r="Q183" s="279"/>
      <c r="R183" s="279"/>
      <c r="S183" s="279"/>
      <c r="T183" s="279"/>
      <c r="U183" s="279"/>
      <c r="V183" s="279"/>
      <c r="W183" s="279"/>
      <c r="X183" s="279"/>
      <c r="Y183" s="279"/>
      <c r="Z183" s="279"/>
      <c r="AA183" s="279"/>
      <c r="AB183" s="279"/>
      <c r="AC183" s="279"/>
    </row>
    <row r="184" spans="1:29" ht="13" customHeight="1" x14ac:dyDescent="0.3">
      <c r="A184" s="3"/>
      <c r="B184" s="332"/>
      <c r="C184" s="260"/>
      <c r="D184" s="260"/>
      <c r="E184" s="282"/>
      <c r="F184" s="282"/>
      <c r="G184" s="285"/>
      <c r="H184" s="285"/>
      <c r="I184" s="6"/>
      <c r="J184" s="279"/>
      <c r="K184" s="279"/>
      <c r="L184" s="256"/>
      <c r="M184" s="279"/>
      <c r="N184" s="279"/>
      <c r="O184" s="279"/>
      <c r="P184" s="279"/>
      <c r="Q184" s="279"/>
      <c r="R184" s="279"/>
      <c r="S184" s="279"/>
      <c r="T184" s="279"/>
      <c r="U184" s="279"/>
      <c r="V184" s="279"/>
      <c r="W184" s="279"/>
      <c r="X184" s="279"/>
      <c r="Y184" s="279"/>
      <c r="Z184" s="279"/>
      <c r="AA184" s="279"/>
      <c r="AB184" s="279"/>
      <c r="AC184" s="279"/>
    </row>
    <row r="185" spans="1:29" ht="13" customHeight="1" x14ac:dyDescent="0.3">
      <c r="A185" s="3"/>
      <c r="B185" s="332"/>
      <c r="C185" s="260"/>
      <c r="D185" s="260"/>
      <c r="E185" s="282"/>
      <c r="F185" s="282"/>
      <c r="G185" s="285"/>
      <c r="H185" s="285"/>
      <c r="I185" s="6"/>
      <c r="J185" s="279"/>
      <c r="K185" s="279"/>
      <c r="L185" s="256"/>
      <c r="M185" s="279"/>
      <c r="N185" s="279"/>
      <c r="O185" s="279"/>
      <c r="P185" s="279"/>
      <c r="Q185" s="279"/>
      <c r="R185" s="279"/>
      <c r="S185" s="279"/>
      <c r="T185" s="279"/>
      <c r="U185" s="279"/>
      <c r="V185" s="279"/>
      <c r="W185" s="279"/>
      <c r="X185" s="279"/>
      <c r="Y185" s="279"/>
      <c r="Z185" s="279"/>
      <c r="AA185" s="279"/>
      <c r="AB185" s="279"/>
      <c r="AC185" s="279"/>
    </row>
    <row r="186" spans="1:29" x14ac:dyDescent="0.3">
      <c r="A186" s="3"/>
      <c r="B186" s="332"/>
      <c r="C186" s="260"/>
      <c r="D186" s="260"/>
      <c r="E186" s="282"/>
      <c r="F186" s="282"/>
      <c r="G186" s="285"/>
      <c r="H186" s="285"/>
      <c r="I186" s="6"/>
      <c r="J186" s="279"/>
      <c r="K186" s="279"/>
      <c r="L186" s="256"/>
      <c r="M186" s="279"/>
      <c r="N186" s="279"/>
      <c r="O186" s="279"/>
      <c r="P186" s="279"/>
      <c r="Q186" s="279"/>
      <c r="R186" s="279"/>
      <c r="S186" s="279"/>
      <c r="T186" s="279"/>
      <c r="U186" s="279"/>
      <c r="V186" s="279"/>
      <c r="W186" s="279"/>
      <c r="X186" s="279"/>
      <c r="Y186" s="279"/>
      <c r="Z186" s="279"/>
      <c r="AA186" s="279"/>
      <c r="AB186" s="279"/>
      <c r="AC186" s="279"/>
    </row>
    <row r="187" spans="1:29" x14ac:dyDescent="0.3">
      <c r="A187" s="3"/>
      <c r="B187" s="332"/>
      <c r="C187" s="260"/>
      <c r="D187" s="260"/>
      <c r="E187" s="282"/>
      <c r="F187" s="282"/>
      <c r="G187" s="285"/>
      <c r="H187" s="285"/>
      <c r="I187" s="6"/>
      <c r="J187" s="279"/>
      <c r="K187" s="279"/>
      <c r="L187" s="256"/>
      <c r="M187" s="279"/>
      <c r="N187" s="279"/>
      <c r="O187" s="279"/>
      <c r="P187" s="279"/>
      <c r="Q187" s="279"/>
      <c r="R187" s="279"/>
      <c r="S187" s="279"/>
      <c r="T187" s="279"/>
      <c r="U187" s="279"/>
      <c r="V187" s="279"/>
      <c r="W187" s="279"/>
      <c r="X187" s="279"/>
      <c r="Y187" s="279"/>
      <c r="Z187" s="279"/>
      <c r="AA187" s="279"/>
      <c r="AB187" s="279"/>
      <c r="AC187" s="279"/>
    </row>
    <row r="188" spans="1:29" ht="13" customHeight="1" x14ac:dyDescent="0.3">
      <c r="A188" s="3"/>
      <c r="B188" s="332"/>
      <c r="C188" s="260"/>
      <c r="D188" s="260"/>
      <c r="E188" s="282"/>
      <c r="F188" s="282"/>
      <c r="G188" s="285"/>
      <c r="H188" s="285"/>
      <c r="I188" s="3"/>
      <c r="J188" s="279"/>
      <c r="K188" s="279"/>
      <c r="L188" s="256"/>
      <c r="M188" s="279"/>
      <c r="N188" s="279"/>
      <c r="O188" s="279"/>
      <c r="P188" s="279"/>
      <c r="Q188" s="279"/>
      <c r="R188" s="279"/>
      <c r="S188" s="279"/>
      <c r="T188" s="279"/>
      <c r="U188" s="279"/>
      <c r="V188" s="279"/>
      <c r="W188" s="279"/>
      <c r="X188" s="279"/>
      <c r="Y188" s="279"/>
      <c r="Z188" s="279"/>
      <c r="AA188" s="279"/>
      <c r="AB188" s="279"/>
      <c r="AC188" s="279"/>
    </row>
    <row r="189" spans="1:29" ht="13" customHeight="1" x14ac:dyDescent="0.3">
      <c r="A189" s="3"/>
      <c r="B189" s="332"/>
      <c r="C189" s="260"/>
      <c r="D189" s="260"/>
      <c r="E189" s="282"/>
      <c r="F189" s="282"/>
      <c r="G189" s="285"/>
      <c r="H189" s="285"/>
      <c r="I189" s="6"/>
      <c r="J189" s="279"/>
      <c r="K189" s="279"/>
      <c r="L189" s="256"/>
      <c r="M189" s="279"/>
      <c r="N189" s="279"/>
      <c r="O189" s="279"/>
      <c r="P189" s="279"/>
      <c r="Q189" s="279"/>
      <c r="R189" s="279"/>
      <c r="S189" s="279"/>
      <c r="T189" s="279"/>
      <c r="U189" s="279"/>
      <c r="V189" s="279"/>
      <c r="W189" s="279"/>
      <c r="X189" s="279"/>
      <c r="Y189" s="279"/>
      <c r="Z189" s="279"/>
      <c r="AA189" s="279"/>
      <c r="AB189" s="279"/>
      <c r="AC189" s="279"/>
    </row>
    <row r="190" spans="1:29" x14ac:dyDescent="0.3">
      <c r="A190" s="3"/>
      <c r="B190" s="332"/>
      <c r="C190" s="260"/>
      <c r="D190" s="260"/>
      <c r="E190" s="282"/>
      <c r="F190" s="282"/>
      <c r="G190" s="285"/>
      <c r="H190" s="285"/>
      <c r="I190" s="6"/>
      <c r="J190" s="279"/>
      <c r="K190" s="279"/>
      <c r="L190" s="256"/>
      <c r="M190" s="279"/>
      <c r="N190" s="279"/>
      <c r="O190" s="279"/>
      <c r="P190" s="279"/>
      <c r="Q190" s="279"/>
      <c r="R190" s="279"/>
      <c r="S190" s="279"/>
      <c r="T190" s="279"/>
      <c r="U190" s="279"/>
      <c r="V190" s="279"/>
      <c r="W190" s="279"/>
      <c r="X190" s="279"/>
      <c r="Y190" s="279"/>
      <c r="Z190" s="279"/>
      <c r="AA190" s="279"/>
      <c r="AB190" s="279"/>
      <c r="AC190" s="279"/>
    </row>
    <row r="191" spans="1:29" ht="10.55" customHeight="1" x14ac:dyDescent="0.3">
      <c r="A191" s="3"/>
      <c r="B191" s="332"/>
      <c r="C191" s="260"/>
      <c r="D191" s="260"/>
      <c r="E191" s="282"/>
      <c r="F191" s="282"/>
      <c r="G191" s="285"/>
      <c r="H191" s="285"/>
      <c r="I191" s="6"/>
      <c r="J191" s="279"/>
      <c r="K191" s="279"/>
      <c r="L191" s="256"/>
      <c r="M191" s="279"/>
      <c r="N191" s="279"/>
      <c r="O191" s="279"/>
      <c r="P191" s="279"/>
      <c r="Q191" s="279"/>
      <c r="R191" s="279"/>
      <c r="S191" s="279"/>
      <c r="T191" s="279"/>
      <c r="U191" s="279"/>
      <c r="V191" s="279"/>
      <c r="W191" s="279"/>
      <c r="X191" s="279"/>
      <c r="Y191" s="279"/>
      <c r="Z191" s="279"/>
      <c r="AA191" s="279"/>
      <c r="AB191" s="279"/>
      <c r="AC191" s="279"/>
    </row>
    <row r="192" spans="1:29" x14ac:dyDescent="0.3">
      <c r="A192" s="6"/>
      <c r="B192" s="546"/>
      <c r="C192" s="259"/>
      <c r="D192" s="259"/>
      <c r="E192" s="281"/>
      <c r="F192" s="281"/>
      <c r="G192" s="285"/>
      <c r="H192" s="285"/>
      <c r="I192" s="6"/>
      <c r="J192" s="279"/>
      <c r="K192" s="279"/>
      <c r="L192" s="256"/>
      <c r="M192" s="279"/>
      <c r="N192" s="279"/>
      <c r="O192" s="279"/>
      <c r="P192" s="279"/>
      <c r="Q192" s="279"/>
      <c r="R192" s="279"/>
      <c r="S192" s="279"/>
      <c r="T192" s="279"/>
      <c r="U192" s="279"/>
      <c r="V192" s="279"/>
      <c r="W192" s="279"/>
      <c r="X192" s="279"/>
      <c r="Y192" s="279"/>
      <c r="Z192" s="279"/>
      <c r="AA192" s="279"/>
      <c r="AB192" s="279"/>
      <c r="AC192" s="279"/>
    </row>
    <row r="193" spans="1:29" ht="13" customHeight="1" x14ac:dyDescent="0.3">
      <c r="A193" s="6"/>
      <c r="B193" s="546"/>
      <c r="C193" s="259"/>
      <c r="D193" s="259"/>
      <c r="E193" s="281"/>
      <c r="F193" s="281"/>
      <c r="G193" s="285"/>
      <c r="H193" s="285"/>
      <c r="I193" s="6"/>
      <c r="J193" s="279"/>
      <c r="K193" s="279"/>
      <c r="L193" s="256"/>
      <c r="M193" s="279"/>
      <c r="N193" s="279"/>
      <c r="O193" s="279"/>
      <c r="P193" s="279"/>
      <c r="Q193" s="279"/>
      <c r="R193" s="279"/>
      <c r="S193" s="279"/>
      <c r="T193" s="279"/>
      <c r="U193" s="279"/>
      <c r="V193" s="279"/>
      <c r="W193" s="279"/>
      <c r="X193" s="279"/>
      <c r="Y193" s="279"/>
      <c r="Z193" s="279"/>
      <c r="AA193" s="279"/>
      <c r="AB193" s="279"/>
      <c r="AC193" s="279"/>
    </row>
    <row r="194" spans="1:29" ht="13" customHeight="1" x14ac:dyDescent="0.3">
      <c r="A194" s="6"/>
      <c r="B194" s="546"/>
      <c r="C194" s="259"/>
      <c r="D194" s="259"/>
      <c r="E194" s="281"/>
      <c r="F194" s="281"/>
      <c r="G194" s="285"/>
      <c r="H194" s="285"/>
      <c r="I194" s="6"/>
      <c r="J194" s="279"/>
      <c r="K194" s="279"/>
      <c r="L194" s="256"/>
      <c r="M194" s="279"/>
      <c r="N194" s="279"/>
      <c r="O194" s="279"/>
      <c r="P194" s="279"/>
      <c r="Q194" s="279"/>
      <c r="R194" s="279"/>
      <c r="S194" s="279"/>
      <c r="T194" s="279"/>
      <c r="U194" s="279"/>
      <c r="V194" s="279"/>
      <c r="W194" s="279"/>
      <c r="X194" s="279"/>
      <c r="Y194" s="279"/>
      <c r="Z194" s="279"/>
      <c r="AA194" s="279"/>
      <c r="AB194" s="279"/>
      <c r="AC194" s="279"/>
    </row>
    <row r="195" spans="1:29" ht="13" customHeight="1" x14ac:dyDescent="0.3">
      <c r="A195" s="6"/>
      <c r="B195" s="546"/>
      <c r="C195" s="259"/>
      <c r="D195" s="259"/>
      <c r="E195" s="281"/>
      <c r="F195" s="281"/>
      <c r="G195" s="285"/>
      <c r="H195" s="285"/>
      <c r="I195" s="6"/>
      <c r="J195" s="279"/>
      <c r="K195" s="279"/>
      <c r="L195" s="256"/>
      <c r="M195" s="279"/>
      <c r="N195" s="279"/>
      <c r="O195" s="279"/>
      <c r="P195" s="279"/>
      <c r="Q195" s="279"/>
      <c r="R195" s="279"/>
      <c r="S195" s="279"/>
      <c r="T195" s="279"/>
      <c r="U195" s="279"/>
      <c r="V195" s="279"/>
      <c r="W195" s="279"/>
      <c r="X195" s="279"/>
      <c r="Y195" s="279"/>
      <c r="Z195" s="279"/>
      <c r="AA195" s="279"/>
      <c r="AB195" s="279"/>
      <c r="AC195" s="279"/>
    </row>
    <row r="196" spans="1:29" ht="13" customHeight="1" x14ac:dyDescent="0.3">
      <c r="A196" s="6"/>
      <c r="B196" s="546"/>
      <c r="C196" s="259"/>
      <c r="D196" s="259"/>
      <c r="E196" s="281"/>
      <c r="F196" s="281"/>
      <c r="G196" s="285"/>
      <c r="H196" s="285"/>
      <c r="I196" s="6"/>
      <c r="J196" s="279"/>
      <c r="K196" s="279"/>
      <c r="L196" s="256"/>
      <c r="M196" s="279"/>
      <c r="N196" s="279"/>
      <c r="O196" s="279"/>
      <c r="P196" s="279"/>
      <c r="Q196" s="279"/>
      <c r="R196" s="279"/>
      <c r="S196" s="279"/>
      <c r="T196" s="279"/>
      <c r="U196" s="279"/>
      <c r="V196" s="279"/>
      <c r="W196" s="279"/>
      <c r="X196" s="279"/>
      <c r="Y196" s="279"/>
      <c r="Z196" s="279"/>
      <c r="AA196" s="279"/>
      <c r="AB196" s="279"/>
      <c r="AC196" s="279"/>
    </row>
    <row r="197" spans="1:29" ht="13" customHeight="1" x14ac:dyDescent="0.3">
      <c r="A197" s="6"/>
      <c r="B197" s="546"/>
      <c r="C197" s="259"/>
      <c r="D197" s="259"/>
      <c r="E197" s="281"/>
      <c r="F197" s="281"/>
      <c r="G197" s="285"/>
      <c r="H197" s="285"/>
      <c r="I197" s="6"/>
      <c r="J197" s="279"/>
      <c r="K197" s="279"/>
      <c r="L197" s="256"/>
      <c r="M197" s="279"/>
      <c r="N197" s="279"/>
      <c r="O197" s="279"/>
      <c r="P197" s="279"/>
      <c r="Q197" s="279"/>
      <c r="R197" s="279"/>
      <c r="S197" s="279"/>
      <c r="T197" s="279"/>
      <c r="U197" s="279"/>
      <c r="V197" s="279"/>
      <c r="W197" s="279"/>
      <c r="X197" s="279"/>
      <c r="Y197" s="279"/>
      <c r="Z197" s="279"/>
      <c r="AA197" s="279"/>
      <c r="AB197" s="279"/>
      <c r="AC197" s="279"/>
    </row>
    <row r="198" spans="1:29" ht="13" customHeight="1" x14ac:dyDescent="0.3">
      <c r="A198" s="6"/>
      <c r="B198" s="546"/>
      <c r="C198" s="259"/>
      <c r="D198" s="259"/>
      <c r="E198" s="281"/>
      <c r="F198" s="281"/>
      <c r="G198" s="285"/>
      <c r="H198" s="285"/>
      <c r="I198" s="6"/>
      <c r="J198" s="279"/>
      <c r="K198" s="279"/>
      <c r="L198" s="256"/>
      <c r="M198" s="279"/>
      <c r="N198" s="279"/>
      <c r="O198" s="279"/>
      <c r="P198" s="279"/>
      <c r="Q198" s="279"/>
      <c r="R198" s="279"/>
      <c r="S198" s="279"/>
      <c r="T198" s="279"/>
      <c r="U198" s="279"/>
      <c r="V198" s="279"/>
      <c r="W198" s="279"/>
      <c r="X198" s="279"/>
      <c r="Y198" s="279"/>
      <c r="Z198" s="279"/>
      <c r="AA198" s="279"/>
      <c r="AB198" s="279"/>
      <c r="AC198" s="279"/>
    </row>
    <row r="199" spans="1:29" x14ac:dyDescent="0.3">
      <c r="A199" s="3"/>
      <c r="B199" s="332"/>
      <c r="C199" s="260"/>
      <c r="D199" s="260"/>
      <c r="E199" s="282"/>
      <c r="F199" s="282"/>
      <c r="G199" s="285"/>
      <c r="H199" s="285"/>
      <c r="I199" s="6"/>
      <c r="J199" s="279"/>
      <c r="K199" s="279"/>
      <c r="L199" s="256"/>
      <c r="M199" s="279"/>
      <c r="N199" s="279"/>
      <c r="O199" s="279"/>
      <c r="P199" s="279"/>
      <c r="Q199" s="279"/>
      <c r="R199" s="279"/>
      <c r="S199" s="279"/>
      <c r="T199" s="279"/>
      <c r="U199" s="279"/>
      <c r="V199" s="279"/>
      <c r="W199" s="279"/>
      <c r="X199" s="279"/>
      <c r="Y199" s="279"/>
      <c r="Z199" s="279"/>
      <c r="AA199" s="279"/>
      <c r="AB199" s="279"/>
      <c r="AC199" s="279"/>
    </row>
    <row r="200" spans="1:29" x14ac:dyDescent="0.3">
      <c r="A200" s="256"/>
      <c r="B200" s="459"/>
      <c r="C200" s="260"/>
      <c r="D200" s="260"/>
      <c r="E200" s="279"/>
      <c r="F200" s="279"/>
      <c r="G200" s="288"/>
      <c r="H200" s="288"/>
      <c r="I200" s="18"/>
      <c r="J200" s="279"/>
      <c r="K200" s="279"/>
      <c r="L200" s="2"/>
      <c r="M200" s="279"/>
      <c r="N200" s="279"/>
      <c r="O200" s="279"/>
      <c r="P200" s="279"/>
      <c r="Q200" s="279"/>
      <c r="R200" s="279"/>
      <c r="S200" s="279"/>
      <c r="T200" s="279"/>
      <c r="U200" s="279"/>
      <c r="V200" s="279"/>
      <c r="W200" s="279"/>
      <c r="X200" s="279"/>
      <c r="Y200" s="279"/>
      <c r="Z200" s="279"/>
      <c r="AA200" s="279"/>
      <c r="AB200" s="279"/>
      <c r="AC200" s="279"/>
    </row>
    <row r="201" spans="1:29" x14ac:dyDescent="0.3">
      <c r="A201" s="256"/>
      <c r="B201" s="459"/>
      <c r="C201" s="260"/>
      <c r="D201" s="260"/>
      <c r="E201" s="279"/>
      <c r="F201" s="279"/>
      <c r="G201" s="288"/>
      <c r="H201" s="288"/>
      <c r="I201" s="18"/>
      <c r="J201" s="279"/>
      <c r="K201" s="279"/>
      <c r="L201" s="2"/>
      <c r="M201" s="279"/>
      <c r="N201" s="279"/>
      <c r="O201" s="279"/>
      <c r="P201" s="279"/>
      <c r="Q201" s="279"/>
      <c r="R201" s="279"/>
      <c r="S201" s="279"/>
      <c r="T201" s="279"/>
      <c r="U201" s="279"/>
      <c r="V201" s="279"/>
      <c r="W201" s="279"/>
      <c r="X201" s="279"/>
      <c r="Y201" s="279"/>
      <c r="Z201" s="279"/>
      <c r="AA201" s="279"/>
      <c r="AB201" s="279"/>
      <c r="AC201" s="279"/>
    </row>
    <row r="202" spans="1:29" x14ac:dyDescent="0.3">
      <c r="A202" s="256"/>
      <c r="B202" s="459"/>
      <c r="C202" s="260"/>
      <c r="D202" s="260"/>
      <c r="E202" s="279"/>
      <c r="F202" s="279"/>
      <c r="G202" s="288"/>
      <c r="H202" s="288"/>
      <c r="I202" s="17"/>
      <c r="J202" s="279"/>
      <c r="K202" s="279"/>
      <c r="L202" s="2"/>
      <c r="M202" s="279"/>
      <c r="N202" s="279"/>
      <c r="O202" s="279"/>
      <c r="P202" s="279"/>
      <c r="Q202" s="279"/>
      <c r="R202" s="279"/>
      <c r="S202" s="279"/>
      <c r="T202" s="279"/>
      <c r="U202" s="279"/>
      <c r="V202" s="279"/>
      <c r="W202" s="279"/>
      <c r="X202" s="279"/>
      <c r="Y202" s="279"/>
      <c r="Z202" s="279"/>
      <c r="AA202" s="279"/>
      <c r="AB202" s="279"/>
      <c r="AC202" s="279"/>
    </row>
    <row r="203" spans="1:29" x14ac:dyDescent="0.3">
      <c r="A203" s="256"/>
      <c r="B203" s="459"/>
      <c r="C203" s="260"/>
      <c r="D203" s="260"/>
      <c r="E203" s="279"/>
      <c r="F203" s="279"/>
      <c r="G203" s="288"/>
      <c r="H203" s="288"/>
      <c r="I203" s="18"/>
      <c r="J203" s="279"/>
      <c r="K203" s="279"/>
      <c r="L203" s="2"/>
      <c r="M203" s="279"/>
      <c r="N203" s="279"/>
      <c r="O203" s="279"/>
      <c r="P203" s="279"/>
      <c r="Q203" s="279"/>
      <c r="R203" s="279"/>
      <c r="S203" s="279"/>
      <c r="T203" s="279"/>
      <c r="U203" s="279"/>
      <c r="V203" s="279"/>
      <c r="W203" s="279"/>
      <c r="X203" s="279"/>
      <c r="Y203" s="279"/>
      <c r="Z203" s="279"/>
      <c r="AA203" s="279"/>
      <c r="AB203" s="279"/>
      <c r="AC203" s="279"/>
    </row>
    <row r="204" spans="1:29" x14ac:dyDescent="0.3">
      <c r="A204" s="256"/>
      <c r="B204" s="459"/>
      <c r="C204" s="260"/>
      <c r="D204" s="260"/>
      <c r="E204" s="279"/>
      <c r="F204" s="279"/>
      <c r="G204" s="288"/>
      <c r="H204" s="288"/>
      <c r="I204" s="18"/>
      <c r="J204" s="279"/>
      <c r="K204" s="279"/>
      <c r="L204" s="2"/>
      <c r="M204" s="279"/>
      <c r="N204" s="279"/>
      <c r="O204" s="279"/>
      <c r="P204" s="279"/>
      <c r="Q204" s="279"/>
      <c r="R204" s="279"/>
      <c r="S204" s="279"/>
      <c r="T204" s="279"/>
      <c r="U204" s="279"/>
      <c r="V204" s="279"/>
      <c r="W204" s="279"/>
      <c r="X204" s="279"/>
      <c r="Y204" s="279"/>
      <c r="Z204" s="279"/>
      <c r="AA204" s="279"/>
      <c r="AB204" s="279"/>
      <c r="AC204" s="279"/>
    </row>
    <row r="205" spans="1:29" x14ac:dyDescent="0.3">
      <c r="A205" s="256"/>
      <c r="B205" s="459"/>
      <c r="C205" s="260"/>
      <c r="D205" s="260"/>
      <c r="E205" s="279"/>
      <c r="F205" s="279"/>
      <c r="G205" s="288"/>
      <c r="H205" s="288"/>
      <c r="I205" s="17"/>
      <c r="J205" s="279"/>
      <c r="K205" s="279"/>
      <c r="L205" s="2"/>
      <c r="M205" s="279"/>
      <c r="N205" s="279"/>
      <c r="O205" s="279"/>
      <c r="P205" s="279"/>
      <c r="Q205" s="279"/>
      <c r="R205" s="279"/>
      <c r="S205" s="279"/>
      <c r="T205" s="279"/>
      <c r="U205" s="279"/>
      <c r="V205" s="279"/>
      <c r="W205" s="279"/>
      <c r="X205" s="279"/>
      <c r="Y205" s="279"/>
      <c r="Z205" s="279"/>
      <c r="AA205" s="279"/>
      <c r="AB205" s="279"/>
      <c r="AC205" s="279"/>
    </row>
    <row r="206" spans="1:29" x14ac:dyDescent="0.3">
      <c r="A206" s="256"/>
      <c r="B206" s="459"/>
      <c r="C206" s="260"/>
      <c r="D206" s="260"/>
      <c r="E206" s="279"/>
      <c r="F206" s="279"/>
      <c r="G206" s="288"/>
      <c r="H206" s="288"/>
      <c r="I206" s="17"/>
      <c r="J206" s="279"/>
      <c r="K206" s="279"/>
      <c r="L206" s="2"/>
      <c r="M206" s="279"/>
      <c r="N206" s="279"/>
      <c r="O206" s="279"/>
      <c r="P206" s="279"/>
      <c r="Q206" s="279"/>
      <c r="R206" s="279"/>
      <c r="S206" s="279"/>
      <c r="T206" s="279"/>
      <c r="U206" s="279"/>
      <c r="V206" s="279"/>
      <c r="W206" s="279"/>
      <c r="X206" s="279"/>
      <c r="Y206" s="279"/>
      <c r="Z206" s="279"/>
      <c r="AA206" s="279"/>
      <c r="AB206" s="279"/>
      <c r="AC206" s="279"/>
    </row>
    <row r="207" spans="1:29" x14ac:dyDescent="0.3">
      <c r="A207" s="256"/>
      <c r="B207" s="459"/>
      <c r="C207" s="260"/>
      <c r="D207" s="260"/>
      <c r="E207" s="279"/>
      <c r="F207" s="279"/>
      <c r="G207" s="288"/>
      <c r="H207" s="288"/>
      <c r="I207" s="17"/>
      <c r="J207" s="279"/>
      <c r="K207" s="279"/>
      <c r="L207" s="2"/>
      <c r="M207" s="279"/>
      <c r="N207" s="279"/>
      <c r="O207" s="279"/>
      <c r="P207" s="279"/>
      <c r="Q207" s="279"/>
      <c r="R207" s="279"/>
      <c r="S207" s="279"/>
      <c r="T207" s="279"/>
      <c r="U207" s="279"/>
      <c r="V207" s="279"/>
      <c r="W207" s="279"/>
      <c r="X207" s="279"/>
      <c r="Y207" s="279"/>
      <c r="Z207" s="279"/>
      <c r="AA207" s="279"/>
      <c r="AB207" s="279"/>
      <c r="AC207" s="279"/>
    </row>
    <row r="208" spans="1:29" x14ac:dyDescent="0.3">
      <c r="A208" s="256"/>
      <c r="B208" s="459"/>
      <c r="C208" s="260"/>
      <c r="D208" s="260"/>
      <c r="E208" s="279"/>
      <c r="F208" s="279"/>
      <c r="G208" s="288"/>
      <c r="H208" s="288"/>
      <c r="I208" s="17"/>
      <c r="J208" s="279"/>
      <c r="K208" s="279"/>
      <c r="L208" s="2"/>
      <c r="M208" s="279"/>
      <c r="N208" s="279"/>
      <c r="O208" s="279"/>
      <c r="P208" s="279"/>
      <c r="Q208" s="279"/>
      <c r="R208" s="279"/>
      <c r="S208" s="279"/>
      <c r="T208" s="279"/>
      <c r="U208" s="279"/>
      <c r="V208" s="279"/>
      <c r="W208" s="279"/>
      <c r="X208" s="279"/>
      <c r="Y208" s="279"/>
      <c r="Z208" s="279"/>
      <c r="AA208" s="279"/>
      <c r="AB208" s="279"/>
      <c r="AC208" s="279"/>
    </row>
    <row r="209" spans="1:29" x14ac:dyDescent="0.3">
      <c r="A209" s="256"/>
      <c r="B209" s="459"/>
      <c r="C209" s="260"/>
      <c r="D209" s="260"/>
      <c r="E209" s="279"/>
      <c r="F209" s="279"/>
      <c r="G209" s="288"/>
      <c r="H209" s="288"/>
      <c r="I209" s="17"/>
      <c r="J209" s="279"/>
      <c r="K209" s="279"/>
      <c r="L209" s="2"/>
      <c r="M209" s="279"/>
      <c r="N209" s="279"/>
      <c r="O209" s="279"/>
      <c r="P209" s="279"/>
      <c r="Q209" s="279"/>
      <c r="R209" s="279"/>
      <c r="S209" s="279"/>
      <c r="T209" s="279"/>
      <c r="U209" s="279"/>
      <c r="V209" s="279"/>
      <c r="W209" s="279"/>
      <c r="X209" s="279"/>
      <c r="Y209" s="279"/>
      <c r="Z209" s="279"/>
      <c r="AA209" s="279"/>
      <c r="AB209" s="279"/>
      <c r="AC209" s="279"/>
    </row>
    <row r="210" spans="1:29" x14ac:dyDescent="0.3">
      <c r="A210" s="256"/>
      <c r="B210" s="459"/>
      <c r="C210" s="260"/>
      <c r="D210" s="260"/>
      <c r="E210" s="279"/>
      <c r="F210" s="279"/>
      <c r="G210" s="288"/>
      <c r="H210" s="288"/>
      <c r="I210" s="17"/>
      <c r="J210" s="279"/>
      <c r="K210" s="279"/>
      <c r="L210" s="2"/>
      <c r="M210" s="279"/>
      <c r="N210" s="279"/>
      <c r="O210" s="279"/>
      <c r="P210" s="279"/>
      <c r="Q210" s="279"/>
      <c r="R210" s="279"/>
      <c r="S210" s="279"/>
      <c r="T210" s="279"/>
      <c r="U210" s="279"/>
      <c r="V210" s="279"/>
      <c r="W210" s="279"/>
      <c r="X210" s="279"/>
      <c r="Y210" s="279"/>
      <c r="Z210" s="279"/>
      <c r="AA210" s="279"/>
      <c r="AB210" s="279"/>
      <c r="AC210" s="279"/>
    </row>
    <row r="211" spans="1:29" x14ac:dyDescent="0.3">
      <c r="A211" s="5"/>
      <c r="B211" s="421"/>
      <c r="C211" s="19"/>
      <c r="D211" s="19"/>
      <c r="E211" s="15"/>
      <c r="F211" s="15"/>
      <c r="G211" s="287"/>
      <c r="H211" s="287"/>
      <c r="I211" s="4"/>
      <c r="J211" s="15"/>
      <c r="K211" s="279"/>
      <c r="L211" s="5"/>
      <c r="M211" s="15"/>
      <c r="N211" s="279"/>
      <c r="O211" s="279"/>
      <c r="P211" s="279"/>
      <c r="Q211" s="279"/>
      <c r="R211" s="279"/>
      <c r="S211" s="279"/>
      <c r="T211" s="279"/>
      <c r="U211" s="279"/>
      <c r="V211" s="279"/>
      <c r="W211" s="279"/>
      <c r="X211" s="279"/>
      <c r="Y211" s="279"/>
      <c r="Z211" s="279"/>
      <c r="AA211" s="15"/>
      <c r="AB211" s="15"/>
      <c r="AC211" s="15"/>
    </row>
    <row r="212" spans="1:29" x14ac:dyDescent="0.3">
      <c r="A212" s="5"/>
      <c r="B212" s="421"/>
      <c r="C212" s="19"/>
      <c r="D212" s="19"/>
      <c r="E212" s="15"/>
      <c r="F212" s="15"/>
      <c r="G212" s="287"/>
      <c r="H212" s="287"/>
      <c r="I212" s="4"/>
      <c r="J212" s="15"/>
      <c r="K212" s="279"/>
      <c r="L212" s="5"/>
      <c r="M212" s="15"/>
      <c r="N212" s="279"/>
      <c r="O212" s="279"/>
      <c r="P212" s="279"/>
      <c r="Q212" s="279"/>
      <c r="R212" s="279"/>
      <c r="S212" s="279"/>
      <c r="T212" s="279"/>
      <c r="U212" s="279"/>
      <c r="V212" s="279"/>
      <c r="W212" s="279"/>
      <c r="X212" s="279"/>
      <c r="Y212" s="279"/>
      <c r="Z212" s="279"/>
      <c r="AA212" s="15"/>
      <c r="AB212" s="15"/>
      <c r="AC212" s="15"/>
    </row>
    <row r="213" spans="1:29" x14ac:dyDescent="0.3">
      <c r="A213" s="5"/>
      <c r="B213" s="421"/>
      <c r="C213" s="19"/>
      <c r="D213" s="19"/>
      <c r="E213" s="15"/>
      <c r="F213" s="15"/>
      <c r="G213" s="287"/>
      <c r="H213" s="287"/>
      <c r="I213" s="4"/>
      <c r="J213" s="15"/>
      <c r="K213" s="279"/>
      <c r="L213" s="5"/>
      <c r="M213" s="15"/>
      <c r="N213" s="279"/>
      <c r="O213" s="279"/>
      <c r="P213" s="279"/>
      <c r="Q213" s="279"/>
      <c r="R213" s="279"/>
      <c r="S213" s="279"/>
      <c r="T213" s="279"/>
      <c r="U213" s="279"/>
      <c r="V213" s="279"/>
      <c r="W213" s="279"/>
      <c r="X213" s="279"/>
      <c r="Y213" s="279"/>
      <c r="Z213" s="279"/>
      <c r="AA213" s="15"/>
      <c r="AB213" s="15"/>
      <c r="AC213" s="15"/>
    </row>
    <row r="214" spans="1:29" x14ac:dyDescent="0.3">
      <c r="A214" s="5"/>
      <c r="B214" s="421"/>
      <c r="C214" s="19"/>
      <c r="D214" s="19"/>
      <c r="E214" s="15"/>
      <c r="F214" s="15"/>
      <c r="G214" s="287"/>
      <c r="H214" s="287"/>
      <c r="I214" s="4"/>
      <c r="J214" s="15"/>
      <c r="K214" s="279"/>
      <c r="L214" s="5"/>
      <c r="M214" s="15"/>
      <c r="N214" s="279"/>
      <c r="O214" s="279"/>
      <c r="P214" s="279"/>
      <c r="Q214" s="279"/>
      <c r="R214" s="279"/>
      <c r="S214" s="279"/>
      <c r="T214" s="279"/>
      <c r="U214" s="279"/>
      <c r="V214" s="279"/>
      <c r="W214" s="279"/>
      <c r="X214" s="279"/>
      <c r="Y214" s="279"/>
      <c r="Z214" s="279"/>
      <c r="AA214" s="15"/>
      <c r="AB214" s="15"/>
      <c r="AC214" s="15"/>
    </row>
    <row r="215" spans="1:29" x14ac:dyDescent="0.3">
      <c r="A215" s="264"/>
      <c r="B215" s="547"/>
      <c r="C215" s="549"/>
      <c r="D215" s="549"/>
      <c r="E215" s="283"/>
      <c r="F215" s="283"/>
      <c r="G215" s="287"/>
      <c r="H215" s="287"/>
      <c r="I215" s="4"/>
      <c r="J215" s="15"/>
      <c r="K215" s="279"/>
      <c r="L215" s="5"/>
      <c r="M215" s="15"/>
      <c r="N215" s="279"/>
      <c r="O215" s="279"/>
      <c r="P215" s="279"/>
      <c r="Q215" s="279"/>
      <c r="R215" s="279"/>
      <c r="S215" s="279"/>
      <c r="T215" s="279"/>
      <c r="U215" s="279"/>
      <c r="V215" s="279"/>
      <c r="W215" s="279"/>
      <c r="X215" s="279"/>
      <c r="Y215" s="279"/>
      <c r="Z215" s="279"/>
      <c r="AA215" s="15"/>
      <c r="AB215" s="15"/>
      <c r="AC215" s="15"/>
    </row>
    <row r="216" spans="1:29" x14ac:dyDescent="0.3">
      <c r="A216" s="5"/>
      <c r="B216" s="421"/>
      <c r="C216" s="19"/>
      <c r="D216" s="19"/>
      <c r="E216" s="15"/>
      <c r="F216" s="15"/>
      <c r="G216" s="287"/>
      <c r="H216" s="287"/>
      <c r="I216" s="4"/>
      <c r="J216" s="15"/>
      <c r="K216" s="279"/>
      <c r="L216" s="5"/>
      <c r="M216" s="15"/>
      <c r="N216" s="15"/>
      <c r="O216" s="15"/>
      <c r="P216" s="15"/>
      <c r="Q216" s="15"/>
      <c r="R216" s="15"/>
      <c r="S216" s="15"/>
      <c r="T216" s="15"/>
      <c r="U216" s="15"/>
      <c r="V216" s="15"/>
      <c r="W216" s="15"/>
      <c r="X216" s="15"/>
      <c r="Y216" s="15"/>
      <c r="Z216" s="15"/>
      <c r="AA216" s="15"/>
      <c r="AB216" s="15"/>
      <c r="AC216" s="15"/>
    </row>
    <row r="217" spans="1:29" x14ac:dyDescent="0.3">
      <c r="A217" s="5"/>
      <c r="B217" s="421"/>
      <c r="C217" s="19"/>
      <c r="D217" s="19"/>
      <c r="E217" s="15"/>
      <c r="F217" s="15"/>
      <c r="G217" s="287"/>
      <c r="H217" s="287"/>
      <c r="I217" s="4"/>
      <c r="J217" s="15"/>
      <c r="K217" s="279"/>
      <c r="L217" s="5"/>
      <c r="M217" s="15"/>
      <c r="N217" s="279"/>
      <c r="O217" s="279"/>
      <c r="P217" s="279"/>
      <c r="Q217" s="279"/>
      <c r="R217" s="15"/>
      <c r="S217" s="279"/>
      <c r="T217" s="279"/>
      <c r="U217" s="279"/>
      <c r="V217" s="279"/>
      <c r="W217" s="279"/>
      <c r="X217" s="279"/>
      <c r="Y217" s="279"/>
      <c r="Z217" s="279"/>
      <c r="AA217" s="279"/>
      <c r="AB217" s="279"/>
      <c r="AC217" s="279"/>
    </row>
    <row r="218" spans="1:29" x14ac:dyDescent="0.3">
      <c r="A218" s="257"/>
      <c r="B218" s="545"/>
      <c r="C218" s="544"/>
      <c r="D218" s="544"/>
      <c r="E218" s="280"/>
      <c r="F218" s="280"/>
      <c r="G218" s="280"/>
      <c r="H218" s="280"/>
      <c r="I218" s="257"/>
      <c r="J218" s="284"/>
      <c r="K218" s="284"/>
      <c r="L218" s="258"/>
      <c r="M218" s="284"/>
      <c r="N218" s="284"/>
      <c r="O218" s="284"/>
      <c r="P218" s="284"/>
      <c r="Q218" s="284"/>
      <c r="R218" s="284"/>
      <c r="S218" s="284"/>
      <c r="T218" s="284"/>
      <c r="U218" s="284"/>
      <c r="V218" s="284"/>
      <c r="W218" s="284"/>
      <c r="X218" s="284"/>
      <c r="Y218" s="284"/>
      <c r="Z218" s="284"/>
      <c r="AA218" s="284"/>
      <c r="AB218" s="284"/>
      <c r="AC218" s="284"/>
    </row>
    <row r="219" spans="1:29" x14ac:dyDescent="0.25">
      <c r="A219" s="256"/>
      <c r="B219" s="459"/>
      <c r="C219" s="260"/>
      <c r="D219" s="260"/>
      <c r="E219" s="279"/>
      <c r="F219" s="279"/>
      <c r="G219" s="286"/>
      <c r="H219" s="286"/>
      <c r="I219" s="4"/>
      <c r="J219" s="15"/>
      <c r="K219" s="279"/>
      <c r="L219" s="5"/>
      <c r="M219" s="279"/>
      <c r="N219" s="279"/>
      <c r="O219" s="279"/>
      <c r="P219" s="279"/>
      <c r="Q219" s="279"/>
      <c r="R219" s="279"/>
      <c r="S219" s="279"/>
      <c r="T219" s="279"/>
      <c r="U219" s="279"/>
      <c r="V219" s="279"/>
      <c r="W219" s="279"/>
      <c r="X219" s="279"/>
      <c r="Y219" s="279"/>
      <c r="Z219" s="279"/>
      <c r="AA219" s="279"/>
      <c r="AB219" s="279"/>
      <c r="AC219" s="279"/>
    </row>
    <row r="220" spans="1:29" x14ac:dyDescent="0.3">
      <c r="A220" s="5"/>
      <c r="B220" s="421"/>
      <c r="C220" s="19"/>
      <c r="D220" s="19"/>
      <c r="E220" s="15"/>
      <c r="F220" s="15"/>
      <c r="G220" s="287"/>
      <c r="H220" s="287"/>
      <c r="I220" s="4"/>
      <c r="J220" s="15"/>
      <c r="K220" s="279"/>
      <c r="L220" s="5"/>
      <c r="M220" s="279"/>
      <c r="N220" s="279"/>
      <c r="O220" s="279"/>
      <c r="P220" s="279"/>
      <c r="Q220" s="279"/>
      <c r="R220" s="279"/>
      <c r="S220" s="279"/>
      <c r="T220" s="279"/>
      <c r="U220" s="279"/>
      <c r="V220" s="279"/>
      <c r="W220" s="279"/>
      <c r="X220" s="279"/>
      <c r="Y220" s="279"/>
      <c r="Z220" s="279"/>
      <c r="AA220" s="279"/>
      <c r="AB220" s="279"/>
      <c r="AC220" s="279"/>
    </row>
    <row r="221" spans="1:29" x14ac:dyDescent="0.3">
      <c r="A221" s="5"/>
      <c r="B221" s="421"/>
      <c r="C221" s="19"/>
      <c r="D221" s="19"/>
      <c r="E221" s="15"/>
      <c r="F221" s="15"/>
      <c r="G221" s="287"/>
      <c r="H221" s="287"/>
      <c r="I221" s="4"/>
      <c r="J221" s="15"/>
      <c r="K221" s="279"/>
      <c r="L221" s="5"/>
      <c r="M221" s="279"/>
      <c r="N221" s="279"/>
      <c r="O221" s="279"/>
      <c r="P221" s="279"/>
      <c r="Q221" s="279"/>
      <c r="R221" s="279"/>
      <c r="S221" s="279"/>
      <c r="T221" s="279"/>
      <c r="U221" s="279"/>
      <c r="V221" s="279"/>
      <c r="W221" s="279"/>
      <c r="X221" s="279"/>
      <c r="Y221" s="279"/>
      <c r="Z221" s="279"/>
      <c r="AA221" s="279"/>
      <c r="AB221" s="279"/>
      <c r="AC221" s="279"/>
    </row>
    <row r="222" spans="1:29" x14ac:dyDescent="0.3">
      <c r="A222" s="5"/>
      <c r="B222" s="421"/>
      <c r="C222" s="19"/>
      <c r="D222" s="19"/>
      <c r="E222" s="15"/>
      <c r="F222" s="15"/>
      <c r="G222" s="287"/>
      <c r="H222" s="287"/>
      <c r="I222" s="4"/>
      <c r="J222" s="15"/>
      <c r="K222" s="279"/>
      <c r="L222" s="5"/>
      <c r="M222" s="279"/>
      <c r="N222" s="279"/>
      <c r="O222" s="279"/>
      <c r="P222" s="279"/>
      <c r="Q222" s="279"/>
      <c r="R222" s="279"/>
      <c r="S222" s="279"/>
      <c r="T222" s="279"/>
      <c r="U222" s="279"/>
      <c r="V222" s="279"/>
      <c r="W222" s="279"/>
      <c r="X222" s="279"/>
      <c r="Y222" s="279"/>
      <c r="Z222" s="279"/>
      <c r="AA222" s="279"/>
      <c r="AB222" s="279"/>
      <c r="AC222" s="279"/>
    </row>
    <row r="223" spans="1:29" x14ac:dyDescent="0.3">
      <c r="A223" s="5"/>
      <c r="B223" s="421"/>
      <c r="C223" s="19"/>
      <c r="D223" s="19"/>
      <c r="E223" s="15"/>
      <c r="F223" s="15"/>
      <c r="G223" s="287"/>
      <c r="H223" s="287"/>
      <c r="I223" s="4"/>
      <c r="J223" s="15"/>
      <c r="K223" s="279"/>
      <c r="L223" s="5"/>
      <c r="M223" s="279"/>
      <c r="N223" s="279"/>
      <c r="O223" s="279"/>
      <c r="P223" s="279"/>
      <c r="Q223" s="279"/>
      <c r="R223" s="279"/>
      <c r="S223" s="279"/>
      <c r="T223" s="279"/>
      <c r="U223" s="279"/>
      <c r="V223" s="279"/>
      <c r="W223" s="279"/>
      <c r="X223" s="279"/>
      <c r="Y223" s="279"/>
      <c r="Z223" s="279"/>
      <c r="AA223" s="279"/>
      <c r="AB223" s="279"/>
      <c r="AC223" s="279"/>
    </row>
  </sheetData>
  <autoFilter ref="A1:AC111" xr:uid="{0BEEAFF0-7474-41BB-B6A8-31DEB9823506}"/>
  <mergeCells count="109">
    <mergeCell ref="F100:F103"/>
    <mergeCell ref="F104:F107"/>
    <mergeCell ref="F110:F111"/>
    <mergeCell ref="F108:F109"/>
    <mergeCell ref="F96:F97"/>
    <mergeCell ref="F98:F99"/>
    <mergeCell ref="F87:F89"/>
    <mergeCell ref="F90:F95"/>
    <mergeCell ref="F82:F83"/>
    <mergeCell ref="F44:F47"/>
    <mergeCell ref="F48:F49"/>
    <mergeCell ref="F50:F51"/>
    <mergeCell ref="F52:F59"/>
    <mergeCell ref="F60:F69"/>
    <mergeCell ref="F2:F7"/>
    <mergeCell ref="F8:F19"/>
    <mergeCell ref="F20:F25"/>
    <mergeCell ref="F26:F31"/>
    <mergeCell ref="F32:F43"/>
    <mergeCell ref="C30:C31"/>
    <mergeCell ref="C38:C43"/>
    <mergeCell ref="B65:B69"/>
    <mergeCell ref="B32:B37"/>
    <mergeCell ref="B56:B59"/>
    <mergeCell ref="B60:B64"/>
    <mergeCell ref="F70:F77"/>
    <mergeCell ref="F78:F80"/>
    <mergeCell ref="F84:F85"/>
    <mergeCell ref="B20:B21"/>
    <mergeCell ref="C20:C21"/>
    <mergeCell ref="B22:B23"/>
    <mergeCell ref="C22:C23"/>
    <mergeCell ref="B24:B25"/>
    <mergeCell ref="C24:C25"/>
    <mergeCell ref="C2:C3"/>
    <mergeCell ref="C4:C5"/>
    <mergeCell ref="C6:C7"/>
    <mergeCell ref="C8:C11"/>
    <mergeCell ref="C12:C15"/>
    <mergeCell ref="B2:B3"/>
    <mergeCell ref="B4:B5"/>
    <mergeCell ref="B6:B7"/>
    <mergeCell ref="B8:B11"/>
    <mergeCell ref="B12:B15"/>
    <mergeCell ref="B16:B19"/>
    <mergeCell ref="C16:C19"/>
    <mergeCell ref="B84:B85"/>
    <mergeCell ref="C84:C85"/>
    <mergeCell ref="B87:B89"/>
    <mergeCell ref="C87:C89"/>
    <mergeCell ref="C26:C27"/>
    <mergeCell ref="B28:B29"/>
    <mergeCell ref="C28:C29"/>
    <mergeCell ref="B30:B31"/>
    <mergeCell ref="B52:B55"/>
    <mergeCell ref="C56:C59"/>
    <mergeCell ref="C60:C64"/>
    <mergeCell ref="C70:C73"/>
    <mergeCell ref="C46:C47"/>
    <mergeCell ref="B70:B73"/>
    <mergeCell ref="B74:B77"/>
    <mergeCell ref="B44:B45"/>
    <mergeCell ref="B46:B47"/>
    <mergeCell ref="C52:C55"/>
    <mergeCell ref="C65:C69"/>
    <mergeCell ref="C32:C37"/>
    <mergeCell ref="C44:C45"/>
    <mergeCell ref="C74:C77"/>
    <mergeCell ref="B38:B43"/>
    <mergeCell ref="B26:B27"/>
    <mergeCell ref="B100:B101"/>
    <mergeCell ref="C100:C101"/>
    <mergeCell ref="B102:B103"/>
    <mergeCell ref="C102:C103"/>
    <mergeCell ref="B90:B95"/>
    <mergeCell ref="C90:C95"/>
    <mergeCell ref="B96:B97"/>
    <mergeCell ref="C96:C97"/>
    <mergeCell ref="B98:B99"/>
    <mergeCell ref="C98:C99"/>
    <mergeCell ref="D16:D19"/>
    <mergeCell ref="D20:D21"/>
    <mergeCell ref="D22:D23"/>
    <mergeCell ref="D24:D25"/>
    <mergeCell ref="D26:D27"/>
    <mergeCell ref="D2:D3"/>
    <mergeCell ref="D4:D5"/>
    <mergeCell ref="D6:D7"/>
    <mergeCell ref="D8:D11"/>
    <mergeCell ref="D12:D15"/>
    <mergeCell ref="D46:D47"/>
    <mergeCell ref="D52:D55"/>
    <mergeCell ref="D56:D59"/>
    <mergeCell ref="D60:D64"/>
    <mergeCell ref="D65:D69"/>
    <mergeCell ref="D28:D29"/>
    <mergeCell ref="D30:D31"/>
    <mergeCell ref="D32:D37"/>
    <mergeCell ref="D38:D43"/>
    <mergeCell ref="D44:D45"/>
    <mergeCell ref="D96:D97"/>
    <mergeCell ref="D98:D99"/>
    <mergeCell ref="D100:D101"/>
    <mergeCell ref="D102:D103"/>
    <mergeCell ref="D70:D73"/>
    <mergeCell ref="D74:D77"/>
    <mergeCell ref="D84:D85"/>
    <mergeCell ref="D87:D89"/>
    <mergeCell ref="D90:D95"/>
  </mergeCells>
  <phoneticPr fontId="11" type="noConversion"/>
  <pageMargins left="0.7" right="0.7" top="0.75" bottom="0.75" header="0.3" footer="0.3"/>
  <pageSetup orientation="portrait" r:id="rId1"/>
  <headerFooter>
    <oddHeader>&amp;C&amp;"Calibri"&amp;11&amp;KFF0000DCC Controlled&amp;1#</oddHeader>
    <oddFooter>&amp;C&amp;1#&amp;"Calibri"&amp;11&amp;KFF0000DCC Controlled</oddFooter>
  </headerFooter>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28C4E-3DD4-4AB4-89B3-DE73FBDD2219}">
  <dimension ref="A1:P162"/>
  <sheetViews>
    <sheetView showGridLines="0" showRuler="0" zoomScaleNormal="100" zoomScalePageLayoutView="98" workbookViewId="0">
      <pane xSplit="7" topLeftCell="H1" activePane="topRight" state="frozen"/>
      <selection pane="topRight" activeCell="B13" sqref="B13:B23"/>
    </sheetView>
  </sheetViews>
  <sheetFormatPr defaultColWidth="10.5546875" defaultRowHeight="20.3" customHeight="1" x14ac:dyDescent="0.25"/>
  <cols>
    <col min="1" max="1" width="0" style="71" hidden="1" customWidth="1"/>
    <col min="2" max="2" width="18.44140625" style="71" customWidth="1"/>
    <col min="3" max="3" width="36.44140625" style="71" customWidth="1"/>
    <col min="4" max="4" width="13.5546875" style="71" bestFit="1" customWidth="1"/>
    <col min="5" max="5" width="12" style="71" bestFit="1" customWidth="1"/>
    <col min="6" max="6" width="17.5546875" style="71" bestFit="1" customWidth="1"/>
    <col min="7" max="7" width="54.6640625" style="71" customWidth="1"/>
    <col min="8" max="8" width="21" style="71" bestFit="1" customWidth="1"/>
    <col min="9" max="9" width="40.44140625" style="71" customWidth="1"/>
    <col min="10" max="10" width="40.109375" style="71" customWidth="1"/>
    <col min="11" max="11" width="22.109375" style="71" bestFit="1" customWidth="1"/>
    <col min="12" max="12" width="23.33203125" style="71" bestFit="1" customWidth="1"/>
    <col min="13" max="13" width="22.33203125" style="71" bestFit="1" customWidth="1"/>
    <col min="14" max="14" width="35.44140625" style="71" bestFit="1" customWidth="1"/>
    <col min="15" max="15" width="25.33203125" style="71" customWidth="1"/>
    <col min="16" max="16" width="52.6640625" style="71" customWidth="1"/>
    <col min="17" max="16384" width="10.5546875" style="71"/>
  </cols>
  <sheetData>
    <row r="1" spans="1:16" ht="39.049999999999997" customHeight="1" x14ac:dyDescent="0.25">
      <c r="B1" s="675" t="s">
        <v>388</v>
      </c>
      <c r="C1" s="68" t="s">
        <v>951</v>
      </c>
      <c r="D1" s="69"/>
      <c r="E1" s="69"/>
      <c r="F1" s="70"/>
      <c r="G1" s="69"/>
      <c r="H1" s="69"/>
      <c r="I1" s="69"/>
      <c r="J1" s="69"/>
      <c r="K1" s="69"/>
      <c r="L1" s="69"/>
      <c r="M1" s="69"/>
      <c r="N1" s="69"/>
      <c r="O1" s="348"/>
      <c r="P1" s="345"/>
    </row>
    <row r="2" spans="1:16" ht="14.4" x14ac:dyDescent="0.25">
      <c r="B2" s="646" t="s">
        <v>390</v>
      </c>
      <c r="C2" s="1238" t="s">
        <v>2525</v>
      </c>
      <c r="D2" s="1239"/>
      <c r="E2" s="1239"/>
      <c r="F2" s="1239"/>
      <c r="G2" s="1240"/>
      <c r="H2" s="68"/>
      <c r="I2" s="68"/>
      <c r="J2" s="68"/>
      <c r="K2" s="68"/>
      <c r="L2" s="68"/>
      <c r="M2" s="68"/>
      <c r="N2" s="68"/>
      <c r="O2" s="348"/>
      <c r="P2" s="345"/>
    </row>
    <row r="3" spans="1:16" ht="12.1" x14ac:dyDescent="0.25">
      <c r="B3" s="1309" t="s">
        <v>392</v>
      </c>
      <c r="C3" s="1241" t="s">
        <v>2520</v>
      </c>
      <c r="D3" s="1242"/>
      <c r="E3" s="1242"/>
      <c r="F3" s="1242"/>
      <c r="G3" s="1243"/>
      <c r="H3" s="668"/>
      <c r="I3" s="668"/>
      <c r="J3" s="668"/>
      <c r="K3" s="668"/>
      <c r="L3" s="668"/>
      <c r="M3" s="668"/>
      <c r="N3" s="668"/>
      <c r="O3" s="349"/>
      <c r="P3" s="342"/>
    </row>
    <row r="4" spans="1:16" ht="12.1" x14ac:dyDescent="0.25">
      <c r="B4" s="1309"/>
      <c r="C4" s="1244"/>
      <c r="D4" s="1245"/>
      <c r="E4" s="1245"/>
      <c r="F4" s="1245"/>
      <c r="G4" s="1246"/>
      <c r="H4" s="668"/>
      <c r="I4" s="668"/>
      <c r="J4" s="668"/>
      <c r="K4" s="668"/>
      <c r="L4" s="668"/>
      <c r="M4" s="668"/>
      <c r="N4" s="668"/>
      <c r="P4" s="343"/>
    </row>
    <row r="5" spans="1:16" ht="12.1" x14ac:dyDescent="0.25">
      <c r="B5" s="1309"/>
      <c r="C5" s="1244"/>
      <c r="D5" s="1245"/>
      <c r="E5" s="1245"/>
      <c r="F5" s="1245"/>
      <c r="G5" s="1246"/>
      <c r="H5" s="668"/>
      <c r="I5" s="668"/>
      <c r="J5" s="668"/>
      <c r="K5" s="668"/>
      <c r="L5" s="668"/>
      <c r="M5" s="668"/>
      <c r="N5" s="668"/>
      <c r="P5" s="343"/>
    </row>
    <row r="6" spans="1:16" ht="12.1" x14ac:dyDescent="0.25">
      <c r="B6" s="1309"/>
      <c r="C6" s="1244"/>
      <c r="D6" s="1245"/>
      <c r="E6" s="1245"/>
      <c r="F6" s="1245"/>
      <c r="G6" s="1246"/>
      <c r="H6" s="668"/>
      <c r="I6" s="668"/>
      <c r="J6" s="668"/>
      <c r="K6" s="668"/>
      <c r="L6" s="668"/>
      <c r="M6" s="668"/>
      <c r="N6" s="668"/>
      <c r="P6" s="343"/>
    </row>
    <row r="7" spans="1:16" ht="12.1" x14ac:dyDescent="0.25">
      <c r="B7" s="1309"/>
      <c r="C7" s="1247"/>
      <c r="D7" s="1248"/>
      <c r="E7" s="1248"/>
      <c r="F7" s="1248"/>
      <c r="G7" s="1249"/>
      <c r="H7" s="68"/>
      <c r="I7" s="68"/>
      <c r="J7" s="68"/>
      <c r="K7" s="68"/>
      <c r="L7" s="68"/>
      <c r="M7" s="68"/>
      <c r="N7" s="68"/>
      <c r="O7" s="350"/>
      <c r="P7" s="344"/>
    </row>
    <row r="8" spans="1:16" ht="14.4" x14ac:dyDescent="0.25">
      <c r="B8" s="646" t="s">
        <v>394</v>
      </c>
      <c r="C8" s="1238" t="s">
        <v>737</v>
      </c>
      <c r="D8" s="1239"/>
      <c r="E8" s="1239"/>
      <c r="F8" s="1239"/>
      <c r="G8" s="1240"/>
      <c r="H8" s="68"/>
      <c r="I8" s="68"/>
      <c r="J8" s="68"/>
      <c r="K8" s="68"/>
      <c r="L8" s="68"/>
      <c r="M8" s="68"/>
      <c r="N8" s="68"/>
      <c r="O8" s="348"/>
      <c r="P8" s="345"/>
    </row>
    <row r="9" spans="1:16" ht="14.4" x14ac:dyDescent="0.25">
      <c r="B9" s="646" t="s">
        <v>396</v>
      </c>
      <c r="C9" s="1238" t="s">
        <v>2462</v>
      </c>
      <c r="D9" s="1239"/>
      <c r="E9" s="1239"/>
      <c r="F9" s="1239"/>
      <c r="G9" s="1240"/>
      <c r="H9" s="68"/>
      <c r="I9" s="68"/>
      <c r="J9" s="515"/>
      <c r="K9" s="515"/>
      <c r="L9" s="515"/>
      <c r="M9" s="515"/>
      <c r="N9" s="515"/>
      <c r="O9" s="348"/>
      <c r="P9" s="345"/>
    </row>
    <row r="10" spans="1:16" ht="46.55" hidden="1" customHeight="1" x14ac:dyDescent="0.25">
      <c r="B10" s="646" t="s">
        <v>445</v>
      </c>
      <c r="C10" s="1238" t="s">
        <v>477</v>
      </c>
      <c r="D10" s="1239"/>
      <c r="E10" s="1239"/>
      <c r="F10" s="1239"/>
      <c r="G10" s="1240"/>
      <c r="H10" s="511" t="e">
        <f t="array" ref="H10">_xlfn.TEXTJOIN(", ",TRUE,IF((E14:E100="Y")*(B24:B100&lt;&gt;""),B24:B100,""))</f>
        <v>#N/A</v>
      </c>
      <c r="I10" s="68"/>
      <c r="J10" s="68"/>
      <c r="K10" s="68"/>
      <c r="L10" s="68"/>
      <c r="M10" s="68"/>
      <c r="N10" s="68"/>
      <c r="O10" s="348"/>
      <c r="P10" s="345"/>
    </row>
    <row r="11" spans="1:16" ht="14.4" x14ac:dyDescent="0.25">
      <c r="B11" s="646" t="s">
        <v>398</v>
      </c>
      <c r="C11" s="1238" t="s">
        <v>63</v>
      </c>
      <c r="D11" s="1239"/>
      <c r="E11" s="1239"/>
      <c r="F11" s="1239"/>
      <c r="G11" s="1240"/>
      <c r="H11" s="68"/>
      <c r="I11" s="68"/>
      <c r="J11" s="68"/>
      <c r="K11" s="68"/>
      <c r="L11" s="68"/>
      <c r="M11" s="68"/>
      <c r="N11" s="68"/>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1.2" customHeight="1"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2098</v>
      </c>
      <c r="O13" s="269" t="s">
        <v>322</v>
      </c>
    </row>
    <row r="14" spans="1:16" s="79" customFormat="1" ht="121" x14ac:dyDescent="0.3">
      <c r="A14" s="404" t="s">
        <v>1180</v>
      </c>
      <c r="B14" s="404" t="s">
        <v>1181</v>
      </c>
      <c r="C14" s="317" t="s">
        <v>804</v>
      </c>
      <c r="D14" s="317" t="s">
        <v>804</v>
      </c>
      <c r="E14" s="317" t="s">
        <v>1207</v>
      </c>
      <c r="F14" s="404" t="s">
        <v>1395</v>
      </c>
      <c r="G14" s="77" t="s">
        <v>1184</v>
      </c>
      <c r="H14" s="404" t="s">
        <v>1327</v>
      </c>
      <c r="I14" s="404" t="s">
        <v>1186</v>
      </c>
      <c r="J14" s="31" t="s">
        <v>1187</v>
      </c>
      <c r="K14" s="404" t="s">
        <v>1188</v>
      </c>
      <c r="L14" s="78" t="s">
        <v>63</v>
      </c>
      <c r="M14" s="78" t="s">
        <v>63</v>
      </c>
      <c r="N14" s="78">
        <v>202</v>
      </c>
      <c r="O14" s="83" t="s">
        <v>1396</v>
      </c>
    </row>
    <row r="15" spans="1:16" s="76" customFormat="1" ht="229.85" x14ac:dyDescent="0.3">
      <c r="A15" s="80" t="s">
        <v>1328</v>
      </c>
      <c r="B15" s="81" t="s">
        <v>2526</v>
      </c>
      <c r="C15" s="317" t="s">
        <v>805</v>
      </c>
      <c r="D15" s="317" t="s">
        <v>804</v>
      </c>
      <c r="E15" s="317" t="s">
        <v>1207</v>
      </c>
      <c r="F15" s="80" t="s">
        <v>2466</v>
      </c>
      <c r="G15" s="81" t="s">
        <v>324</v>
      </c>
      <c r="H15" s="81" t="s">
        <v>1192</v>
      </c>
      <c r="I15" s="82" t="s">
        <v>1331</v>
      </c>
      <c r="J15" s="83" t="s">
        <v>63</v>
      </c>
      <c r="K15" s="83" t="s">
        <v>63</v>
      </c>
      <c r="L15" s="404" t="s">
        <v>1332</v>
      </c>
      <c r="M15" s="84" t="s">
        <v>1333</v>
      </c>
      <c r="N15" s="78">
        <v>202</v>
      </c>
      <c r="O15" s="47"/>
    </row>
    <row r="16" spans="1:16" s="87" customFormat="1" ht="193.55" x14ac:dyDescent="0.3">
      <c r="A16" s="404" t="s">
        <v>1334</v>
      </c>
      <c r="B16" s="404" t="s">
        <v>2527</v>
      </c>
      <c r="C16" s="317" t="s">
        <v>805</v>
      </c>
      <c r="D16" s="317" t="s">
        <v>804</v>
      </c>
      <c r="E16" s="317" t="s">
        <v>1182</v>
      </c>
      <c r="F16" s="80" t="s">
        <v>1398</v>
      </c>
      <c r="G16" s="85" t="s">
        <v>1184</v>
      </c>
      <c r="H16" s="86" t="s">
        <v>1337</v>
      </c>
      <c r="I16" s="86" t="s">
        <v>1229</v>
      </c>
      <c r="J16" s="86" t="s">
        <v>63</v>
      </c>
      <c r="K16" s="87" t="s">
        <v>63</v>
      </c>
      <c r="L16" s="404" t="s">
        <v>63</v>
      </c>
      <c r="M16" s="404" t="s">
        <v>63</v>
      </c>
      <c r="N16" s="78">
        <v>202</v>
      </c>
      <c r="O16" s="404" t="s">
        <v>1225</v>
      </c>
    </row>
    <row r="17" spans="1:16" s="695" customFormat="1" ht="77.5" customHeight="1" x14ac:dyDescent="0.3">
      <c r="A17" s="690" t="s">
        <v>1334</v>
      </c>
      <c r="B17" s="690" t="s">
        <v>2494</v>
      </c>
      <c r="C17" s="691" t="s">
        <v>805</v>
      </c>
      <c r="D17" s="691" t="s">
        <v>805</v>
      </c>
      <c r="E17" s="691" t="s">
        <v>1182</v>
      </c>
      <c r="F17" s="957" t="s">
        <v>1399</v>
      </c>
      <c r="G17" s="693" t="s">
        <v>336</v>
      </c>
      <c r="H17" s="690" t="s">
        <v>63</v>
      </c>
      <c r="I17" s="694" t="s">
        <v>1229</v>
      </c>
      <c r="J17" s="694" t="s">
        <v>63</v>
      </c>
      <c r="K17" s="706" t="s">
        <v>63</v>
      </c>
      <c r="L17" s="706" t="s">
        <v>63</v>
      </c>
      <c r="M17" s="690" t="s">
        <v>63</v>
      </c>
      <c r="N17" s="690">
        <v>202</v>
      </c>
      <c r="O17" s="690" t="s">
        <v>1225</v>
      </c>
    </row>
    <row r="18" spans="1:16" s="695" customFormat="1" ht="133.05000000000001" x14ac:dyDescent="0.3">
      <c r="A18" s="690" t="s">
        <v>1334</v>
      </c>
      <c r="B18" s="690" t="s">
        <v>2528</v>
      </c>
      <c r="C18" s="691" t="s">
        <v>805</v>
      </c>
      <c r="D18" s="691" t="s">
        <v>805</v>
      </c>
      <c r="E18" s="691" t="s">
        <v>1207</v>
      </c>
      <c r="F18" s="692" t="s">
        <v>1401</v>
      </c>
      <c r="G18" s="693" t="s">
        <v>338</v>
      </c>
      <c r="H18" s="690" t="s">
        <v>1234</v>
      </c>
      <c r="I18" s="694" t="s">
        <v>1229</v>
      </c>
      <c r="J18" s="694" t="s">
        <v>63</v>
      </c>
      <c r="K18" s="706" t="s">
        <v>63</v>
      </c>
      <c r="L18" s="706" t="s">
        <v>63</v>
      </c>
      <c r="M18" s="690" t="s">
        <v>63</v>
      </c>
      <c r="N18" s="690">
        <v>202</v>
      </c>
      <c r="O18" s="690"/>
    </row>
    <row r="19" spans="1:16" s="695" customFormat="1" ht="75.900000000000006" customHeight="1" x14ac:dyDescent="0.3">
      <c r="A19" s="690" t="s">
        <v>1342</v>
      </c>
      <c r="B19" s="690" t="s">
        <v>1343</v>
      </c>
      <c r="C19" s="691" t="s">
        <v>805</v>
      </c>
      <c r="D19" s="691" t="s">
        <v>805</v>
      </c>
      <c r="E19" s="691" t="s">
        <v>1207</v>
      </c>
      <c r="F19" s="692" t="s">
        <v>1344</v>
      </c>
      <c r="G19" s="693" t="s">
        <v>326</v>
      </c>
      <c r="H19" s="690" t="s">
        <v>63</v>
      </c>
      <c r="I19" s="690" t="s">
        <v>1345</v>
      </c>
      <c r="J19" s="694" t="s">
        <v>63</v>
      </c>
      <c r="K19" s="690" t="s">
        <v>63</v>
      </c>
      <c r="L19" s="690" t="s">
        <v>63</v>
      </c>
      <c r="M19" s="690" t="s">
        <v>63</v>
      </c>
      <c r="N19" s="690">
        <v>202</v>
      </c>
      <c r="O19" s="690" t="s">
        <v>1239</v>
      </c>
    </row>
    <row r="20" spans="1:16" s="695" customFormat="1" ht="58.5" customHeight="1" x14ac:dyDescent="0.3">
      <c r="A20" s="690" t="s">
        <v>1342</v>
      </c>
      <c r="B20" s="690" t="s">
        <v>1347</v>
      </c>
      <c r="C20" s="691" t="s">
        <v>805</v>
      </c>
      <c r="D20" s="691" t="s">
        <v>805</v>
      </c>
      <c r="E20" s="691" t="s">
        <v>1207</v>
      </c>
      <c r="F20" s="692" t="s">
        <v>1348</v>
      </c>
      <c r="G20" s="839" t="s">
        <v>328</v>
      </c>
      <c r="H20" s="690" t="s">
        <v>63</v>
      </c>
      <c r="I20" s="690" t="s">
        <v>1345</v>
      </c>
      <c r="J20" s="694" t="s">
        <v>63</v>
      </c>
      <c r="K20" s="690" t="s">
        <v>63</v>
      </c>
      <c r="L20" s="694" t="s">
        <v>63</v>
      </c>
      <c r="M20" s="690" t="s">
        <v>63</v>
      </c>
      <c r="N20" s="716">
        <v>202</v>
      </c>
      <c r="O20" s="690" t="s">
        <v>1239</v>
      </c>
    </row>
    <row r="21" spans="1:16" s="695" customFormat="1" ht="63.25" customHeight="1" x14ac:dyDescent="0.3">
      <c r="A21" s="690" t="s">
        <v>1342</v>
      </c>
      <c r="B21" s="690" t="s">
        <v>1349</v>
      </c>
      <c r="C21" s="691" t="s">
        <v>805</v>
      </c>
      <c r="D21" s="691" t="s">
        <v>805</v>
      </c>
      <c r="E21" s="691" t="s">
        <v>1207</v>
      </c>
      <c r="F21" s="692" t="s">
        <v>1350</v>
      </c>
      <c r="G21" s="693" t="s">
        <v>798</v>
      </c>
      <c r="H21" s="690" t="s">
        <v>63</v>
      </c>
      <c r="I21" s="690" t="s">
        <v>1351</v>
      </c>
      <c r="J21" s="694" t="s">
        <v>63</v>
      </c>
      <c r="K21" s="690" t="s">
        <v>63</v>
      </c>
      <c r="L21" s="694" t="s">
        <v>63</v>
      </c>
      <c r="M21" s="690" t="s">
        <v>63</v>
      </c>
      <c r="N21" s="690">
        <v>202</v>
      </c>
      <c r="O21" s="690" t="s">
        <v>1239</v>
      </c>
    </row>
    <row r="22" spans="1:16" s="695" customFormat="1" ht="63.25" customHeight="1" x14ac:dyDescent="0.3">
      <c r="A22" s="696">
        <v>2.2999999999999998</v>
      </c>
      <c r="B22" s="697" t="s">
        <v>2522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690" t="s">
        <v>1239</v>
      </c>
    </row>
    <row r="23" spans="1:16" s="87" customFormat="1" ht="63.25" customHeight="1" x14ac:dyDescent="0.3">
      <c r="A23" s="404" t="s">
        <v>1356</v>
      </c>
      <c r="B23" s="404" t="s">
        <v>2523</v>
      </c>
      <c r="C23" s="317" t="s">
        <v>805</v>
      </c>
      <c r="D23" s="317" t="s">
        <v>804</v>
      </c>
      <c r="E23" s="317" t="s">
        <v>1207</v>
      </c>
      <c r="F23" s="80" t="s">
        <v>2529</v>
      </c>
      <c r="G23" s="85" t="s">
        <v>324</v>
      </c>
      <c r="H23" s="86" t="s">
        <v>1359</v>
      </c>
      <c r="I23" s="86" t="s">
        <v>1216</v>
      </c>
      <c r="J23" s="86" t="s">
        <v>63</v>
      </c>
      <c r="K23" s="88" t="s">
        <v>63</v>
      </c>
      <c r="L23" s="404" t="s">
        <v>1360</v>
      </c>
      <c r="M23" s="404" t="s">
        <v>1361</v>
      </c>
      <c r="N23" s="404">
        <v>202</v>
      </c>
      <c r="O23" s="404"/>
    </row>
    <row r="24" spans="1:16" s="87" customFormat="1" ht="12.1" x14ac:dyDescent="0.3">
      <c r="B24" s="404"/>
      <c r="C24" s="404"/>
      <c r="D24" s="404"/>
      <c r="E24" s="404"/>
      <c r="F24" s="77"/>
      <c r="G24" s="404"/>
      <c r="H24" s="404"/>
      <c r="I24" s="86"/>
      <c r="J24" s="404"/>
      <c r="K24" s="404"/>
      <c r="L24" s="404"/>
      <c r="M24" s="404"/>
      <c r="N24" s="404"/>
      <c r="O24" s="500"/>
      <c r="P24" s="501"/>
    </row>
    <row r="25" spans="1:16" ht="20.3" customHeight="1" x14ac:dyDescent="0.25">
      <c r="B25" s="326"/>
      <c r="C25" s="327"/>
      <c r="D25" s="327"/>
      <c r="E25" s="328"/>
      <c r="F25" s="404"/>
      <c r="G25" s="75"/>
      <c r="H25" s="75"/>
      <c r="I25" s="75"/>
      <c r="J25" s="75"/>
      <c r="K25" s="75"/>
      <c r="L25" s="75"/>
      <c r="M25" s="75"/>
      <c r="N25" s="75"/>
      <c r="O25" s="351"/>
      <c r="P25" s="34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ET-G001-SRO-L1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ET-G001</v>
      </c>
      <c r="F27" s="56" t="str" cm="1">
        <f t="array" ref="F27">IF($C27="","",INDEX('List of Test Cases'!C:C,MATCH(CONCATENATE($C27,$C$1),'List of Test Cases'!$Q:$Q,0),))</f>
        <v>ET-G001-SRO-L1</v>
      </c>
      <c r="G27" s="56" t="str" cm="1">
        <f t="array" aca="1" ref="G27" ca="1">IF($C27="","",INDEX('List of Test Cases'!G:G,MATCH(CONCATENATE($C27,$C$1),'List of Test Cases'!$Q:$Q,0),))</f>
        <v>Switch Request Pending in CSS - Gas (Losing) (5 Day(s))</v>
      </c>
      <c r="H27" s="56" t="str" cm="1">
        <f t="array" ref="H27">IF($C27="","",INDEX('List of Test Cases'!A:A,MATCH(CONCATENATE($C27,$C$1),'List of Test Cases'!$Q:$Q,0),))</f>
        <v>Switch Request Objection - LOSE</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ET-G001-SRO-L2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ET-G001</v>
      </c>
      <c r="F28" s="56" t="str" cm="1">
        <f t="array" ref="F28">IF($C28="","",INDEX('List of Test Cases'!C:C,MATCH(CONCATENATE($C28,$C$1),'List of Test Cases'!$Q:$Q,0),))</f>
        <v>ET-G001-SRO-L2</v>
      </c>
      <c r="G28" s="56" t="str" cm="1">
        <f t="array" aca="1" ref="G28" ca="1">IF($C28="","",INDEX('List of Test Cases'!G:G,MATCH(CONCATENATE($C28,$C$1),'List of Test Cases'!$Q:$Q,0),))</f>
        <v>Switch Request Pending in CSS - Gas (Losing) (OFAF, 5 Day(s))</v>
      </c>
      <c r="H28" s="56" t="str" cm="1">
        <f t="array" ref="H28">IF($C28="","",INDEX('List of Test Cases'!A:A,MATCH(CONCATENATE($C28,$C$1),'List of Test Cases'!$Q:$Q,0),))</f>
        <v>Switch Request Objection - LOSE</v>
      </c>
      <c r="I28" s="601"/>
      <c r="J28" s="601"/>
      <c r="K28" s="47"/>
      <c r="L28" s="47"/>
      <c r="M28" s="47"/>
      <c r="N28" s="47"/>
      <c r="O28" s="56"/>
      <c r="P28" s="56"/>
    </row>
    <row r="29" spans="1:16" s="55" customFormat="1" ht="24.2" x14ac:dyDescent="0.3">
      <c r="B29" s="602">
        <v>3</v>
      </c>
      <c r="C29" s="325" t="str" cm="1">
        <f t="array" ref="C29">IFERROR(INDEX('List of Test Cases'!C:C,SMALL(IF('List of Test Cases'!E:E=$C$1,ROW('List of Test Cases'!E:E) - ROW(INDEX('List of Test Cases'!E:E,1,1))+1),B29)),"")</f>
        <v>ET-G003-SRWP-L1</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ET-G003</v>
      </c>
      <c r="F29" s="56" t="str" cm="1">
        <f t="array" ref="F29">IF($C29="","",INDEX('List of Test Cases'!C:C,MATCH(CONCATENATE($C29,$C$1),'List of Test Cases'!$Q:$Q,0),))</f>
        <v>ET-G003-SRWP-L1</v>
      </c>
      <c r="G29" s="56" t="str" cm="1">
        <f t="array" aca="1" ref="G29" ca="1">IF($C29="","",INDEX('List of Test Cases'!G:G,MATCH(CONCATENATE($C29,$C$1),'List of Test Cases'!$Q:$Q,0),))</f>
        <v>Switch Request Pending in CSS - Gas (Losing) (5 Day(s))</v>
      </c>
      <c r="H29" s="56" t="str" cm="1">
        <f t="array" ref="H29">IF($C29="","",INDEX('List of Test Cases'!A:A,MATCH(CONCATENATE($C29,$C$1),'List of Test Cases'!$Q:$Q,0),))</f>
        <v>Switch Request Withdrawal - Pending - LOSE</v>
      </c>
      <c r="I29" s="601"/>
      <c r="J29" s="601"/>
      <c r="K29" s="47"/>
      <c r="L29" s="47"/>
      <c r="M29" s="47"/>
      <c r="N29" s="47"/>
      <c r="O29" s="56"/>
      <c r="P29" s="56"/>
    </row>
    <row r="30" spans="1:16" s="42" customFormat="1" ht="24.2" x14ac:dyDescent="0.25">
      <c r="B30" s="603">
        <v>4</v>
      </c>
      <c r="C30" s="325" t="str" cm="1">
        <f t="array" ref="C30">IFERROR(INDEX('List of Test Cases'!C:C,SMALL(IF('List of Test Cases'!E:E=$C$1,ROW('List of Test Cases'!E:E) - ROW(INDEX('List of Test Cases'!E:E,1,1))+1),B30)),"")</f>
        <v>ET-G003-SRWP-L2</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ET-G003</v>
      </c>
      <c r="F30" s="56" t="str" cm="1">
        <f t="array" ref="F30">IF($C30="","",INDEX('List of Test Cases'!C:C,MATCH(CONCATENATE($C30,$C$1),'List of Test Cases'!$Q:$Q,0),))</f>
        <v>ET-G003-SRWP-L2</v>
      </c>
      <c r="G30" s="56" t="str" cm="1">
        <f t="array" aca="1" ref="G30" ca="1">IF($C30="","",INDEX('List of Test Cases'!G:G,MATCH(CONCATENATE($C30,$C$1),'List of Test Cases'!$Q:$Q,0),))</f>
        <v>Switch Request Pending in CSS - Gas (Losing) (OFAF, 5 Day(s))</v>
      </c>
      <c r="H30" s="56" t="str" cm="1">
        <f t="array" ref="H30">IF($C30="","",INDEX('List of Test Cases'!A:A,MATCH(CONCATENATE($C30,$C$1),'List of Test Cases'!$Q:$Q,0),))</f>
        <v>Switch Request Withdrawal - Pending - LOSE</v>
      </c>
      <c r="I30" s="601"/>
      <c r="J30" s="601"/>
      <c r="K30" s="47"/>
      <c r="L30" s="47"/>
      <c r="M30" s="47"/>
      <c r="N30" s="47"/>
      <c r="O30" s="56"/>
      <c r="P30" s="56"/>
    </row>
    <row r="31" spans="1:16" s="42" customFormat="1" ht="24.2" x14ac:dyDescent="0.25">
      <c r="B31" s="603">
        <v>5</v>
      </c>
      <c r="C31" s="325" t="str" cm="1">
        <f t="array" ref="C31">IFERROR(INDEX('List of Test Cases'!C:C,SMALL(IF('List of Test Cases'!E:E=$C$1,ROW('List of Test Cases'!E:E) - ROW(INDEX('List of Test Cases'!E:E,1,1))+1),B31)),"")</f>
        <v>ET-G004-SRAP-L1</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ET-G004</v>
      </c>
      <c r="F31" s="56" t="str" cm="1">
        <f t="array" ref="F31">IF($C31="","",INDEX('List of Test Cases'!C:C,MATCH(CONCATENATE($C31,$C$1),'List of Test Cases'!$Q:$Q,0),))</f>
        <v>ET-G004-SRAP-L1</v>
      </c>
      <c r="G31" s="56" t="str" cm="1">
        <f t="array" aca="1" ref="G31" ca="1">IF($C31="","",INDEX('List of Test Cases'!G:G,MATCH(CONCATENATE($C31,$C$1),'List of Test Cases'!$Q:$Q,0),))</f>
        <v>Switch Request Pending in CSS - Gas (Losing) (5 Day(s))</v>
      </c>
      <c r="H31" s="56" t="str" cm="1">
        <f t="array" ref="H31">IF($C31="","",INDEX('List of Test Cases'!A:A,MATCH(CONCATENATE($C31,$C$1),'List of Test Cases'!$Q:$Q,0),))</f>
        <v>Switch Request Annulment - Pending - LOSE</v>
      </c>
      <c r="I31" s="601"/>
      <c r="J31" s="601"/>
      <c r="K31" s="47"/>
      <c r="L31" s="47"/>
      <c r="M31" s="47"/>
      <c r="N31" s="47"/>
      <c r="O31" s="56"/>
      <c r="P31" s="56"/>
    </row>
    <row r="32" spans="1:16" s="24" customFormat="1" ht="24.2" x14ac:dyDescent="0.25">
      <c r="B32" s="603">
        <v>6</v>
      </c>
      <c r="C32" s="325" t="str" cm="1">
        <f t="array" ref="C32">IFERROR(INDEX('List of Test Cases'!C:C,SMALL(IF('List of Test Cases'!E:E=$C$1,ROW('List of Test Cases'!E:E) - ROW(INDEX('List of Test Cases'!E:E,1,1))+1),B32)),"")</f>
        <v>ET-G004-SRAP-L2</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ET-G004</v>
      </c>
      <c r="F32" s="56" t="str" cm="1">
        <f t="array" ref="F32">IF($C32="","",INDEX('List of Test Cases'!C:C,MATCH(CONCATENATE($C32,$C$1),'List of Test Cases'!$Q:$Q,0),))</f>
        <v>ET-G004-SRAP-L2</v>
      </c>
      <c r="G32" s="56" t="str" cm="1">
        <f t="array" aca="1" ref="G32" ca="1">IF($C32="","",INDEX('List of Test Cases'!G:G,MATCH(CONCATENATE($C32,$C$1),'List of Test Cases'!$Q:$Q,0),))</f>
        <v>Switch Request Pending in CSS - Gas (Losing) (OFAF, 5 Day(s))</v>
      </c>
      <c r="H32" s="56" t="str" cm="1">
        <f t="array" ref="H32">IF($C32="","",INDEX('List of Test Cases'!A:A,MATCH(CONCATENATE($C32,$C$1),'List of Test Cases'!$Q:$Q,0),))</f>
        <v>Switch Request Annulment - Pending - LOSE</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G77" s="92"/>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sheetData>
  <autoFilter ref="B13:P13" xr:uid="{B5E04BDB-C7C6-4D6E-9694-8DA8B666F4FE}"/>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49C71A-82C7-46E9-8DD0-D1E0DDEFCC5A}">
          <x14:formula1>
            <xm:f>'C:\Users\KrantiNaik\Library\Containers\com.microsoft.Excel\Data\Documents\4360A61E\[SIT Test Scenarios Master List v0.16.xlsx]Priority'!#REF!</xm:f>
          </x14:formula1>
          <xm:sqref>H26:I26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625A0-54E1-440E-9DC9-195D7AAB30BC}">
  <dimension ref="A1:P157"/>
  <sheetViews>
    <sheetView showGridLines="0" showRuler="0" topLeftCell="A2" zoomScaleNormal="100" zoomScalePageLayoutView="87" workbookViewId="0">
      <pane xSplit="7" topLeftCell="H1" activePane="topRight" state="frozen"/>
      <selection pane="topRight" activeCell="B13" sqref="B13:B20"/>
    </sheetView>
  </sheetViews>
  <sheetFormatPr defaultColWidth="10.5546875" defaultRowHeight="20.3" customHeight="1" x14ac:dyDescent="0.25"/>
  <cols>
    <col min="1" max="1" width="0" style="71" hidden="1" customWidth="1"/>
    <col min="2" max="2" width="19.44140625" style="96" customWidth="1"/>
    <col min="3" max="3" width="39.109375" style="96" customWidth="1"/>
    <col min="4" max="4" width="13.5546875" style="96" bestFit="1" customWidth="1"/>
    <col min="5" max="5" width="12" style="71" bestFit="1" customWidth="1"/>
    <col min="6" max="6" width="17.5546875" style="71" bestFit="1" customWidth="1"/>
    <col min="7" max="7" width="52.88671875" style="71" customWidth="1"/>
    <col min="8" max="8" width="21" style="71" bestFit="1" customWidth="1"/>
    <col min="9" max="9" width="40.6640625" style="71" customWidth="1"/>
    <col min="10" max="10" width="43.33203125" style="71" customWidth="1"/>
    <col min="11" max="11" width="22.109375" style="71" bestFit="1" customWidth="1"/>
    <col min="12" max="12" width="23.33203125" style="71" bestFit="1" customWidth="1"/>
    <col min="13" max="13" width="34.6640625" style="71" bestFit="1" customWidth="1"/>
    <col min="14" max="14" width="30" style="71" bestFit="1" customWidth="1"/>
    <col min="15" max="15" width="22.5546875" style="71" bestFit="1" customWidth="1"/>
    <col min="16" max="16" width="54" style="71" customWidth="1"/>
    <col min="17" max="16384" width="10.5546875" style="71"/>
  </cols>
  <sheetData>
    <row r="1" spans="1:16" ht="39.049999999999997" customHeight="1" x14ac:dyDescent="0.25">
      <c r="B1" s="322" t="s">
        <v>388</v>
      </c>
      <c r="C1" s="68" t="s">
        <v>955</v>
      </c>
      <c r="D1" s="69"/>
      <c r="E1" s="70"/>
      <c r="F1" s="70"/>
      <c r="G1" s="70"/>
      <c r="H1" s="70"/>
      <c r="I1" s="70"/>
      <c r="J1" s="70"/>
      <c r="K1" s="70"/>
      <c r="L1" s="70"/>
      <c r="M1" s="70"/>
      <c r="N1" s="70"/>
      <c r="O1" s="348"/>
      <c r="P1" s="345"/>
    </row>
    <row r="2" spans="1:16" ht="14.4" x14ac:dyDescent="0.25">
      <c r="B2" s="322" t="s">
        <v>390</v>
      </c>
      <c r="C2" s="1238" t="s">
        <v>2530</v>
      </c>
      <c r="D2" s="1239"/>
      <c r="E2" s="1239"/>
      <c r="F2" s="1239"/>
      <c r="G2" s="1239"/>
      <c r="H2" s="70"/>
      <c r="I2" s="70"/>
      <c r="J2" s="70"/>
      <c r="K2" s="70"/>
      <c r="L2" s="70"/>
      <c r="M2" s="70"/>
      <c r="N2" s="70"/>
      <c r="O2" s="348"/>
      <c r="P2" s="345"/>
    </row>
    <row r="3" spans="1:16" ht="12.1" x14ac:dyDescent="0.25">
      <c r="B3" s="1235" t="s">
        <v>392</v>
      </c>
      <c r="C3" s="1241" t="s">
        <v>2531</v>
      </c>
      <c r="D3" s="1242"/>
      <c r="E3" s="1242"/>
      <c r="F3" s="1242"/>
      <c r="G3" s="1242"/>
      <c r="H3" s="669"/>
      <c r="I3" s="669"/>
      <c r="J3" s="669"/>
      <c r="K3" s="669"/>
      <c r="L3" s="669"/>
      <c r="M3" s="669"/>
      <c r="N3" s="669"/>
      <c r="O3" s="349"/>
      <c r="P3" s="342"/>
    </row>
    <row r="4" spans="1:16" ht="12.1" x14ac:dyDescent="0.25">
      <c r="B4" s="1236"/>
      <c r="C4" s="1244"/>
      <c r="D4" s="1245"/>
      <c r="E4" s="1245"/>
      <c r="F4" s="1245"/>
      <c r="G4" s="1245"/>
      <c r="H4" s="670"/>
      <c r="I4" s="670"/>
      <c r="J4" s="670"/>
      <c r="K4" s="670"/>
      <c r="L4" s="670"/>
      <c r="M4" s="670"/>
      <c r="N4" s="670"/>
      <c r="P4" s="343"/>
    </row>
    <row r="5" spans="1:16" ht="12.1" x14ac:dyDescent="0.25">
      <c r="B5" s="1236"/>
      <c r="C5" s="1244"/>
      <c r="D5" s="1245"/>
      <c r="E5" s="1245"/>
      <c r="F5" s="1245"/>
      <c r="G5" s="1245"/>
      <c r="H5" s="670"/>
      <c r="I5" s="670"/>
      <c r="J5" s="670"/>
      <c r="K5" s="670"/>
      <c r="L5" s="670"/>
      <c r="M5" s="670"/>
      <c r="N5" s="670"/>
      <c r="P5" s="343"/>
    </row>
    <row r="6" spans="1:16" ht="12.1" x14ac:dyDescent="0.25">
      <c r="B6" s="1236"/>
      <c r="C6" s="1244"/>
      <c r="D6" s="1245"/>
      <c r="E6" s="1245"/>
      <c r="F6" s="1245"/>
      <c r="G6" s="1245"/>
      <c r="H6" s="670"/>
      <c r="I6" s="670"/>
      <c r="J6" s="670"/>
      <c r="K6" s="670"/>
      <c r="L6" s="670"/>
      <c r="M6" s="670"/>
      <c r="N6" s="670"/>
      <c r="O6" s="350"/>
      <c r="P6" s="344"/>
    </row>
    <row r="7" spans="1:16" ht="12.1" x14ac:dyDescent="0.25">
      <c r="B7" s="1237"/>
      <c r="C7" s="1247"/>
      <c r="D7" s="1248"/>
      <c r="E7" s="1248"/>
      <c r="F7" s="1248"/>
      <c r="G7" s="1248"/>
      <c r="H7" s="671"/>
      <c r="I7" s="671"/>
      <c r="J7" s="671"/>
      <c r="K7" s="671"/>
      <c r="L7" s="671"/>
      <c r="M7" s="671"/>
      <c r="N7" s="671"/>
      <c r="P7" s="343"/>
    </row>
    <row r="8" spans="1:16" ht="14.4" x14ac:dyDescent="0.25">
      <c r="B8" s="322" t="s">
        <v>394</v>
      </c>
      <c r="C8" s="1238" t="s">
        <v>731</v>
      </c>
      <c r="D8" s="1239"/>
      <c r="E8" s="1239"/>
      <c r="F8" s="1239"/>
      <c r="G8" s="1239"/>
      <c r="H8" s="70"/>
      <c r="I8" s="70"/>
      <c r="J8" s="70"/>
      <c r="K8" s="70"/>
      <c r="L8" s="70"/>
      <c r="M8" s="70"/>
      <c r="N8" s="70"/>
      <c r="O8" s="348"/>
      <c r="P8" s="345"/>
    </row>
    <row r="9" spans="1:16" ht="34.700000000000003" customHeight="1" x14ac:dyDescent="0.25">
      <c r="B9" s="322" t="s">
        <v>396</v>
      </c>
      <c r="C9" s="1238" t="s">
        <v>2532</v>
      </c>
      <c r="D9" s="1239"/>
      <c r="E9" s="1239"/>
      <c r="F9" s="1239"/>
      <c r="G9" s="1239"/>
      <c r="H9" s="69"/>
      <c r="I9" s="69"/>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",TRUE,IF((E14:E100="Y")*(B21:B100&lt;&gt;""),B21:B100,""))</f>
        <v>#N/A</v>
      </c>
      <c r="I10" s="70"/>
      <c r="J10" s="70"/>
      <c r="K10" s="70"/>
      <c r="L10" s="70"/>
      <c r="M10" s="70"/>
      <c r="N10" s="70"/>
      <c r="O10" s="348"/>
      <c r="P10" s="345"/>
    </row>
    <row r="11" spans="1:16" ht="14.4" x14ac:dyDescent="0.25">
      <c r="B11" s="322" t="s">
        <v>398</v>
      </c>
      <c r="C11" s="1238" t="s">
        <v>63</v>
      </c>
      <c r="D11" s="1239"/>
      <c r="E11" s="1239"/>
      <c r="F11" s="1239"/>
      <c r="G11" s="1239"/>
      <c r="H11" s="70"/>
      <c r="I11" s="70"/>
      <c r="J11" s="70"/>
      <c r="K11" s="70"/>
      <c r="L11" s="70"/>
      <c r="M11" s="70"/>
      <c r="N11" s="70"/>
      <c r="O11" s="348"/>
      <c r="P11" s="345"/>
    </row>
    <row r="12" spans="1:16" ht="20.3" customHeight="1" x14ac:dyDescent="0.25">
      <c r="B12" s="1250" t="s">
        <v>1411</v>
      </c>
      <c r="C12" s="1251"/>
      <c r="D12" s="1251"/>
      <c r="E12" s="1251"/>
      <c r="F12" s="1251"/>
      <c r="G12" s="1251"/>
      <c r="H12" s="1251"/>
      <c r="I12" s="1251"/>
      <c r="J12" s="1251"/>
      <c r="K12" s="1251"/>
      <c r="L12" s="1251"/>
      <c r="M12" s="1251"/>
      <c r="N12" s="1251"/>
      <c r="O12" s="350"/>
      <c r="P12" s="344"/>
    </row>
    <row r="13" spans="1:16" s="76" customFormat="1" ht="58.5" customHeight="1"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60.05" customHeight="1" x14ac:dyDescent="0.3">
      <c r="A14" s="404" t="s">
        <v>1180</v>
      </c>
      <c r="B14" s="404" t="s">
        <v>1181</v>
      </c>
      <c r="C14" s="540" t="s">
        <v>804</v>
      </c>
      <c r="D14" s="317" t="s">
        <v>804</v>
      </c>
      <c r="E14" s="317" t="s">
        <v>1264</v>
      </c>
      <c r="F14" s="404" t="s">
        <v>1412</v>
      </c>
      <c r="G14" s="77" t="s">
        <v>1184</v>
      </c>
      <c r="H14" s="404" t="s">
        <v>1413</v>
      </c>
      <c r="I14" s="404" t="s">
        <v>1186</v>
      </c>
      <c r="J14" s="31" t="s">
        <v>1187</v>
      </c>
      <c r="K14" s="404" t="s">
        <v>1188</v>
      </c>
      <c r="L14" s="78" t="s">
        <v>63</v>
      </c>
      <c r="M14" s="78" t="s">
        <v>63</v>
      </c>
      <c r="N14" s="78">
        <v>202</v>
      </c>
      <c r="O14" s="83"/>
    </row>
    <row r="15" spans="1:16" s="87" customFormat="1" ht="119.25" customHeight="1" x14ac:dyDescent="0.3">
      <c r="A15" s="80" t="s">
        <v>1414</v>
      </c>
      <c r="B15" s="81" t="s">
        <v>2533</v>
      </c>
      <c r="C15" s="541" t="s">
        <v>805</v>
      </c>
      <c r="D15" s="317" t="s">
        <v>804</v>
      </c>
      <c r="E15" s="317" t="s">
        <v>1182</v>
      </c>
      <c r="F15" s="80" t="s">
        <v>1483</v>
      </c>
      <c r="G15" s="81" t="s">
        <v>324</v>
      </c>
      <c r="H15" s="81" t="s">
        <v>1192</v>
      </c>
      <c r="I15" s="82" t="s">
        <v>2435</v>
      </c>
      <c r="J15" s="83" t="s">
        <v>63</v>
      </c>
      <c r="K15" s="83" t="s">
        <v>63</v>
      </c>
      <c r="L15" s="404" t="s">
        <v>1418</v>
      </c>
      <c r="M15" s="93" t="s">
        <v>1419</v>
      </c>
      <c r="N15" s="404">
        <v>202</v>
      </c>
      <c r="O15" s="39"/>
    </row>
    <row r="16" spans="1:16" s="87" customFormat="1" ht="193.55" x14ac:dyDescent="0.3">
      <c r="A16" s="404" t="s">
        <v>1334</v>
      </c>
      <c r="B16" s="404" t="s">
        <v>2534</v>
      </c>
      <c r="C16" s="540" t="s">
        <v>804</v>
      </c>
      <c r="D16" s="317" t="s">
        <v>804</v>
      </c>
      <c r="E16" s="317" t="s">
        <v>1182</v>
      </c>
      <c r="F16" s="80" t="s">
        <v>1336</v>
      </c>
      <c r="G16" s="85" t="s">
        <v>1184</v>
      </c>
      <c r="H16" s="86" t="s">
        <v>1270</v>
      </c>
      <c r="I16" s="86" t="s">
        <v>1229</v>
      </c>
      <c r="J16" s="86" t="s">
        <v>63</v>
      </c>
      <c r="K16" s="87" t="s">
        <v>63</v>
      </c>
      <c r="L16" s="404" t="s">
        <v>63</v>
      </c>
      <c r="M16" s="404" t="s">
        <v>63</v>
      </c>
      <c r="N16" s="78">
        <v>202</v>
      </c>
      <c r="O16" s="404"/>
    </row>
    <row r="17" spans="1:16" s="695" customFormat="1" ht="58.5" customHeight="1" x14ac:dyDescent="0.3">
      <c r="A17" s="690" t="s">
        <v>1342</v>
      </c>
      <c r="B17" s="690" t="s">
        <v>1421</v>
      </c>
      <c r="C17" s="717" t="s">
        <v>805</v>
      </c>
      <c r="D17" s="691" t="s">
        <v>805</v>
      </c>
      <c r="E17" s="691" t="s">
        <v>1182</v>
      </c>
      <c r="F17" s="690" t="s">
        <v>2437</v>
      </c>
      <c r="G17" s="693" t="s">
        <v>330</v>
      </c>
      <c r="H17" s="690" t="s">
        <v>1423</v>
      </c>
      <c r="I17" s="690" t="s">
        <v>1424</v>
      </c>
      <c r="J17" s="694" t="s">
        <v>63</v>
      </c>
      <c r="K17" s="706" t="s">
        <v>63</v>
      </c>
      <c r="L17" s="706" t="s">
        <v>63</v>
      </c>
      <c r="M17" s="706" t="s">
        <v>63</v>
      </c>
      <c r="N17" s="690">
        <v>202</v>
      </c>
      <c r="O17" s="706" t="s">
        <v>1425</v>
      </c>
    </row>
    <row r="18" spans="1:16" s="695" customFormat="1" ht="58.5" customHeight="1" x14ac:dyDescent="0.3">
      <c r="A18" s="690" t="s">
        <v>1342</v>
      </c>
      <c r="B18" s="690" t="s">
        <v>1436</v>
      </c>
      <c r="C18" s="717" t="s">
        <v>805</v>
      </c>
      <c r="D18" s="691" t="s">
        <v>805</v>
      </c>
      <c r="E18" s="691" t="s">
        <v>1182</v>
      </c>
      <c r="F18" s="690" t="s">
        <v>1498</v>
      </c>
      <c r="G18" s="693" t="s">
        <v>332</v>
      </c>
      <c r="H18" s="690" t="s">
        <v>1280</v>
      </c>
      <c r="I18" s="690" t="s">
        <v>1424</v>
      </c>
      <c r="J18" s="694" t="s">
        <v>63</v>
      </c>
      <c r="K18" s="706" t="s">
        <v>63</v>
      </c>
      <c r="L18" s="706" t="s">
        <v>63</v>
      </c>
      <c r="M18" s="706" t="s">
        <v>63</v>
      </c>
      <c r="N18" s="690">
        <v>202</v>
      </c>
      <c r="O18" s="706" t="s">
        <v>1425</v>
      </c>
    </row>
    <row r="19" spans="1:16" s="695" customFormat="1" ht="58.5" customHeight="1" x14ac:dyDescent="0.3">
      <c r="A19" s="690" t="s">
        <v>1342</v>
      </c>
      <c r="B19" s="690" t="s">
        <v>1438</v>
      </c>
      <c r="C19" s="717" t="s">
        <v>805</v>
      </c>
      <c r="D19" s="691" t="s">
        <v>805</v>
      </c>
      <c r="E19" s="691" t="s">
        <v>1182</v>
      </c>
      <c r="F19" s="718" t="s">
        <v>1500</v>
      </c>
      <c r="G19" s="693" t="s">
        <v>798</v>
      </c>
      <c r="H19" s="690" t="s">
        <v>1440</v>
      </c>
      <c r="I19" s="690" t="s">
        <v>1441</v>
      </c>
      <c r="J19" s="694" t="s">
        <v>63</v>
      </c>
      <c r="K19" s="706" t="s">
        <v>63</v>
      </c>
      <c r="L19" s="706" t="s">
        <v>63</v>
      </c>
      <c r="M19" s="706" t="s">
        <v>63</v>
      </c>
      <c r="N19" s="690">
        <v>202</v>
      </c>
      <c r="O19" s="706" t="s">
        <v>1425</v>
      </c>
    </row>
    <row r="20" spans="1:16" s="87" customFormat="1" ht="108.9" x14ac:dyDescent="0.3">
      <c r="A20" s="404" t="s">
        <v>1356</v>
      </c>
      <c r="B20" s="404" t="s">
        <v>2535</v>
      </c>
      <c r="C20" s="540" t="s">
        <v>805</v>
      </c>
      <c r="D20" s="317" t="s">
        <v>804</v>
      </c>
      <c r="E20" s="317" t="s">
        <v>1182</v>
      </c>
      <c r="F20" s="80" t="s">
        <v>2529</v>
      </c>
      <c r="G20" s="77" t="s">
        <v>324</v>
      </c>
      <c r="H20" s="86" t="s">
        <v>1359</v>
      </c>
      <c r="I20" s="86" t="s">
        <v>1216</v>
      </c>
      <c r="J20" s="86" t="s">
        <v>63</v>
      </c>
      <c r="K20" s="404" t="s">
        <v>63</v>
      </c>
      <c r="L20" s="404" t="s">
        <v>1360</v>
      </c>
      <c r="M20" s="95" t="s">
        <v>1445</v>
      </c>
      <c r="N20" s="404" t="s">
        <v>63</v>
      </c>
      <c r="O20" s="88" t="s">
        <v>2536</v>
      </c>
    </row>
    <row r="21" spans="1:16" s="87" customFormat="1" ht="12.1" x14ac:dyDescent="0.3">
      <c r="B21" s="404"/>
      <c r="C21" s="404"/>
      <c r="D21" s="404"/>
      <c r="E21" s="404"/>
      <c r="F21" s="77"/>
      <c r="G21" s="404"/>
      <c r="H21" s="404"/>
      <c r="I21" s="86"/>
      <c r="J21" s="404"/>
      <c r="K21" s="404"/>
      <c r="L21" s="404"/>
      <c r="M21" s="404"/>
      <c r="N21" s="88"/>
      <c r="O21" s="500"/>
      <c r="P21" s="501"/>
    </row>
    <row r="22" spans="1:16" s="87" customFormat="1" ht="12.1" x14ac:dyDescent="0.3">
      <c r="B22" s="404"/>
      <c r="C22" s="404"/>
      <c r="D22" s="404"/>
      <c r="E22" s="404"/>
      <c r="F22" s="77"/>
      <c r="G22" s="404"/>
      <c r="H22" s="404"/>
      <c r="I22" s="404"/>
      <c r="J22" s="404"/>
      <c r="K22" s="404"/>
      <c r="L22" s="404"/>
      <c r="M22" s="404"/>
      <c r="N22" s="88"/>
      <c r="O22" s="500"/>
      <c r="P22" s="501"/>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ET-E001-SRO-G1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ET-E001</v>
      </c>
      <c r="F24" s="56" t="str" cm="1">
        <f t="array" ref="F24">IF($C24="","",INDEX('List of Test Cases'!C:C,MATCH(CONCATENATE($C24,$C$1),'List of Test Cases'!$Q:$Q,0),))</f>
        <v>ET-E001-SRO-G1</v>
      </c>
      <c r="G24" s="56" t="str" cm="1">
        <f t="array" aca="1" ref="G24" ca="1">IF($C24="","",INDEX('List of Test Cases'!G:G,MATCH(CONCATENATE($C24,$C$1),'List of Test Cases'!$Q:$Q,0),))</f>
        <v>Switch Request Pending in CSS - Electricity (Gaining) (5 Day(s))</v>
      </c>
      <c r="H24" s="56" t="str" cm="1">
        <f t="array" ref="H24">IF($C24="","",INDEX('List of Test Cases'!A:A,MATCH(CONCATENATE($C24,$C$1),'List of Test Cases'!$Q:$Q,0),))</f>
        <v>Switch Request Objection - GAIN</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ET-E001-SRO-G2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ET-E001</v>
      </c>
      <c r="F25" s="56" t="str" cm="1">
        <f t="array" ref="F25">IF($C25="","",INDEX('List of Test Cases'!C:C,MATCH(CONCATENATE($C25,$C$1),'List of Test Cases'!$Q:$Q,0),))</f>
        <v>ET-E001-SRO-G2</v>
      </c>
      <c r="G25" s="56" t="str" cm="1">
        <f t="array" aca="1" ref="G25" ca="1">IF($C25="","",INDEX('List of Test Cases'!G:G,MATCH(CONCATENATE($C25,$C$1),'List of Test Cases'!$Q:$Q,0),))</f>
        <v>Switch Request Pending in CSS - Electricity (Gaining) (OFAF, 5 Day(s))</v>
      </c>
      <c r="H25" s="56" t="str" cm="1">
        <f t="array" ref="H25">IF($C25="","",INDEX('List of Test Cases'!A:A,MATCH(CONCATENATE($C25,$C$1),'List of Test Cases'!$Q:$Q,0),))</f>
        <v>Switch Request Objection - GAIN</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ET-E001-SRO-G3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ET-E001</v>
      </c>
      <c r="F26" s="56" t="str" cm="1">
        <f t="array" ref="F26">IF($C26="","",INDEX('List of Test Cases'!C:C,MATCH(CONCATENATE($C26,$C$1),'List of Test Cases'!$Q:$Q,0),))</f>
        <v>ET-E001-SRO-G3</v>
      </c>
      <c r="G26" s="56" t="str" cm="1">
        <f t="array" aca="1" ref="G26" ca="1">IF($C26="","",INDEX('List of Test Cases'!G:G,MATCH(CONCATENATE($C26,$C$1),'List of Test Cases'!$Q:$Q,0),))</f>
        <v>Switch Request Pending in CSS - Electricity (Gaining) (Related MPAN, 5 Day(s))</v>
      </c>
      <c r="H26" s="56" t="str" cm="1">
        <f t="array" ref="H26">IF($C26="","",INDEX('List of Test Cases'!A:A,MATCH(CONCATENATE($C26,$C$1),'List of Test Cases'!$Q:$Q,0),))</f>
        <v>Switch Request Objection - GAIN</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ET-E001-SRO-G4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ET-E001</v>
      </c>
      <c r="F27" s="56" t="str" cm="1">
        <f t="array" ref="F27">IF($C27="","",INDEX('List of Test Cases'!C:C,MATCH(CONCATENATE($C27,$C$1),'List of Test Cases'!$Q:$Q,0),))</f>
        <v>ET-E001-SRO-G4</v>
      </c>
      <c r="G27" s="56" t="str" cm="1">
        <f t="array" aca="1" ref="G27" ca="1">IF($C27="","",INDEX('List of Test Cases'!G:G,MATCH(CONCATENATE($C27,$C$1),'List of Test Cases'!$Q:$Q,0),))</f>
        <v>Switch Request Pending in CSS - Electricity (Gaining) (OFAF, Related MPAN, 5 Day(s))</v>
      </c>
      <c r="H27" s="56" t="str" cm="1">
        <f t="array" ref="H27">IF($C27="","",INDEX('List of Test Cases'!A:A,MATCH(CONCATENATE($C27,$C$1),'List of Test Cases'!$Q:$Q,0),))</f>
        <v>Switch Request Objection - GAIN</v>
      </c>
      <c r="I27" s="601"/>
      <c r="J27" s="601"/>
      <c r="K27" s="47"/>
      <c r="L27" s="47"/>
      <c r="M27" s="47"/>
      <c r="N27" s="47"/>
      <c r="O27" s="56"/>
      <c r="P27" s="56"/>
    </row>
    <row r="28" spans="1:16" s="42" customFormat="1" ht="24.2" x14ac:dyDescent="0.25">
      <c r="B28" s="603">
        <v>5</v>
      </c>
      <c r="C28" s="325" t="str" cm="1">
        <f t="array" ref="C28">IFERROR(INDEX('List of Test Cases'!C:C,SMALL(IF('List of Test Cases'!E:E=$C$1,ROW('List of Test Cases'!E:E) - ROW(INDEX('List of Test Cases'!E:E,1,1))+1),B28)),"")</f>
        <v>ET-E003-SRWP-G1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ET-E003</v>
      </c>
      <c r="F28" s="56" t="str" cm="1">
        <f t="array" ref="F28">IF($C28="","",INDEX('List of Test Cases'!C:C,MATCH(CONCATENATE($C28,$C$1),'List of Test Cases'!$Q:$Q,0),))</f>
        <v>ET-E003-SRWP-G1</v>
      </c>
      <c r="G28" s="56" t="str" cm="1">
        <f t="array" aca="1" ref="G28" ca="1">IF($C28="","",INDEX('List of Test Cases'!G:G,MATCH(CONCATENATE($C28,$C$1),'List of Test Cases'!$Q:$Q,0),))</f>
        <v>Switch Request Pending in CSS - Electricity (Gaining) (5 Day(s))</v>
      </c>
      <c r="H28" s="56" t="str" cm="1">
        <f t="array" ref="H28">IF($C28="","",INDEX('List of Test Cases'!A:A,MATCH(CONCATENATE($C28,$C$1),'List of Test Cases'!$Q:$Q,0),))</f>
        <v>Switch Request Withdrawal - Pending - GAIN</v>
      </c>
      <c r="I28" s="601"/>
      <c r="J28" s="601"/>
      <c r="K28" s="47"/>
      <c r="L28" s="47"/>
      <c r="M28" s="47"/>
      <c r="N28" s="47"/>
      <c r="O28" s="56"/>
      <c r="P28" s="56"/>
    </row>
    <row r="29" spans="1:16" s="24" customFormat="1" ht="24.2" x14ac:dyDescent="0.25">
      <c r="B29" s="603">
        <v>6</v>
      </c>
      <c r="C29" s="325" t="str" cm="1">
        <f t="array" ref="C29">IFERROR(INDEX('List of Test Cases'!C:C,SMALL(IF('List of Test Cases'!E:E=$C$1,ROW('List of Test Cases'!E:E) - ROW(INDEX('List of Test Cases'!E:E,1,1))+1),B29)),"")</f>
        <v>ET-E003-SRWP-G2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ET-E003</v>
      </c>
      <c r="F29" s="56" t="str" cm="1">
        <f t="array" ref="F29">IF($C29="","",INDEX('List of Test Cases'!C:C,MATCH(CONCATENATE($C29,$C$1),'List of Test Cases'!$Q:$Q,0),))</f>
        <v>ET-E003-SRWP-G2</v>
      </c>
      <c r="G29" s="56" t="str" cm="1">
        <f t="array" aca="1" ref="G29" ca="1">IF($C29="","",INDEX('List of Test Cases'!G:G,MATCH(CONCATENATE($C29,$C$1),'List of Test Cases'!$Q:$Q,0),))</f>
        <v>Switch Request Pending in CSS - Electricity (Gaining) (OFAF, 5 Day(s))</v>
      </c>
      <c r="H29" s="56" t="str" cm="1">
        <f t="array" ref="H29">IF($C29="","",INDEX('List of Test Cases'!A:A,MATCH(CONCATENATE($C29,$C$1),'List of Test Cases'!$Q:$Q,0),))</f>
        <v>Switch Request Withdrawal - Pending - GAIN</v>
      </c>
      <c r="I29" s="601"/>
      <c r="J29" s="601"/>
      <c r="K29" s="47"/>
      <c r="L29" s="47"/>
      <c r="M29" s="47"/>
      <c r="N29" s="47"/>
      <c r="O29" s="56"/>
      <c r="P29" s="56"/>
    </row>
    <row r="30" spans="1:16" s="24" customFormat="1" ht="24.2" x14ac:dyDescent="0.25">
      <c r="B30" s="603">
        <v>7</v>
      </c>
      <c r="C30" s="325" t="str" cm="1">
        <f t="array" ref="C30">IFERROR(INDEX('List of Test Cases'!C:C,SMALL(IF('List of Test Cases'!E:E=$C$1,ROW('List of Test Cases'!E:E) - ROW(INDEX('List of Test Cases'!E:E,1,1))+1),B30)),"")</f>
        <v>ET-E003-SRWP-G3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ET-E003</v>
      </c>
      <c r="F30" s="56" t="str" cm="1">
        <f t="array" ref="F30">IF($C30="","",INDEX('List of Test Cases'!C:C,MATCH(CONCATENATE($C30,$C$1),'List of Test Cases'!$Q:$Q,0),))</f>
        <v>ET-E003-SRWP-G3</v>
      </c>
      <c r="G30" s="56" t="str" cm="1">
        <f t="array" aca="1" ref="G30" ca="1">IF($C30="","",INDEX('List of Test Cases'!G:G,MATCH(CONCATENATE($C30,$C$1),'List of Test Cases'!$Q:$Q,0),))</f>
        <v>Switch Request Pending in CSS - Electricity (Gaining) (Related MPAN, 5 Day(s))</v>
      </c>
      <c r="H30" s="56" t="str" cm="1">
        <f t="array" ref="H30">IF($C30="","",INDEX('List of Test Cases'!A:A,MATCH(CONCATENATE($C30,$C$1),'List of Test Cases'!$Q:$Q,0),))</f>
        <v>Switch Request Withdrawal - Pending - GAIN</v>
      </c>
      <c r="I30" s="601"/>
      <c r="J30" s="601"/>
      <c r="K30" s="47"/>
      <c r="L30" s="47"/>
      <c r="M30" s="47"/>
      <c r="N30" s="47"/>
      <c r="O30" s="56"/>
      <c r="P30" s="56"/>
    </row>
    <row r="31" spans="1:16" s="24" customFormat="1" ht="24.2" x14ac:dyDescent="0.25">
      <c r="B31" s="603">
        <v>8</v>
      </c>
      <c r="C31" s="325" t="str" cm="1">
        <f t="array" ref="C31">IFERROR(INDEX('List of Test Cases'!C:C,SMALL(IF('List of Test Cases'!E:E=$C$1,ROW('List of Test Cases'!E:E) - ROW(INDEX('List of Test Cases'!E:E,1,1))+1),B31)),"")</f>
        <v>ET-E003-SRWP-G4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ET-E003</v>
      </c>
      <c r="F31" s="56" t="str" cm="1">
        <f t="array" ref="F31">IF($C31="","",INDEX('List of Test Cases'!C:C,MATCH(CONCATENATE($C31,$C$1),'List of Test Cases'!$Q:$Q,0),))</f>
        <v>ET-E003-SRWP-G4</v>
      </c>
      <c r="G31" s="56" t="str" cm="1">
        <f t="array" aca="1" ref="G31" ca="1">IF($C31="","",INDEX('List of Test Cases'!G:G,MATCH(CONCATENATE($C31,$C$1),'List of Test Cases'!$Q:$Q,0),))</f>
        <v>Switch Request Pending in CSS - Electricity (Gaining) (OFAF, Related MPAN, 5 Day(s))</v>
      </c>
      <c r="H31" s="56" t="str" cm="1">
        <f t="array" ref="H31">IF($C31="","",INDEX('List of Test Cases'!A:A,MATCH(CONCATENATE($C31,$C$1),'List of Test Cases'!$Q:$Q,0),))</f>
        <v>Switch Request Withdrawal - Pending - GAIN</v>
      </c>
      <c r="I31" s="601"/>
      <c r="J31" s="601"/>
      <c r="K31" s="47"/>
      <c r="L31" s="47"/>
      <c r="M31" s="47"/>
      <c r="N31" s="47"/>
      <c r="O31" s="56"/>
      <c r="P31" s="56"/>
    </row>
    <row r="32" spans="1:16" s="24" customFormat="1" ht="24.2" x14ac:dyDescent="0.25">
      <c r="B32" s="603">
        <v>9</v>
      </c>
      <c r="C32" s="325" t="str" cm="1">
        <f t="array" ref="C32">IFERROR(INDEX('List of Test Cases'!C:C,SMALL(IF('List of Test Cases'!E:E=$C$1,ROW('List of Test Cases'!E:E) - ROW(INDEX('List of Test Cases'!E:E,1,1))+1),B32)),"")</f>
        <v>ET-E004-SRAP-G1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ET-E004</v>
      </c>
      <c r="F32" s="56" t="str" cm="1">
        <f t="array" ref="F32">IF($C32="","",INDEX('List of Test Cases'!C:C,MATCH(CONCATENATE($C32,$C$1),'List of Test Cases'!$Q:$Q,0),))</f>
        <v>ET-E004-SRAP-G1</v>
      </c>
      <c r="G32" s="56" t="str" cm="1">
        <f t="array" aca="1" ref="G32" ca="1">IF($C32="","",INDEX('List of Test Cases'!G:G,MATCH(CONCATENATE($C32,$C$1),'List of Test Cases'!$Q:$Q,0),))</f>
        <v>Switch Request Pending in CSS - Electricity (Gaining) (5 Day(s))</v>
      </c>
      <c r="H32" s="56" t="str" cm="1">
        <f t="array" ref="H32">IF($C32="","",INDEX('List of Test Cases'!A:A,MATCH(CONCATENATE($C32,$C$1),'List of Test Cases'!$Q:$Q,0),))</f>
        <v>Switch Request Annulment - Pending - GAIN</v>
      </c>
      <c r="I32" s="601"/>
      <c r="J32" s="601"/>
      <c r="K32" s="47"/>
      <c r="L32" s="47"/>
      <c r="M32" s="47"/>
      <c r="N32" s="47"/>
      <c r="O32" s="56"/>
      <c r="P32" s="56"/>
    </row>
    <row r="33" spans="2:16" s="24" customFormat="1" ht="24.2" x14ac:dyDescent="0.25">
      <c r="B33" s="603">
        <v>10</v>
      </c>
      <c r="C33" s="325" t="str" cm="1">
        <f t="array" ref="C33">IFERROR(INDEX('List of Test Cases'!C:C,SMALL(IF('List of Test Cases'!E:E=$C$1,ROW('List of Test Cases'!E:E) - ROW(INDEX('List of Test Cases'!E:E,1,1))+1),B33)),"")</f>
        <v>ET-E004-SRAP-G2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ET-E004</v>
      </c>
      <c r="F33" s="56" t="str" cm="1">
        <f t="array" ref="F33">IF($C33="","",INDEX('List of Test Cases'!C:C,MATCH(CONCATENATE($C33,$C$1),'List of Test Cases'!$Q:$Q,0),))</f>
        <v>ET-E004-SRAP-G2</v>
      </c>
      <c r="G33" s="56" t="str" cm="1">
        <f t="array" aca="1" ref="G33" ca="1">IF($C33="","",INDEX('List of Test Cases'!G:G,MATCH(CONCATENATE($C33,$C$1),'List of Test Cases'!$Q:$Q,0),))</f>
        <v>Switch Request Pending in CSS - Electricity (Gaining) (OFAF, 5 Day(s))</v>
      </c>
      <c r="H33" s="56" t="str" cm="1">
        <f t="array" ref="H33">IF($C33="","",INDEX('List of Test Cases'!A:A,MATCH(CONCATENATE($C33,$C$1),'List of Test Cases'!$Q:$Q,0),))</f>
        <v>Switch Request Annulment - Pending - GAIN</v>
      </c>
      <c r="I33" s="601"/>
      <c r="J33" s="601"/>
      <c r="K33" s="47"/>
      <c r="L33" s="47"/>
      <c r="M33" s="47"/>
      <c r="N33" s="47"/>
      <c r="O33" s="56"/>
      <c r="P33" s="56"/>
    </row>
    <row r="34" spans="2:16" s="24" customFormat="1" ht="24.2" x14ac:dyDescent="0.25">
      <c r="B34" s="603">
        <v>11</v>
      </c>
      <c r="C34" s="325" t="str" cm="1">
        <f t="array" ref="C34">IFERROR(INDEX('List of Test Cases'!C:C,SMALL(IF('List of Test Cases'!E:E=$C$1,ROW('List of Test Cases'!E:E) - ROW(INDEX('List of Test Cases'!E:E,1,1))+1),B34)),"")</f>
        <v>ET-E004-SRAP-G3</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ET-E004</v>
      </c>
      <c r="F34" s="56" t="str" cm="1">
        <f t="array" ref="F34">IF($C34="","",INDEX('List of Test Cases'!C:C,MATCH(CONCATENATE($C34,$C$1),'List of Test Cases'!$Q:$Q,0),))</f>
        <v>ET-E004-SRAP-G3</v>
      </c>
      <c r="G34" s="56" t="str" cm="1">
        <f t="array" aca="1" ref="G34" ca="1">IF($C34="","",INDEX('List of Test Cases'!G:G,MATCH(CONCATENATE($C34,$C$1),'List of Test Cases'!$Q:$Q,0),))</f>
        <v>Switch Request Pending in CSS - Electricity (Gaining) (Related MPAN, 5 Day(s))</v>
      </c>
      <c r="H34" s="56" t="str" cm="1">
        <f t="array" ref="H34">IF($C34="","",INDEX('List of Test Cases'!A:A,MATCH(CONCATENATE($C34,$C$1),'List of Test Cases'!$Q:$Q,0),))</f>
        <v>Switch Request Annulment - Pending - GAIN</v>
      </c>
      <c r="I34" s="601"/>
      <c r="J34" s="601"/>
      <c r="K34" s="47"/>
      <c r="L34" s="47"/>
      <c r="M34" s="47"/>
      <c r="N34" s="47"/>
      <c r="O34" s="56"/>
      <c r="P34" s="56"/>
    </row>
    <row r="35" spans="2:16" s="24" customFormat="1" ht="24.2" x14ac:dyDescent="0.25">
      <c r="B35" s="603">
        <v>12</v>
      </c>
      <c r="C35" s="325" t="str" cm="1">
        <f t="array" ref="C35">IFERROR(INDEX('List of Test Cases'!C:C,SMALL(IF('List of Test Cases'!E:E=$C$1,ROW('List of Test Cases'!E:E) - ROW(INDEX('List of Test Cases'!E:E,1,1))+1),B35)),"")</f>
        <v>ET-E004-SRAP-G4</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ET-E004</v>
      </c>
      <c r="F35" s="56" t="str" cm="1">
        <f t="array" ref="F35">IF($C35="","",INDEX('List of Test Cases'!C:C,MATCH(CONCATENATE($C35,$C$1),'List of Test Cases'!$Q:$Q,0),))</f>
        <v>ET-E004-SRAP-G4</v>
      </c>
      <c r="G35" s="56" t="str" cm="1">
        <f t="array" aca="1" ref="G35" ca="1">IF($C35="","",INDEX('List of Test Cases'!G:G,MATCH(CONCATENATE($C35,$C$1),'List of Test Cases'!$Q:$Q,0),))</f>
        <v>Switch Request Pending in CSS - Electricity (Gaining) (OFAF, Related MPAN, 5 Day(s))</v>
      </c>
      <c r="H35" s="56" t="str" cm="1">
        <f t="array" ref="H35">IF($C35="","",INDEX('List of Test Cases'!A:A,MATCH(CONCATENATE($C35,$C$1),'List of Test Cases'!$Q:$Q,0),))</f>
        <v>Switch Request Annulment - Pending - GAIN</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92"/>
    </row>
    <row r="75" spans="2:16" ht="20.3" customHeight="1" x14ac:dyDescent="0.25">
      <c r="F75" s="92"/>
    </row>
    <row r="76" spans="2:16" ht="20.3" customHeight="1" x14ac:dyDescent="0.25">
      <c r="F76" s="92"/>
    </row>
    <row r="77" spans="2:16" ht="20.3" customHeight="1" x14ac:dyDescent="0.25">
      <c r="F77" s="92"/>
    </row>
    <row r="78" spans="2:16" ht="20.3" customHeight="1" x14ac:dyDescent="0.25">
      <c r="F78" s="92"/>
    </row>
    <row r="79" spans="2:16" ht="20.3" customHeight="1" x14ac:dyDescent="0.25">
      <c r="F79" s="92"/>
    </row>
    <row r="80" spans="2:16" ht="20.3" customHeight="1" x14ac:dyDescent="0.25">
      <c r="F80" s="92"/>
    </row>
    <row r="81" spans="6:6" ht="20.3" customHeight="1" x14ac:dyDescent="0.25">
      <c r="F81" s="92"/>
    </row>
    <row r="82" spans="6:6" ht="20.3" customHeight="1" x14ac:dyDescent="0.25">
      <c r="F82" s="92"/>
    </row>
    <row r="83" spans="6:6" ht="20.3" customHeight="1" x14ac:dyDescent="0.25">
      <c r="F83" s="92"/>
    </row>
    <row r="84" spans="6:6" ht="20.3" customHeight="1" x14ac:dyDescent="0.25">
      <c r="F84" s="92"/>
    </row>
    <row r="85" spans="6:6" ht="20.3" customHeight="1" x14ac:dyDescent="0.25">
      <c r="F85" s="92"/>
    </row>
    <row r="86" spans="6:6" ht="20.3" customHeight="1" x14ac:dyDescent="0.25">
      <c r="F86" s="92"/>
    </row>
    <row r="87" spans="6:6" ht="20.3" customHeight="1" x14ac:dyDescent="0.25">
      <c r="F87" s="92"/>
    </row>
    <row r="88" spans="6:6" ht="20.3" customHeight="1" x14ac:dyDescent="0.25">
      <c r="F88" s="92"/>
    </row>
    <row r="89" spans="6:6" ht="20.3" customHeight="1" x14ac:dyDescent="0.25">
      <c r="F89" s="92"/>
    </row>
    <row r="90" spans="6:6" ht="20.3" customHeight="1" x14ac:dyDescent="0.25">
      <c r="F90" s="92"/>
    </row>
    <row r="91" spans="6:6" ht="20.3" customHeight="1" x14ac:dyDescent="0.25">
      <c r="F91" s="92"/>
    </row>
    <row r="92" spans="6:6" ht="20.3" customHeight="1" x14ac:dyDescent="0.25">
      <c r="F92" s="92"/>
    </row>
    <row r="93" spans="6:6" ht="20.3" customHeight="1" x14ac:dyDescent="0.25">
      <c r="F93" s="92"/>
    </row>
    <row r="94" spans="6:6" ht="20.3" customHeight="1" x14ac:dyDescent="0.25">
      <c r="F94" s="92"/>
    </row>
    <row r="95" spans="6:6" ht="20.3" customHeight="1" x14ac:dyDescent="0.25">
      <c r="F95" s="92"/>
    </row>
    <row r="96" spans="6:6" ht="20.3" customHeight="1" x14ac:dyDescent="0.25">
      <c r="F96" s="92"/>
    </row>
    <row r="97" spans="6:6" ht="20.3" customHeight="1" x14ac:dyDescent="0.25">
      <c r="F97" s="92"/>
    </row>
    <row r="98" spans="6:6" ht="20.3" customHeight="1" x14ac:dyDescent="0.25">
      <c r="F98" s="92"/>
    </row>
    <row r="99" spans="6:6" ht="20.3" customHeight="1" x14ac:dyDescent="0.25">
      <c r="F99" s="92"/>
    </row>
    <row r="100" spans="6:6" ht="20.3" customHeight="1" x14ac:dyDescent="0.25">
      <c r="F100" s="92"/>
    </row>
    <row r="101" spans="6:6" ht="20.3" customHeight="1" x14ac:dyDescent="0.25">
      <c r="F101" s="92"/>
    </row>
    <row r="102" spans="6:6" ht="20.3" customHeight="1" x14ac:dyDescent="0.25">
      <c r="F102" s="92"/>
    </row>
    <row r="103" spans="6:6" ht="20.3" customHeight="1" x14ac:dyDescent="0.25">
      <c r="F103" s="92"/>
    </row>
    <row r="104" spans="6:6" ht="20.3" customHeight="1" x14ac:dyDescent="0.25">
      <c r="F104" s="92"/>
    </row>
    <row r="105" spans="6:6" ht="20.3" customHeight="1" x14ac:dyDescent="0.25">
      <c r="F105" s="92"/>
    </row>
    <row r="106" spans="6:6" ht="20.3" customHeight="1" x14ac:dyDescent="0.25">
      <c r="F106" s="92"/>
    </row>
    <row r="107" spans="6:6" ht="20.3" customHeight="1" x14ac:dyDescent="0.25">
      <c r="F107" s="92"/>
    </row>
    <row r="108" spans="6:6" ht="20.3" customHeight="1" x14ac:dyDescent="0.25">
      <c r="F108" s="92"/>
    </row>
    <row r="109" spans="6:6" ht="20.3" customHeight="1" x14ac:dyDescent="0.25">
      <c r="F109" s="92"/>
    </row>
    <row r="110" spans="6:6" ht="20.3" customHeight="1" x14ac:dyDescent="0.25">
      <c r="F110" s="92"/>
    </row>
    <row r="111" spans="6:6" ht="20.3" customHeight="1" x14ac:dyDescent="0.25">
      <c r="F111" s="92"/>
    </row>
    <row r="112" spans="6: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row r="157" spans="6:6" ht="20.3" customHeight="1" x14ac:dyDescent="0.25">
      <c r="F157" s="92"/>
    </row>
  </sheetData>
  <autoFilter ref="B13:P13" xr:uid="{146E9F77-C1C7-4865-95DF-79B00E47C1AA}"/>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25D274-3859-4B72-9491-2C9244EB4791}">
          <x14:formula1>
            <xm:f>'C:\Users\KrantiNaik\Library\Containers\com.microsoft.Excel\Data\Documents\4360A61E\[SIT Test Scenarios Master List v0.16.xlsx]Priority'!#REF!</xm:f>
          </x14:formula1>
          <xm:sqref>H23:I23</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A4CE7-B6FB-4507-937B-CBD4B5F418E7}">
  <dimension ref="A1:P156"/>
  <sheetViews>
    <sheetView showGridLines="0" showRuler="0" zoomScaleNormal="100" zoomScalePageLayoutView="87" workbookViewId="0">
      <pane xSplit="7" topLeftCell="H1" activePane="topRight" state="frozen"/>
      <selection pane="topRight" sqref="A1:A1048576"/>
    </sheetView>
  </sheetViews>
  <sheetFormatPr defaultColWidth="10.5546875" defaultRowHeight="20.3" customHeight="1" x14ac:dyDescent="0.25"/>
  <cols>
    <col min="1" max="1" width="0" style="71" hidden="1" customWidth="1"/>
    <col min="2" max="2" width="18.6640625" style="96" customWidth="1"/>
    <col min="3" max="3" width="39.109375" style="96" customWidth="1"/>
    <col min="4" max="4" width="13.5546875" style="96" customWidth="1"/>
    <col min="5" max="5" width="12" style="71" bestFit="1" customWidth="1"/>
    <col min="6" max="6" width="17.5546875" style="71" bestFit="1" customWidth="1"/>
    <col min="7" max="7" width="54.88671875" style="71" customWidth="1"/>
    <col min="8" max="8" width="21" style="71" bestFit="1" customWidth="1"/>
    <col min="9" max="9" width="40.44140625" style="71" customWidth="1"/>
    <col min="10" max="10" width="40.33203125" style="71" customWidth="1"/>
    <col min="11" max="11" width="22.109375" style="71" bestFit="1" customWidth="1"/>
    <col min="12" max="12" width="23.33203125" style="71" bestFit="1" customWidth="1"/>
    <col min="13" max="13" width="33.44140625" style="71" customWidth="1"/>
    <col min="14" max="14" width="30" style="71" bestFit="1" customWidth="1"/>
    <col min="15" max="15" width="22.5546875" style="71" bestFit="1" customWidth="1"/>
    <col min="16" max="16" width="54" style="71" customWidth="1"/>
    <col min="17" max="16384" width="10.5546875" style="71"/>
  </cols>
  <sheetData>
    <row r="1" spans="1:16" ht="39.049999999999997" customHeight="1" x14ac:dyDescent="0.25">
      <c r="B1" s="322" t="s">
        <v>388</v>
      </c>
      <c r="C1" s="68" t="s">
        <v>961</v>
      </c>
      <c r="D1" s="69"/>
      <c r="E1" s="70"/>
      <c r="F1" s="70"/>
      <c r="G1" s="70"/>
      <c r="H1" s="70"/>
      <c r="I1" s="70"/>
      <c r="J1" s="70"/>
      <c r="K1" s="70"/>
      <c r="L1" s="70"/>
      <c r="M1" s="70"/>
      <c r="N1" s="70"/>
      <c r="O1" s="348"/>
      <c r="P1" s="345"/>
    </row>
    <row r="2" spans="1:16" ht="14.4" x14ac:dyDescent="0.25">
      <c r="B2" s="322" t="s">
        <v>390</v>
      </c>
      <c r="C2" s="1238" t="s">
        <v>2537</v>
      </c>
      <c r="D2" s="1239"/>
      <c r="E2" s="1239"/>
      <c r="F2" s="1239"/>
      <c r="G2" s="1239"/>
      <c r="H2" s="70"/>
      <c r="I2" s="70"/>
      <c r="J2" s="70"/>
      <c r="K2" s="70"/>
      <c r="L2" s="70"/>
      <c r="M2" s="70"/>
      <c r="N2" s="70"/>
      <c r="O2" s="348"/>
      <c r="P2" s="345"/>
    </row>
    <row r="3" spans="1:16" ht="12.1" x14ac:dyDescent="0.25">
      <c r="B3" s="1235" t="s">
        <v>392</v>
      </c>
      <c r="C3" s="1241" t="s">
        <v>2531</v>
      </c>
      <c r="D3" s="1242"/>
      <c r="E3" s="1242"/>
      <c r="F3" s="1242"/>
      <c r="G3" s="1242"/>
      <c r="H3" s="669"/>
      <c r="I3" s="669"/>
      <c r="J3" s="669"/>
      <c r="K3" s="669"/>
      <c r="L3" s="669"/>
      <c r="M3" s="669"/>
      <c r="N3" s="669"/>
      <c r="O3" s="349"/>
      <c r="P3" s="342"/>
    </row>
    <row r="4" spans="1:16" ht="12.1" x14ac:dyDescent="0.25">
      <c r="B4" s="1236"/>
      <c r="C4" s="1244"/>
      <c r="D4" s="1245"/>
      <c r="E4" s="1245"/>
      <c r="F4" s="1245"/>
      <c r="G4" s="1245"/>
      <c r="H4" s="670"/>
      <c r="I4" s="670"/>
      <c r="J4" s="670"/>
      <c r="K4" s="670"/>
      <c r="L4" s="670"/>
      <c r="M4" s="670"/>
      <c r="N4" s="670"/>
      <c r="P4" s="343"/>
    </row>
    <row r="5" spans="1:16" ht="12.1" x14ac:dyDescent="0.25">
      <c r="B5" s="1236"/>
      <c r="C5" s="1244"/>
      <c r="D5" s="1245"/>
      <c r="E5" s="1245"/>
      <c r="F5" s="1245"/>
      <c r="G5" s="1245"/>
      <c r="H5" s="670"/>
      <c r="I5" s="670"/>
      <c r="J5" s="670"/>
      <c r="K5" s="670"/>
      <c r="L5" s="670"/>
      <c r="M5" s="670"/>
      <c r="N5" s="670"/>
      <c r="P5" s="343"/>
    </row>
    <row r="6" spans="1:16" ht="12.1" x14ac:dyDescent="0.25">
      <c r="B6" s="1236"/>
      <c r="C6" s="1244"/>
      <c r="D6" s="1245"/>
      <c r="E6" s="1245"/>
      <c r="F6" s="1245"/>
      <c r="G6" s="1245"/>
      <c r="H6" s="670"/>
      <c r="I6" s="670"/>
      <c r="J6" s="670"/>
      <c r="K6" s="670"/>
      <c r="L6" s="670"/>
      <c r="M6" s="670"/>
      <c r="N6" s="670"/>
      <c r="O6" s="350"/>
      <c r="P6" s="344"/>
    </row>
    <row r="7" spans="1:16" ht="12.1" x14ac:dyDescent="0.25">
      <c r="B7" s="1237"/>
      <c r="C7" s="1247"/>
      <c r="D7" s="1248"/>
      <c r="E7" s="1248"/>
      <c r="F7" s="1248"/>
      <c r="G7" s="1248"/>
      <c r="H7" s="671"/>
      <c r="I7" s="671"/>
      <c r="J7" s="671"/>
      <c r="K7" s="671"/>
      <c r="L7" s="671"/>
      <c r="M7" s="671"/>
      <c r="N7" s="672"/>
    </row>
    <row r="8" spans="1:16" ht="14.4" x14ac:dyDescent="0.25">
      <c r="B8" s="322" t="s">
        <v>394</v>
      </c>
      <c r="C8" s="1238" t="s">
        <v>731</v>
      </c>
      <c r="D8" s="1239"/>
      <c r="E8" s="1239"/>
      <c r="F8" s="1239"/>
      <c r="G8" s="1239"/>
      <c r="H8" s="70"/>
      <c r="I8" s="70"/>
      <c r="J8" s="70"/>
      <c r="K8" s="70"/>
      <c r="L8" s="70"/>
      <c r="M8" s="70"/>
      <c r="N8" s="70"/>
      <c r="O8" s="348"/>
      <c r="P8" s="345"/>
    </row>
    <row r="9" spans="1:16" ht="33.700000000000003" customHeight="1" x14ac:dyDescent="0.25">
      <c r="B9" s="322" t="s">
        <v>396</v>
      </c>
      <c r="C9" s="1238" t="s">
        <v>2532</v>
      </c>
      <c r="D9" s="1239"/>
      <c r="E9" s="1239"/>
      <c r="F9" s="1239"/>
      <c r="G9" s="1239"/>
      <c r="H9" s="69"/>
      <c r="I9" s="69"/>
      <c r="J9" s="515"/>
      <c r="K9" s="515"/>
      <c r="L9" s="515"/>
      <c r="M9" s="515"/>
      <c r="N9" s="515"/>
      <c r="O9" s="348"/>
      <c r="P9" s="345"/>
    </row>
    <row r="10" spans="1:16" ht="46.55" hidden="1" customHeight="1" x14ac:dyDescent="0.25">
      <c r="B10" s="322" t="s">
        <v>445</v>
      </c>
      <c r="C10" s="1238" t="s">
        <v>483</v>
      </c>
      <c r="D10" s="1239"/>
      <c r="E10" s="1239"/>
      <c r="F10" s="1239"/>
      <c r="G10" s="1239"/>
      <c r="H10" s="511" t="e">
        <f t="array" ref="H10">_xlfn.TEXTJOIN(", ",TRUE,IF((E14:E100="Y")*(B21:B100&lt;&gt;""),B21:B100,""))</f>
        <v>#N/A</v>
      </c>
      <c r="I10" s="70"/>
      <c r="J10" s="70"/>
      <c r="K10" s="70"/>
      <c r="L10" s="70"/>
      <c r="M10" s="70"/>
      <c r="N10" s="70"/>
      <c r="O10" s="348"/>
      <c r="P10" s="345"/>
    </row>
    <row r="11" spans="1:16" ht="14.4" x14ac:dyDescent="0.25">
      <c r="B11" s="322" t="s">
        <v>398</v>
      </c>
      <c r="C11" s="1238" t="s">
        <v>63</v>
      </c>
      <c r="D11" s="1239"/>
      <c r="E11" s="1239"/>
      <c r="F11" s="1239"/>
      <c r="G11" s="1239"/>
      <c r="H11" s="70"/>
      <c r="I11" s="70"/>
      <c r="J11" s="70"/>
      <c r="K11" s="70"/>
      <c r="L11" s="70"/>
      <c r="M11" s="70"/>
      <c r="N11" s="70"/>
      <c r="O11" s="348"/>
      <c r="P11" s="345"/>
    </row>
    <row r="12" spans="1:16" ht="20.3" customHeight="1" x14ac:dyDescent="0.25">
      <c r="B12" s="1250" t="s">
        <v>1411</v>
      </c>
      <c r="C12" s="1251"/>
      <c r="D12" s="1251"/>
      <c r="E12" s="1251"/>
      <c r="F12" s="1251"/>
      <c r="G12" s="1251"/>
      <c r="H12" s="1251"/>
      <c r="I12" s="1251"/>
      <c r="J12" s="1251"/>
      <c r="K12" s="1251"/>
      <c r="L12" s="1251"/>
      <c r="M12" s="1251"/>
      <c r="N12" s="1251"/>
      <c r="O12" s="348"/>
      <c r="P12" s="345"/>
    </row>
    <row r="13" spans="1:16" s="76" customFormat="1" ht="58.5" customHeight="1"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6" customFormat="1" ht="60.05" customHeight="1" x14ac:dyDescent="0.3">
      <c r="A14" s="404" t="s">
        <v>1180</v>
      </c>
      <c r="B14" s="404" t="s">
        <v>1181</v>
      </c>
      <c r="C14" s="540" t="s">
        <v>804</v>
      </c>
      <c r="D14" s="543" t="s">
        <v>804</v>
      </c>
      <c r="E14" s="317" t="s">
        <v>1264</v>
      </c>
      <c r="F14" s="404" t="s">
        <v>1468</v>
      </c>
      <c r="G14" s="77" t="s">
        <v>1184</v>
      </c>
      <c r="H14" s="404" t="s">
        <v>1413</v>
      </c>
      <c r="I14" s="404" t="s">
        <v>1186</v>
      </c>
      <c r="J14" s="31" t="s">
        <v>1187</v>
      </c>
      <c r="K14" s="404" t="s">
        <v>1188</v>
      </c>
      <c r="L14" s="78" t="s">
        <v>63</v>
      </c>
      <c r="M14" s="78" t="s">
        <v>63</v>
      </c>
      <c r="N14" s="78">
        <v>202</v>
      </c>
      <c r="O14" s="83" t="s">
        <v>1262</v>
      </c>
    </row>
    <row r="15" spans="1:16" s="87" customFormat="1" ht="119.25" customHeight="1" x14ac:dyDescent="0.3">
      <c r="A15" s="80" t="s">
        <v>1414</v>
      </c>
      <c r="B15" s="81" t="s">
        <v>2533</v>
      </c>
      <c r="C15" s="541" t="s">
        <v>805</v>
      </c>
      <c r="D15" s="543" t="s">
        <v>804</v>
      </c>
      <c r="E15" s="317" t="s">
        <v>1182</v>
      </c>
      <c r="F15" s="80" t="s">
        <v>1416</v>
      </c>
      <c r="G15" s="81" t="s">
        <v>324</v>
      </c>
      <c r="H15" s="81" t="s">
        <v>1192</v>
      </c>
      <c r="I15" s="82" t="s">
        <v>2435</v>
      </c>
      <c r="J15" s="83" t="s">
        <v>63</v>
      </c>
      <c r="K15" s="83" t="s">
        <v>63</v>
      </c>
      <c r="L15" s="404" t="s">
        <v>1418</v>
      </c>
      <c r="M15" s="93" t="s">
        <v>1419</v>
      </c>
      <c r="N15" s="404">
        <v>202</v>
      </c>
      <c r="O15" s="39"/>
    </row>
    <row r="16" spans="1:16" s="87" customFormat="1" ht="193.55" x14ac:dyDescent="0.3">
      <c r="A16" s="404" t="s">
        <v>1334</v>
      </c>
      <c r="B16" s="404" t="s">
        <v>2534</v>
      </c>
      <c r="C16" s="540" t="s">
        <v>805</v>
      </c>
      <c r="D16" s="543" t="s">
        <v>804</v>
      </c>
      <c r="E16" s="317" t="s">
        <v>1182</v>
      </c>
      <c r="F16" s="80" t="s">
        <v>1398</v>
      </c>
      <c r="G16" s="85" t="s">
        <v>1184</v>
      </c>
      <c r="H16" s="86" t="s">
        <v>1270</v>
      </c>
      <c r="I16" s="86" t="s">
        <v>1229</v>
      </c>
      <c r="J16" s="86" t="s">
        <v>63</v>
      </c>
      <c r="K16" s="87" t="s">
        <v>63</v>
      </c>
      <c r="L16" s="404" t="s">
        <v>63</v>
      </c>
      <c r="M16" s="404" t="s">
        <v>63</v>
      </c>
      <c r="N16" s="78">
        <v>202</v>
      </c>
      <c r="O16" s="404" t="s">
        <v>1225</v>
      </c>
    </row>
    <row r="17" spans="1:16" s="695" customFormat="1" ht="58.5" customHeight="1" x14ac:dyDescent="0.3">
      <c r="A17" s="690" t="s">
        <v>1342</v>
      </c>
      <c r="B17" s="690" t="s">
        <v>1421</v>
      </c>
      <c r="C17" s="717" t="s">
        <v>805</v>
      </c>
      <c r="D17" s="719" t="s">
        <v>805</v>
      </c>
      <c r="E17" s="691" t="s">
        <v>1207</v>
      </c>
      <c r="F17" s="690" t="s">
        <v>2437</v>
      </c>
      <c r="G17" s="693" t="s">
        <v>330</v>
      </c>
      <c r="H17" s="690" t="s">
        <v>1423</v>
      </c>
      <c r="I17" s="690" t="s">
        <v>1424</v>
      </c>
      <c r="J17" s="694" t="s">
        <v>63</v>
      </c>
      <c r="K17" s="706" t="s">
        <v>63</v>
      </c>
      <c r="L17" s="706" t="s">
        <v>63</v>
      </c>
      <c r="M17" s="706" t="s">
        <v>63</v>
      </c>
      <c r="N17" s="690">
        <v>202</v>
      </c>
      <c r="O17" s="706" t="s">
        <v>1425</v>
      </c>
    </row>
    <row r="18" spans="1:16" s="695" customFormat="1" ht="58.5" customHeight="1" x14ac:dyDescent="0.3">
      <c r="A18" s="690" t="s">
        <v>1342</v>
      </c>
      <c r="B18" s="690" t="s">
        <v>1436</v>
      </c>
      <c r="C18" s="717" t="s">
        <v>805</v>
      </c>
      <c r="D18" s="719" t="s">
        <v>805</v>
      </c>
      <c r="E18" s="691" t="s">
        <v>1207</v>
      </c>
      <c r="F18" s="690" t="s">
        <v>1498</v>
      </c>
      <c r="G18" s="693" t="s">
        <v>332</v>
      </c>
      <c r="H18" s="690" t="s">
        <v>1280</v>
      </c>
      <c r="I18" s="690" t="s">
        <v>1424</v>
      </c>
      <c r="J18" s="694" t="s">
        <v>63</v>
      </c>
      <c r="K18" s="706" t="s">
        <v>63</v>
      </c>
      <c r="L18" s="706" t="s">
        <v>63</v>
      </c>
      <c r="M18" s="706" t="s">
        <v>63</v>
      </c>
      <c r="N18" s="690">
        <v>202</v>
      </c>
      <c r="O18" s="706" t="s">
        <v>1425</v>
      </c>
    </row>
    <row r="19" spans="1:16" s="695" customFormat="1" ht="58.5" customHeight="1" x14ac:dyDescent="0.3">
      <c r="A19" s="690" t="s">
        <v>1342</v>
      </c>
      <c r="B19" s="690" t="s">
        <v>1438</v>
      </c>
      <c r="C19" s="717" t="s">
        <v>805</v>
      </c>
      <c r="D19" s="719" t="s">
        <v>805</v>
      </c>
      <c r="E19" s="691" t="s">
        <v>1182</v>
      </c>
      <c r="F19" s="718" t="s">
        <v>1500</v>
      </c>
      <c r="G19" s="693" t="s">
        <v>798</v>
      </c>
      <c r="H19" s="690" t="s">
        <v>1440</v>
      </c>
      <c r="I19" s="690" t="s">
        <v>1441</v>
      </c>
      <c r="J19" s="694" t="s">
        <v>63</v>
      </c>
      <c r="K19" s="706" t="s">
        <v>63</v>
      </c>
      <c r="L19" s="706" t="s">
        <v>63</v>
      </c>
      <c r="M19" s="706" t="s">
        <v>63</v>
      </c>
      <c r="N19" s="690">
        <v>202</v>
      </c>
      <c r="O19" s="706" t="s">
        <v>1425</v>
      </c>
    </row>
    <row r="20" spans="1:16" s="87" customFormat="1" ht="58.5" customHeight="1" x14ac:dyDescent="0.3">
      <c r="A20" s="404" t="s">
        <v>1356</v>
      </c>
      <c r="B20" s="404" t="s">
        <v>2535</v>
      </c>
      <c r="C20" s="540" t="s">
        <v>805</v>
      </c>
      <c r="D20" s="317" t="s">
        <v>804</v>
      </c>
      <c r="E20" s="317" t="s">
        <v>1182</v>
      </c>
      <c r="F20" s="80" t="s">
        <v>1443</v>
      </c>
      <c r="G20" s="77" t="s">
        <v>324</v>
      </c>
      <c r="H20" s="86" t="s">
        <v>1359</v>
      </c>
      <c r="I20" s="86" t="s">
        <v>1216</v>
      </c>
      <c r="J20" s="86" t="s">
        <v>63</v>
      </c>
      <c r="K20" s="404" t="s">
        <v>63</v>
      </c>
      <c r="L20" s="404" t="s">
        <v>1360</v>
      </c>
      <c r="M20" s="95" t="s">
        <v>1445</v>
      </c>
      <c r="N20" s="404" t="s">
        <v>63</v>
      </c>
      <c r="O20" s="88"/>
    </row>
    <row r="21" spans="1:16" s="87" customFormat="1" ht="12.1" x14ac:dyDescent="0.3">
      <c r="B21" s="404"/>
      <c r="C21" s="404"/>
      <c r="D21" s="404"/>
      <c r="E21" s="404"/>
      <c r="F21" s="77"/>
      <c r="G21" s="404"/>
      <c r="H21" s="404"/>
      <c r="I21" s="86"/>
      <c r="J21" s="404"/>
      <c r="K21" s="404"/>
      <c r="L21" s="404"/>
      <c r="M21" s="404"/>
      <c r="N21" s="88"/>
      <c r="O21" s="500"/>
      <c r="P21" s="501"/>
    </row>
    <row r="22" spans="1:16" s="87" customFormat="1" ht="12.1" x14ac:dyDescent="0.3">
      <c r="B22" s="404"/>
      <c r="C22" s="404"/>
      <c r="D22" s="404"/>
      <c r="E22" s="404"/>
      <c r="F22" s="77"/>
      <c r="G22" s="404"/>
      <c r="H22" s="404"/>
      <c r="I22" s="404"/>
      <c r="J22" s="404"/>
      <c r="K22" s="404"/>
      <c r="L22" s="404"/>
      <c r="M22" s="404"/>
      <c r="N22" s="88"/>
      <c r="O22" s="500"/>
      <c r="P22" s="501"/>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ET-E001-SRO-L1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ET-E001</v>
      </c>
      <c r="F24" s="56" t="str" cm="1">
        <f t="array" ref="F24">IF($C24="","",INDEX('List of Test Cases'!C:C,MATCH(CONCATENATE($C24,$C$1),'List of Test Cases'!$Q:$Q,0),))</f>
        <v>ET-E001-SRO-L1</v>
      </c>
      <c r="G24" s="56" t="str" cm="1">
        <f t="array" aca="1" ref="G24" ca="1">IF($C24="","",INDEX('List of Test Cases'!G:G,MATCH(CONCATENATE($C24,$C$1),'List of Test Cases'!$Q:$Q,0),))</f>
        <v>Switch Request Pending in CSS - Electricity (Losing) (5 Day(s))</v>
      </c>
      <c r="H24" s="56" t="str" cm="1">
        <f t="array" ref="H24">IF($C24="","",INDEX('List of Test Cases'!A:A,MATCH(CONCATENATE($C24,$C$1),'List of Test Cases'!$Q:$Q,0),))</f>
        <v>Switch Request Objection - LOSE</v>
      </c>
      <c r="I24" s="601"/>
      <c r="J24" s="601"/>
      <c r="K24" s="47"/>
      <c r="L24" s="47"/>
      <c r="M24" s="47"/>
      <c r="N24" s="47"/>
      <c r="O24" s="56"/>
      <c r="P24" s="56"/>
    </row>
    <row r="25" spans="1:16" s="55" customFormat="1" ht="24.2" x14ac:dyDescent="0.3">
      <c r="B25" s="602">
        <v>2</v>
      </c>
      <c r="C25" s="325" t="str" cm="1">
        <f t="array" ref="C25">IFERROR(INDEX('List of Test Cases'!C:C,SMALL(IF('List of Test Cases'!E:E=$C$1,ROW('List of Test Cases'!E:E) - ROW(INDEX('List of Test Cases'!E:E,1,1))+1),B25)),"")</f>
        <v>ET-E001-SRO-L2</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ET-E001</v>
      </c>
      <c r="F25" s="56" t="str" cm="1">
        <f t="array" ref="F25">IF($C25="","",INDEX('List of Test Cases'!C:C,MATCH(CONCATENATE($C25,$C$1),'List of Test Cases'!$Q:$Q,0),))</f>
        <v>ET-E001-SRO-L2</v>
      </c>
      <c r="G25" s="56" t="str" cm="1">
        <f t="array" aca="1" ref="G25" ca="1">IF($C25="","",INDEX('List of Test Cases'!G:G,MATCH(CONCATENATE($C25,$C$1),'List of Test Cases'!$Q:$Q,0),))</f>
        <v>Switch Request Pending in CSS - Electricity (Losing) (OFAF, 5 Day(s))</v>
      </c>
      <c r="H25" s="56" t="str" cm="1">
        <f t="array" ref="H25">IF($C25="","",INDEX('List of Test Cases'!A:A,MATCH(CONCATENATE($C25,$C$1),'List of Test Cases'!$Q:$Q,0),))</f>
        <v>Switch Request Objection - LOSE</v>
      </c>
      <c r="I25" s="601"/>
      <c r="J25" s="601"/>
      <c r="K25" s="47"/>
      <c r="L25" s="47"/>
      <c r="M25" s="47"/>
      <c r="N25" s="47"/>
      <c r="O25" s="56"/>
      <c r="P25" s="56"/>
    </row>
    <row r="26" spans="1:16" s="55" customFormat="1" ht="24.2" x14ac:dyDescent="0.3">
      <c r="B26" s="602">
        <v>3</v>
      </c>
      <c r="C26" s="325" t="str" cm="1">
        <f t="array" ref="C26">IFERROR(INDEX('List of Test Cases'!C:C,SMALL(IF('List of Test Cases'!E:E=$C$1,ROW('List of Test Cases'!E:E) - ROW(INDEX('List of Test Cases'!E:E,1,1))+1),B26)),"")</f>
        <v>ET-E001-SRO-L3</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ET-E001</v>
      </c>
      <c r="F26" s="56" t="str" cm="1">
        <f t="array" ref="F26">IF($C26="","",INDEX('List of Test Cases'!C:C,MATCH(CONCATENATE($C26,$C$1),'List of Test Cases'!$Q:$Q,0),))</f>
        <v>ET-E001-SRO-L3</v>
      </c>
      <c r="G26" s="56" t="str" cm="1">
        <f t="array" aca="1" ref="G26" ca="1">IF($C26="","",INDEX('List of Test Cases'!G:G,MATCH(CONCATENATE($C26,$C$1),'List of Test Cases'!$Q:$Q,0),))</f>
        <v>Switch Request Pending in CSS - Electricity (Losing) (Related MPAN, 5 Day(s))</v>
      </c>
      <c r="H26" s="56" t="str" cm="1">
        <f t="array" ref="H26">IF($C26="","",INDEX('List of Test Cases'!A:A,MATCH(CONCATENATE($C26,$C$1),'List of Test Cases'!$Q:$Q,0),))</f>
        <v>Switch Request Objection - LOSE</v>
      </c>
      <c r="I26" s="601"/>
      <c r="J26" s="601"/>
      <c r="K26" s="47"/>
      <c r="L26" s="47"/>
      <c r="M26" s="47"/>
      <c r="N26" s="47"/>
      <c r="O26" s="56"/>
      <c r="P26" s="56"/>
    </row>
    <row r="27" spans="1:16" s="42" customFormat="1" ht="24.2" x14ac:dyDescent="0.25">
      <c r="B27" s="603">
        <v>4</v>
      </c>
      <c r="C27" s="325" t="str" cm="1">
        <f t="array" ref="C27">IFERROR(INDEX('List of Test Cases'!C:C,SMALL(IF('List of Test Cases'!E:E=$C$1,ROW('List of Test Cases'!E:E) - ROW(INDEX('List of Test Cases'!E:E,1,1))+1),B27)),"")</f>
        <v>ET-E001-SRO-L4</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ET-E001</v>
      </c>
      <c r="F27" s="56" t="str" cm="1">
        <f t="array" ref="F27">IF($C27="","",INDEX('List of Test Cases'!C:C,MATCH(CONCATENATE($C27,$C$1),'List of Test Cases'!$Q:$Q,0),))</f>
        <v>ET-E001-SRO-L4</v>
      </c>
      <c r="G27" s="56" t="str" cm="1">
        <f t="array" aca="1" ref="G27" ca="1">IF($C27="","",INDEX('List of Test Cases'!G:G,MATCH(CONCATENATE($C27,$C$1),'List of Test Cases'!$Q:$Q,0),))</f>
        <v>Switch Request Pending in CSS - Electricity (Losing) (OFAF, Related MPAN, 5 Day(s))</v>
      </c>
      <c r="H27" s="56" t="str" cm="1">
        <f t="array" ref="H27">IF($C27="","",INDEX('List of Test Cases'!A:A,MATCH(CONCATENATE($C27,$C$1),'List of Test Cases'!$Q:$Q,0),))</f>
        <v>Switch Request Objection - LOSE</v>
      </c>
      <c r="I27" s="601"/>
      <c r="J27" s="601"/>
      <c r="K27" s="47"/>
      <c r="L27" s="47"/>
      <c r="M27" s="47"/>
      <c r="N27" s="47"/>
      <c r="O27" s="56"/>
      <c r="P27" s="56"/>
    </row>
    <row r="28" spans="1:16" s="42" customFormat="1" ht="24.2" x14ac:dyDescent="0.25">
      <c r="B28" s="603">
        <v>5</v>
      </c>
      <c r="C28" s="325" t="str" cm="1">
        <f t="array" ref="C28">IFERROR(INDEX('List of Test Cases'!C:C,SMALL(IF('List of Test Cases'!E:E=$C$1,ROW('List of Test Cases'!E:E) - ROW(INDEX('List of Test Cases'!E:E,1,1))+1),B28)),"")</f>
        <v>ET-E003-SRWP-L1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ET-E003</v>
      </c>
      <c r="F28" s="56" t="str" cm="1">
        <f t="array" ref="F28">IF($C28="","",INDEX('List of Test Cases'!C:C,MATCH(CONCATENATE($C28,$C$1),'List of Test Cases'!$Q:$Q,0),))</f>
        <v>ET-E003-SRWP-L1</v>
      </c>
      <c r="G28" s="56" t="str" cm="1">
        <f t="array" aca="1" ref="G28" ca="1">IF($C28="","",INDEX('List of Test Cases'!G:G,MATCH(CONCATENATE($C28,$C$1),'List of Test Cases'!$Q:$Q,0),))</f>
        <v>Switch Request Pending in CSS - Electricity (Losing) (5 Day(s))</v>
      </c>
      <c r="H28" s="56" t="str" cm="1">
        <f t="array" ref="H28">IF($C28="","",INDEX('List of Test Cases'!A:A,MATCH(CONCATENATE($C28,$C$1),'List of Test Cases'!$Q:$Q,0),))</f>
        <v>Switch Request Withdrawal - Pending - LOSE</v>
      </c>
      <c r="I28" s="601"/>
      <c r="J28" s="601"/>
      <c r="K28" s="47"/>
      <c r="L28" s="47"/>
      <c r="M28" s="47"/>
      <c r="N28" s="47"/>
      <c r="O28" s="56"/>
      <c r="P28" s="56"/>
    </row>
    <row r="29" spans="1:16" s="24" customFormat="1" ht="24.2" x14ac:dyDescent="0.25">
      <c r="B29" s="603">
        <v>6</v>
      </c>
      <c r="C29" s="325" t="str" cm="1">
        <f t="array" ref="C29">IFERROR(INDEX('List of Test Cases'!C:C,SMALL(IF('List of Test Cases'!E:E=$C$1,ROW('List of Test Cases'!E:E) - ROW(INDEX('List of Test Cases'!E:E,1,1))+1),B29)),"")</f>
        <v>ET-E003-SRWP-L2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ET-E003</v>
      </c>
      <c r="F29" s="56" t="str" cm="1">
        <f t="array" ref="F29">IF($C29="","",INDEX('List of Test Cases'!C:C,MATCH(CONCATENATE($C29,$C$1),'List of Test Cases'!$Q:$Q,0),))</f>
        <v>ET-E003-SRWP-L2</v>
      </c>
      <c r="G29" s="56" t="str" cm="1">
        <f t="array" aca="1" ref="G29" ca="1">IF($C29="","",INDEX('List of Test Cases'!G:G,MATCH(CONCATENATE($C29,$C$1),'List of Test Cases'!$Q:$Q,0),))</f>
        <v>Switch Request Pending in CSS - Electricity (Losing) (OFAF, 5 Day(s))</v>
      </c>
      <c r="H29" s="56" t="str" cm="1">
        <f t="array" ref="H29">IF($C29="","",INDEX('List of Test Cases'!A:A,MATCH(CONCATENATE($C29,$C$1),'List of Test Cases'!$Q:$Q,0),))</f>
        <v>Switch Request Withdrawal - Pending - LOSE</v>
      </c>
      <c r="I29" s="601"/>
      <c r="J29" s="601"/>
      <c r="K29" s="47"/>
      <c r="L29" s="47"/>
      <c r="M29" s="47"/>
      <c r="N29" s="47"/>
      <c r="O29" s="56"/>
      <c r="P29" s="56"/>
    </row>
    <row r="30" spans="1:16" s="24" customFormat="1" ht="24.2" x14ac:dyDescent="0.25">
      <c r="B30" s="603">
        <v>7</v>
      </c>
      <c r="C30" s="325" t="str" cm="1">
        <f t="array" ref="C30">IFERROR(INDEX('List of Test Cases'!C:C,SMALL(IF('List of Test Cases'!E:E=$C$1,ROW('List of Test Cases'!E:E) - ROW(INDEX('List of Test Cases'!E:E,1,1))+1),B30)),"")</f>
        <v>ET-E003-SRWP-L3</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ET-E003</v>
      </c>
      <c r="F30" s="56" t="str" cm="1">
        <f t="array" ref="F30">IF($C30="","",INDEX('List of Test Cases'!C:C,MATCH(CONCATENATE($C30,$C$1),'List of Test Cases'!$Q:$Q,0),))</f>
        <v>ET-E003-SRWP-L3</v>
      </c>
      <c r="G30" s="56" t="str" cm="1">
        <f t="array" aca="1" ref="G30" ca="1">IF($C30="","",INDEX('List of Test Cases'!G:G,MATCH(CONCATENATE($C30,$C$1),'List of Test Cases'!$Q:$Q,0),))</f>
        <v>Switch Request Pending in CSS - Electricity (Losing) (Related MPAN, 5 Day(s))</v>
      </c>
      <c r="H30" s="56" t="str" cm="1">
        <f t="array" ref="H30">IF($C30="","",INDEX('List of Test Cases'!A:A,MATCH(CONCATENATE($C30,$C$1),'List of Test Cases'!$Q:$Q,0),))</f>
        <v>Switch Request Withdrawal - Pending - LOSE</v>
      </c>
      <c r="I30" s="601"/>
      <c r="J30" s="601"/>
      <c r="K30" s="47"/>
      <c r="L30" s="47"/>
      <c r="M30" s="47"/>
      <c r="N30" s="47"/>
      <c r="O30" s="56"/>
      <c r="P30" s="56"/>
    </row>
    <row r="31" spans="1:16" s="24" customFormat="1" ht="24.2" x14ac:dyDescent="0.25">
      <c r="B31" s="603">
        <v>8</v>
      </c>
      <c r="C31" s="325" t="str" cm="1">
        <f t="array" ref="C31">IFERROR(INDEX('List of Test Cases'!C:C,SMALL(IF('List of Test Cases'!E:E=$C$1,ROW('List of Test Cases'!E:E) - ROW(INDEX('List of Test Cases'!E:E,1,1))+1),B31)),"")</f>
        <v>ET-E003-SRWP-L4</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ET-E003</v>
      </c>
      <c r="F31" s="56" t="str" cm="1">
        <f t="array" ref="F31">IF($C31="","",INDEX('List of Test Cases'!C:C,MATCH(CONCATENATE($C31,$C$1),'List of Test Cases'!$Q:$Q,0),))</f>
        <v>ET-E003-SRWP-L4</v>
      </c>
      <c r="G31" s="56" t="str" cm="1">
        <f t="array" aca="1" ref="G31" ca="1">IF($C31="","",INDEX('List of Test Cases'!G:G,MATCH(CONCATENATE($C31,$C$1),'List of Test Cases'!$Q:$Q,0),))</f>
        <v>Switch Request Pending in CSS - Electricity (Losing) (OFAF, Related MPAN, 5 Day(s))</v>
      </c>
      <c r="H31" s="56" t="str" cm="1">
        <f t="array" ref="H31">IF($C31="","",INDEX('List of Test Cases'!A:A,MATCH(CONCATENATE($C31,$C$1),'List of Test Cases'!$Q:$Q,0),))</f>
        <v>Switch Request Withdrawal - Pending - LOSE</v>
      </c>
      <c r="I31" s="601"/>
      <c r="J31" s="601"/>
      <c r="K31" s="47"/>
      <c r="L31" s="47"/>
      <c r="M31" s="47"/>
      <c r="N31" s="47"/>
      <c r="O31" s="56"/>
      <c r="P31" s="56"/>
    </row>
    <row r="32" spans="1:16" s="24" customFormat="1" ht="24.2" x14ac:dyDescent="0.25">
      <c r="B32" s="603">
        <v>9</v>
      </c>
      <c r="C32" s="325" t="str" cm="1">
        <f t="array" ref="C32">IFERROR(INDEX('List of Test Cases'!C:C,SMALL(IF('List of Test Cases'!E:E=$C$1,ROW('List of Test Cases'!E:E) - ROW(INDEX('List of Test Cases'!E:E,1,1))+1),B32)),"")</f>
        <v>ET-E004-SRAP-L1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ET-E004</v>
      </c>
      <c r="F32" s="56" t="str" cm="1">
        <f t="array" ref="F32">IF($C32="","",INDEX('List of Test Cases'!C:C,MATCH(CONCATENATE($C32,$C$1),'List of Test Cases'!$Q:$Q,0),))</f>
        <v>ET-E004-SRAP-L1</v>
      </c>
      <c r="G32" s="56" t="str" cm="1">
        <f t="array" aca="1" ref="G32" ca="1">IF($C32="","",INDEX('List of Test Cases'!G:G,MATCH(CONCATENATE($C32,$C$1),'List of Test Cases'!$Q:$Q,0),))</f>
        <v>Switch Request Pending in CSS - Electricity (Losing) (5 Day(s))</v>
      </c>
      <c r="H32" s="56" t="str" cm="1">
        <f t="array" ref="H32">IF($C32="","",INDEX('List of Test Cases'!A:A,MATCH(CONCATENATE($C32,$C$1),'List of Test Cases'!$Q:$Q,0),))</f>
        <v>Switch Request Annulment - Pending - LOSE</v>
      </c>
      <c r="I32" s="601"/>
      <c r="J32" s="601"/>
      <c r="K32" s="47"/>
      <c r="L32" s="47"/>
      <c r="M32" s="47"/>
      <c r="N32" s="47"/>
      <c r="O32" s="56"/>
      <c r="P32" s="56"/>
    </row>
    <row r="33" spans="2:16" s="24" customFormat="1" ht="24.2" x14ac:dyDescent="0.25">
      <c r="B33" s="603">
        <v>10</v>
      </c>
      <c r="C33" s="325" t="str" cm="1">
        <f t="array" ref="C33">IFERROR(INDEX('List of Test Cases'!C:C,SMALL(IF('List of Test Cases'!E:E=$C$1,ROW('List of Test Cases'!E:E) - ROW(INDEX('List of Test Cases'!E:E,1,1))+1),B33)),"")</f>
        <v>ET-E004-SRAP-L2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ET-E004</v>
      </c>
      <c r="F33" s="56" t="str" cm="1">
        <f t="array" ref="F33">IF($C33="","",INDEX('List of Test Cases'!C:C,MATCH(CONCATENATE($C33,$C$1),'List of Test Cases'!$Q:$Q,0),))</f>
        <v>ET-E004-SRAP-L2</v>
      </c>
      <c r="G33" s="56" t="str" cm="1">
        <f t="array" aca="1" ref="G33" ca="1">IF($C33="","",INDEX('List of Test Cases'!G:G,MATCH(CONCATENATE($C33,$C$1),'List of Test Cases'!$Q:$Q,0),))</f>
        <v>Switch Request Pending in CSS - Electricity (Losing) (OFAF, 5 Day(s))</v>
      </c>
      <c r="H33" s="56" t="str" cm="1">
        <f t="array" ref="H33">IF($C33="","",INDEX('List of Test Cases'!A:A,MATCH(CONCATENATE($C33,$C$1),'List of Test Cases'!$Q:$Q,0),))</f>
        <v>Switch Request Annulment - Pending - LOSE</v>
      </c>
      <c r="I33" s="601"/>
      <c r="J33" s="601"/>
      <c r="K33" s="47"/>
      <c r="L33" s="47"/>
      <c r="M33" s="47"/>
      <c r="N33" s="47"/>
      <c r="O33" s="56"/>
      <c r="P33" s="56"/>
    </row>
    <row r="34" spans="2:16" s="24" customFormat="1" ht="24.2" x14ac:dyDescent="0.25">
      <c r="B34" s="603">
        <v>11</v>
      </c>
      <c r="C34" s="325" t="str" cm="1">
        <f t="array" ref="C34">IFERROR(INDEX('List of Test Cases'!C:C,SMALL(IF('List of Test Cases'!E:E=$C$1,ROW('List of Test Cases'!E:E) - ROW(INDEX('List of Test Cases'!E:E,1,1))+1),B34)),"")</f>
        <v>ET-E004-SRAP-L3</v>
      </c>
      <c r="D34" s="600" t="str" cm="1">
        <f t="array" aca="1" ref="D34" ca="1">IF(C34="","",HYPERLINK("#"&amp;CELL("address",INDEX('List of Test Cases'!C:C,MATCH(CONCATENATE(C34,C$1),'List of Test Cases'!Q:Q,0))),"View Test Case"))</f>
        <v>View Test Case</v>
      </c>
      <c r="E34" s="56" t="str" cm="1">
        <f t="array" ref="E34">IF($C34="","",INDEX('List of Test Cases'!B:B,MATCH(CONCATENATE($C34,$C$1),'List of Test Cases'!$Q:$Q,0),))</f>
        <v>ET-E004</v>
      </c>
      <c r="F34" s="56" t="str" cm="1">
        <f t="array" ref="F34">IF($C34="","",INDEX('List of Test Cases'!C:C,MATCH(CONCATENATE($C34,$C$1),'List of Test Cases'!$Q:$Q,0),))</f>
        <v>ET-E004-SRAP-L3</v>
      </c>
      <c r="G34" s="56" t="str" cm="1">
        <f t="array" aca="1" ref="G34" ca="1">IF($C34="","",INDEX('List of Test Cases'!G:G,MATCH(CONCATENATE($C34,$C$1),'List of Test Cases'!$Q:$Q,0),))</f>
        <v>Switch Request Pending in CSS - Electricity (Losing) (Related MPAN, 5 Day(s))</v>
      </c>
      <c r="H34" s="56" t="str" cm="1">
        <f t="array" ref="H34">IF($C34="","",INDEX('List of Test Cases'!A:A,MATCH(CONCATENATE($C34,$C$1),'List of Test Cases'!$Q:$Q,0),))</f>
        <v>Switch Request Annulment - Pending - LOSE</v>
      </c>
      <c r="I34" s="601"/>
      <c r="J34" s="601"/>
      <c r="K34" s="47"/>
      <c r="L34" s="47"/>
      <c r="M34" s="47"/>
      <c r="N34" s="47"/>
      <c r="O34" s="56"/>
      <c r="P34" s="56"/>
    </row>
    <row r="35" spans="2:16" s="24" customFormat="1" ht="24.2" x14ac:dyDescent="0.25">
      <c r="B35" s="603">
        <v>12</v>
      </c>
      <c r="C35" s="325" t="str" cm="1">
        <f t="array" ref="C35">IFERROR(INDEX('List of Test Cases'!C:C,SMALL(IF('List of Test Cases'!E:E=$C$1,ROW('List of Test Cases'!E:E) - ROW(INDEX('List of Test Cases'!E:E,1,1))+1),B35)),"")</f>
        <v>ET-E004-SRAP-L4</v>
      </c>
      <c r="D35" s="600" t="str" cm="1">
        <f t="array" aca="1" ref="D35" ca="1">IF(C35="","",HYPERLINK("#"&amp;CELL("address",INDEX('List of Test Cases'!C:C,MATCH(CONCATENATE(C35,C$1),'List of Test Cases'!Q:Q,0))),"View Test Case"))</f>
        <v>View Test Case</v>
      </c>
      <c r="E35" s="56" t="str" cm="1">
        <f t="array" ref="E35">IF($C35="","",INDEX('List of Test Cases'!B:B,MATCH(CONCATENATE($C35,$C$1),'List of Test Cases'!$Q:$Q,0),))</f>
        <v>ET-E004</v>
      </c>
      <c r="F35" s="56" t="str" cm="1">
        <f t="array" ref="F35">IF($C35="","",INDEX('List of Test Cases'!C:C,MATCH(CONCATENATE($C35,$C$1),'List of Test Cases'!$Q:$Q,0),))</f>
        <v>ET-E004-SRAP-L4</v>
      </c>
      <c r="G35" s="56" t="str" cm="1">
        <f t="array" aca="1" ref="G35" ca="1">IF($C35="","",INDEX('List of Test Cases'!G:G,MATCH(CONCATENATE($C35,$C$1),'List of Test Cases'!$Q:$Q,0),))</f>
        <v>Switch Request Pending in CSS - Electricity (Losing) (OFAF, Related MPAN, 5 Day(s))</v>
      </c>
      <c r="H35" s="56" t="str" cm="1">
        <f t="array" ref="H35">IF($C35="","",INDEX('List of Test Cases'!A:A,MATCH(CONCATENATE($C35,$C$1),'List of Test Cases'!$Q:$Q,0),))</f>
        <v>Switch Request Annulment - Pending - LOSE</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92"/>
    </row>
    <row r="75" spans="2:16" ht="20.3" customHeight="1" x14ac:dyDescent="0.25">
      <c r="F75" s="92"/>
    </row>
    <row r="76" spans="2:16" ht="20.3" customHeight="1" x14ac:dyDescent="0.25">
      <c r="F76" s="92"/>
    </row>
    <row r="77" spans="2:16" ht="20.3" customHeight="1" x14ac:dyDescent="0.25">
      <c r="F77" s="92"/>
    </row>
    <row r="78" spans="2:16" ht="20.3" customHeight="1" x14ac:dyDescent="0.25">
      <c r="F78" s="92"/>
    </row>
    <row r="79" spans="2:16" ht="20.3" customHeight="1" x14ac:dyDescent="0.25">
      <c r="F79" s="92"/>
    </row>
    <row r="80" spans="2:16" ht="20.3" customHeight="1" x14ac:dyDescent="0.25">
      <c r="F80" s="92"/>
    </row>
    <row r="81" spans="6:6" ht="20.3" customHeight="1" x14ac:dyDescent="0.25">
      <c r="F81" s="92"/>
    </row>
    <row r="82" spans="6:6" ht="20.3" customHeight="1" x14ac:dyDescent="0.25">
      <c r="F82" s="92"/>
    </row>
    <row r="83" spans="6:6" ht="20.3" customHeight="1" x14ac:dyDescent="0.25">
      <c r="F83" s="92"/>
    </row>
    <row r="84" spans="6:6" ht="20.3" customHeight="1" x14ac:dyDescent="0.25">
      <c r="F84" s="92"/>
    </row>
    <row r="85" spans="6:6" ht="20.3" customHeight="1" x14ac:dyDescent="0.25">
      <c r="F85" s="92"/>
    </row>
    <row r="86" spans="6:6" ht="20.3" customHeight="1" x14ac:dyDescent="0.25">
      <c r="F86" s="92"/>
    </row>
    <row r="87" spans="6:6" ht="20.3" customHeight="1" x14ac:dyDescent="0.25">
      <c r="F87" s="92"/>
    </row>
    <row r="88" spans="6:6" ht="20.3" customHeight="1" x14ac:dyDescent="0.25">
      <c r="F88" s="92"/>
    </row>
    <row r="89" spans="6:6" ht="20.3" customHeight="1" x14ac:dyDescent="0.25">
      <c r="F89" s="92"/>
    </row>
    <row r="90" spans="6:6" ht="20.3" customHeight="1" x14ac:dyDescent="0.25">
      <c r="F90" s="92"/>
    </row>
    <row r="91" spans="6:6" ht="20.3" customHeight="1" x14ac:dyDescent="0.25">
      <c r="F91" s="92"/>
    </row>
    <row r="92" spans="6:6" ht="20.3" customHeight="1" x14ac:dyDescent="0.25">
      <c r="F92" s="92"/>
    </row>
    <row r="93" spans="6:6" ht="20.3" customHeight="1" x14ac:dyDescent="0.25">
      <c r="F93" s="92"/>
    </row>
    <row r="94" spans="6:6" ht="20.3" customHeight="1" x14ac:dyDescent="0.25">
      <c r="F94" s="92"/>
    </row>
    <row r="95" spans="6:6" ht="20.3" customHeight="1" x14ac:dyDescent="0.25">
      <c r="F95" s="92"/>
    </row>
    <row r="96" spans="6:6" ht="20.3" customHeight="1" x14ac:dyDescent="0.25">
      <c r="F96" s="92"/>
    </row>
    <row r="97" spans="6:6" ht="20.3" customHeight="1" x14ac:dyDescent="0.25">
      <c r="F97" s="92"/>
    </row>
    <row r="98" spans="6:6" ht="20.3" customHeight="1" x14ac:dyDescent="0.25">
      <c r="F98" s="92"/>
    </row>
    <row r="99" spans="6:6" ht="20.3" customHeight="1" x14ac:dyDescent="0.25">
      <c r="F99" s="92"/>
    </row>
    <row r="100" spans="6:6" ht="20.3" customHeight="1" x14ac:dyDescent="0.25">
      <c r="F100" s="92"/>
    </row>
    <row r="101" spans="6:6" ht="20.3" customHeight="1" x14ac:dyDescent="0.25">
      <c r="F101" s="92"/>
    </row>
    <row r="102" spans="6:6" ht="20.3" customHeight="1" x14ac:dyDescent="0.25">
      <c r="F102" s="92"/>
    </row>
    <row r="103" spans="6:6" ht="20.3" customHeight="1" x14ac:dyDescent="0.25">
      <c r="F103" s="92"/>
    </row>
    <row r="104" spans="6:6" ht="20.3" customHeight="1" x14ac:dyDescent="0.25">
      <c r="F104" s="92"/>
    </row>
    <row r="105" spans="6:6" ht="20.3" customHeight="1" x14ac:dyDescent="0.25">
      <c r="F105" s="92"/>
    </row>
    <row r="106" spans="6:6" ht="20.3" customHeight="1" x14ac:dyDescent="0.25">
      <c r="F106" s="92"/>
    </row>
    <row r="107" spans="6:6" ht="20.3" customHeight="1" x14ac:dyDescent="0.25">
      <c r="F107" s="92"/>
    </row>
    <row r="108" spans="6:6" ht="20.3" customHeight="1" x14ac:dyDescent="0.25">
      <c r="F108" s="92"/>
    </row>
    <row r="109" spans="6:6" ht="20.3" customHeight="1" x14ac:dyDescent="0.25">
      <c r="F109" s="92"/>
    </row>
    <row r="110" spans="6:6" ht="20.3" customHeight="1" x14ac:dyDescent="0.25">
      <c r="F110" s="92"/>
    </row>
    <row r="111" spans="6:6" ht="20.3" customHeight="1" x14ac:dyDescent="0.25">
      <c r="F111" s="92"/>
    </row>
    <row r="112" spans="6:6" ht="20.3" customHeight="1" x14ac:dyDescent="0.25">
      <c r="F112" s="92"/>
    </row>
    <row r="113" spans="6:6" ht="20.3" customHeight="1" x14ac:dyDescent="0.25">
      <c r="F113" s="92"/>
    </row>
    <row r="114" spans="6:6" ht="20.3" customHeight="1" x14ac:dyDescent="0.25">
      <c r="F114" s="92"/>
    </row>
    <row r="115" spans="6:6" ht="20.3" customHeight="1" x14ac:dyDescent="0.25">
      <c r="F115" s="92"/>
    </row>
    <row r="116" spans="6:6" ht="20.3" customHeight="1" x14ac:dyDescent="0.25">
      <c r="F116" s="92"/>
    </row>
    <row r="117" spans="6:6" ht="20.3" customHeight="1" x14ac:dyDescent="0.25">
      <c r="F117" s="92"/>
    </row>
    <row r="118" spans="6:6" ht="20.3" customHeight="1" x14ac:dyDescent="0.25">
      <c r="F118" s="92"/>
    </row>
    <row r="119" spans="6:6" ht="20.3" customHeight="1" x14ac:dyDescent="0.25">
      <c r="F119" s="92"/>
    </row>
    <row r="120" spans="6:6" ht="20.3" customHeight="1" x14ac:dyDescent="0.25">
      <c r="F120" s="92"/>
    </row>
    <row r="121" spans="6:6" ht="20.3" customHeight="1" x14ac:dyDescent="0.25">
      <c r="F121" s="92"/>
    </row>
    <row r="122" spans="6:6" ht="20.3" customHeight="1" x14ac:dyDescent="0.25">
      <c r="F122" s="92"/>
    </row>
    <row r="123" spans="6:6" ht="20.3" customHeight="1" x14ac:dyDescent="0.25">
      <c r="F123" s="92"/>
    </row>
    <row r="124" spans="6:6" ht="20.3" customHeight="1" x14ac:dyDescent="0.25">
      <c r="F124" s="92"/>
    </row>
    <row r="125" spans="6:6" ht="20.3" customHeight="1" x14ac:dyDescent="0.25">
      <c r="F125" s="92"/>
    </row>
    <row r="126" spans="6:6" ht="20.3" customHeight="1" x14ac:dyDescent="0.25">
      <c r="F126" s="92"/>
    </row>
    <row r="127" spans="6:6" ht="20.3" customHeight="1" x14ac:dyDescent="0.25">
      <c r="F127" s="92"/>
    </row>
    <row r="128" spans="6:6" ht="20.3" customHeight="1" x14ac:dyDescent="0.25">
      <c r="F128" s="92"/>
    </row>
    <row r="129" spans="6:6" ht="20.3" customHeight="1" x14ac:dyDescent="0.25">
      <c r="F129" s="92"/>
    </row>
    <row r="130" spans="6:6" ht="20.3" customHeight="1" x14ac:dyDescent="0.25">
      <c r="F130" s="92"/>
    </row>
    <row r="131" spans="6:6" ht="20.3" customHeight="1" x14ac:dyDescent="0.25">
      <c r="F131" s="92"/>
    </row>
    <row r="132" spans="6:6" ht="20.3" customHeight="1" x14ac:dyDescent="0.25">
      <c r="F132" s="92"/>
    </row>
    <row r="133" spans="6:6" ht="20.3" customHeight="1" x14ac:dyDescent="0.25">
      <c r="F133" s="92"/>
    </row>
    <row r="134" spans="6:6" ht="20.3" customHeight="1" x14ac:dyDescent="0.25">
      <c r="F134" s="92"/>
    </row>
    <row r="135" spans="6:6" ht="20.3" customHeight="1" x14ac:dyDescent="0.25">
      <c r="F135" s="92"/>
    </row>
    <row r="136" spans="6:6" ht="20.3" customHeight="1" x14ac:dyDescent="0.25">
      <c r="F136" s="92"/>
    </row>
    <row r="137" spans="6:6" ht="20.3" customHeight="1" x14ac:dyDescent="0.25">
      <c r="F137" s="92"/>
    </row>
    <row r="138" spans="6:6" ht="20.3" customHeight="1" x14ac:dyDescent="0.25">
      <c r="F138" s="92"/>
    </row>
    <row r="139" spans="6:6" ht="20.3" customHeight="1" x14ac:dyDescent="0.25">
      <c r="F139" s="92"/>
    </row>
    <row r="140" spans="6:6" ht="20.3" customHeight="1" x14ac:dyDescent="0.25">
      <c r="F140" s="92"/>
    </row>
    <row r="141" spans="6:6" ht="20.3" customHeight="1" x14ac:dyDescent="0.25">
      <c r="F141" s="92"/>
    </row>
    <row r="142" spans="6:6" ht="20.3" customHeight="1" x14ac:dyDescent="0.25">
      <c r="F142" s="92"/>
    </row>
    <row r="143" spans="6:6" ht="20.3" customHeight="1" x14ac:dyDescent="0.25">
      <c r="F143" s="92"/>
    </row>
    <row r="144" spans="6:6" ht="20.3" customHeight="1" x14ac:dyDescent="0.25">
      <c r="F144" s="92"/>
    </row>
    <row r="145" spans="6:6" ht="20.3" customHeight="1" x14ac:dyDescent="0.25">
      <c r="F145" s="92"/>
    </row>
    <row r="146" spans="6:6" ht="20.3" customHeight="1" x14ac:dyDescent="0.25">
      <c r="F146" s="92"/>
    </row>
    <row r="147" spans="6:6" ht="20.3" customHeight="1" x14ac:dyDescent="0.25">
      <c r="F147" s="92"/>
    </row>
    <row r="148" spans="6:6" ht="20.3" customHeight="1" x14ac:dyDescent="0.25">
      <c r="F148" s="92"/>
    </row>
    <row r="149" spans="6:6" ht="20.3" customHeight="1" x14ac:dyDescent="0.25">
      <c r="F149" s="92"/>
    </row>
    <row r="150" spans="6:6" ht="20.3" customHeight="1" x14ac:dyDescent="0.25">
      <c r="F150" s="92"/>
    </row>
    <row r="151" spans="6:6" ht="20.3" customHeight="1" x14ac:dyDescent="0.25">
      <c r="F151" s="92"/>
    </row>
    <row r="152" spans="6:6" ht="20.3" customHeight="1" x14ac:dyDescent="0.25">
      <c r="F152" s="92"/>
    </row>
    <row r="153" spans="6:6" ht="20.3" customHeight="1" x14ac:dyDescent="0.25">
      <c r="F153" s="92"/>
    </row>
    <row r="154" spans="6:6" ht="20.3" customHeight="1" x14ac:dyDescent="0.25">
      <c r="F154" s="92"/>
    </row>
    <row r="155" spans="6:6" ht="20.3" customHeight="1" x14ac:dyDescent="0.25">
      <c r="F155" s="92"/>
    </row>
    <row r="156" spans="6:6" ht="20.3" customHeight="1" x14ac:dyDescent="0.25">
      <c r="F156" s="92"/>
    </row>
  </sheetData>
  <autoFilter ref="B13:P13" xr:uid="{D41E058A-CC49-4C46-8274-6C1DC01C9164}"/>
  <mergeCells count="8">
    <mergeCell ref="B12:N12"/>
    <mergeCell ref="B3:B7"/>
    <mergeCell ref="C2:G2"/>
    <mergeCell ref="C3:G7"/>
    <mergeCell ref="C8:G8"/>
    <mergeCell ref="C9:G9"/>
    <mergeCell ref="C10:G10"/>
    <mergeCell ref="C11:G11"/>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745F118-7CD0-4ABB-BF4B-6DADD9B060D4}">
          <x14:formula1>
            <xm:f>'C:\Users\KrantiNaik\Library\Containers\com.microsoft.Excel\Data\Documents\4360A61E\[SIT Test Scenarios Master List v0.16.xlsx]Priority'!#REF!</xm:f>
          </x14:formula1>
          <xm:sqref>H23:I23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DF5D-47F8-498D-90AA-995597A2608F}">
  <dimension ref="A1:P166"/>
  <sheetViews>
    <sheetView showGridLines="0" showRuler="0" topLeftCell="A2" zoomScaleNormal="100" zoomScalePageLayoutView="93" workbookViewId="0">
      <pane xSplit="7" topLeftCell="H1" activePane="topRight" state="frozen"/>
      <selection pane="topRight" activeCell="B13" sqref="B13:B24"/>
    </sheetView>
  </sheetViews>
  <sheetFormatPr defaultColWidth="10.5546875" defaultRowHeight="20.3" customHeight="1" x14ac:dyDescent="0.25"/>
  <cols>
    <col min="1" max="1" width="0" style="71" hidden="1" customWidth="1"/>
    <col min="2" max="2" width="19.88671875" style="71" customWidth="1"/>
    <col min="3" max="3" width="33.5546875" style="71" customWidth="1"/>
    <col min="4" max="4" width="13.5546875" style="71" bestFit="1" customWidth="1"/>
    <col min="5" max="5" width="12" style="71" bestFit="1" customWidth="1"/>
    <col min="6" max="6" width="15.33203125" style="71" bestFit="1" customWidth="1"/>
    <col min="7" max="7" width="53.5546875" style="71" customWidth="1"/>
    <col min="8" max="8" width="21" style="71" bestFit="1" customWidth="1"/>
    <col min="9" max="9" width="44.5546875" style="71" customWidth="1"/>
    <col min="10" max="10" width="45" style="71" customWidth="1"/>
    <col min="11" max="11" width="20.5546875" style="71" bestFit="1" customWidth="1"/>
    <col min="12" max="12" width="23.33203125" style="71" bestFit="1" customWidth="1"/>
    <col min="13" max="13" width="20" style="71" bestFit="1" customWidth="1"/>
    <col min="14" max="14" width="35.44140625" style="71" bestFit="1" customWidth="1"/>
    <col min="15" max="15" width="20.33203125" style="71" bestFit="1" customWidth="1"/>
    <col min="16" max="16" width="51.6640625" style="71" customWidth="1"/>
    <col min="17" max="16384" width="10.5546875" style="71"/>
  </cols>
  <sheetData>
    <row r="1" spans="1:16" ht="39.049999999999997" customHeight="1" x14ac:dyDescent="0.25">
      <c r="B1" s="646" t="s">
        <v>388</v>
      </c>
      <c r="C1" s="68" t="s">
        <v>967</v>
      </c>
      <c r="D1" s="69"/>
      <c r="E1" s="70"/>
      <c r="F1" s="70"/>
      <c r="G1" s="70"/>
      <c r="H1" s="70"/>
      <c r="I1" s="70"/>
      <c r="J1" s="70"/>
      <c r="K1" s="70"/>
      <c r="L1" s="70"/>
      <c r="M1" s="70"/>
      <c r="N1" s="70"/>
      <c r="O1" s="348"/>
      <c r="P1" s="345"/>
    </row>
    <row r="2" spans="1:16" ht="14.4" x14ac:dyDescent="0.25">
      <c r="B2" s="646" t="s">
        <v>390</v>
      </c>
      <c r="C2" s="1238" t="s">
        <v>2538</v>
      </c>
      <c r="D2" s="1239"/>
      <c r="E2" s="1239"/>
      <c r="F2" s="1239"/>
      <c r="G2" s="1239"/>
      <c r="H2" s="70"/>
      <c r="I2" s="70"/>
      <c r="J2" s="70"/>
      <c r="K2" s="70"/>
      <c r="L2" s="70"/>
      <c r="M2" s="70"/>
      <c r="N2" s="70"/>
      <c r="O2" s="348"/>
      <c r="P2" s="345"/>
    </row>
    <row r="3" spans="1:16" ht="12.1" x14ac:dyDescent="0.25">
      <c r="B3" s="1309" t="s">
        <v>392</v>
      </c>
      <c r="C3" s="1241" t="s">
        <v>2539</v>
      </c>
      <c r="D3" s="1242"/>
      <c r="E3" s="1242"/>
      <c r="F3" s="1242"/>
      <c r="G3" s="1242"/>
      <c r="H3" s="669"/>
      <c r="I3" s="669"/>
      <c r="J3" s="669"/>
      <c r="K3" s="669"/>
      <c r="L3" s="669"/>
      <c r="M3" s="669"/>
      <c r="N3" s="669"/>
      <c r="O3" s="349"/>
      <c r="P3" s="342"/>
    </row>
    <row r="4" spans="1:16" ht="12.1" x14ac:dyDescent="0.25">
      <c r="B4" s="1310"/>
      <c r="C4" s="1244"/>
      <c r="D4" s="1245"/>
      <c r="E4" s="1245"/>
      <c r="F4" s="1245"/>
      <c r="G4" s="1245"/>
      <c r="H4" s="670"/>
      <c r="I4" s="670"/>
      <c r="J4" s="670"/>
      <c r="K4" s="670"/>
      <c r="L4" s="670"/>
      <c r="M4" s="670"/>
      <c r="N4" s="670"/>
      <c r="P4" s="343"/>
    </row>
    <row r="5" spans="1:16" ht="12.1" x14ac:dyDescent="0.25">
      <c r="B5" s="1310"/>
      <c r="C5" s="1244"/>
      <c r="D5" s="1245"/>
      <c r="E5" s="1245"/>
      <c r="F5" s="1245"/>
      <c r="G5" s="1245"/>
      <c r="H5" s="670"/>
      <c r="I5" s="670"/>
      <c r="J5" s="670"/>
      <c r="K5" s="670"/>
      <c r="L5" s="670"/>
      <c r="M5" s="670"/>
      <c r="N5" s="670"/>
      <c r="P5" s="343"/>
    </row>
    <row r="6" spans="1:16" ht="12.1" x14ac:dyDescent="0.25">
      <c r="B6" s="1310"/>
      <c r="C6" s="1244"/>
      <c r="D6" s="1245"/>
      <c r="E6" s="1245"/>
      <c r="F6" s="1245"/>
      <c r="G6" s="1245"/>
      <c r="H6" s="670"/>
      <c r="I6" s="670"/>
      <c r="J6" s="670"/>
      <c r="K6" s="670"/>
      <c r="L6" s="670"/>
      <c r="M6" s="670"/>
      <c r="N6" s="670"/>
      <c r="O6" s="350"/>
      <c r="P6" s="344"/>
    </row>
    <row r="7" spans="1:16" ht="12.1" x14ac:dyDescent="0.25">
      <c r="B7" s="1311"/>
      <c r="C7" s="1247"/>
      <c r="D7" s="1248"/>
      <c r="E7" s="1248"/>
      <c r="F7" s="1248"/>
      <c r="G7" s="1248"/>
      <c r="H7" s="671"/>
      <c r="I7" s="671"/>
      <c r="J7" s="671"/>
      <c r="K7" s="671"/>
      <c r="L7" s="671"/>
      <c r="M7" s="671"/>
      <c r="N7" s="672"/>
    </row>
    <row r="8" spans="1:16" ht="14.4" x14ac:dyDescent="0.25">
      <c r="B8" s="646" t="s">
        <v>394</v>
      </c>
      <c r="C8" s="1238" t="s">
        <v>1478</v>
      </c>
      <c r="D8" s="1239"/>
      <c r="E8" s="1239"/>
      <c r="F8" s="1239"/>
      <c r="G8" s="1239"/>
      <c r="H8" s="70"/>
      <c r="I8" s="70"/>
      <c r="J8" s="70"/>
      <c r="K8" s="70"/>
      <c r="L8" s="70"/>
      <c r="M8" s="70"/>
      <c r="N8" s="70"/>
      <c r="O8" s="348"/>
      <c r="P8" s="345"/>
    </row>
    <row r="9" spans="1:16" ht="36" customHeight="1" x14ac:dyDescent="0.25">
      <c r="B9" s="646" t="s">
        <v>396</v>
      </c>
      <c r="C9" s="1238" t="s">
        <v>2532</v>
      </c>
      <c r="D9" s="1239"/>
      <c r="E9" s="1239"/>
      <c r="F9" s="1239"/>
      <c r="G9" s="1239"/>
      <c r="H9" s="69"/>
      <c r="I9" s="69"/>
      <c r="J9" s="515"/>
      <c r="K9" s="515"/>
      <c r="L9" s="515"/>
      <c r="M9" s="515"/>
      <c r="N9" s="515"/>
      <c r="O9" s="348"/>
      <c r="P9" s="345"/>
    </row>
    <row r="10" spans="1:16" ht="60.8" hidden="1" customHeight="1" x14ac:dyDescent="0.25">
      <c r="B10" s="646" t="s">
        <v>445</v>
      </c>
      <c r="C10" s="1238" t="s">
        <v>489</v>
      </c>
      <c r="D10" s="1239"/>
      <c r="E10" s="1239"/>
      <c r="F10" s="1239"/>
      <c r="G10" s="1239"/>
      <c r="H10" s="511" t="e">
        <f t="array" ref="H10">_xlfn.TEXTJOIN(", ",TRUE,IF((E14:E100="Y")*(B25:B100&lt;&gt;""),B25:B100,""))</f>
        <v>#N/A</v>
      </c>
      <c r="I10" s="70"/>
      <c r="J10" s="70"/>
      <c r="K10" s="70"/>
      <c r="L10" s="70"/>
      <c r="M10" s="70"/>
      <c r="N10" s="70"/>
      <c r="O10" s="348"/>
      <c r="P10" s="345"/>
    </row>
    <row r="11" spans="1:16" ht="14.4" x14ac:dyDescent="0.25">
      <c r="B11" s="646" t="s">
        <v>398</v>
      </c>
      <c r="C11" s="1238" t="s">
        <v>63</v>
      </c>
      <c r="D11" s="1239"/>
      <c r="E11" s="1239"/>
      <c r="F11" s="1239"/>
      <c r="G11" s="1239"/>
      <c r="H11" s="70"/>
      <c r="I11" s="70"/>
      <c r="J11" s="70"/>
      <c r="K11" s="70"/>
      <c r="L11" s="70"/>
      <c r="M11" s="70"/>
      <c r="N11" s="70"/>
      <c r="O11" s="348"/>
      <c r="P11" s="345"/>
    </row>
    <row r="12" spans="1:16" ht="20.3" customHeight="1" x14ac:dyDescent="0.25">
      <c r="B12" s="90" t="s">
        <v>1175</v>
      </c>
      <c r="C12" s="90"/>
      <c r="D12" s="90"/>
      <c r="E12" s="90"/>
      <c r="F12" s="90"/>
      <c r="G12" s="91"/>
      <c r="H12" s="75"/>
      <c r="I12" s="75"/>
      <c r="J12" s="75"/>
      <c r="K12" s="75"/>
      <c r="L12" s="75"/>
      <c r="M12" s="75"/>
      <c r="N12" s="352"/>
      <c r="O12" s="413"/>
      <c r="P12" s="345"/>
    </row>
    <row r="13" spans="1:16" s="76"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9" customFormat="1" ht="121" x14ac:dyDescent="0.3">
      <c r="A14" s="404" t="s">
        <v>1180</v>
      </c>
      <c r="B14" s="404" t="s">
        <v>1479</v>
      </c>
      <c r="C14" s="540" t="s">
        <v>804</v>
      </c>
      <c r="D14" s="543" t="s">
        <v>804</v>
      </c>
      <c r="E14" s="317" t="s">
        <v>1264</v>
      </c>
      <c r="F14" s="404" t="s">
        <v>1480</v>
      </c>
      <c r="G14" s="77" t="s">
        <v>1481</v>
      </c>
      <c r="H14" s="404" t="s">
        <v>1327</v>
      </c>
      <c r="I14" s="404" t="s">
        <v>1482</v>
      </c>
      <c r="J14" s="31" t="s">
        <v>1187</v>
      </c>
      <c r="K14" s="404" t="s">
        <v>1188</v>
      </c>
      <c r="L14" s="78" t="s">
        <v>63</v>
      </c>
      <c r="M14" s="78" t="s">
        <v>63</v>
      </c>
      <c r="N14" s="78">
        <v>202</v>
      </c>
      <c r="O14" s="80"/>
    </row>
    <row r="15" spans="1:16" s="76" customFormat="1" ht="302.39999999999998" x14ac:dyDescent="0.3">
      <c r="A15" s="80" t="s">
        <v>1414</v>
      </c>
      <c r="B15" s="81" t="s">
        <v>2533</v>
      </c>
      <c r="C15" s="541" t="s">
        <v>805</v>
      </c>
      <c r="D15" s="543" t="s">
        <v>804</v>
      </c>
      <c r="E15" s="317" t="s">
        <v>1182</v>
      </c>
      <c r="F15" s="80" t="s">
        <v>1483</v>
      </c>
      <c r="G15" s="81" t="s">
        <v>324</v>
      </c>
      <c r="H15" s="404" t="s">
        <v>1192</v>
      </c>
      <c r="I15" s="404" t="s">
        <v>2540</v>
      </c>
      <c r="J15" s="83" t="s">
        <v>63</v>
      </c>
      <c r="K15" s="83" t="s">
        <v>63</v>
      </c>
      <c r="L15" s="404" t="s">
        <v>1485</v>
      </c>
      <c r="M15" s="93" t="s">
        <v>1486</v>
      </c>
      <c r="N15" s="78">
        <v>202</v>
      </c>
      <c r="O15" s="39"/>
    </row>
    <row r="16" spans="1:16" s="87" customFormat="1" ht="181.45" x14ac:dyDescent="0.3">
      <c r="A16" s="404" t="s">
        <v>1334</v>
      </c>
      <c r="B16" s="404" t="s">
        <v>2534</v>
      </c>
      <c r="C16" s="540" t="s">
        <v>804</v>
      </c>
      <c r="D16" s="543" t="s">
        <v>804</v>
      </c>
      <c r="E16" s="317" t="s">
        <v>1182</v>
      </c>
      <c r="F16" s="80" t="s">
        <v>1336</v>
      </c>
      <c r="G16" s="85" t="s">
        <v>1184</v>
      </c>
      <c r="H16" s="86" t="s">
        <v>1488</v>
      </c>
      <c r="I16" s="86" t="s">
        <v>1489</v>
      </c>
      <c r="J16" s="86" t="s">
        <v>63</v>
      </c>
      <c r="K16" s="87" t="s">
        <v>63</v>
      </c>
      <c r="L16" s="404" t="s">
        <v>63</v>
      </c>
      <c r="M16" s="404" t="s">
        <v>63</v>
      </c>
      <c r="N16" s="78">
        <v>202</v>
      </c>
      <c r="O16" s="94"/>
    </row>
    <row r="17" spans="1:16" s="695" customFormat="1" ht="108.9" x14ac:dyDescent="0.3">
      <c r="A17" s="690" t="s">
        <v>1334</v>
      </c>
      <c r="B17" s="690" t="s">
        <v>2541</v>
      </c>
      <c r="C17" s="717" t="s">
        <v>805</v>
      </c>
      <c r="D17" s="719" t="s">
        <v>805</v>
      </c>
      <c r="E17" s="691" t="s">
        <v>1182</v>
      </c>
      <c r="F17" s="692" t="s">
        <v>1491</v>
      </c>
      <c r="G17" s="693" t="s">
        <v>336</v>
      </c>
      <c r="H17" s="690" t="s">
        <v>63</v>
      </c>
      <c r="I17" s="694" t="s">
        <v>1229</v>
      </c>
      <c r="J17" s="694" t="s">
        <v>63</v>
      </c>
      <c r="K17" s="706" t="s">
        <v>63</v>
      </c>
      <c r="L17" s="706" t="s">
        <v>63</v>
      </c>
      <c r="M17" s="690" t="s">
        <v>63</v>
      </c>
      <c r="N17" s="690">
        <v>202</v>
      </c>
      <c r="O17" s="716"/>
    </row>
    <row r="18" spans="1:16" s="695" customFormat="1" ht="169.35" x14ac:dyDescent="0.3">
      <c r="A18" s="690" t="s">
        <v>1334</v>
      </c>
      <c r="B18" s="690" t="s">
        <v>2542</v>
      </c>
      <c r="C18" s="717" t="s">
        <v>805</v>
      </c>
      <c r="D18" s="719" t="s">
        <v>805</v>
      </c>
      <c r="E18" s="691" t="s">
        <v>1207</v>
      </c>
      <c r="F18" s="692" t="s">
        <v>1341</v>
      </c>
      <c r="G18" s="693" t="s">
        <v>338</v>
      </c>
      <c r="H18" s="690" t="s">
        <v>1234</v>
      </c>
      <c r="I18" s="694" t="s">
        <v>1229</v>
      </c>
      <c r="J18" s="694" t="s">
        <v>63</v>
      </c>
      <c r="K18" s="706" t="s">
        <v>63</v>
      </c>
      <c r="L18" s="706" t="s">
        <v>63</v>
      </c>
      <c r="M18" s="690" t="s">
        <v>63</v>
      </c>
      <c r="N18" s="690">
        <v>202</v>
      </c>
      <c r="O18" s="716" t="s">
        <v>1494</v>
      </c>
    </row>
    <row r="19" spans="1:16" s="695" customFormat="1" ht="75.900000000000006" customHeight="1" x14ac:dyDescent="0.3">
      <c r="A19" s="690" t="s">
        <v>1342</v>
      </c>
      <c r="B19" s="690" t="s">
        <v>1343</v>
      </c>
      <c r="C19" s="717" t="s">
        <v>805</v>
      </c>
      <c r="D19" s="719" t="s">
        <v>805</v>
      </c>
      <c r="E19" s="691" t="s">
        <v>1182</v>
      </c>
      <c r="F19" s="692" t="s">
        <v>1344</v>
      </c>
      <c r="G19" s="693" t="s">
        <v>326</v>
      </c>
      <c r="H19" s="690" t="s">
        <v>63</v>
      </c>
      <c r="I19" s="690" t="s">
        <v>1345</v>
      </c>
      <c r="J19" s="694" t="s">
        <v>63</v>
      </c>
      <c r="K19" s="690" t="s">
        <v>63</v>
      </c>
      <c r="L19" s="690" t="s">
        <v>63</v>
      </c>
      <c r="M19" s="690" t="s">
        <v>63</v>
      </c>
      <c r="N19" s="690">
        <v>202</v>
      </c>
      <c r="O19" s="690" t="s">
        <v>1239</v>
      </c>
    </row>
    <row r="20" spans="1:16" s="695" customFormat="1" ht="58.5" customHeight="1" x14ac:dyDescent="0.3">
      <c r="A20" s="690" t="s">
        <v>1342</v>
      </c>
      <c r="B20" s="690" t="s">
        <v>1347</v>
      </c>
      <c r="C20" s="717" t="s">
        <v>805</v>
      </c>
      <c r="D20" s="719" t="s">
        <v>805</v>
      </c>
      <c r="E20" s="691" t="s">
        <v>1182</v>
      </c>
      <c r="F20" s="692" t="s">
        <v>1348</v>
      </c>
      <c r="G20" s="839" t="s">
        <v>328</v>
      </c>
      <c r="H20" s="690" t="s">
        <v>63</v>
      </c>
      <c r="I20" s="690" t="s">
        <v>1345</v>
      </c>
      <c r="J20" s="694" t="s">
        <v>63</v>
      </c>
      <c r="K20" s="690" t="s">
        <v>63</v>
      </c>
      <c r="L20" s="694" t="s">
        <v>63</v>
      </c>
      <c r="M20" s="690" t="s">
        <v>63</v>
      </c>
      <c r="N20" s="716">
        <v>202</v>
      </c>
      <c r="O20" s="690" t="s">
        <v>1239</v>
      </c>
    </row>
    <row r="21" spans="1:16" s="695" customFormat="1" ht="63.25" customHeight="1" x14ac:dyDescent="0.3">
      <c r="A21" s="690" t="s">
        <v>1342</v>
      </c>
      <c r="B21" s="690" t="s">
        <v>1421</v>
      </c>
      <c r="C21" s="717" t="s">
        <v>805</v>
      </c>
      <c r="D21" s="719" t="s">
        <v>805</v>
      </c>
      <c r="E21" s="691" t="s">
        <v>1182</v>
      </c>
      <c r="F21" s="690" t="s">
        <v>2543</v>
      </c>
      <c r="G21" s="693" t="s">
        <v>330</v>
      </c>
      <c r="H21" s="690" t="s">
        <v>1423</v>
      </c>
      <c r="I21" s="690" t="s">
        <v>1496</v>
      </c>
      <c r="J21" s="694" t="s">
        <v>63</v>
      </c>
      <c r="K21" s="706" t="s">
        <v>63</v>
      </c>
      <c r="L21" s="706" t="s">
        <v>63</v>
      </c>
      <c r="M21" s="706" t="s">
        <v>63</v>
      </c>
      <c r="N21" s="690">
        <v>202</v>
      </c>
      <c r="O21" s="690" t="s">
        <v>1239</v>
      </c>
    </row>
    <row r="22" spans="1:16" s="695" customFormat="1" ht="96.8" x14ac:dyDescent="0.3">
      <c r="A22" s="690" t="s">
        <v>1342</v>
      </c>
      <c r="B22" s="690" t="s">
        <v>1497</v>
      </c>
      <c r="C22" s="717" t="s">
        <v>805</v>
      </c>
      <c r="D22" s="719" t="s">
        <v>805</v>
      </c>
      <c r="E22" s="691" t="s">
        <v>1182</v>
      </c>
      <c r="F22" s="690" t="s">
        <v>1498</v>
      </c>
      <c r="G22" s="693" t="s">
        <v>332</v>
      </c>
      <c r="H22" s="690" t="s">
        <v>1280</v>
      </c>
      <c r="I22" s="744" t="s">
        <v>1499</v>
      </c>
      <c r="J22" s="694" t="s">
        <v>63</v>
      </c>
      <c r="K22" s="706" t="s">
        <v>63</v>
      </c>
      <c r="L22" s="706" t="s">
        <v>63</v>
      </c>
      <c r="M22" s="706" t="s">
        <v>63</v>
      </c>
      <c r="N22" s="690">
        <v>202</v>
      </c>
      <c r="O22" s="690" t="s">
        <v>1239</v>
      </c>
    </row>
    <row r="23" spans="1:16" s="695" customFormat="1" ht="108.9" x14ac:dyDescent="0.3">
      <c r="A23" s="690" t="s">
        <v>1342</v>
      </c>
      <c r="B23" s="690" t="s">
        <v>1438</v>
      </c>
      <c r="C23" s="717" t="s">
        <v>805</v>
      </c>
      <c r="D23" s="719" t="s">
        <v>805</v>
      </c>
      <c r="E23" s="691" t="s">
        <v>1182</v>
      </c>
      <c r="F23" s="718" t="s">
        <v>1500</v>
      </c>
      <c r="G23" s="693" t="s">
        <v>798</v>
      </c>
      <c r="H23" s="690" t="s">
        <v>1440</v>
      </c>
      <c r="I23" s="690" t="s">
        <v>1501</v>
      </c>
      <c r="J23" s="694" t="s">
        <v>63</v>
      </c>
      <c r="K23" s="706" t="s">
        <v>63</v>
      </c>
      <c r="L23" s="706" t="s">
        <v>63</v>
      </c>
      <c r="M23" s="706" t="s">
        <v>63</v>
      </c>
      <c r="N23" s="690">
        <v>202</v>
      </c>
      <c r="O23" s="706" t="s">
        <v>1239</v>
      </c>
    </row>
    <row r="24" spans="1:16" s="87" customFormat="1" ht="76.5" customHeight="1" x14ac:dyDescent="0.3">
      <c r="A24" s="404" t="s">
        <v>1356</v>
      </c>
      <c r="B24" s="404" t="s">
        <v>2535</v>
      </c>
      <c r="C24" s="540" t="s">
        <v>805</v>
      </c>
      <c r="D24" s="543" t="s">
        <v>804</v>
      </c>
      <c r="E24" s="317" t="s">
        <v>1182</v>
      </c>
      <c r="F24" s="80" t="s">
        <v>2544</v>
      </c>
      <c r="G24" s="77" t="s">
        <v>324</v>
      </c>
      <c r="H24" s="86" t="s">
        <v>1359</v>
      </c>
      <c r="I24" s="86" t="s">
        <v>1216</v>
      </c>
      <c r="J24" s="86" t="s">
        <v>63</v>
      </c>
      <c r="K24" s="404" t="s">
        <v>63</v>
      </c>
      <c r="L24" s="404"/>
      <c r="M24" s="95" t="s">
        <v>1445</v>
      </c>
      <c r="N24" s="404" t="s">
        <v>63</v>
      </c>
      <c r="O24" s="88"/>
    </row>
    <row r="25" spans="1:16" s="87" customFormat="1" ht="12.1" x14ac:dyDescent="0.3">
      <c r="B25" s="88"/>
      <c r="C25" s="404"/>
      <c r="D25" s="404"/>
      <c r="E25" s="404"/>
      <c r="F25" s="77"/>
      <c r="G25" s="404"/>
      <c r="H25" s="404"/>
      <c r="I25" s="86"/>
      <c r="J25" s="404"/>
      <c r="K25" s="404"/>
      <c r="L25" s="404"/>
      <c r="M25" s="404"/>
      <c r="N25" s="404"/>
      <c r="O25" s="500"/>
      <c r="P25" s="501"/>
    </row>
    <row r="26" spans="1:16" s="87" customFormat="1" ht="12.1" x14ac:dyDescent="0.3">
      <c r="B26" s="88"/>
      <c r="C26" s="404"/>
      <c r="D26" s="404"/>
      <c r="E26" s="404"/>
      <c r="F26" s="77"/>
      <c r="G26" s="404"/>
      <c r="H26" s="404"/>
      <c r="I26" s="86"/>
      <c r="J26" s="404"/>
      <c r="K26" s="404"/>
      <c r="L26" s="404"/>
      <c r="M26" s="404"/>
      <c r="N26" s="404"/>
      <c r="O26" s="500"/>
      <c r="P26" s="501"/>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ET-D001-SRO-G1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ET-D001</v>
      </c>
      <c r="F28" s="56" t="str" cm="1">
        <f t="array" ref="F28">IF($C28="","",INDEX('List of Test Cases'!C:C,MATCH(CONCATENATE($C28,$C$1),'List of Test Cases'!$Q:$Q,0),))</f>
        <v>ET-D001-SRO-G1</v>
      </c>
      <c r="G28" s="56" t="str" cm="1">
        <f t="array" aca="1" ref="G28" ca="1">IF($C28="","",INDEX('List of Test Cases'!G:G,MATCH(CONCATENATE($C28,$C$1),'List of Test Cases'!$Q:$Q,0),))</f>
        <v>Switch Request Pending in CSS - Dual Fuel (Gaining) (OFAF, 5 Day(s))</v>
      </c>
      <c r="H28" s="56" t="str" cm="1">
        <f t="array" ref="H28">IF($C28="","",INDEX('List of Test Cases'!A:A,MATCH(CONCATENATE($C28,$C$1),'List of Test Cases'!$Q:$Q,0),))</f>
        <v>Switch Request Objection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ET-D001-SRO-G2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ET-D001</v>
      </c>
      <c r="F29" s="56" t="str" cm="1">
        <f t="array" ref="F29">IF($C29="","",INDEX('List of Test Cases'!C:C,MATCH(CONCATENATE($C29,$C$1),'List of Test Cases'!$Q:$Q,0),))</f>
        <v>ET-D001-SRO-G2</v>
      </c>
      <c r="G29" s="56" t="str" cm="1">
        <f t="array" aca="1" ref="G29" ca="1">IF($C29="","",INDEX('List of Test Cases'!G:G,MATCH(CONCATENATE($C29,$C$1),'List of Test Cases'!$Q:$Q,0),))</f>
        <v>Switch Request Pending in CSS - Dual Fuel (Gaining) (OFAF, Related MPAN, 5 Day(s))</v>
      </c>
      <c r="H29" s="56" t="str" cm="1">
        <f t="array" ref="H29">IF($C29="","",INDEX('List of Test Cases'!A:A,MATCH(CONCATENATE($C29,$C$1),'List of Test Cases'!$Q:$Q,0),))</f>
        <v>Switch Request Objection - GAIN</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ET-D003-SRWP-G1</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ET-D003</v>
      </c>
      <c r="F30" s="56" t="str" cm="1">
        <f t="array" ref="F30">IF($C30="","",INDEX('List of Test Cases'!C:C,MATCH(CONCATENATE($C30,$C$1),'List of Test Cases'!$Q:$Q,0),))</f>
        <v>ET-D003-SRWP-G1</v>
      </c>
      <c r="G30" s="56" t="str" cm="1">
        <f t="array" aca="1" ref="G30" ca="1">IF($C30="","",INDEX('List of Test Cases'!G:G,MATCH(CONCATENATE($C30,$C$1),'List of Test Cases'!$Q:$Q,0),))</f>
        <v>Switch Request Pending in CSS - Dual Fuel (Gaining) (OFAF, 5 Day(s))</v>
      </c>
      <c r="H30" s="56" t="str" cm="1">
        <f t="array" ref="H30">IF($C30="","",INDEX('List of Test Cases'!A:A,MATCH(CONCATENATE($C30,$C$1),'List of Test Cases'!$Q:$Q,0),))</f>
        <v>Switch Request Withdrawal - Pending - GAIN</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ET-D003-SRWP-G2</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ET-D003</v>
      </c>
      <c r="F31" s="56" t="str" cm="1">
        <f t="array" ref="F31">IF($C31="","",INDEX('List of Test Cases'!C:C,MATCH(CONCATENATE($C31,$C$1),'List of Test Cases'!$Q:$Q,0),))</f>
        <v>ET-D003-SRWP-G2</v>
      </c>
      <c r="G31" s="56" t="str" cm="1">
        <f t="array" aca="1" ref="G31" ca="1">IF($C31="","",INDEX('List of Test Cases'!G:G,MATCH(CONCATENATE($C31,$C$1),'List of Test Cases'!$Q:$Q,0),))</f>
        <v>Switch Request Pending in CSS - Dual Fuel (Gaining) (OFAF, Related MPAN, 5 Day(s))</v>
      </c>
      <c r="H31" s="56" t="str" cm="1">
        <f t="array" ref="H31">IF($C31="","",INDEX('List of Test Cases'!A:A,MATCH(CONCATENATE($C31,$C$1),'List of Test Cases'!$Q:$Q,0),))</f>
        <v>Switch Request Withdrawal - Pending - GAIN</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ET-D004-SRAP-G1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ET-D004</v>
      </c>
      <c r="F32" s="56" t="str" cm="1">
        <f t="array" ref="F32">IF($C32="","",INDEX('List of Test Cases'!C:C,MATCH(CONCATENATE($C32,$C$1),'List of Test Cases'!$Q:$Q,0),))</f>
        <v>ET-D004-SRAP-G1</v>
      </c>
      <c r="G32" s="56" t="str" cm="1">
        <f t="array" aca="1" ref="G32" ca="1">IF($C32="","",INDEX('List of Test Cases'!G:G,MATCH(CONCATENATE($C32,$C$1),'List of Test Cases'!$Q:$Q,0),))</f>
        <v>Switch Request Pending in CSS - Dual Fuel (Gaining) (OFAF, 5 Day(s))</v>
      </c>
      <c r="H32" s="56" t="str" cm="1">
        <f t="array" ref="H32">IF($C32="","",INDEX('List of Test Cases'!A:A,MATCH(CONCATENATE($C32,$C$1),'List of Test Cases'!$Q:$Q,0),))</f>
        <v>Switch Request Annulment - Pending - GAIN</v>
      </c>
      <c r="I32" s="601"/>
      <c r="J32" s="601"/>
      <c r="K32" s="47"/>
      <c r="L32" s="47"/>
      <c r="M32" s="47"/>
      <c r="N32" s="47"/>
      <c r="O32" s="56"/>
      <c r="P32" s="56"/>
    </row>
    <row r="33" spans="2:16" s="24" customFormat="1" ht="24.2" x14ac:dyDescent="0.25">
      <c r="B33" s="603">
        <v>6</v>
      </c>
      <c r="C33" s="325" t="str" cm="1">
        <f t="array" ref="C33">IFERROR(INDEX('List of Test Cases'!C:C,SMALL(IF('List of Test Cases'!E:E=$C$1,ROW('List of Test Cases'!E:E) - ROW(INDEX('List of Test Cases'!E:E,1,1))+1),B33)),"")</f>
        <v>ET-D004-SRAP-G2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ET-D004</v>
      </c>
      <c r="F33" s="56" t="str" cm="1">
        <f t="array" ref="F33">IF($C33="","",INDEX('List of Test Cases'!C:C,MATCH(CONCATENATE($C33,$C$1),'List of Test Cases'!$Q:$Q,0),))</f>
        <v>ET-D004-SRAP-G2</v>
      </c>
      <c r="G33" s="56" t="str" cm="1">
        <f t="array" aca="1" ref="G33" ca="1">IF($C33="","",INDEX('List of Test Cases'!G:G,MATCH(CONCATENATE($C33,$C$1),'List of Test Cases'!$Q:$Q,0),))</f>
        <v>Switch Request Pending in CSS - Dual Fuel (Gaining) (OFAF, Related MPAN, 5 Day(s))</v>
      </c>
      <c r="H33" s="56" t="str" cm="1">
        <f t="array" ref="H33">IF($C33="","",INDEX('List of Test Cases'!A:A,MATCH(CONCATENATE($C33,$C$1),'List of Test Cases'!$Q:$Q,0),))</f>
        <v>Switch Request Annulment - Pending - GAIN</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sheetData>
  <autoFilter ref="B13:P24" xr:uid="{66C42609-BA7B-476E-B8B9-51217ADAA21A}"/>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941E5-46E0-497E-9126-F1F647DFBE98}">
          <x14:formula1>
            <xm:f>'C:\Users\KrantiNaik\Library\Containers\com.microsoft.Excel\Data\Documents\4360A61E\[SIT Test Scenarios Master List v0.16.xlsx]Priority'!#REF!</xm:f>
          </x14:formula1>
          <xm:sqref>H27:I27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FE13D-0C0D-4B6A-8EFF-5A441A27AA10}">
  <dimension ref="A1:P167"/>
  <sheetViews>
    <sheetView showGridLines="0" showRuler="0" zoomScaleNormal="100" zoomScalePageLayoutView="93" workbookViewId="0">
      <pane xSplit="7" topLeftCell="H1" activePane="topRight" state="frozen"/>
      <selection pane="topRight" activeCell="G14" sqref="G14"/>
    </sheetView>
  </sheetViews>
  <sheetFormatPr defaultColWidth="10.5546875" defaultRowHeight="20.3" customHeight="1" x14ac:dyDescent="0.25"/>
  <cols>
    <col min="1" max="1" width="0" style="71" hidden="1" customWidth="1"/>
    <col min="2" max="2" width="19.109375" style="71" customWidth="1"/>
    <col min="3" max="3" width="33.5546875" style="71" customWidth="1"/>
    <col min="4" max="4" width="13.5546875" style="71" bestFit="1" customWidth="1"/>
    <col min="5" max="5" width="12" style="71" bestFit="1" customWidth="1"/>
    <col min="6" max="6" width="15.33203125" style="71" bestFit="1" customWidth="1"/>
    <col min="7" max="7" width="58.109375" style="71" customWidth="1"/>
    <col min="8" max="8" width="21" style="71" bestFit="1" customWidth="1"/>
    <col min="9" max="9" width="38" style="71" customWidth="1"/>
    <col min="10" max="10" width="43.5546875" style="71" customWidth="1"/>
    <col min="11" max="11" width="20.5546875" style="71" bestFit="1" customWidth="1"/>
    <col min="12" max="12" width="23.33203125" style="71" bestFit="1" customWidth="1"/>
    <col min="13" max="13" width="20" style="71" bestFit="1" customWidth="1"/>
    <col min="14" max="14" width="35.44140625" style="71" bestFit="1" customWidth="1"/>
    <col min="15" max="15" width="20.33203125" style="71" bestFit="1" customWidth="1"/>
    <col min="16" max="16" width="57.44140625" style="71" customWidth="1"/>
    <col min="17" max="16384" width="10.5546875" style="71"/>
  </cols>
  <sheetData>
    <row r="1" spans="1:16" ht="39.049999999999997" customHeight="1" x14ac:dyDescent="0.25">
      <c r="B1" s="646" t="s">
        <v>388</v>
      </c>
      <c r="C1" s="68" t="s">
        <v>971</v>
      </c>
      <c r="D1" s="69"/>
      <c r="E1" s="70"/>
      <c r="F1" s="70"/>
      <c r="G1" s="70"/>
      <c r="H1" s="70"/>
      <c r="I1" s="70"/>
      <c r="J1" s="70"/>
      <c r="K1" s="70"/>
      <c r="L1" s="70"/>
      <c r="M1" s="70"/>
      <c r="N1" s="70"/>
      <c r="O1" s="348"/>
      <c r="P1" s="345"/>
    </row>
    <row r="2" spans="1:16" ht="14.4" x14ac:dyDescent="0.25">
      <c r="B2" s="646" t="s">
        <v>390</v>
      </c>
      <c r="C2" s="1238" t="s">
        <v>2545</v>
      </c>
      <c r="D2" s="1239"/>
      <c r="E2" s="1239"/>
      <c r="F2" s="1239"/>
      <c r="G2" s="1239"/>
      <c r="H2" s="70"/>
      <c r="I2" s="70"/>
      <c r="J2" s="70"/>
      <c r="K2" s="70"/>
      <c r="L2" s="70"/>
      <c r="M2" s="70"/>
      <c r="N2" s="70"/>
      <c r="O2" s="348"/>
      <c r="P2" s="345"/>
    </row>
    <row r="3" spans="1:16" ht="12.1" x14ac:dyDescent="0.25">
      <c r="B3" s="1309" t="s">
        <v>392</v>
      </c>
      <c r="C3" s="1241" t="s">
        <v>2539</v>
      </c>
      <c r="D3" s="1242"/>
      <c r="E3" s="1242"/>
      <c r="F3" s="1242"/>
      <c r="G3" s="1242"/>
      <c r="H3" s="669"/>
      <c r="I3" s="669"/>
      <c r="J3" s="669"/>
      <c r="K3" s="669"/>
      <c r="L3" s="669"/>
      <c r="M3" s="669"/>
      <c r="N3" s="669"/>
      <c r="O3" s="349"/>
      <c r="P3" s="342"/>
    </row>
    <row r="4" spans="1:16" ht="12.1" x14ac:dyDescent="0.25">
      <c r="B4" s="1310"/>
      <c r="C4" s="1244"/>
      <c r="D4" s="1245"/>
      <c r="E4" s="1245"/>
      <c r="F4" s="1245"/>
      <c r="G4" s="1245"/>
      <c r="H4" s="670"/>
      <c r="I4" s="670"/>
      <c r="J4" s="670"/>
      <c r="K4" s="670"/>
      <c r="L4" s="670"/>
      <c r="M4" s="670"/>
      <c r="N4" s="670"/>
      <c r="P4" s="343"/>
    </row>
    <row r="5" spans="1:16" ht="12.1" x14ac:dyDescent="0.25">
      <c r="B5" s="1310"/>
      <c r="C5" s="1244"/>
      <c r="D5" s="1245"/>
      <c r="E5" s="1245"/>
      <c r="F5" s="1245"/>
      <c r="G5" s="1245"/>
      <c r="H5" s="670"/>
      <c r="I5" s="670"/>
      <c r="J5" s="670"/>
      <c r="K5" s="670"/>
      <c r="L5" s="670"/>
      <c r="M5" s="670"/>
      <c r="N5" s="670"/>
      <c r="P5" s="343"/>
    </row>
    <row r="6" spans="1:16" ht="12.1" x14ac:dyDescent="0.25">
      <c r="B6" s="1310"/>
      <c r="C6" s="1244"/>
      <c r="D6" s="1245"/>
      <c r="E6" s="1245"/>
      <c r="F6" s="1245"/>
      <c r="G6" s="1245"/>
      <c r="H6" s="670"/>
      <c r="I6" s="670"/>
      <c r="J6" s="670"/>
      <c r="K6" s="670"/>
      <c r="L6" s="670"/>
      <c r="M6" s="670"/>
      <c r="N6" s="670"/>
      <c r="O6" s="350"/>
      <c r="P6" s="344"/>
    </row>
    <row r="7" spans="1:16" ht="12.1" x14ac:dyDescent="0.25">
      <c r="B7" s="1311"/>
      <c r="C7" s="1247"/>
      <c r="D7" s="1248"/>
      <c r="E7" s="1248"/>
      <c r="F7" s="1248"/>
      <c r="G7" s="1248"/>
      <c r="H7" s="671"/>
      <c r="I7" s="671"/>
      <c r="J7" s="671"/>
      <c r="K7" s="671"/>
      <c r="L7" s="671"/>
      <c r="M7" s="671"/>
      <c r="N7" s="672"/>
    </row>
    <row r="8" spans="1:16" ht="14.4" x14ac:dyDescent="0.25">
      <c r="B8" s="646" t="s">
        <v>394</v>
      </c>
      <c r="C8" s="1238" t="s">
        <v>1478</v>
      </c>
      <c r="D8" s="1239"/>
      <c r="E8" s="1239"/>
      <c r="F8" s="1239"/>
      <c r="G8" s="1239"/>
      <c r="H8" s="70"/>
      <c r="I8" s="70"/>
      <c r="J8" s="70"/>
      <c r="K8" s="70"/>
      <c r="L8" s="70"/>
      <c r="M8" s="70"/>
      <c r="N8" s="70"/>
      <c r="O8" s="348"/>
      <c r="P8" s="345"/>
    </row>
    <row r="9" spans="1:16" ht="33.700000000000003" customHeight="1" x14ac:dyDescent="0.25">
      <c r="B9" s="646" t="s">
        <v>396</v>
      </c>
      <c r="C9" s="1238" t="s">
        <v>2532</v>
      </c>
      <c r="D9" s="1239"/>
      <c r="E9" s="1239"/>
      <c r="F9" s="1239"/>
      <c r="G9" s="1239"/>
      <c r="H9" s="69"/>
      <c r="I9" s="69"/>
      <c r="J9" s="515"/>
      <c r="K9" s="515"/>
      <c r="L9" s="515"/>
      <c r="M9" s="515"/>
      <c r="N9" s="515"/>
      <c r="O9" s="348"/>
      <c r="P9" s="345"/>
    </row>
    <row r="10" spans="1:16" ht="55.45" hidden="1" customHeight="1" x14ac:dyDescent="0.25">
      <c r="B10" s="646" t="s">
        <v>445</v>
      </c>
      <c r="C10" s="1238" t="s">
        <v>489</v>
      </c>
      <c r="D10" s="1239"/>
      <c r="E10" s="1239"/>
      <c r="F10" s="1239"/>
      <c r="G10" s="1239"/>
      <c r="H10" s="511" t="e">
        <f t="array" ref="H10">_xlfn.TEXTJOIN(", ",TRUE,IF((E14:E100="Y")*(B25:B100&lt;&gt;""),B25:B100,""))</f>
        <v>#N/A</v>
      </c>
      <c r="I10" s="70"/>
      <c r="J10" s="70"/>
      <c r="K10" s="70"/>
      <c r="L10" s="70"/>
      <c r="M10" s="70"/>
      <c r="N10" s="70"/>
      <c r="O10" s="348"/>
      <c r="P10" s="345"/>
    </row>
    <row r="11" spans="1:16" ht="14.4" x14ac:dyDescent="0.25">
      <c r="B11" s="646" t="s">
        <v>398</v>
      </c>
      <c r="C11" s="1238" t="s">
        <v>63</v>
      </c>
      <c r="D11" s="1239"/>
      <c r="E11" s="1239"/>
      <c r="F11" s="1239"/>
      <c r="G11" s="1239"/>
      <c r="H11" s="70"/>
      <c r="I11" s="70"/>
      <c r="J11" s="70"/>
      <c r="K11" s="70"/>
      <c r="L11" s="70"/>
      <c r="M11" s="70"/>
      <c r="N11" s="70"/>
      <c r="O11" s="348"/>
      <c r="P11" s="345"/>
    </row>
    <row r="12" spans="1:16" ht="20.3" customHeight="1" x14ac:dyDescent="0.25">
      <c r="B12" s="90" t="s">
        <v>1175</v>
      </c>
      <c r="C12" s="90"/>
      <c r="D12" s="90"/>
      <c r="E12" s="90"/>
      <c r="F12" s="90"/>
      <c r="G12" s="91"/>
      <c r="H12" s="75"/>
      <c r="I12" s="75"/>
      <c r="J12" s="75"/>
      <c r="K12" s="75"/>
      <c r="L12" s="75"/>
      <c r="M12" s="75"/>
      <c r="N12" s="352"/>
      <c r="O12" s="413"/>
      <c r="P12" s="345"/>
    </row>
    <row r="13" spans="1:16" s="76"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79" customFormat="1" ht="157.25" x14ac:dyDescent="0.3">
      <c r="A14" s="404" t="s">
        <v>1180</v>
      </c>
      <c r="B14" s="404" t="s">
        <v>1479</v>
      </c>
      <c r="C14" s="540" t="s">
        <v>804</v>
      </c>
      <c r="D14" s="543" t="s">
        <v>804</v>
      </c>
      <c r="E14" s="317" t="s">
        <v>1264</v>
      </c>
      <c r="F14" s="404" t="s">
        <v>1516</v>
      </c>
      <c r="G14" s="77" t="s">
        <v>1481</v>
      </c>
      <c r="H14" s="404" t="s">
        <v>1327</v>
      </c>
      <c r="I14" s="404" t="s">
        <v>1482</v>
      </c>
      <c r="J14" s="31" t="s">
        <v>1187</v>
      </c>
      <c r="K14" s="404" t="s">
        <v>1188</v>
      </c>
      <c r="L14" s="78" t="s">
        <v>63</v>
      </c>
      <c r="M14" s="78" t="s">
        <v>63</v>
      </c>
      <c r="N14" s="78">
        <v>202</v>
      </c>
      <c r="O14" s="80"/>
    </row>
    <row r="15" spans="1:16" s="76" customFormat="1" ht="362.9" x14ac:dyDescent="0.3">
      <c r="A15" s="80" t="s">
        <v>1414</v>
      </c>
      <c r="B15" s="81" t="s">
        <v>2533</v>
      </c>
      <c r="C15" s="541" t="s">
        <v>805</v>
      </c>
      <c r="D15" s="543" t="s">
        <v>804</v>
      </c>
      <c r="E15" s="317" t="s">
        <v>1182</v>
      </c>
      <c r="F15" s="80" t="s">
        <v>1416</v>
      </c>
      <c r="G15" s="81" t="s">
        <v>324</v>
      </c>
      <c r="H15" s="404" t="s">
        <v>1192</v>
      </c>
      <c r="I15" s="404" t="s">
        <v>2540</v>
      </c>
      <c r="J15" s="83" t="s">
        <v>63</v>
      </c>
      <c r="K15" s="83" t="s">
        <v>63</v>
      </c>
      <c r="L15" s="404" t="s">
        <v>1485</v>
      </c>
      <c r="M15" s="93" t="s">
        <v>1486</v>
      </c>
      <c r="N15" s="78">
        <v>202</v>
      </c>
      <c r="O15" s="39"/>
    </row>
    <row r="16" spans="1:16" s="87" customFormat="1" ht="71.3" customHeight="1" x14ac:dyDescent="0.3">
      <c r="A16" s="404" t="s">
        <v>1334</v>
      </c>
      <c r="B16" s="404" t="s">
        <v>2534</v>
      </c>
      <c r="C16" s="540" t="s">
        <v>805</v>
      </c>
      <c r="D16" s="543" t="s">
        <v>804</v>
      </c>
      <c r="E16" s="317" t="s">
        <v>1182</v>
      </c>
      <c r="F16" s="80" t="s">
        <v>1398</v>
      </c>
      <c r="G16" s="85" t="s">
        <v>1184</v>
      </c>
      <c r="H16" s="86" t="s">
        <v>1488</v>
      </c>
      <c r="I16" s="86" t="s">
        <v>1489</v>
      </c>
      <c r="J16" s="86" t="s">
        <v>63</v>
      </c>
      <c r="K16" s="87" t="s">
        <v>63</v>
      </c>
      <c r="L16" s="404" t="s">
        <v>63</v>
      </c>
      <c r="M16" s="404" t="s">
        <v>63</v>
      </c>
      <c r="N16" s="78">
        <v>202</v>
      </c>
      <c r="O16" s="404" t="s">
        <v>1225</v>
      </c>
    </row>
    <row r="17" spans="1:16" s="695" customFormat="1" ht="69.55" customHeight="1" x14ac:dyDescent="0.3">
      <c r="A17" s="690" t="s">
        <v>1334</v>
      </c>
      <c r="B17" s="690" t="s">
        <v>2541</v>
      </c>
      <c r="C17" s="717" t="s">
        <v>805</v>
      </c>
      <c r="D17" s="719" t="s">
        <v>805</v>
      </c>
      <c r="E17" s="691" t="s">
        <v>1182</v>
      </c>
      <c r="F17" s="692" t="s">
        <v>1520</v>
      </c>
      <c r="G17" s="693" t="s">
        <v>336</v>
      </c>
      <c r="H17" s="690" t="s">
        <v>63</v>
      </c>
      <c r="I17" s="694" t="s">
        <v>1229</v>
      </c>
      <c r="J17" s="694" t="s">
        <v>63</v>
      </c>
      <c r="K17" s="706" t="s">
        <v>63</v>
      </c>
      <c r="L17" s="706" t="s">
        <v>63</v>
      </c>
      <c r="M17" s="690" t="s">
        <v>63</v>
      </c>
      <c r="N17" s="690">
        <v>202</v>
      </c>
      <c r="O17" s="690" t="s">
        <v>1225</v>
      </c>
    </row>
    <row r="18" spans="1:16" s="695" customFormat="1" ht="108.9" x14ac:dyDescent="0.3">
      <c r="A18" s="690" t="s">
        <v>1334</v>
      </c>
      <c r="B18" s="690" t="s">
        <v>2542</v>
      </c>
      <c r="C18" s="717" t="s">
        <v>805</v>
      </c>
      <c r="D18" s="719" t="s">
        <v>805</v>
      </c>
      <c r="E18" s="691" t="s">
        <v>1207</v>
      </c>
      <c r="F18" s="692" t="s">
        <v>1401</v>
      </c>
      <c r="G18" s="693" t="s">
        <v>338</v>
      </c>
      <c r="H18" s="690" t="s">
        <v>1234</v>
      </c>
      <c r="I18" s="694" t="s">
        <v>1229</v>
      </c>
      <c r="J18" s="694" t="s">
        <v>63</v>
      </c>
      <c r="K18" s="706" t="s">
        <v>63</v>
      </c>
      <c r="L18" s="706" t="s">
        <v>63</v>
      </c>
      <c r="M18" s="690" t="s">
        <v>63</v>
      </c>
      <c r="N18" s="690">
        <v>202</v>
      </c>
      <c r="O18" s="716"/>
    </row>
    <row r="19" spans="1:16" s="695" customFormat="1" ht="75.900000000000006" customHeight="1" x14ac:dyDescent="0.3">
      <c r="A19" s="690" t="s">
        <v>1342</v>
      </c>
      <c r="B19" s="690" t="s">
        <v>1343</v>
      </c>
      <c r="C19" s="717" t="s">
        <v>805</v>
      </c>
      <c r="D19" s="719" t="s">
        <v>805</v>
      </c>
      <c r="E19" s="691" t="s">
        <v>1182</v>
      </c>
      <c r="F19" s="692" t="s">
        <v>1344</v>
      </c>
      <c r="G19" s="693" t="s">
        <v>326</v>
      </c>
      <c r="H19" s="690" t="s">
        <v>63</v>
      </c>
      <c r="I19" s="690" t="s">
        <v>1345</v>
      </c>
      <c r="J19" s="694" t="s">
        <v>63</v>
      </c>
      <c r="K19" s="690" t="s">
        <v>63</v>
      </c>
      <c r="L19" s="690" t="s">
        <v>63</v>
      </c>
      <c r="M19" s="690" t="s">
        <v>63</v>
      </c>
      <c r="N19" s="690">
        <v>202</v>
      </c>
      <c r="O19" s="690" t="s">
        <v>1239</v>
      </c>
    </row>
    <row r="20" spans="1:16" s="695" customFormat="1" ht="58.5" customHeight="1" x14ac:dyDescent="0.3">
      <c r="A20" s="690" t="s">
        <v>1342</v>
      </c>
      <c r="B20" s="690" t="s">
        <v>1347</v>
      </c>
      <c r="C20" s="717" t="s">
        <v>805</v>
      </c>
      <c r="D20" s="719" t="s">
        <v>805</v>
      </c>
      <c r="E20" s="691" t="s">
        <v>1182</v>
      </c>
      <c r="F20" s="692" t="s">
        <v>1348</v>
      </c>
      <c r="G20" s="839" t="s">
        <v>328</v>
      </c>
      <c r="H20" s="690" t="s">
        <v>63</v>
      </c>
      <c r="I20" s="690" t="s">
        <v>1345</v>
      </c>
      <c r="J20" s="694" t="s">
        <v>63</v>
      </c>
      <c r="K20" s="690" t="s">
        <v>63</v>
      </c>
      <c r="L20" s="694" t="s">
        <v>63</v>
      </c>
      <c r="M20" s="690" t="s">
        <v>63</v>
      </c>
      <c r="N20" s="716">
        <v>202</v>
      </c>
      <c r="O20" s="690" t="s">
        <v>1239</v>
      </c>
    </row>
    <row r="21" spans="1:16" s="695" customFormat="1" ht="63.25" customHeight="1" x14ac:dyDescent="0.3">
      <c r="A21" s="690" t="s">
        <v>1342</v>
      </c>
      <c r="B21" s="690" t="s">
        <v>2546</v>
      </c>
      <c r="C21" s="717" t="s">
        <v>805</v>
      </c>
      <c r="D21" s="719" t="s">
        <v>805</v>
      </c>
      <c r="E21" s="691" t="s">
        <v>1182</v>
      </c>
      <c r="F21" s="690" t="s">
        <v>2543</v>
      </c>
      <c r="G21" s="693" t="s">
        <v>330</v>
      </c>
      <c r="H21" s="690" t="s">
        <v>1423</v>
      </c>
      <c r="I21" s="690" t="s">
        <v>1496</v>
      </c>
      <c r="J21" s="694" t="s">
        <v>63</v>
      </c>
      <c r="K21" s="706" t="s">
        <v>63</v>
      </c>
      <c r="L21" s="706" t="s">
        <v>63</v>
      </c>
      <c r="M21" s="706" t="s">
        <v>63</v>
      </c>
      <c r="N21" s="690">
        <v>202</v>
      </c>
      <c r="O21" s="690" t="s">
        <v>1239</v>
      </c>
    </row>
    <row r="22" spans="1:16" s="695" customFormat="1" ht="96.8" x14ac:dyDescent="0.3">
      <c r="A22" s="690" t="s">
        <v>1342</v>
      </c>
      <c r="B22" s="690" t="s">
        <v>1497</v>
      </c>
      <c r="C22" s="717" t="s">
        <v>805</v>
      </c>
      <c r="D22" s="719" t="s">
        <v>805</v>
      </c>
      <c r="E22" s="691" t="s">
        <v>1182</v>
      </c>
      <c r="F22" s="690" t="s">
        <v>1498</v>
      </c>
      <c r="G22" s="693" t="s">
        <v>332</v>
      </c>
      <c r="H22" s="690" t="s">
        <v>1280</v>
      </c>
      <c r="I22" s="744" t="s">
        <v>1499</v>
      </c>
      <c r="J22" s="694" t="s">
        <v>63</v>
      </c>
      <c r="K22" s="706" t="s">
        <v>63</v>
      </c>
      <c r="L22" s="706" t="s">
        <v>63</v>
      </c>
      <c r="M22" s="706" t="s">
        <v>63</v>
      </c>
      <c r="N22" s="690">
        <v>202</v>
      </c>
      <c r="O22" s="690" t="s">
        <v>1239</v>
      </c>
    </row>
    <row r="23" spans="1:16" s="695" customFormat="1" ht="108.9" x14ac:dyDescent="0.3">
      <c r="A23" s="690" t="s">
        <v>1342</v>
      </c>
      <c r="B23" s="690" t="s">
        <v>1438</v>
      </c>
      <c r="C23" s="717" t="s">
        <v>805</v>
      </c>
      <c r="D23" s="719" t="s">
        <v>805</v>
      </c>
      <c r="E23" s="691" t="s">
        <v>1182</v>
      </c>
      <c r="F23" s="718" t="s">
        <v>1500</v>
      </c>
      <c r="G23" s="693" t="s">
        <v>798</v>
      </c>
      <c r="H23" s="690" t="s">
        <v>1440</v>
      </c>
      <c r="I23" s="690" t="s">
        <v>1501</v>
      </c>
      <c r="J23" s="694" t="s">
        <v>63</v>
      </c>
      <c r="K23" s="706" t="s">
        <v>63</v>
      </c>
      <c r="L23" s="706" t="s">
        <v>63</v>
      </c>
      <c r="M23" s="706" t="s">
        <v>63</v>
      </c>
      <c r="N23" s="690">
        <v>202</v>
      </c>
      <c r="O23" s="706" t="s">
        <v>1239</v>
      </c>
    </row>
    <row r="24" spans="1:16" s="87" customFormat="1" ht="76.5" customHeight="1" x14ac:dyDescent="0.3">
      <c r="A24" s="404" t="s">
        <v>1356</v>
      </c>
      <c r="B24" s="404" t="s">
        <v>2535</v>
      </c>
      <c r="C24" s="540" t="s">
        <v>805</v>
      </c>
      <c r="D24" s="543" t="s">
        <v>804</v>
      </c>
      <c r="E24" s="317" t="s">
        <v>1182</v>
      </c>
      <c r="F24" s="80" t="s">
        <v>1443</v>
      </c>
      <c r="G24" s="77" t="s">
        <v>324</v>
      </c>
      <c r="H24" s="86" t="s">
        <v>1359</v>
      </c>
      <c r="I24" s="86" t="s">
        <v>1216</v>
      </c>
      <c r="J24" s="86" t="s">
        <v>63</v>
      </c>
      <c r="K24" s="404" t="s">
        <v>63</v>
      </c>
      <c r="L24" s="404"/>
      <c r="M24" s="95" t="s">
        <v>1445</v>
      </c>
      <c r="N24" s="404" t="s">
        <v>63</v>
      </c>
      <c r="O24" s="88"/>
    </row>
    <row r="25" spans="1:16" s="87" customFormat="1" ht="12.1" x14ac:dyDescent="0.3">
      <c r="B25" s="88"/>
      <c r="C25" s="404"/>
      <c r="D25" s="404"/>
      <c r="E25" s="404"/>
      <c r="F25" s="77"/>
      <c r="G25" s="404"/>
      <c r="H25" s="404"/>
      <c r="I25" s="86"/>
      <c r="J25" s="404"/>
      <c r="K25" s="404"/>
      <c r="L25" s="404"/>
      <c r="M25" s="404"/>
      <c r="N25" s="404"/>
      <c r="O25" s="500"/>
      <c r="P25" s="501"/>
    </row>
    <row r="26" spans="1:16" s="87" customFormat="1" ht="12.1" x14ac:dyDescent="0.3">
      <c r="B26" s="88"/>
      <c r="C26" s="404"/>
      <c r="D26" s="404"/>
      <c r="E26" s="404"/>
      <c r="F26" s="77"/>
      <c r="G26" s="404"/>
      <c r="H26" s="404"/>
      <c r="I26" s="86"/>
      <c r="J26" s="404"/>
      <c r="K26" s="404"/>
      <c r="L26" s="404"/>
      <c r="M26" s="404"/>
      <c r="N26" s="404"/>
      <c r="O26" s="500"/>
      <c r="P26" s="501"/>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ET-D001-SRO-L1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ET-D001</v>
      </c>
      <c r="F28" s="56" t="str" cm="1">
        <f t="array" ref="F28">IF($C28="","",INDEX('List of Test Cases'!C:C,MATCH(CONCATENATE($C28,$C$1),'List of Test Cases'!$Q:$Q,0),))</f>
        <v>ET-D001-SRO-L1</v>
      </c>
      <c r="G28" s="56" t="str" cm="1">
        <f t="array" aca="1" ref="G28" ca="1">IF($C28="","",INDEX('List of Test Cases'!G:G,MATCH(CONCATENATE($C28,$C$1),'List of Test Cases'!$Q:$Q,0),))</f>
        <v>Switch Request Pending in CSS - Dual Fuel (Losing) (OFAF, 5 Day(s))</v>
      </c>
      <c r="H28" s="56" t="str" cm="1">
        <f t="array" ref="H28">IF($C28="","",INDEX('List of Test Cases'!A:A,MATCH(CONCATENATE($C28,$C$1),'List of Test Cases'!$Q:$Q,0),))</f>
        <v>Switch Request Objection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ET-D001-SRO-L2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ET-D001</v>
      </c>
      <c r="F29" s="56" t="str" cm="1">
        <f t="array" ref="F29">IF($C29="","",INDEX('List of Test Cases'!C:C,MATCH(CONCATENATE($C29,$C$1),'List of Test Cases'!$Q:$Q,0),))</f>
        <v>ET-D001-SRO-L2</v>
      </c>
      <c r="G29" s="56" t="str" cm="1">
        <f t="array" aca="1" ref="G29" ca="1">IF($C29="","",INDEX('List of Test Cases'!G:G,MATCH(CONCATENATE($C29,$C$1),'List of Test Cases'!$Q:$Q,0),))</f>
        <v>Switch Request Pending in CSS - Dual Fuel (Losing) (OFAF, Related MPAN, 5 Day(s))</v>
      </c>
      <c r="H29" s="56" t="str" cm="1">
        <f t="array" ref="H29">IF($C29="","",INDEX('List of Test Cases'!A:A,MATCH(CONCATENATE($C29,$C$1),'List of Test Cases'!$Q:$Q,0),))</f>
        <v>Switch Request Objection - LOSE</v>
      </c>
      <c r="I29" s="601"/>
      <c r="J29" s="601"/>
      <c r="K29" s="47"/>
      <c r="L29" s="47"/>
      <c r="M29" s="47"/>
      <c r="N29" s="47"/>
      <c r="O29" s="56"/>
      <c r="P29" s="56"/>
    </row>
    <row r="30" spans="1:16" s="55" customFormat="1" ht="24.2" x14ac:dyDescent="0.3">
      <c r="B30" s="602">
        <v>3</v>
      </c>
      <c r="C30" s="325" t="str" cm="1">
        <f t="array" ref="C30">IFERROR(INDEX('List of Test Cases'!C:C,SMALL(IF('List of Test Cases'!E:E=$C$1,ROW('List of Test Cases'!E:E) - ROW(INDEX('List of Test Cases'!E:E,1,1))+1),B30)),"")</f>
        <v>ET-D003-SRWP-L1</v>
      </c>
      <c r="D30" s="600" t="str" cm="1">
        <f t="array" aca="1" ref="D30" ca="1">IF(C30="","",HYPERLINK("#"&amp;CELL("address",INDEX('List of Test Cases'!C:C,MATCH(CONCATENATE(C30,C$1),'List of Test Cases'!Q:Q,0))),"View Test Case"))</f>
        <v>View Test Case</v>
      </c>
      <c r="E30" s="56" t="str" cm="1">
        <f t="array" ref="E30">IF($C30="","",INDEX('List of Test Cases'!B:B,MATCH(CONCATENATE($C30,$C$1),'List of Test Cases'!$Q:$Q,0),))</f>
        <v>ET-D003</v>
      </c>
      <c r="F30" s="56" t="str" cm="1">
        <f t="array" ref="F30">IF($C30="","",INDEX('List of Test Cases'!C:C,MATCH(CONCATENATE($C30,$C$1),'List of Test Cases'!$Q:$Q,0),))</f>
        <v>ET-D003-SRWP-L1</v>
      </c>
      <c r="G30" s="56" t="str" cm="1">
        <f t="array" aca="1" ref="G30" ca="1">IF($C30="","",INDEX('List of Test Cases'!G:G,MATCH(CONCATENATE($C30,$C$1),'List of Test Cases'!$Q:$Q,0),))</f>
        <v>Switch Request Pending in CSS - Dual Fuel (Losing) (OFAF, 5 Day(s))</v>
      </c>
      <c r="H30" s="56" t="str" cm="1">
        <f t="array" ref="H30">IF($C30="","",INDEX('List of Test Cases'!A:A,MATCH(CONCATENATE($C30,$C$1),'List of Test Cases'!$Q:$Q,0),))</f>
        <v>Switch Request Withdrawal - Pending - LOSE</v>
      </c>
      <c r="I30" s="601"/>
      <c r="J30" s="601"/>
      <c r="K30" s="47"/>
      <c r="L30" s="47"/>
      <c r="M30" s="47"/>
      <c r="N30" s="47"/>
      <c r="O30" s="56"/>
      <c r="P30" s="56"/>
    </row>
    <row r="31" spans="1:16" s="42" customFormat="1" ht="24.2" x14ac:dyDescent="0.25">
      <c r="B31" s="603">
        <v>4</v>
      </c>
      <c r="C31" s="325" t="str" cm="1">
        <f t="array" ref="C31">IFERROR(INDEX('List of Test Cases'!C:C,SMALL(IF('List of Test Cases'!E:E=$C$1,ROW('List of Test Cases'!E:E) - ROW(INDEX('List of Test Cases'!E:E,1,1))+1),B31)),"")</f>
        <v>ET-D003-SRWP-L2</v>
      </c>
      <c r="D31" s="600" t="str" cm="1">
        <f t="array" aca="1" ref="D31" ca="1">IF(C31="","",HYPERLINK("#"&amp;CELL("address",INDEX('List of Test Cases'!C:C,MATCH(CONCATENATE(C31,C$1),'List of Test Cases'!Q:Q,0))),"View Test Case"))</f>
        <v>View Test Case</v>
      </c>
      <c r="E31" s="56" t="str" cm="1">
        <f t="array" ref="E31">IF($C31="","",INDEX('List of Test Cases'!B:B,MATCH(CONCATENATE($C31,$C$1),'List of Test Cases'!$Q:$Q,0),))</f>
        <v>ET-D003</v>
      </c>
      <c r="F31" s="56" t="str" cm="1">
        <f t="array" ref="F31">IF($C31="","",INDEX('List of Test Cases'!C:C,MATCH(CONCATENATE($C31,$C$1),'List of Test Cases'!$Q:$Q,0),))</f>
        <v>ET-D003-SRWP-L2</v>
      </c>
      <c r="G31" s="56" t="str" cm="1">
        <f t="array" aca="1" ref="G31" ca="1">IF($C31="","",INDEX('List of Test Cases'!G:G,MATCH(CONCATENATE($C31,$C$1),'List of Test Cases'!$Q:$Q,0),))</f>
        <v>Switch Request Pending in CSS - Dual Fuel (Losing) (OFAF, Related MPAN, 5 Day(s))</v>
      </c>
      <c r="H31" s="56" t="str" cm="1">
        <f t="array" ref="H31">IF($C31="","",INDEX('List of Test Cases'!A:A,MATCH(CONCATENATE($C31,$C$1),'List of Test Cases'!$Q:$Q,0),))</f>
        <v>Switch Request Withdrawal - Pending - LOSE</v>
      </c>
      <c r="I31" s="601"/>
      <c r="J31" s="601"/>
      <c r="K31" s="47"/>
      <c r="L31" s="47"/>
      <c r="M31" s="47"/>
      <c r="N31" s="47"/>
      <c r="O31" s="56"/>
      <c r="P31" s="56"/>
    </row>
    <row r="32" spans="1:16" s="42" customFormat="1" ht="24.2" x14ac:dyDescent="0.25">
      <c r="B32" s="603">
        <v>5</v>
      </c>
      <c r="C32" s="325" t="str" cm="1">
        <f t="array" ref="C32">IFERROR(INDEX('List of Test Cases'!C:C,SMALL(IF('List of Test Cases'!E:E=$C$1,ROW('List of Test Cases'!E:E) - ROW(INDEX('List of Test Cases'!E:E,1,1))+1),B32)),"")</f>
        <v>ET-D004-SRAP-L1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ET-D004</v>
      </c>
      <c r="F32" s="56" t="str" cm="1">
        <f t="array" ref="F32">IF($C32="","",INDEX('List of Test Cases'!C:C,MATCH(CONCATENATE($C32,$C$1),'List of Test Cases'!$Q:$Q,0),))</f>
        <v>ET-D004-SRAP-L1</v>
      </c>
      <c r="G32" s="56" t="str" cm="1">
        <f t="array" aca="1" ref="G32" ca="1">IF($C32="","",INDEX('List of Test Cases'!G:G,MATCH(CONCATENATE($C32,$C$1),'List of Test Cases'!$Q:$Q,0),))</f>
        <v>Switch Request Pending in CSS - Dual Fuel (Losing) (OFAF, 5 Day(s))</v>
      </c>
      <c r="H32" s="56" t="str" cm="1">
        <f t="array" ref="H32">IF($C32="","",INDEX('List of Test Cases'!A:A,MATCH(CONCATENATE($C32,$C$1),'List of Test Cases'!$Q:$Q,0),))</f>
        <v>Switch Request Annulment - Pending - LOSE</v>
      </c>
      <c r="I32" s="601"/>
      <c r="J32" s="601"/>
      <c r="K32" s="47"/>
      <c r="L32" s="47"/>
      <c r="M32" s="47"/>
      <c r="N32" s="47"/>
      <c r="O32" s="56"/>
      <c r="P32" s="56"/>
    </row>
    <row r="33" spans="2:16" s="24" customFormat="1" ht="24.2" x14ac:dyDescent="0.25">
      <c r="B33" s="603">
        <v>6</v>
      </c>
      <c r="C33" s="325" t="str" cm="1">
        <f t="array" ref="C33">IFERROR(INDEX('List of Test Cases'!C:C,SMALL(IF('List of Test Cases'!E:E=$C$1,ROW('List of Test Cases'!E:E) - ROW(INDEX('List of Test Cases'!E:E,1,1))+1),B33)),"")</f>
        <v>ET-D004-SRAP-L2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ET-D004</v>
      </c>
      <c r="F33" s="56" t="str" cm="1">
        <f t="array" ref="F33">IF($C33="","",INDEX('List of Test Cases'!C:C,MATCH(CONCATENATE($C33,$C$1),'List of Test Cases'!$Q:$Q,0),))</f>
        <v>ET-D004-SRAP-L2</v>
      </c>
      <c r="G33" s="56" t="str" cm="1">
        <f t="array" aca="1" ref="G33" ca="1">IF($C33="","",INDEX('List of Test Cases'!G:G,MATCH(CONCATENATE($C33,$C$1),'List of Test Cases'!$Q:$Q,0),))</f>
        <v>Switch Request Pending in CSS - Dual Fuel (Losing) (OFAF, Related MPAN, 5 Day(s))</v>
      </c>
      <c r="H33" s="56" t="str" cm="1">
        <f t="array" ref="H33">IF($C33="","",INDEX('List of Test Cases'!A:A,MATCH(CONCATENATE($C33,$C$1),'List of Test Cases'!$Q:$Q,0),))</f>
        <v>Switch Request Annulment - Pending - LOSE</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sheetData>
  <autoFilter ref="B13:P13" xr:uid="{77110B19-6420-445B-9923-23A97CC9141F}"/>
  <mergeCells count="7">
    <mergeCell ref="C10:G10"/>
    <mergeCell ref="C11:G11"/>
    <mergeCell ref="B3:B7"/>
    <mergeCell ref="C2:G2"/>
    <mergeCell ref="C3:G7"/>
    <mergeCell ref="C8:G8"/>
    <mergeCell ref="C9:G9"/>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FEC4D1-B70C-4EA6-92E6-39AAA0AA48B8}">
          <x14:formula1>
            <xm:f>'C:\Users\KrantiNaik\Library\Containers\com.microsoft.Excel\Data\Documents\4360A61E\[SIT Test Scenarios Master List v0.16.xlsx]Priority'!#REF!</xm:f>
          </x14:formula1>
          <xm:sqref>H27:I27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A3D7-7443-47D2-AC1F-99725E19D57F}">
  <dimension ref="A1:P173"/>
  <sheetViews>
    <sheetView showGridLines="0" showRuler="0" zoomScaleNormal="100" zoomScalePageLayoutView="98" workbookViewId="0">
      <pane xSplit="7" topLeftCell="H1" activePane="topRight" state="frozen"/>
      <selection pane="topRight" activeCell="B13" sqref="B13:B23"/>
    </sheetView>
  </sheetViews>
  <sheetFormatPr defaultColWidth="10.5546875" defaultRowHeight="20.3" customHeight="1" x14ac:dyDescent="0.25"/>
  <cols>
    <col min="1" max="1" width="0" style="71" hidden="1" customWidth="1"/>
    <col min="2" max="2" width="19.33203125" style="71" customWidth="1"/>
    <col min="3" max="3" width="33.5546875" style="71" customWidth="1"/>
    <col min="4" max="4" width="13.5546875" style="71" bestFit="1" customWidth="1"/>
    <col min="5" max="5" width="12" style="71" bestFit="1" customWidth="1"/>
    <col min="6" max="6" width="17.5546875" style="71" bestFit="1" customWidth="1"/>
    <col min="7" max="7" width="54.6640625" style="71" customWidth="1"/>
    <col min="8" max="8" width="22.88671875" style="71" bestFit="1" customWidth="1"/>
    <col min="9" max="9" width="42" style="71" customWidth="1"/>
    <col min="10" max="10" width="40.33203125" style="71" customWidth="1"/>
    <col min="11" max="11" width="22.109375" style="71" bestFit="1" customWidth="1"/>
    <col min="12" max="12" width="23.33203125" style="71" bestFit="1" customWidth="1"/>
    <col min="13" max="13" width="22.33203125" style="71" bestFit="1" customWidth="1"/>
    <col min="14" max="14" width="35.44140625" style="71" bestFit="1" customWidth="1"/>
    <col min="15" max="15" width="23" style="71" bestFit="1" customWidth="1"/>
    <col min="16" max="16" width="51.88671875" style="71" customWidth="1"/>
    <col min="17" max="16384" width="10.5546875" style="71"/>
  </cols>
  <sheetData>
    <row r="1" spans="1:16" ht="39.049999999999997" customHeight="1" x14ac:dyDescent="0.25">
      <c r="B1" s="675" t="s">
        <v>388</v>
      </c>
      <c r="C1" s="68" t="s">
        <v>1125</v>
      </c>
      <c r="D1" s="69"/>
      <c r="E1" s="69"/>
      <c r="F1" s="70"/>
      <c r="G1" s="69"/>
      <c r="H1" s="69"/>
      <c r="I1" s="69"/>
      <c r="J1" s="69"/>
      <c r="K1" s="69"/>
      <c r="L1" s="69"/>
      <c r="M1" s="69"/>
      <c r="N1" s="69"/>
      <c r="O1" s="348"/>
      <c r="P1" s="345"/>
    </row>
    <row r="2" spans="1:16" ht="14.4" x14ac:dyDescent="0.25">
      <c r="B2" s="646" t="s">
        <v>390</v>
      </c>
      <c r="C2" s="1238" t="s">
        <v>2547</v>
      </c>
      <c r="D2" s="1239"/>
      <c r="E2" s="1239"/>
      <c r="F2" s="1239"/>
      <c r="G2" s="1240"/>
      <c r="H2" s="677"/>
      <c r="I2" s="677"/>
      <c r="J2" s="677"/>
      <c r="K2" s="677"/>
      <c r="L2" s="677"/>
      <c r="M2" s="677"/>
      <c r="N2" s="677"/>
      <c r="O2" s="350"/>
      <c r="P2" s="344"/>
    </row>
    <row r="3" spans="1:16" ht="12.1" x14ac:dyDescent="0.25">
      <c r="B3" s="1309" t="s">
        <v>392</v>
      </c>
      <c r="C3" s="1241" t="s">
        <v>2520</v>
      </c>
      <c r="D3" s="1242"/>
      <c r="E3" s="1242"/>
      <c r="F3" s="1242"/>
      <c r="G3" s="1243"/>
      <c r="H3" s="668"/>
      <c r="I3" s="668"/>
      <c r="J3" s="668"/>
      <c r="K3" s="668"/>
      <c r="L3" s="668"/>
      <c r="M3" s="668"/>
      <c r="N3" s="668"/>
      <c r="O3" s="349"/>
      <c r="P3" s="342"/>
    </row>
    <row r="4" spans="1:16" ht="12.1" x14ac:dyDescent="0.25">
      <c r="B4" s="1309"/>
      <c r="C4" s="1244"/>
      <c r="D4" s="1245"/>
      <c r="E4" s="1245"/>
      <c r="F4" s="1245"/>
      <c r="G4" s="1246"/>
      <c r="H4" s="668"/>
      <c r="I4" s="668"/>
      <c r="J4" s="668"/>
      <c r="K4" s="668"/>
      <c r="L4" s="668"/>
      <c r="M4" s="668"/>
      <c r="N4" s="668"/>
      <c r="P4" s="343"/>
    </row>
    <row r="5" spans="1:16" ht="12.1" x14ac:dyDescent="0.25">
      <c r="B5" s="1309"/>
      <c r="C5" s="1244"/>
      <c r="D5" s="1245"/>
      <c r="E5" s="1245"/>
      <c r="F5" s="1245"/>
      <c r="G5" s="1246"/>
      <c r="H5" s="668"/>
      <c r="I5" s="668"/>
      <c r="J5" s="668"/>
      <c r="K5" s="668"/>
      <c r="L5" s="668"/>
      <c r="M5" s="668"/>
      <c r="N5" s="668"/>
      <c r="P5" s="343"/>
    </row>
    <row r="6" spans="1:16" ht="12.1" x14ac:dyDescent="0.25">
      <c r="B6" s="1309"/>
      <c r="C6" s="1244"/>
      <c r="D6" s="1245"/>
      <c r="E6" s="1245"/>
      <c r="F6" s="1245"/>
      <c r="G6" s="1246"/>
      <c r="H6" s="668"/>
      <c r="I6" s="668"/>
      <c r="J6" s="668"/>
      <c r="K6" s="668"/>
      <c r="L6" s="668"/>
      <c r="M6" s="668"/>
      <c r="N6" s="668"/>
      <c r="P6" s="343"/>
    </row>
    <row r="7" spans="1:16" ht="12.1" x14ac:dyDescent="0.25">
      <c r="B7" s="1309"/>
      <c r="C7" s="1247"/>
      <c r="D7" s="1248"/>
      <c r="E7" s="1248"/>
      <c r="F7" s="1248"/>
      <c r="G7" s="1249"/>
      <c r="H7" s="68"/>
      <c r="I7" s="68"/>
      <c r="J7" s="68"/>
      <c r="K7" s="68"/>
      <c r="L7" s="68"/>
      <c r="M7" s="68"/>
      <c r="N7" s="68"/>
      <c r="O7" s="350"/>
      <c r="P7" s="344"/>
    </row>
    <row r="8" spans="1:16" ht="14.4" x14ac:dyDescent="0.25">
      <c r="B8" s="646" t="s">
        <v>394</v>
      </c>
      <c r="C8" s="1238" t="s">
        <v>737</v>
      </c>
      <c r="D8" s="1239"/>
      <c r="E8" s="1239"/>
      <c r="F8" s="1239"/>
      <c r="G8" s="1240"/>
      <c r="H8" s="68"/>
      <c r="I8" s="68"/>
      <c r="J8" s="68"/>
      <c r="K8" s="68"/>
      <c r="L8" s="68"/>
      <c r="M8" s="68"/>
      <c r="N8" s="68"/>
      <c r="O8" s="348"/>
      <c r="P8" s="345"/>
    </row>
    <row r="9" spans="1:16" ht="14.4" x14ac:dyDescent="0.25">
      <c r="B9" s="646" t="s">
        <v>396</v>
      </c>
      <c r="C9" s="1238" t="s">
        <v>2462</v>
      </c>
      <c r="D9" s="1239"/>
      <c r="E9" s="1239"/>
      <c r="F9" s="1239"/>
      <c r="G9" s="1240"/>
      <c r="H9" s="68"/>
      <c r="I9" s="68"/>
      <c r="J9" s="515"/>
      <c r="K9" s="515"/>
      <c r="L9" s="515"/>
      <c r="M9" s="515"/>
      <c r="N9" s="515"/>
      <c r="O9" s="348"/>
      <c r="P9" s="345"/>
    </row>
    <row r="10" spans="1:16" ht="46.55" hidden="1" customHeight="1" x14ac:dyDescent="0.25">
      <c r="B10" s="646" t="s">
        <v>445</v>
      </c>
      <c r="C10" s="1238" t="s">
        <v>477</v>
      </c>
      <c r="D10" s="1239"/>
      <c r="E10" s="1239"/>
      <c r="F10" s="1239"/>
      <c r="G10" s="1240"/>
      <c r="H10" s="511" t="e">
        <f t="array" ref="H10">_xlfn.TEXTJOIN(", ",TRUE,IF((E14:E100="Y")*(B24:B100&lt;&gt;""),B24:B100,""))</f>
        <v>#N/A</v>
      </c>
      <c r="I10" s="68"/>
      <c r="J10" s="68"/>
      <c r="K10" s="68"/>
      <c r="L10" s="68"/>
      <c r="M10" s="68"/>
      <c r="N10" s="68"/>
      <c r="O10" s="348"/>
      <c r="P10" s="345"/>
    </row>
    <row r="11" spans="1:16" ht="14.4" x14ac:dyDescent="0.25">
      <c r="B11" s="646" t="s">
        <v>398</v>
      </c>
      <c r="C11" s="1238" t="s">
        <v>63</v>
      </c>
      <c r="D11" s="1239"/>
      <c r="E11" s="1239"/>
      <c r="F11" s="1239"/>
      <c r="G11" s="1240"/>
      <c r="H11" s="68"/>
      <c r="I11" s="68"/>
      <c r="J11" s="68"/>
      <c r="K11" s="68"/>
      <c r="L11" s="68"/>
      <c r="M11" s="68"/>
      <c r="N11" s="68"/>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1.2" customHeight="1"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2098</v>
      </c>
      <c r="O13" s="269" t="s">
        <v>322</v>
      </c>
    </row>
    <row r="14" spans="1:16" s="79" customFormat="1" ht="121" x14ac:dyDescent="0.3">
      <c r="A14" s="404" t="s">
        <v>1180</v>
      </c>
      <c r="B14" s="404" t="s">
        <v>1181</v>
      </c>
      <c r="C14" s="317" t="s">
        <v>804</v>
      </c>
      <c r="D14" s="317" t="s">
        <v>804</v>
      </c>
      <c r="E14" s="317" t="s">
        <v>1182</v>
      </c>
      <c r="F14" s="404" t="s">
        <v>2548</v>
      </c>
      <c r="G14" s="77" t="s">
        <v>1184</v>
      </c>
      <c r="H14" s="404" t="s">
        <v>1327</v>
      </c>
      <c r="I14" s="404" t="s">
        <v>1186</v>
      </c>
      <c r="J14" s="31" t="s">
        <v>1187</v>
      </c>
      <c r="K14" s="404" t="s">
        <v>1188</v>
      </c>
      <c r="L14" s="78" t="s">
        <v>63</v>
      </c>
      <c r="M14" s="78" t="s">
        <v>63</v>
      </c>
      <c r="N14" s="78">
        <v>202</v>
      </c>
      <c r="O14" s="404" t="s">
        <v>1396</v>
      </c>
    </row>
    <row r="15" spans="1:16" s="76" customFormat="1" ht="229.85" x14ac:dyDescent="0.3">
      <c r="A15" s="80" t="s">
        <v>1328</v>
      </c>
      <c r="B15" s="81" t="s">
        <v>2526</v>
      </c>
      <c r="C15" s="317" t="s">
        <v>805</v>
      </c>
      <c r="D15" s="317" t="s">
        <v>804</v>
      </c>
      <c r="E15" s="317" t="s">
        <v>1182</v>
      </c>
      <c r="F15" s="80" t="s">
        <v>2466</v>
      </c>
      <c r="G15" s="81" t="s">
        <v>324</v>
      </c>
      <c r="H15" s="81" t="s">
        <v>1192</v>
      </c>
      <c r="I15" s="82" t="s">
        <v>1331</v>
      </c>
      <c r="J15" s="83" t="s">
        <v>63</v>
      </c>
      <c r="K15" s="83" t="s">
        <v>63</v>
      </c>
      <c r="L15" s="404" t="s">
        <v>1332</v>
      </c>
      <c r="M15" s="84" t="s">
        <v>1333</v>
      </c>
      <c r="N15" s="78">
        <v>202</v>
      </c>
      <c r="O15" s="47"/>
    </row>
    <row r="16" spans="1:16" s="87" customFormat="1" ht="193.55" x14ac:dyDescent="0.3">
      <c r="A16" s="404" t="s">
        <v>1334</v>
      </c>
      <c r="B16" s="404" t="s">
        <v>2508</v>
      </c>
      <c r="C16" s="317" t="s">
        <v>805</v>
      </c>
      <c r="D16" s="317" t="s">
        <v>804</v>
      </c>
      <c r="E16" s="317" t="s">
        <v>1182</v>
      </c>
      <c r="F16" s="80" t="s">
        <v>1398</v>
      </c>
      <c r="G16" s="85" t="s">
        <v>1184</v>
      </c>
      <c r="H16" s="86" t="s">
        <v>1337</v>
      </c>
      <c r="I16" s="86" t="s">
        <v>1229</v>
      </c>
      <c r="J16" s="86" t="s">
        <v>63</v>
      </c>
      <c r="K16" s="87" t="s">
        <v>63</v>
      </c>
      <c r="L16" s="404" t="s">
        <v>63</v>
      </c>
      <c r="M16" s="404" t="s">
        <v>63</v>
      </c>
      <c r="N16" s="78">
        <v>202</v>
      </c>
      <c r="O16" s="404" t="s">
        <v>1225</v>
      </c>
    </row>
    <row r="17" spans="1:16" s="87" customFormat="1" ht="108.9" x14ac:dyDescent="0.3">
      <c r="A17" s="404" t="s">
        <v>1334</v>
      </c>
      <c r="B17" s="404" t="s">
        <v>2469</v>
      </c>
      <c r="C17" s="317" t="s">
        <v>804</v>
      </c>
      <c r="D17" s="317" t="s">
        <v>804</v>
      </c>
      <c r="E17" s="317" t="s">
        <v>1182</v>
      </c>
      <c r="F17" s="278" t="s">
        <v>1339</v>
      </c>
      <c r="G17" s="77" t="s">
        <v>336</v>
      </c>
      <c r="H17" s="404" t="s">
        <v>63</v>
      </c>
      <c r="I17" s="86" t="s">
        <v>1229</v>
      </c>
      <c r="J17" s="86" t="s">
        <v>63</v>
      </c>
      <c r="K17" s="88" t="s">
        <v>63</v>
      </c>
      <c r="L17" s="88" t="s">
        <v>63</v>
      </c>
      <c r="M17" s="404" t="s">
        <v>63</v>
      </c>
      <c r="N17" s="404">
        <v>202</v>
      </c>
      <c r="O17" s="78"/>
    </row>
    <row r="18" spans="1:16" s="87" customFormat="1" ht="133.05000000000001" x14ac:dyDescent="0.3">
      <c r="A18" s="404" t="s">
        <v>1334</v>
      </c>
      <c r="B18" s="404" t="s">
        <v>2521</v>
      </c>
      <c r="C18" s="317" t="s">
        <v>805</v>
      </c>
      <c r="D18" s="317" t="s">
        <v>804</v>
      </c>
      <c r="E18" s="317" t="s">
        <v>1207</v>
      </c>
      <c r="F18" s="80" t="s">
        <v>1341</v>
      </c>
      <c r="G18" s="77" t="s">
        <v>338</v>
      </c>
      <c r="H18" s="404" t="s">
        <v>1234</v>
      </c>
      <c r="I18" s="86" t="s">
        <v>1229</v>
      </c>
      <c r="J18" s="86" t="s">
        <v>63</v>
      </c>
      <c r="K18" s="88" t="s">
        <v>63</v>
      </c>
      <c r="L18" s="88" t="s">
        <v>63</v>
      </c>
      <c r="M18" s="404" t="s">
        <v>63</v>
      </c>
      <c r="N18" s="404">
        <v>202</v>
      </c>
      <c r="O18" s="404" t="s">
        <v>1225</v>
      </c>
    </row>
    <row r="19" spans="1:16" s="695" customFormat="1" ht="75.900000000000006" customHeight="1" x14ac:dyDescent="0.3">
      <c r="A19" s="690" t="s">
        <v>1342</v>
      </c>
      <c r="B19" s="690" t="s">
        <v>1343</v>
      </c>
      <c r="C19" s="691" t="s">
        <v>805</v>
      </c>
      <c r="D19" s="691" t="s">
        <v>805</v>
      </c>
      <c r="E19" s="691" t="s">
        <v>1182</v>
      </c>
      <c r="F19" s="692" t="s">
        <v>1344</v>
      </c>
      <c r="G19" s="693" t="s">
        <v>326</v>
      </c>
      <c r="H19" s="690" t="s">
        <v>63</v>
      </c>
      <c r="I19" s="690" t="s">
        <v>1345</v>
      </c>
      <c r="J19" s="694" t="s">
        <v>63</v>
      </c>
      <c r="K19" s="690" t="s">
        <v>63</v>
      </c>
      <c r="L19" s="690" t="s">
        <v>63</v>
      </c>
      <c r="M19" s="690" t="s">
        <v>63</v>
      </c>
      <c r="N19" s="690">
        <v>202</v>
      </c>
      <c r="O19" s="683" t="s">
        <v>1239</v>
      </c>
    </row>
    <row r="20" spans="1:16" s="695" customFormat="1" ht="58.5" customHeight="1" x14ac:dyDescent="0.3">
      <c r="A20" s="690" t="s">
        <v>1342</v>
      </c>
      <c r="B20" s="690" t="s">
        <v>1347</v>
      </c>
      <c r="C20" s="691" t="s">
        <v>805</v>
      </c>
      <c r="D20" s="691" t="s">
        <v>805</v>
      </c>
      <c r="E20" s="691" t="s">
        <v>1182</v>
      </c>
      <c r="F20" s="692" t="s">
        <v>1348</v>
      </c>
      <c r="G20" s="839" t="s">
        <v>328</v>
      </c>
      <c r="H20" s="690" t="s">
        <v>63</v>
      </c>
      <c r="I20" s="690" t="s">
        <v>1345</v>
      </c>
      <c r="J20" s="694" t="s">
        <v>63</v>
      </c>
      <c r="K20" s="690" t="s">
        <v>63</v>
      </c>
      <c r="L20" s="694" t="s">
        <v>63</v>
      </c>
      <c r="M20" s="690" t="s">
        <v>63</v>
      </c>
      <c r="N20" s="716">
        <v>202</v>
      </c>
      <c r="O20" s="683"/>
    </row>
    <row r="21" spans="1:16" s="695" customFormat="1" ht="63.25" customHeight="1" x14ac:dyDescent="0.3">
      <c r="A21" s="690" t="s">
        <v>1342</v>
      </c>
      <c r="B21" s="690" t="s">
        <v>1349</v>
      </c>
      <c r="C21" s="691" t="s">
        <v>805</v>
      </c>
      <c r="D21" s="691" t="s">
        <v>805</v>
      </c>
      <c r="E21" s="691" t="s">
        <v>1182</v>
      </c>
      <c r="F21" s="692" t="s">
        <v>1350</v>
      </c>
      <c r="G21" s="693" t="s">
        <v>798</v>
      </c>
      <c r="H21" s="690" t="s">
        <v>63</v>
      </c>
      <c r="I21" s="690" t="s">
        <v>1351</v>
      </c>
      <c r="J21" s="694" t="s">
        <v>63</v>
      </c>
      <c r="K21" s="690" t="s">
        <v>63</v>
      </c>
      <c r="L21" s="694" t="s">
        <v>63</v>
      </c>
      <c r="M21" s="690" t="s">
        <v>63</v>
      </c>
      <c r="N21" s="690">
        <v>202</v>
      </c>
      <c r="O21" s="683" t="s">
        <v>1239</v>
      </c>
    </row>
    <row r="22" spans="1:16" s="695" customFormat="1" ht="63.25" customHeight="1" x14ac:dyDescent="0.3">
      <c r="A22" s="696">
        <v>2.2999999999999998</v>
      </c>
      <c r="B22" s="697" t="s">
        <v>2522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704"/>
    </row>
    <row r="23" spans="1:16" s="87" customFormat="1" ht="63.25" customHeight="1" x14ac:dyDescent="0.3">
      <c r="A23" s="404" t="s">
        <v>1356</v>
      </c>
      <c r="B23" s="404" t="s">
        <v>2523</v>
      </c>
      <c r="C23" s="317" t="s">
        <v>805</v>
      </c>
      <c r="D23" s="317" t="s">
        <v>804</v>
      </c>
      <c r="E23" s="317" t="s">
        <v>1182</v>
      </c>
      <c r="F23" s="80" t="s">
        <v>2524</v>
      </c>
      <c r="G23" s="85" t="s">
        <v>324</v>
      </c>
      <c r="H23" s="86" t="s">
        <v>1359</v>
      </c>
      <c r="I23" s="86" t="s">
        <v>1216</v>
      </c>
      <c r="J23" s="86" t="s">
        <v>63</v>
      </c>
      <c r="K23" s="88" t="s">
        <v>63</v>
      </c>
      <c r="L23" s="404" t="s">
        <v>1360</v>
      </c>
      <c r="M23" s="404" t="s">
        <v>1361</v>
      </c>
      <c r="N23" s="404">
        <v>202</v>
      </c>
      <c r="O23" s="404" t="s">
        <v>1225</v>
      </c>
    </row>
    <row r="24" spans="1:16" s="87" customFormat="1" ht="12.1" x14ac:dyDescent="0.3">
      <c r="B24" s="404"/>
      <c r="C24" s="404"/>
      <c r="D24" s="404"/>
      <c r="E24" s="404"/>
      <c r="F24" s="77"/>
      <c r="G24" s="404"/>
      <c r="H24" s="404"/>
      <c r="I24" s="86"/>
      <c r="J24" s="404"/>
      <c r="K24" s="404"/>
      <c r="L24" s="404"/>
      <c r="M24" s="404"/>
      <c r="N24" s="404"/>
      <c r="O24" s="500"/>
      <c r="P24" s="501"/>
    </row>
    <row r="25" spans="1:16" s="87" customFormat="1" ht="12.1" x14ac:dyDescent="0.3">
      <c r="B25" s="404"/>
      <c r="C25" s="404"/>
      <c r="D25" s="404"/>
      <c r="E25" s="404"/>
      <c r="F25" s="77"/>
      <c r="G25" s="404"/>
      <c r="H25" s="404"/>
      <c r="I25" s="86"/>
      <c r="J25" s="404"/>
      <c r="K25" s="404"/>
      <c r="L25" s="404"/>
      <c r="M25" s="404"/>
      <c r="N25" s="404"/>
      <c r="O25" s="500"/>
      <c r="P25" s="501"/>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ET-GS001-SRPC-G1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ET-GS001</v>
      </c>
      <c r="F27" s="56" t="str" cm="1">
        <f t="array" ref="F27">IF($C27="","",INDEX('List of Test Cases'!C:C,MATCH(CONCATENATE($C27,$C$1),'List of Test Cases'!$Q:$Q,0),))</f>
        <v>ET-GS001-SRPC-G1</v>
      </c>
      <c r="G27" s="56" t="str" cm="1">
        <f t="array" aca="1" ref="G27" ca="1">IF($C27="","",INDEX('List of Test Cases'!G:G,MATCH(CONCATENATE($C27,$C$1),'List of Test Cases'!$Q:$Q,0),))</f>
        <v>Shipper - Switch Request Pending in CSS - Gas (Gaining) (5 Day(s))</v>
      </c>
      <c r="H27" s="56" t="str" cm="1">
        <f t="array" ref="H27">IF($C27="","",INDEX('List of Test Cases'!A:A,MATCH(CONCATENATE($C27,$C$1),'List of Test Cases'!$Q:$Q,0),))</f>
        <v>Shipper - Switch Request Pending Cancelled - GAIN</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ET-GS001-SRPC-G2</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ET-GS001</v>
      </c>
      <c r="F28" s="56" t="str" cm="1">
        <f t="array" ref="F28">IF($C28="","",INDEX('List of Test Cases'!C:C,MATCH(CONCATENATE($C28,$C$1),'List of Test Cases'!$Q:$Q,0),))</f>
        <v>ET-GS001-SRPC-G2</v>
      </c>
      <c r="G28" s="56" t="str" cm="1">
        <f t="array" aca="1" ref="G28" ca="1">IF($C28="","",INDEX('List of Test Cases'!G:G,MATCH(CONCATENATE($C28,$C$1),'List of Test Cases'!$Q:$Q,0),))</f>
        <v>Shipper - Switch Request Pending in CSS - Gas (Gaining) (OFAF, 5 Day(s))</v>
      </c>
      <c r="H28" s="56" t="str" cm="1">
        <f t="array" ref="H28">IF($C28="","",INDEX('List of Test Cases'!A:A,MATCH(CONCATENATE($C28,$C$1),'List of Test Cases'!$Q:$Q,0),))</f>
        <v>Shipper - Switch Request Pending Cancelled - GAIN</v>
      </c>
      <c r="I28" s="601"/>
      <c r="J28" s="601"/>
      <c r="K28" s="47"/>
      <c r="L28" s="47"/>
      <c r="M28" s="47"/>
      <c r="N28" s="47"/>
      <c r="O28" s="56"/>
      <c r="P28" s="56"/>
    </row>
    <row r="29" spans="1:16" s="55" customFormat="1" ht="13.85" x14ac:dyDescent="0.3">
      <c r="B29" s="602">
        <v>3</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G77" s="92"/>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row r="170" spans="7:7" ht="20.3" customHeight="1" x14ac:dyDescent="0.25">
      <c r="G170" s="92"/>
    </row>
    <row r="171" spans="7:7" ht="20.3" customHeight="1" x14ac:dyDescent="0.25">
      <c r="G171" s="92"/>
    </row>
    <row r="172" spans="7:7" ht="20.3" customHeight="1" x14ac:dyDescent="0.25">
      <c r="G172" s="92"/>
    </row>
    <row r="173" spans="7:7" ht="20.3" customHeight="1" x14ac:dyDescent="0.25">
      <c r="G173" s="92"/>
    </row>
  </sheetData>
  <autoFilter ref="B13:P13" xr:uid="{31DDB097-E000-4B7E-9A5D-4009C8C06E3B}"/>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C268F95-9536-4A13-B154-7A385C74D817}">
          <x14:formula1>
            <xm:f>'C:\Users\KrantiNaik\Library\Containers\com.microsoft.Excel\Data\Documents\4360A61E\[SIT Test Scenarios Master List v0.16.xlsx]Priority'!#REF!</xm:f>
          </x14:formula1>
          <xm:sqref>H26:I26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C93AB-EF15-45C3-857F-2BF527ED948B}">
  <dimension ref="A1:P162"/>
  <sheetViews>
    <sheetView showGridLines="0" showRuler="0" zoomScaleNormal="100" zoomScalePageLayoutView="98" workbookViewId="0">
      <pane xSplit="7" topLeftCell="H1" activePane="topRight" state="frozen"/>
      <selection pane="topRight" sqref="A1:A1048576"/>
    </sheetView>
  </sheetViews>
  <sheetFormatPr defaultColWidth="10.5546875" defaultRowHeight="20.3" customHeight="1" x14ac:dyDescent="0.25"/>
  <cols>
    <col min="1" max="1" width="0" style="71" hidden="1" customWidth="1"/>
    <col min="2" max="2" width="18.44140625" style="71" customWidth="1"/>
    <col min="3" max="3" width="36.44140625" style="71" customWidth="1"/>
    <col min="4" max="4" width="13.5546875" style="71" bestFit="1" customWidth="1"/>
    <col min="5" max="5" width="12" style="71" bestFit="1" customWidth="1"/>
    <col min="6" max="6" width="17.5546875" style="71" bestFit="1" customWidth="1"/>
    <col min="7" max="7" width="54.6640625" style="71" customWidth="1"/>
    <col min="8" max="8" width="21" style="71" bestFit="1" customWidth="1"/>
    <col min="9" max="9" width="40.44140625" style="71" customWidth="1"/>
    <col min="10" max="10" width="40.109375" style="71" customWidth="1"/>
    <col min="11" max="11" width="22.109375" style="71" bestFit="1" customWidth="1"/>
    <col min="12" max="12" width="23.33203125" style="71" bestFit="1" customWidth="1"/>
    <col min="13" max="13" width="22.33203125" style="71" bestFit="1" customWidth="1"/>
    <col min="14" max="14" width="35.44140625" style="71" bestFit="1" customWidth="1"/>
    <col min="15" max="15" width="25.33203125" style="71" customWidth="1"/>
    <col min="16" max="16" width="52.6640625" style="71" customWidth="1"/>
    <col min="17" max="16384" width="10.5546875" style="71"/>
  </cols>
  <sheetData>
    <row r="1" spans="1:16" ht="39.049999999999997" customHeight="1" x14ac:dyDescent="0.25">
      <c r="B1" s="675" t="s">
        <v>388</v>
      </c>
      <c r="C1" s="68" t="s">
        <v>1130</v>
      </c>
      <c r="D1" s="69"/>
      <c r="E1" s="69"/>
      <c r="F1" s="70"/>
      <c r="G1" s="69"/>
      <c r="H1" s="69"/>
      <c r="I1" s="69"/>
      <c r="J1" s="69"/>
      <c r="K1" s="69"/>
      <c r="L1" s="69"/>
      <c r="M1" s="69"/>
      <c r="N1" s="69"/>
      <c r="O1" s="348"/>
      <c r="P1" s="345"/>
    </row>
    <row r="2" spans="1:16" ht="14.4" x14ac:dyDescent="0.25">
      <c r="B2" s="646" t="s">
        <v>390</v>
      </c>
      <c r="C2" s="1238" t="s">
        <v>2549</v>
      </c>
      <c r="D2" s="1239"/>
      <c r="E2" s="1239"/>
      <c r="F2" s="1239"/>
      <c r="G2" s="1240"/>
      <c r="H2" s="68"/>
      <c r="I2" s="68"/>
      <c r="J2" s="68"/>
      <c r="K2" s="68"/>
      <c r="L2" s="68"/>
      <c r="M2" s="68"/>
      <c r="N2" s="68"/>
      <c r="O2" s="348"/>
      <c r="P2" s="345"/>
    </row>
    <row r="3" spans="1:16" ht="12.1" x14ac:dyDescent="0.25">
      <c r="B3" s="1309" t="s">
        <v>392</v>
      </c>
      <c r="C3" s="1241" t="s">
        <v>2520</v>
      </c>
      <c r="D3" s="1242"/>
      <c r="E3" s="1242"/>
      <c r="F3" s="1242"/>
      <c r="G3" s="1243"/>
      <c r="H3" s="668"/>
      <c r="I3" s="668"/>
      <c r="J3" s="668"/>
      <c r="K3" s="668"/>
      <c r="L3" s="668"/>
      <c r="M3" s="668"/>
      <c r="N3" s="668"/>
      <c r="O3" s="349"/>
      <c r="P3" s="342"/>
    </row>
    <row r="4" spans="1:16" ht="12.1" x14ac:dyDescent="0.25">
      <c r="B4" s="1309"/>
      <c r="C4" s="1244"/>
      <c r="D4" s="1245"/>
      <c r="E4" s="1245"/>
      <c r="F4" s="1245"/>
      <c r="G4" s="1246"/>
      <c r="H4" s="668"/>
      <c r="I4" s="668"/>
      <c r="J4" s="668"/>
      <c r="K4" s="668"/>
      <c r="L4" s="668"/>
      <c r="M4" s="668"/>
      <c r="N4" s="668"/>
      <c r="P4" s="343"/>
    </row>
    <row r="5" spans="1:16" ht="12.1" x14ac:dyDescent="0.25">
      <c r="B5" s="1309"/>
      <c r="C5" s="1244"/>
      <c r="D5" s="1245"/>
      <c r="E5" s="1245"/>
      <c r="F5" s="1245"/>
      <c r="G5" s="1246"/>
      <c r="H5" s="668"/>
      <c r="I5" s="668"/>
      <c r="J5" s="668"/>
      <c r="K5" s="668"/>
      <c r="L5" s="668"/>
      <c r="M5" s="668"/>
      <c r="N5" s="668"/>
      <c r="P5" s="343"/>
    </row>
    <row r="6" spans="1:16" ht="12.1" x14ac:dyDescent="0.25">
      <c r="B6" s="1309"/>
      <c r="C6" s="1244"/>
      <c r="D6" s="1245"/>
      <c r="E6" s="1245"/>
      <c r="F6" s="1245"/>
      <c r="G6" s="1246"/>
      <c r="H6" s="668"/>
      <c r="I6" s="668"/>
      <c r="J6" s="668"/>
      <c r="K6" s="668"/>
      <c r="L6" s="668"/>
      <c r="M6" s="668"/>
      <c r="N6" s="668"/>
      <c r="P6" s="343"/>
    </row>
    <row r="7" spans="1:16" ht="12.1" x14ac:dyDescent="0.25">
      <c r="B7" s="1309"/>
      <c r="C7" s="1247"/>
      <c r="D7" s="1248"/>
      <c r="E7" s="1248"/>
      <c r="F7" s="1248"/>
      <c r="G7" s="1249"/>
      <c r="H7" s="68"/>
      <c r="I7" s="68"/>
      <c r="J7" s="68"/>
      <c r="K7" s="68"/>
      <c r="L7" s="68"/>
      <c r="M7" s="68"/>
      <c r="N7" s="68"/>
      <c r="O7" s="350"/>
      <c r="P7" s="344"/>
    </row>
    <row r="8" spans="1:16" ht="14.4" x14ac:dyDescent="0.25">
      <c r="B8" s="646" t="s">
        <v>394</v>
      </c>
      <c r="C8" s="1238" t="s">
        <v>737</v>
      </c>
      <c r="D8" s="1239"/>
      <c r="E8" s="1239"/>
      <c r="F8" s="1239"/>
      <c r="G8" s="1240"/>
      <c r="H8" s="68"/>
      <c r="I8" s="68"/>
      <c r="J8" s="68"/>
      <c r="K8" s="68"/>
      <c r="L8" s="68"/>
      <c r="M8" s="68"/>
      <c r="N8" s="68"/>
      <c r="O8" s="348"/>
      <c r="P8" s="345"/>
    </row>
    <row r="9" spans="1:16" ht="14.4" x14ac:dyDescent="0.25">
      <c r="B9" s="646" t="s">
        <v>396</v>
      </c>
      <c r="C9" s="1238" t="s">
        <v>2462</v>
      </c>
      <c r="D9" s="1239"/>
      <c r="E9" s="1239"/>
      <c r="F9" s="1239"/>
      <c r="G9" s="1240"/>
      <c r="H9" s="68"/>
      <c r="I9" s="68"/>
      <c r="J9" s="515"/>
      <c r="K9" s="515"/>
      <c r="L9" s="515"/>
      <c r="M9" s="515"/>
      <c r="N9" s="515"/>
      <c r="O9" s="348"/>
      <c r="P9" s="345"/>
    </row>
    <row r="10" spans="1:16" ht="46.55" hidden="1" customHeight="1" x14ac:dyDescent="0.25">
      <c r="B10" s="646" t="s">
        <v>445</v>
      </c>
      <c r="C10" s="1238" t="s">
        <v>477</v>
      </c>
      <c r="D10" s="1239"/>
      <c r="E10" s="1239"/>
      <c r="F10" s="1239"/>
      <c r="G10" s="1240"/>
      <c r="H10" s="511" t="e">
        <f t="array" ref="H10">_xlfn.TEXTJOIN(", ",TRUE,IF((E14:E100="Y")*(B24:B100&lt;&gt;""),B24:B100,""))</f>
        <v>#N/A</v>
      </c>
      <c r="I10" s="68"/>
      <c r="J10" s="68"/>
      <c r="K10" s="68"/>
      <c r="L10" s="68"/>
      <c r="M10" s="68"/>
      <c r="N10" s="68"/>
      <c r="O10" s="348"/>
      <c r="P10" s="345"/>
    </row>
    <row r="11" spans="1:16" ht="14.4" x14ac:dyDescent="0.25">
      <c r="B11" s="646" t="s">
        <v>398</v>
      </c>
      <c r="C11" s="1238" t="s">
        <v>63</v>
      </c>
      <c r="D11" s="1239"/>
      <c r="E11" s="1239"/>
      <c r="F11" s="1239"/>
      <c r="G11" s="1240"/>
      <c r="H11" s="68"/>
      <c r="I11" s="68"/>
      <c r="J11" s="68"/>
      <c r="K11" s="68"/>
      <c r="L11" s="68"/>
      <c r="M11" s="68"/>
      <c r="N11" s="68"/>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1.2" customHeight="1"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2098</v>
      </c>
      <c r="O13" s="269" t="s">
        <v>322</v>
      </c>
    </row>
    <row r="14" spans="1:16" s="79" customFormat="1" ht="121" x14ac:dyDescent="0.3">
      <c r="A14" s="404" t="s">
        <v>1180</v>
      </c>
      <c r="B14" s="404" t="s">
        <v>1181</v>
      </c>
      <c r="C14" s="317" t="s">
        <v>804</v>
      </c>
      <c r="D14" s="317" t="s">
        <v>804</v>
      </c>
      <c r="E14" s="317" t="s">
        <v>1207</v>
      </c>
      <c r="F14" s="404" t="s">
        <v>1395</v>
      </c>
      <c r="G14" s="77" t="s">
        <v>1184</v>
      </c>
      <c r="H14" s="404" t="s">
        <v>1327</v>
      </c>
      <c r="I14" s="404" t="s">
        <v>1186</v>
      </c>
      <c r="J14" s="31" t="s">
        <v>1187</v>
      </c>
      <c r="K14" s="404" t="s">
        <v>1188</v>
      </c>
      <c r="L14" s="78" t="s">
        <v>63</v>
      </c>
      <c r="M14" s="78" t="s">
        <v>63</v>
      </c>
      <c r="N14" s="78">
        <v>202</v>
      </c>
      <c r="O14" s="83" t="s">
        <v>1396</v>
      </c>
    </row>
    <row r="15" spans="1:16" s="76" customFormat="1" ht="302.39999999999998" x14ac:dyDescent="0.3">
      <c r="A15" s="80" t="s">
        <v>1328</v>
      </c>
      <c r="B15" s="81" t="s">
        <v>2526</v>
      </c>
      <c r="C15" s="317" t="s">
        <v>805</v>
      </c>
      <c r="D15" s="317" t="s">
        <v>804</v>
      </c>
      <c r="E15" s="317" t="s">
        <v>1207</v>
      </c>
      <c r="F15" s="80" t="s">
        <v>2550</v>
      </c>
      <c r="G15" s="81" t="s">
        <v>324</v>
      </c>
      <c r="H15" s="81" t="s">
        <v>1192</v>
      </c>
      <c r="I15" s="82" t="s">
        <v>1331</v>
      </c>
      <c r="J15" s="83" t="s">
        <v>63</v>
      </c>
      <c r="K15" s="83" t="s">
        <v>63</v>
      </c>
      <c r="L15" s="404" t="s">
        <v>1332</v>
      </c>
      <c r="M15" s="84" t="s">
        <v>1333</v>
      </c>
      <c r="N15" s="78">
        <v>202</v>
      </c>
      <c r="O15" s="47"/>
    </row>
    <row r="16" spans="1:16" s="87" customFormat="1" ht="91.45" customHeight="1" x14ac:dyDescent="0.3">
      <c r="A16" s="404" t="s">
        <v>1334</v>
      </c>
      <c r="B16" s="404" t="s">
        <v>2508</v>
      </c>
      <c r="C16" s="317" t="s">
        <v>805</v>
      </c>
      <c r="D16" s="317" t="s">
        <v>804</v>
      </c>
      <c r="E16" s="317" t="s">
        <v>1182</v>
      </c>
      <c r="F16" s="80" t="s">
        <v>1398</v>
      </c>
      <c r="G16" s="85" t="s">
        <v>1184</v>
      </c>
      <c r="H16" s="86" t="s">
        <v>1337</v>
      </c>
      <c r="I16" s="86" t="s">
        <v>1229</v>
      </c>
      <c r="J16" s="86" t="s">
        <v>63</v>
      </c>
      <c r="K16" s="87" t="s">
        <v>63</v>
      </c>
      <c r="L16" s="404" t="s">
        <v>63</v>
      </c>
      <c r="M16" s="404" t="s">
        <v>63</v>
      </c>
      <c r="N16" s="78">
        <v>202</v>
      </c>
      <c r="O16" s="404" t="s">
        <v>1225</v>
      </c>
    </row>
    <row r="17" spans="1:16" s="87" customFormat="1" ht="77.5" customHeight="1" x14ac:dyDescent="0.3">
      <c r="A17" s="404" t="s">
        <v>1334</v>
      </c>
      <c r="B17" s="404" t="s">
        <v>2469</v>
      </c>
      <c r="C17" s="317" t="s">
        <v>805</v>
      </c>
      <c r="D17" s="317" t="s">
        <v>804</v>
      </c>
      <c r="E17" s="317" t="s">
        <v>1182</v>
      </c>
      <c r="F17" s="278" t="s">
        <v>1399</v>
      </c>
      <c r="G17" s="77" t="s">
        <v>336</v>
      </c>
      <c r="H17" s="404" t="s">
        <v>63</v>
      </c>
      <c r="I17" s="86" t="s">
        <v>1229</v>
      </c>
      <c r="J17" s="86" t="s">
        <v>63</v>
      </c>
      <c r="K17" s="88" t="s">
        <v>63</v>
      </c>
      <c r="L17" s="88" t="s">
        <v>63</v>
      </c>
      <c r="M17" s="404" t="s">
        <v>63</v>
      </c>
      <c r="N17" s="404">
        <v>202</v>
      </c>
      <c r="O17" s="404" t="s">
        <v>1225</v>
      </c>
    </row>
    <row r="18" spans="1:16" s="87" customFormat="1" ht="121" x14ac:dyDescent="0.3">
      <c r="A18" s="404" t="s">
        <v>1334</v>
      </c>
      <c r="B18" s="404" t="s">
        <v>2521</v>
      </c>
      <c r="C18" s="317" t="s">
        <v>804</v>
      </c>
      <c r="D18" s="317" t="s">
        <v>804</v>
      </c>
      <c r="E18" s="317" t="s">
        <v>1207</v>
      </c>
      <c r="F18" s="80" t="s">
        <v>1401</v>
      </c>
      <c r="G18" s="77" t="s">
        <v>338</v>
      </c>
      <c r="H18" s="404" t="s">
        <v>1234</v>
      </c>
      <c r="I18" s="86" t="s">
        <v>1229</v>
      </c>
      <c r="J18" s="86" t="s">
        <v>63</v>
      </c>
      <c r="K18" s="88" t="s">
        <v>63</v>
      </c>
      <c r="L18" s="88" t="s">
        <v>63</v>
      </c>
      <c r="M18" s="404" t="s">
        <v>63</v>
      </c>
      <c r="N18" s="404">
        <v>202</v>
      </c>
      <c r="O18" s="404"/>
    </row>
    <row r="19" spans="1:16" s="695" customFormat="1" ht="75.900000000000006" customHeight="1" x14ac:dyDescent="0.3">
      <c r="A19" s="690" t="s">
        <v>1342</v>
      </c>
      <c r="B19" s="690" t="s">
        <v>1343</v>
      </c>
      <c r="C19" s="691" t="s">
        <v>805</v>
      </c>
      <c r="D19" s="691" t="s">
        <v>805</v>
      </c>
      <c r="E19" s="691" t="s">
        <v>1207</v>
      </c>
      <c r="F19" s="692" t="s">
        <v>1344</v>
      </c>
      <c r="G19" s="693" t="s">
        <v>326</v>
      </c>
      <c r="H19" s="690" t="s">
        <v>63</v>
      </c>
      <c r="I19" s="690" t="s">
        <v>1345</v>
      </c>
      <c r="J19" s="694" t="s">
        <v>63</v>
      </c>
      <c r="K19" s="690" t="s">
        <v>63</v>
      </c>
      <c r="L19" s="690" t="s">
        <v>63</v>
      </c>
      <c r="M19" s="690" t="s">
        <v>63</v>
      </c>
      <c r="N19" s="690">
        <v>202</v>
      </c>
      <c r="O19" s="690" t="s">
        <v>1239</v>
      </c>
    </row>
    <row r="20" spans="1:16" s="695" customFormat="1" ht="58.5" customHeight="1" x14ac:dyDescent="0.3">
      <c r="A20" s="690" t="s">
        <v>1342</v>
      </c>
      <c r="B20" s="690" t="s">
        <v>1347</v>
      </c>
      <c r="C20" s="691" t="s">
        <v>805</v>
      </c>
      <c r="D20" s="691" t="s">
        <v>805</v>
      </c>
      <c r="E20" s="691" t="s">
        <v>1207</v>
      </c>
      <c r="F20" s="692" t="s">
        <v>1348</v>
      </c>
      <c r="G20" s="839" t="s">
        <v>328</v>
      </c>
      <c r="H20" s="690" t="s">
        <v>63</v>
      </c>
      <c r="I20" s="690" t="s">
        <v>1345</v>
      </c>
      <c r="J20" s="694" t="s">
        <v>63</v>
      </c>
      <c r="K20" s="690" t="s">
        <v>63</v>
      </c>
      <c r="L20" s="694" t="s">
        <v>63</v>
      </c>
      <c r="M20" s="690" t="s">
        <v>63</v>
      </c>
      <c r="N20" s="716">
        <v>202</v>
      </c>
      <c r="O20" s="683"/>
    </row>
    <row r="21" spans="1:16" s="695" customFormat="1" ht="63.25" customHeight="1" x14ac:dyDescent="0.3">
      <c r="A21" s="690" t="s">
        <v>1342</v>
      </c>
      <c r="B21" s="690" t="s">
        <v>1349</v>
      </c>
      <c r="C21" s="691" t="s">
        <v>805</v>
      </c>
      <c r="D21" s="691" t="s">
        <v>805</v>
      </c>
      <c r="E21" s="691" t="s">
        <v>1207</v>
      </c>
      <c r="F21" s="692" t="s">
        <v>1350</v>
      </c>
      <c r="G21" s="693" t="s">
        <v>798</v>
      </c>
      <c r="H21" s="690" t="s">
        <v>63</v>
      </c>
      <c r="I21" s="690" t="s">
        <v>1351</v>
      </c>
      <c r="J21" s="694" t="s">
        <v>63</v>
      </c>
      <c r="K21" s="690" t="s">
        <v>63</v>
      </c>
      <c r="L21" s="694" t="s">
        <v>63</v>
      </c>
      <c r="M21" s="690" t="s">
        <v>63</v>
      </c>
      <c r="N21" s="690">
        <v>202</v>
      </c>
      <c r="O21" s="690" t="s">
        <v>1239</v>
      </c>
    </row>
    <row r="22" spans="1:16" s="695" customFormat="1" ht="63.25" customHeight="1" x14ac:dyDescent="0.3">
      <c r="A22" s="696">
        <v>2.2999999999999998</v>
      </c>
      <c r="B22" s="697" t="s">
        <v>2522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716"/>
    </row>
    <row r="23" spans="1:16" s="87" customFormat="1" ht="63.25" customHeight="1" x14ac:dyDescent="0.3">
      <c r="A23" s="404" t="s">
        <v>1356</v>
      </c>
      <c r="B23" s="404" t="s">
        <v>2523</v>
      </c>
      <c r="C23" s="317" t="s">
        <v>805</v>
      </c>
      <c r="D23" s="317" t="s">
        <v>804</v>
      </c>
      <c r="E23" s="317" t="s">
        <v>1207</v>
      </c>
      <c r="F23" s="80" t="s">
        <v>2551</v>
      </c>
      <c r="G23" s="85" t="s">
        <v>324</v>
      </c>
      <c r="H23" s="86" t="s">
        <v>1359</v>
      </c>
      <c r="I23" s="86" t="s">
        <v>1216</v>
      </c>
      <c r="J23" s="86" t="s">
        <v>63</v>
      </c>
      <c r="K23" s="88" t="s">
        <v>63</v>
      </c>
      <c r="L23" s="404" t="s">
        <v>1360</v>
      </c>
      <c r="M23" s="404" t="s">
        <v>1361</v>
      </c>
      <c r="N23" s="404">
        <v>202</v>
      </c>
      <c r="O23" s="404" t="s">
        <v>1225</v>
      </c>
    </row>
    <row r="24" spans="1:16" s="87" customFormat="1" ht="12.1" x14ac:dyDescent="0.3">
      <c r="B24" s="404"/>
      <c r="C24" s="404"/>
      <c r="D24" s="404"/>
      <c r="E24" s="404"/>
      <c r="F24" s="77"/>
      <c r="G24" s="404"/>
      <c r="H24" s="404"/>
      <c r="I24" s="86"/>
      <c r="J24" s="404"/>
      <c r="K24" s="404"/>
      <c r="L24" s="404"/>
      <c r="M24" s="404"/>
      <c r="N24" s="404"/>
      <c r="O24" s="500"/>
      <c r="P24" s="501"/>
    </row>
    <row r="25" spans="1:16" ht="20.3" customHeight="1" x14ac:dyDescent="0.25">
      <c r="B25" s="326"/>
      <c r="C25" s="327"/>
      <c r="D25" s="327"/>
      <c r="E25" s="328"/>
      <c r="F25" s="404"/>
      <c r="G25" s="75"/>
      <c r="H25" s="75"/>
      <c r="I25" s="75"/>
      <c r="J25" s="75"/>
      <c r="K25" s="75"/>
      <c r="L25" s="75"/>
      <c r="M25" s="75"/>
      <c r="N25" s="75"/>
      <c r="O25" s="351"/>
      <c r="P25" s="345"/>
    </row>
    <row r="26" spans="1:16" s="55" customFormat="1" ht="28.8" x14ac:dyDescent="0.3">
      <c r="B26" s="330" t="s">
        <v>431</v>
      </c>
      <c r="C26" s="269" t="s">
        <v>433</v>
      </c>
      <c r="D26" s="330" t="s">
        <v>435</v>
      </c>
      <c r="E26" s="598" t="s">
        <v>1201</v>
      </c>
      <c r="F26" s="597" t="s">
        <v>437</v>
      </c>
      <c r="G26" s="596" t="s">
        <v>368</v>
      </c>
      <c r="H26" s="598" t="s">
        <v>360</v>
      </c>
      <c r="I26" s="330"/>
      <c r="J26" s="330"/>
      <c r="K26" s="269"/>
      <c r="L26" s="58"/>
      <c r="M26" s="58"/>
      <c r="N26" s="58"/>
      <c r="O26" s="604"/>
      <c r="P26" s="604"/>
    </row>
    <row r="27" spans="1:16" s="54" customFormat="1" ht="24.2" x14ac:dyDescent="0.3">
      <c r="B27" s="599">
        <v>1</v>
      </c>
      <c r="C27" s="325" t="str" cm="1">
        <f t="array" ref="C27">IFERROR(INDEX('List of Test Cases'!C:C,SMALL(IF('List of Test Cases'!E:E=$C$1,ROW('List of Test Cases'!E:E) - ROW(INDEX('List of Test Cases'!E:E,1,1))+1),B27)),"")</f>
        <v>ET-GS001-SRPC-L1</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ET-GS001</v>
      </c>
      <c r="F27" s="56" t="str" cm="1">
        <f t="array" ref="F27">IF($C27="","",INDEX('List of Test Cases'!C:C,MATCH(CONCATENATE($C27,$C$1),'List of Test Cases'!$Q:$Q,0),))</f>
        <v>ET-GS001-SRPC-L1</v>
      </c>
      <c r="G27" s="56" t="str" cm="1">
        <f t="array" aca="1" ref="G27" ca="1">IF($C27="","",INDEX('List of Test Cases'!G:G,MATCH(CONCATENATE($C27,$C$1),'List of Test Cases'!$Q:$Q,0),))</f>
        <v>Shipper - Switch Request Pending in CSS - Gas (Losing) (5 Day(s))</v>
      </c>
      <c r="H27" s="56" t="str" cm="1">
        <f t="array" ref="H27">IF($C27="","",INDEX('List of Test Cases'!A:A,MATCH(CONCATENATE($C27,$C$1),'List of Test Cases'!$Q:$Q,0),))</f>
        <v>Shipper - Switch Request Pending Cancelled - LOSE</v>
      </c>
      <c r="I27" s="601"/>
      <c r="J27" s="601"/>
      <c r="K27" s="47"/>
      <c r="L27" s="47"/>
      <c r="M27" s="47"/>
      <c r="N27" s="47"/>
      <c r="O27" s="56"/>
      <c r="P27" s="56"/>
    </row>
    <row r="28" spans="1:16" s="55" customFormat="1" ht="24.2" x14ac:dyDescent="0.3">
      <c r="B28" s="602">
        <v>2</v>
      </c>
      <c r="C28" s="325" t="str" cm="1">
        <f t="array" ref="C28">IFERROR(INDEX('List of Test Cases'!C:C,SMALL(IF('List of Test Cases'!E:E=$C$1,ROW('List of Test Cases'!E:E) - ROW(INDEX('List of Test Cases'!E:E,1,1))+1),B28)),"")</f>
        <v>ET-GS001-SRPC-L5</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ET-GS001</v>
      </c>
      <c r="F28" s="56" t="str" cm="1">
        <f t="array" ref="F28">IF($C28="","",INDEX('List of Test Cases'!C:C,MATCH(CONCATENATE($C28,$C$1),'List of Test Cases'!$Q:$Q,0),))</f>
        <v>ET-GS001-SRPC-L5</v>
      </c>
      <c r="G28" s="56" t="str" cm="1">
        <f t="array" aca="1" ref="G28" ca="1">IF($C28="","",INDEX('List of Test Cases'!G:G,MATCH(CONCATENATE($C28,$C$1),'List of Test Cases'!$Q:$Q,0),))</f>
        <v>Shipper - Switch Request Pending in CSS - Gas (Losing) (OFAF, 5 Day(s))</v>
      </c>
      <c r="H28" s="56" t="str" cm="1">
        <f t="array" ref="H28">IF($C28="","",INDEX('List of Test Cases'!A:A,MATCH(CONCATENATE($C28,$C$1),'List of Test Cases'!$Q:$Q,0),))</f>
        <v>Shipper - Switch Request Pending Cancelled - LOSE</v>
      </c>
      <c r="I28" s="601"/>
      <c r="J28" s="601"/>
      <c r="K28" s="47"/>
      <c r="L28" s="47"/>
      <c r="M28" s="47"/>
      <c r="N28" s="47"/>
      <c r="O28" s="56"/>
      <c r="P28" s="56"/>
    </row>
    <row r="29" spans="1:16" s="55" customFormat="1" ht="13.85" x14ac:dyDescent="0.3">
      <c r="B29" s="602">
        <v>3</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42" customFormat="1" ht="13.85" x14ac:dyDescent="0.25">
      <c r="B30" s="603">
        <v>4</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5</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6</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7</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8</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9</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10</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11</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12</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13</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14</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15</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16</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17</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18</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19</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20</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21</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22</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23</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24</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25</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26</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27</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28</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29</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30</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ht="12.1" x14ac:dyDescent="0.25">
      <c r="B57" s="603">
        <v>31</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ht="12.1" x14ac:dyDescent="0.25">
      <c r="B58" s="603">
        <v>32</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ht="12.1" x14ac:dyDescent="0.25">
      <c r="B59" s="603">
        <v>33</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ht="12.1" x14ac:dyDescent="0.25">
      <c r="B60" s="603">
        <v>34</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ht="12.1" x14ac:dyDescent="0.25">
      <c r="B61" s="603">
        <v>35</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36</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37</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38</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39</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40</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41</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42</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43</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44</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45</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46</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47</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48</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49</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50</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20.3" customHeight="1" x14ac:dyDescent="0.25">
      <c r="G77" s="92"/>
    </row>
    <row r="78" spans="2:16" ht="20.3" customHeight="1" x14ac:dyDescent="0.25">
      <c r="G78" s="92"/>
    </row>
    <row r="79" spans="2:16" ht="20.3" customHeight="1" x14ac:dyDescent="0.25">
      <c r="G79" s="92"/>
    </row>
    <row r="80" spans="2:16" ht="20.3" customHeight="1" x14ac:dyDescent="0.25">
      <c r="G80" s="92"/>
    </row>
    <row r="81" spans="7:7" ht="20.3" customHeight="1" x14ac:dyDescent="0.25">
      <c r="G81" s="92"/>
    </row>
    <row r="82" spans="7:7" ht="20.3" customHeight="1" x14ac:dyDescent="0.25">
      <c r="G82" s="92"/>
    </row>
    <row r="83" spans="7:7" ht="20.3" customHeight="1" x14ac:dyDescent="0.25">
      <c r="G83" s="92"/>
    </row>
    <row r="84" spans="7:7" ht="20.3" customHeight="1" x14ac:dyDescent="0.25">
      <c r="G84" s="92"/>
    </row>
    <row r="85" spans="7:7" ht="20.3" customHeight="1" x14ac:dyDescent="0.25">
      <c r="G85" s="92"/>
    </row>
    <row r="86" spans="7:7" ht="20.3" customHeight="1" x14ac:dyDescent="0.25">
      <c r="G86" s="92"/>
    </row>
    <row r="87" spans="7:7" ht="20.3" customHeight="1" x14ac:dyDescent="0.25">
      <c r="G87" s="92"/>
    </row>
    <row r="88" spans="7:7" ht="20.3" customHeight="1" x14ac:dyDescent="0.25">
      <c r="G88" s="92"/>
    </row>
    <row r="89" spans="7:7" ht="20.3" customHeight="1" x14ac:dyDescent="0.25">
      <c r="G89" s="92"/>
    </row>
    <row r="90" spans="7:7" ht="20.3" customHeight="1" x14ac:dyDescent="0.25">
      <c r="G90" s="92"/>
    </row>
    <row r="91" spans="7:7" ht="20.3" customHeight="1" x14ac:dyDescent="0.25">
      <c r="G91" s="92"/>
    </row>
    <row r="92" spans="7:7" ht="20.3" customHeight="1" x14ac:dyDescent="0.25">
      <c r="G92" s="92"/>
    </row>
    <row r="93" spans="7:7" ht="20.3" customHeight="1" x14ac:dyDescent="0.25">
      <c r="G93" s="92"/>
    </row>
    <row r="94" spans="7:7" ht="20.3" customHeight="1" x14ac:dyDescent="0.25">
      <c r="G94" s="92"/>
    </row>
    <row r="95" spans="7:7" ht="20.3" customHeight="1" x14ac:dyDescent="0.25">
      <c r="G95" s="92"/>
    </row>
    <row r="96" spans="7:7"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sheetData>
  <autoFilter ref="B13:P13" xr:uid="{B5E04BDB-C7C6-4D6E-9694-8DA8B666F4FE}"/>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85104F0-C557-4CB1-9F78-5A5973CD0D9B}">
          <x14:formula1>
            <xm:f>'C:\Users\KrantiNaik\Library\Containers\com.microsoft.Excel\Data\Documents\4360A61E\[SIT Test Scenarios Master List v0.16.xlsx]Priority'!#REF!</xm:f>
          </x14:formula1>
          <xm:sqref>H26:I26</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E437-A993-49E5-9E54-66E825CCD8F6}">
  <dimension ref="A1:R168"/>
  <sheetViews>
    <sheetView showGridLines="0" showRuler="0" zoomScale="98" zoomScaleNormal="98" zoomScalePageLayoutView="98" workbookViewId="0">
      <pane xSplit="7" topLeftCell="H1" activePane="topRight" state="frozen"/>
      <selection pane="topRight" sqref="A1:A1048576"/>
    </sheetView>
  </sheetViews>
  <sheetFormatPr defaultColWidth="10.5546875" defaultRowHeight="20.3" customHeight="1" x14ac:dyDescent="0.25"/>
  <cols>
    <col min="1" max="1" width="0" style="42" hidden="1" customWidth="1"/>
    <col min="2" max="2" width="18.6640625" style="42" customWidth="1"/>
    <col min="3" max="3" width="33.5546875" style="42" customWidth="1"/>
    <col min="4" max="4" width="13.6640625" style="42" bestFit="1" customWidth="1"/>
    <col min="5" max="5" width="12" style="42" bestFit="1" customWidth="1"/>
    <col min="6" max="6" width="19.88671875" style="42" bestFit="1" customWidth="1"/>
    <col min="7" max="7" width="43.109375" style="42" customWidth="1"/>
    <col min="8" max="8" width="21" style="42" bestFit="1" customWidth="1"/>
    <col min="9" max="9" width="27.44140625" style="42" customWidth="1"/>
    <col min="10" max="10" width="34.88671875" style="42" customWidth="1"/>
    <col min="11" max="11" width="28.88671875" style="42" customWidth="1"/>
    <col min="12" max="12" width="51.88671875" style="42" customWidth="1"/>
    <col min="13" max="13" width="26.109375" style="42" customWidth="1"/>
    <col min="14" max="14" width="35.44140625" style="42" bestFit="1" customWidth="1"/>
    <col min="15" max="15" width="28.33203125" style="42" customWidth="1"/>
    <col min="16" max="16" width="44.5546875" style="42" customWidth="1"/>
    <col min="17" max="16384" width="10.5546875" style="42"/>
  </cols>
  <sheetData>
    <row r="1" spans="1:17" ht="39.049999999999997" customHeight="1" x14ac:dyDescent="0.25">
      <c r="B1" s="646" t="s">
        <v>388</v>
      </c>
      <c r="C1" s="41" t="s">
        <v>1126</v>
      </c>
      <c r="D1" s="347"/>
      <c r="E1" s="23"/>
      <c r="F1" s="23"/>
      <c r="G1" s="23"/>
      <c r="H1" s="23"/>
      <c r="I1" s="23"/>
      <c r="J1" s="23"/>
      <c r="K1" s="23"/>
      <c r="L1" s="23"/>
      <c r="M1" s="23"/>
      <c r="N1" s="23"/>
      <c r="O1" s="363"/>
      <c r="P1" s="364"/>
    </row>
    <row r="2" spans="1:17" ht="14.4" x14ac:dyDescent="0.25">
      <c r="B2" s="646" t="s">
        <v>390</v>
      </c>
      <c r="C2" s="1224" t="s">
        <v>2552</v>
      </c>
      <c r="D2" s="1225"/>
      <c r="E2" s="1226"/>
      <c r="F2" s="1226"/>
      <c r="G2" s="1226"/>
      <c r="H2" s="1226"/>
      <c r="I2" s="1226"/>
      <c r="J2" s="1226"/>
      <c r="K2" s="1226"/>
      <c r="L2" s="1226"/>
      <c r="M2" s="1226"/>
      <c r="N2" s="1226"/>
      <c r="O2" s="363"/>
      <c r="P2" s="364"/>
    </row>
    <row r="3" spans="1:17" ht="14.25" customHeight="1" x14ac:dyDescent="0.25">
      <c r="B3" s="1309" t="s">
        <v>392</v>
      </c>
      <c r="C3" s="1227" t="s">
        <v>1203</v>
      </c>
      <c r="D3" s="1228"/>
      <c r="E3" s="1228"/>
      <c r="F3" s="1228"/>
      <c r="G3" s="1228"/>
      <c r="H3" s="506"/>
      <c r="I3" s="506"/>
      <c r="J3" s="506"/>
      <c r="K3" s="506"/>
      <c r="L3" s="506"/>
      <c r="M3" s="506"/>
      <c r="N3" s="506"/>
      <c r="O3" s="365"/>
      <c r="P3" s="366"/>
    </row>
    <row r="4" spans="1:17" ht="14.25" customHeight="1" x14ac:dyDescent="0.25">
      <c r="B4" s="1310"/>
      <c r="C4" s="1229"/>
      <c r="D4" s="1230"/>
      <c r="E4" s="1230"/>
      <c r="F4" s="1230"/>
      <c r="G4" s="1230"/>
      <c r="H4" s="507"/>
      <c r="I4" s="507"/>
      <c r="J4" s="507"/>
      <c r="K4" s="507"/>
      <c r="L4" s="507"/>
      <c r="M4" s="507"/>
      <c r="N4" s="507"/>
      <c r="P4" s="367"/>
    </row>
    <row r="5" spans="1:17" ht="14.25" customHeight="1" x14ac:dyDescent="0.25">
      <c r="B5" s="1310"/>
      <c r="C5" s="1229"/>
      <c r="D5" s="1230"/>
      <c r="E5" s="1230"/>
      <c r="F5" s="1230"/>
      <c r="G5" s="1230"/>
      <c r="H5" s="507"/>
      <c r="I5" s="507"/>
      <c r="J5" s="507"/>
      <c r="K5" s="507"/>
      <c r="L5" s="507"/>
      <c r="M5" s="507"/>
      <c r="N5" s="507"/>
      <c r="P5" s="367"/>
    </row>
    <row r="6" spans="1:17" ht="14.25" customHeight="1" x14ac:dyDescent="0.25">
      <c r="B6" s="1310"/>
      <c r="C6" s="1229"/>
      <c r="D6" s="1230"/>
      <c r="E6" s="1230"/>
      <c r="F6" s="1230"/>
      <c r="G6" s="1230"/>
      <c r="H6" s="507"/>
      <c r="I6" s="507"/>
      <c r="J6" s="507"/>
      <c r="K6" s="507"/>
      <c r="L6" s="507"/>
      <c r="M6" s="507"/>
      <c r="N6" s="507"/>
      <c r="P6" s="367"/>
    </row>
    <row r="7" spans="1:17" ht="14.25" customHeight="1" x14ac:dyDescent="0.25">
      <c r="B7" s="1311"/>
      <c r="C7" s="1231"/>
      <c r="D7" s="1232"/>
      <c r="E7" s="1232"/>
      <c r="F7" s="1232"/>
      <c r="G7" s="1232"/>
      <c r="H7" s="509"/>
      <c r="I7" s="509"/>
      <c r="J7" s="509"/>
      <c r="K7" s="509"/>
      <c r="L7" s="509"/>
      <c r="M7" s="509"/>
      <c r="N7" s="509"/>
      <c r="O7" s="368"/>
      <c r="P7" s="369"/>
    </row>
    <row r="8" spans="1:17" ht="15" customHeight="1" x14ac:dyDescent="0.25">
      <c r="B8" s="646" t="s">
        <v>394</v>
      </c>
      <c r="C8" s="1224" t="s">
        <v>737</v>
      </c>
      <c r="D8" s="1225"/>
      <c r="E8" s="1225"/>
      <c r="F8" s="1225"/>
      <c r="G8" s="1225"/>
      <c r="H8" s="1000"/>
      <c r="I8" s="1000"/>
      <c r="J8" s="1000"/>
      <c r="K8" s="1000"/>
      <c r="L8" s="1000"/>
      <c r="M8" s="1000"/>
      <c r="N8" s="1000"/>
      <c r="O8" s="363"/>
      <c r="P8" s="364"/>
    </row>
    <row r="9" spans="1:17" ht="14.4" x14ac:dyDescent="0.25">
      <c r="B9" s="646" t="s">
        <v>396</v>
      </c>
      <c r="C9" s="1224" t="s">
        <v>2462</v>
      </c>
      <c r="D9" s="1225"/>
      <c r="E9" s="1225"/>
      <c r="F9" s="1225"/>
      <c r="G9" s="1225"/>
      <c r="H9" s="999"/>
      <c r="I9" s="999"/>
      <c r="J9" s="1000"/>
      <c r="K9" s="1000"/>
      <c r="L9" s="1000"/>
      <c r="M9" s="1000"/>
      <c r="N9" s="1000"/>
      <c r="O9" s="363"/>
      <c r="P9" s="364"/>
    </row>
    <row r="10" spans="1:17" ht="46.55" hidden="1" customHeight="1" x14ac:dyDescent="0.25">
      <c r="B10" s="646" t="s">
        <v>445</v>
      </c>
      <c r="C10" s="1224" t="s">
        <v>459</v>
      </c>
      <c r="D10" s="1225"/>
      <c r="E10" s="1225"/>
      <c r="F10" s="1225"/>
      <c r="G10" s="1225"/>
      <c r="H10" s="511" t="e">
        <f t="array" ref="H10">_xlfn.TEXTJOIN(", ",TRUE,IF((E14:E100="Y")*(B23:B100&lt;&gt;""),B23:B100,""))</f>
        <v>#N/A</v>
      </c>
      <c r="I10" s="1000"/>
      <c r="J10" s="1000"/>
      <c r="K10" s="1000"/>
      <c r="L10" s="1000"/>
      <c r="M10" s="1000"/>
      <c r="N10" s="1000"/>
      <c r="O10" s="363"/>
      <c r="P10" s="364"/>
    </row>
    <row r="11" spans="1:17" ht="14.4" x14ac:dyDescent="0.25">
      <c r="B11" s="646" t="s">
        <v>398</v>
      </c>
      <c r="C11" s="1224" t="s">
        <v>63</v>
      </c>
      <c r="D11" s="1225"/>
      <c r="E11" s="1225"/>
      <c r="F11" s="1225"/>
      <c r="G11" s="1225"/>
      <c r="H11" s="1000"/>
      <c r="I11" s="1000"/>
      <c r="J11" s="1000"/>
      <c r="K11" s="1000"/>
      <c r="L11" s="1000"/>
      <c r="M11" s="1000"/>
      <c r="N11" s="1000"/>
      <c r="O11" s="363"/>
      <c r="P11" s="364"/>
    </row>
    <row r="12" spans="1:17" ht="20.3" customHeight="1" x14ac:dyDescent="0.25">
      <c r="B12" s="43" t="s">
        <v>1175</v>
      </c>
      <c r="C12" s="43"/>
      <c r="D12" s="43"/>
      <c r="E12" s="43"/>
      <c r="F12" s="43"/>
      <c r="G12" s="44"/>
      <c r="H12" s="45"/>
      <c r="I12" s="45"/>
      <c r="J12" s="45"/>
      <c r="K12" s="45"/>
      <c r="L12" s="45"/>
      <c r="M12" s="45"/>
      <c r="N12" s="370"/>
      <c r="O12" s="363"/>
      <c r="P12" s="364"/>
    </row>
    <row r="13" spans="1:17" s="46" customFormat="1" ht="43.2" x14ac:dyDescent="0.25">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c r="P13" s="42"/>
      <c r="Q13" s="42"/>
    </row>
    <row r="14" spans="1:17" s="55" customFormat="1" ht="133.05000000000001" x14ac:dyDescent="0.25">
      <c r="A14" s="47" t="s">
        <v>1205</v>
      </c>
      <c r="B14" s="47" t="s">
        <v>2553</v>
      </c>
      <c r="C14" s="600" t="s">
        <v>805</v>
      </c>
      <c r="D14" s="600" t="s">
        <v>804</v>
      </c>
      <c r="E14" s="600" t="s">
        <v>1207</v>
      </c>
      <c r="F14" s="49" t="s">
        <v>2554</v>
      </c>
      <c r="G14" s="48" t="s">
        <v>352</v>
      </c>
      <c r="H14" s="48" t="s">
        <v>63</v>
      </c>
      <c r="I14" s="48" t="s">
        <v>1210</v>
      </c>
      <c r="J14" s="31" t="s">
        <v>1187</v>
      </c>
      <c r="K14" s="56" t="s">
        <v>1211</v>
      </c>
      <c r="L14" s="56" t="s">
        <v>63</v>
      </c>
      <c r="M14" s="47" t="s">
        <v>63</v>
      </c>
      <c r="N14" s="47">
        <v>202</v>
      </c>
      <c r="O14" s="47" t="s">
        <v>1212</v>
      </c>
      <c r="P14" s="42"/>
      <c r="Q14" s="42"/>
    </row>
    <row r="15" spans="1:17" s="55" customFormat="1" ht="165.75" customHeight="1" x14ac:dyDescent="0.25">
      <c r="A15" s="47" t="s">
        <v>1213</v>
      </c>
      <c r="B15" s="47" t="s">
        <v>2555</v>
      </c>
      <c r="C15" s="600" t="s">
        <v>805</v>
      </c>
      <c r="D15" s="600" t="s">
        <v>804</v>
      </c>
      <c r="E15" s="600" t="s">
        <v>1182</v>
      </c>
      <c r="F15" s="49" t="s">
        <v>2556</v>
      </c>
      <c r="G15" s="50" t="s">
        <v>324</v>
      </c>
      <c r="H15" s="48" t="s">
        <v>1216</v>
      </c>
      <c r="I15" s="48" t="s">
        <v>2557</v>
      </c>
      <c r="J15" s="51" t="s">
        <v>63</v>
      </c>
      <c r="K15" s="51" t="s">
        <v>63</v>
      </c>
      <c r="L15" s="56" t="s">
        <v>2558</v>
      </c>
      <c r="M15" s="57" t="s">
        <v>2559</v>
      </c>
      <c r="N15" s="47">
        <v>202</v>
      </c>
      <c r="O15" s="47"/>
      <c r="P15" s="42"/>
      <c r="Q15" s="42"/>
    </row>
    <row r="16" spans="1:17" s="55" customFormat="1" ht="121" x14ac:dyDescent="0.25">
      <c r="A16" s="47" t="s">
        <v>1226</v>
      </c>
      <c r="B16" s="47" t="s">
        <v>1227</v>
      </c>
      <c r="C16" s="600" t="s">
        <v>805</v>
      </c>
      <c r="D16" s="600" t="s">
        <v>804</v>
      </c>
      <c r="E16" s="600" t="s">
        <v>1182</v>
      </c>
      <c r="F16" s="49" t="s">
        <v>1249</v>
      </c>
      <c r="G16" s="52" t="s">
        <v>1184</v>
      </c>
      <c r="H16" s="48" t="s">
        <v>1209</v>
      </c>
      <c r="I16" s="48" t="s">
        <v>1229</v>
      </c>
      <c r="J16" s="53" t="s">
        <v>63</v>
      </c>
      <c r="K16" s="54" t="s">
        <v>63</v>
      </c>
      <c r="L16" s="47" t="s">
        <v>63</v>
      </c>
      <c r="M16" s="47" t="s">
        <v>63</v>
      </c>
      <c r="N16" s="39">
        <v>202</v>
      </c>
      <c r="O16" s="47" t="s">
        <v>1225</v>
      </c>
      <c r="P16" s="42"/>
      <c r="Q16" s="42"/>
    </row>
    <row r="17" spans="1:18" s="55" customFormat="1" ht="108.9" x14ac:dyDescent="0.25">
      <c r="A17" s="47" t="s">
        <v>1220</v>
      </c>
      <c r="B17" s="47" t="s">
        <v>2560</v>
      </c>
      <c r="C17" s="600" t="s">
        <v>805</v>
      </c>
      <c r="D17" s="600" t="s">
        <v>804</v>
      </c>
      <c r="E17" s="600" t="s">
        <v>1207</v>
      </c>
      <c r="F17" s="49" t="s">
        <v>2561</v>
      </c>
      <c r="G17" s="48" t="s">
        <v>352</v>
      </c>
      <c r="H17" s="47" t="s">
        <v>1223</v>
      </c>
      <c r="I17" s="47" t="s">
        <v>1224</v>
      </c>
      <c r="J17" s="53" t="s">
        <v>63</v>
      </c>
      <c r="K17" s="56" t="s">
        <v>63</v>
      </c>
      <c r="L17" s="56" t="s">
        <v>63</v>
      </c>
      <c r="M17" s="47" t="s">
        <v>63</v>
      </c>
      <c r="N17" s="47">
        <v>202</v>
      </c>
      <c r="O17" s="47" t="s">
        <v>1225</v>
      </c>
      <c r="P17" s="42"/>
      <c r="Q17" s="42"/>
    </row>
    <row r="18" spans="1:18" s="55" customFormat="1" ht="121" x14ac:dyDescent="0.25">
      <c r="A18" s="47" t="s">
        <v>1226</v>
      </c>
      <c r="B18" s="47" t="s">
        <v>1230</v>
      </c>
      <c r="C18" s="600" t="s">
        <v>804</v>
      </c>
      <c r="D18" s="600" t="s">
        <v>804</v>
      </c>
      <c r="E18" s="600" t="s">
        <v>1182</v>
      </c>
      <c r="F18" s="49" t="s">
        <v>1231</v>
      </c>
      <c r="G18" s="48" t="s">
        <v>336</v>
      </c>
      <c r="H18" s="47" t="s">
        <v>63</v>
      </c>
      <c r="I18" s="53" t="s">
        <v>1229</v>
      </c>
      <c r="J18" s="53" t="s">
        <v>63</v>
      </c>
      <c r="K18" s="56" t="s">
        <v>63</v>
      </c>
      <c r="L18" s="56" t="s">
        <v>63</v>
      </c>
      <c r="M18" s="47" t="s">
        <v>63</v>
      </c>
      <c r="N18" s="47">
        <v>202</v>
      </c>
      <c r="O18" s="47" t="s">
        <v>1492</v>
      </c>
      <c r="P18" s="42"/>
      <c r="Q18" s="42"/>
    </row>
    <row r="19" spans="1:18" s="55" customFormat="1" ht="108.9" x14ac:dyDescent="0.25">
      <c r="A19" s="47" t="s">
        <v>1226</v>
      </c>
      <c r="B19" s="47" t="s">
        <v>2562</v>
      </c>
      <c r="C19" s="600" t="s">
        <v>805</v>
      </c>
      <c r="D19" s="600" t="s">
        <v>804</v>
      </c>
      <c r="E19" s="600" t="s">
        <v>1207</v>
      </c>
      <c r="F19" s="49" t="s">
        <v>2563</v>
      </c>
      <c r="G19" s="48" t="s">
        <v>338</v>
      </c>
      <c r="H19" s="47" t="s">
        <v>1234</v>
      </c>
      <c r="I19" s="53" t="s">
        <v>1229</v>
      </c>
      <c r="J19" s="53" t="s">
        <v>63</v>
      </c>
      <c r="K19" s="56" t="s">
        <v>63</v>
      </c>
      <c r="L19" s="56" t="s">
        <v>63</v>
      </c>
      <c r="M19" s="47" t="s">
        <v>63</v>
      </c>
      <c r="N19" s="47">
        <v>202</v>
      </c>
      <c r="O19" s="47" t="s">
        <v>1225</v>
      </c>
      <c r="P19" s="42"/>
      <c r="Q19" s="42"/>
    </row>
    <row r="20" spans="1:18" s="685" customFormat="1" ht="84.7" x14ac:dyDescent="0.25">
      <c r="A20" s="678" t="s">
        <v>1235</v>
      </c>
      <c r="B20" s="678" t="s">
        <v>1236</v>
      </c>
      <c r="C20" s="679" t="s">
        <v>805</v>
      </c>
      <c r="D20" s="679" t="s">
        <v>805</v>
      </c>
      <c r="E20" s="679" t="s">
        <v>1182</v>
      </c>
      <c r="F20" s="680" t="s">
        <v>1313</v>
      </c>
      <c r="G20" s="681" t="s">
        <v>326</v>
      </c>
      <c r="H20" s="678" t="s">
        <v>63</v>
      </c>
      <c r="I20" s="678" t="s">
        <v>1238</v>
      </c>
      <c r="J20" s="682" t="s">
        <v>63</v>
      </c>
      <c r="K20" s="678" t="s">
        <v>63</v>
      </c>
      <c r="L20" s="678" t="s">
        <v>63</v>
      </c>
      <c r="M20" s="678" t="s">
        <v>63</v>
      </c>
      <c r="N20" s="678">
        <v>202</v>
      </c>
      <c r="O20" s="683" t="s">
        <v>1239</v>
      </c>
      <c r="P20" s="684"/>
      <c r="Q20" s="684"/>
    </row>
    <row r="21" spans="1:18" s="685" customFormat="1" ht="84.7" x14ac:dyDescent="0.25">
      <c r="A21" s="678" t="s">
        <v>1235</v>
      </c>
      <c r="B21" s="678" t="s">
        <v>1835</v>
      </c>
      <c r="C21" s="679" t="s">
        <v>805</v>
      </c>
      <c r="D21" s="679" t="s">
        <v>805</v>
      </c>
      <c r="E21" s="679" t="s">
        <v>1182</v>
      </c>
      <c r="F21" s="680" t="s">
        <v>1241</v>
      </c>
      <c r="G21" s="840" t="s">
        <v>328</v>
      </c>
      <c r="H21" s="678" t="s">
        <v>63</v>
      </c>
      <c r="I21" s="678" t="s">
        <v>1238</v>
      </c>
      <c r="J21" s="682" t="s">
        <v>63</v>
      </c>
      <c r="K21" s="678" t="s">
        <v>63</v>
      </c>
      <c r="L21" s="682" t="s">
        <v>63</v>
      </c>
      <c r="M21" s="678" t="s">
        <v>63</v>
      </c>
      <c r="N21" s="688">
        <v>202</v>
      </c>
      <c r="O21" s="683"/>
      <c r="P21" s="684"/>
      <c r="Q21" s="684"/>
    </row>
    <row r="22" spans="1:18" s="685" customFormat="1" ht="60.5" x14ac:dyDescent="0.25">
      <c r="A22" s="678" t="s">
        <v>1235</v>
      </c>
      <c r="B22" s="678" t="s">
        <v>1242</v>
      </c>
      <c r="C22" s="679" t="s">
        <v>805</v>
      </c>
      <c r="D22" s="679" t="s">
        <v>805</v>
      </c>
      <c r="E22" s="679" t="s">
        <v>1182</v>
      </c>
      <c r="F22" s="680" t="s">
        <v>1243</v>
      </c>
      <c r="G22" s="681" t="s">
        <v>798</v>
      </c>
      <c r="H22" s="678" t="s">
        <v>1244</v>
      </c>
      <c r="I22" s="678" t="s">
        <v>1245</v>
      </c>
      <c r="J22" s="682" t="s">
        <v>63</v>
      </c>
      <c r="K22" s="678" t="s">
        <v>63</v>
      </c>
      <c r="L22" s="682" t="s">
        <v>63</v>
      </c>
      <c r="M22" s="678" t="s">
        <v>63</v>
      </c>
      <c r="N22" s="678">
        <v>202</v>
      </c>
      <c r="O22" s="683" t="s">
        <v>1239</v>
      </c>
      <c r="P22" s="684"/>
      <c r="Q22" s="684"/>
    </row>
    <row r="23" spans="1:18" s="55" customFormat="1" ht="13.85" x14ac:dyDescent="0.25">
      <c r="B23" s="47"/>
      <c r="C23" s="47"/>
      <c r="D23" s="47"/>
      <c r="E23" s="49"/>
      <c r="F23" s="48"/>
      <c r="G23" s="47"/>
      <c r="H23" s="47"/>
      <c r="I23" s="53"/>
      <c r="J23" s="47"/>
      <c r="K23" s="53"/>
      <c r="L23" s="47"/>
      <c r="M23" s="47"/>
      <c r="N23" s="47"/>
      <c r="O23" s="371"/>
      <c r="P23" s="372"/>
      <c r="Q23" s="42"/>
      <c r="R23" s="42"/>
    </row>
    <row r="24" spans="1:18" s="55" customFormat="1" ht="13.85" x14ac:dyDescent="0.25">
      <c r="B24" s="58"/>
      <c r="C24" s="58"/>
      <c r="D24" s="58"/>
      <c r="E24" s="58"/>
      <c r="F24" s="59"/>
      <c r="G24" s="58"/>
      <c r="H24" s="58"/>
      <c r="I24" s="58"/>
      <c r="J24" s="58"/>
      <c r="K24" s="58"/>
      <c r="L24" s="58"/>
      <c r="M24" s="58"/>
      <c r="N24" s="58"/>
      <c r="O24" s="371"/>
      <c r="P24" s="372"/>
      <c r="Q24" s="42"/>
      <c r="R24" s="42"/>
    </row>
    <row r="25" spans="1:18"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8" s="54" customFormat="1" ht="24.2" x14ac:dyDescent="0.3">
      <c r="B26" s="599">
        <v>1</v>
      </c>
      <c r="C26" s="325" t="str" cm="1">
        <f t="array" ref="C26">IFERROR(INDEX('List of Test Cases'!C:C,SMALL(IF('List of Test Cases'!E:E=$C$1,ROW('List of Test Cases'!E:E) - ROW(INDEX('List of Test Cases'!E:E,1,1))+1),B26)),"")</f>
        <v>ET-GS001-SRPC-G1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ET-GS001</v>
      </c>
      <c r="F26" s="56" t="str" cm="1">
        <f t="array" ref="F26">IF($C26="","",INDEX('List of Test Cases'!C:C,MATCH(CONCATENATE($C26,$C$1),'List of Test Cases'!$Q:$Q,0),))</f>
        <v>ET-GS001-SRPC-G1</v>
      </c>
      <c r="G26" s="56" t="str" cm="1">
        <f t="array" aca="1" ref="G26" ca="1">IF($C26="","",INDEX('List of Test Cases'!G:G,MATCH(CONCATENATE($C26,$C$1),'List of Test Cases'!$Q:$Q,0),))</f>
        <v>Shipper - Switch Request Objection - Gas (Gaining) (5 Day(s))</v>
      </c>
      <c r="H26" s="56" t="str" cm="1">
        <f t="array" ref="H26">IF($C26="","",INDEX('List of Test Cases'!A:A,MATCH(CONCATENATE($C26,$C$1),'List of Test Cases'!$Q:$Q,0),))</f>
        <v>Shipper - Switch Request Pending Cancelled - GAIN</v>
      </c>
      <c r="I26" s="601"/>
      <c r="J26" s="601"/>
      <c r="K26" s="47"/>
      <c r="L26" s="47"/>
      <c r="M26" s="47"/>
      <c r="N26" s="47"/>
      <c r="O26" s="56"/>
      <c r="P26" s="56"/>
    </row>
    <row r="27" spans="1:18" s="55" customFormat="1" ht="24.2" x14ac:dyDescent="0.3">
      <c r="B27" s="602">
        <v>2</v>
      </c>
      <c r="C27" s="325" t="str" cm="1">
        <f t="array" ref="C27">IFERROR(INDEX('List of Test Cases'!C:C,SMALL(IF('List of Test Cases'!E:E=$C$1,ROW('List of Test Cases'!E:E) - ROW(INDEX('List of Test Cases'!E:E,1,1))+1),B27)),"")</f>
        <v>ET-GS001-SRPC-G2</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ET-GS001</v>
      </c>
      <c r="F27" s="56" t="str" cm="1">
        <f t="array" ref="F27">IF($C27="","",INDEX('List of Test Cases'!C:C,MATCH(CONCATENATE($C27,$C$1),'List of Test Cases'!$Q:$Q,0),))</f>
        <v>ET-GS001-SRPC-G2</v>
      </c>
      <c r="G27" s="56" t="str" cm="1">
        <f t="array" aca="1" ref="G27" ca="1">IF($C27="","",INDEX('List of Test Cases'!G:G,MATCH(CONCATENATE($C27,$C$1),'List of Test Cases'!$Q:$Q,0),))</f>
        <v>Shipper - Switch Request Objection - Gas (Gaining) (OFAF, 5 Day(s))</v>
      </c>
      <c r="H27" s="56" t="str" cm="1">
        <f t="array" ref="H27">IF($C27="","",INDEX('List of Test Cases'!A:A,MATCH(CONCATENATE($C27,$C$1),'List of Test Cases'!$Q:$Q,0),))</f>
        <v>Shipper - Switch Request Pending Cancelled - GAIN</v>
      </c>
      <c r="I27" s="601"/>
      <c r="J27" s="601"/>
      <c r="K27" s="47"/>
      <c r="L27" s="47"/>
      <c r="M27" s="47"/>
      <c r="N27" s="47"/>
      <c r="O27" s="56"/>
      <c r="P27" s="56"/>
    </row>
    <row r="28" spans="1:18"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8"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8"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8"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8"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20.3" customHeight="1" x14ac:dyDescent="0.25">
      <c r="G56" s="60"/>
    </row>
    <row r="57" spans="2:16" ht="20.3" customHeight="1" x14ac:dyDescent="0.25">
      <c r="G57" s="60"/>
    </row>
    <row r="58" spans="2:16" ht="20.3" customHeight="1" x14ac:dyDescent="0.25">
      <c r="G58" s="60"/>
    </row>
    <row r="59" spans="2:16" ht="20.3" customHeight="1" x14ac:dyDescent="0.25">
      <c r="G59" s="60"/>
    </row>
    <row r="60" spans="2:16" ht="20.3" customHeight="1" x14ac:dyDescent="0.25">
      <c r="G60" s="60"/>
    </row>
    <row r="61" spans="2:16" ht="20.3" customHeight="1" x14ac:dyDescent="0.25">
      <c r="G61" s="60"/>
    </row>
    <row r="62" spans="2:16" ht="20.3" customHeight="1" x14ac:dyDescent="0.25">
      <c r="G62" s="60"/>
    </row>
    <row r="63" spans="2:16" ht="20.3" customHeight="1" x14ac:dyDescent="0.25">
      <c r="G63" s="60"/>
    </row>
    <row r="64" spans="2:16" ht="20.3" customHeight="1" x14ac:dyDescent="0.25">
      <c r="G64" s="60"/>
    </row>
    <row r="65" spans="7:7" ht="20.3" customHeight="1" x14ac:dyDescent="0.25">
      <c r="G65" s="60"/>
    </row>
    <row r="66" spans="7:7" ht="20.3" customHeight="1" x14ac:dyDescent="0.25">
      <c r="G66" s="60"/>
    </row>
    <row r="67" spans="7:7" ht="20.3" customHeight="1" x14ac:dyDescent="0.25">
      <c r="G67" s="60"/>
    </row>
    <row r="68" spans="7:7" ht="20.3" customHeight="1" x14ac:dyDescent="0.25">
      <c r="G68" s="60"/>
    </row>
    <row r="69" spans="7:7" ht="20.3" customHeight="1" x14ac:dyDescent="0.25">
      <c r="G69" s="60"/>
    </row>
    <row r="70" spans="7:7" ht="20.3" customHeight="1" x14ac:dyDescent="0.25">
      <c r="G70" s="60"/>
    </row>
    <row r="71" spans="7:7" ht="20.3" customHeight="1" x14ac:dyDescent="0.25">
      <c r="G71" s="60"/>
    </row>
    <row r="72" spans="7:7" ht="20.3" customHeight="1" x14ac:dyDescent="0.25">
      <c r="G72" s="60"/>
    </row>
    <row r="73" spans="7:7" ht="20.3" customHeight="1" x14ac:dyDescent="0.25">
      <c r="G73" s="60"/>
    </row>
    <row r="74" spans="7:7" ht="20.3" customHeight="1" x14ac:dyDescent="0.25">
      <c r="G74" s="60"/>
    </row>
    <row r="75" spans="7:7" ht="20.3" customHeight="1" x14ac:dyDescent="0.25">
      <c r="G75" s="60"/>
    </row>
    <row r="76" spans="7:7" ht="20.3" customHeight="1" x14ac:dyDescent="0.25">
      <c r="G76" s="60"/>
    </row>
    <row r="77" spans="7:7" ht="20.3" customHeight="1" x14ac:dyDescent="0.25">
      <c r="G77" s="60"/>
    </row>
    <row r="78" spans="7:7" ht="20.3" customHeight="1" x14ac:dyDescent="0.25">
      <c r="G78" s="60"/>
    </row>
    <row r="79" spans="7:7" ht="20.3" customHeight="1" x14ac:dyDescent="0.25">
      <c r="G79" s="60"/>
    </row>
    <row r="80" spans="7:7" ht="20.3" customHeight="1" x14ac:dyDescent="0.25">
      <c r="G80" s="60"/>
    </row>
    <row r="81" spans="7:7" ht="20.3" customHeight="1" x14ac:dyDescent="0.25">
      <c r="G81" s="60"/>
    </row>
    <row r="82" spans="7:7" ht="20.3" customHeight="1" x14ac:dyDescent="0.25">
      <c r="G82" s="60"/>
    </row>
    <row r="83" spans="7:7" ht="20.3" customHeight="1" x14ac:dyDescent="0.25">
      <c r="G83" s="60"/>
    </row>
    <row r="84" spans="7:7" ht="20.3" customHeight="1" x14ac:dyDescent="0.25">
      <c r="G84" s="60"/>
    </row>
    <row r="85" spans="7:7" ht="20.3" customHeight="1" x14ac:dyDescent="0.25">
      <c r="G85" s="60"/>
    </row>
    <row r="86" spans="7:7" ht="20.3" customHeight="1" x14ac:dyDescent="0.25">
      <c r="G86" s="60"/>
    </row>
    <row r="87" spans="7:7" ht="20.3" customHeight="1" x14ac:dyDescent="0.25">
      <c r="G87" s="60"/>
    </row>
    <row r="88" spans="7:7" ht="20.3" customHeight="1" x14ac:dyDescent="0.25">
      <c r="G88" s="60"/>
    </row>
    <row r="89" spans="7:7" ht="20.3" customHeight="1" x14ac:dyDescent="0.25">
      <c r="G89" s="60"/>
    </row>
    <row r="90" spans="7:7" ht="20.3" customHeight="1" x14ac:dyDescent="0.25">
      <c r="G90" s="60"/>
    </row>
    <row r="91" spans="7:7" ht="20.3" customHeight="1" x14ac:dyDescent="0.25">
      <c r="G91" s="60"/>
    </row>
    <row r="92" spans="7:7" ht="20.3" customHeight="1" x14ac:dyDescent="0.25">
      <c r="G92" s="60"/>
    </row>
    <row r="93" spans="7:7" ht="20.3" customHeight="1" x14ac:dyDescent="0.25">
      <c r="G93" s="60"/>
    </row>
    <row r="94" spans="7:7" ht="20.3" customHeight="1" x14ac:dyDescent="0.25">
      <c r="G94" s="60"/>
    </row>
    <row r="95" spans="7:7" ht="20.3" customHeight="1" x14ac:dyDescent="0.25">
      <c r="G95" s="60"/>
    </row>
    <row r="96" spans="7:7" ht="20.3" customHeight="1" x14ac:dyDescent="0.25">
      <c r="G96" s="60"/>
    </row>
    <row r="97" spans="7:7" ht="20.3" customHeight="1" x14ac:dyDescent="0.25">
      <c r="G97" s="60"/>
    </row>
    <row r="98" spans="7:7" ht="20.3" customHeight="1" x14ac:dyDescent="0.25">
      <c r="G98" s="60"/>
    </row>
    <row r="99" spans="7:7" ht="20.3" customHeight="1" x14ac:dyDescent="0.25">
      <c r="G99" s="60"/>
    </row>
    <row r="100" spans="7:7" ht="20.3" customHeight="1" x14ac:dyDescent="0.25">
      <c r="G100" s="60"/>
    </row>
    <row r="101" spans="7:7" ht="20.3" customHeight="1" x14ac:dyDescent="0.25">
      <c r="G101" s="60"/>
    </row>
    <row r="102" spans="7:7" ht="20.3" customHeight="1" x14ac:dyDescent="0.25">
      <c r="G102" s="60"/>
    </row>
    <row r="103" spans="7:7" ht="20.3" customHeight="1" x14ac:dyDescent="0.25">
      <c r="G103" s="60"/>
    </row>
    <row r="104" spans="7:7" ht="20.3" customHeight="1" x14ac:dyDescent="0.25">
      <c r="G104" s="60"/>
    </row>
    <row r="105" spans="7:7" ht="20.3" customHeight="1" x14ac:dyDescent="0.25">
      <c r="G105" s="60"/>
    </row>
    <row r="106" spans="7:7" ht="20.3" customHeight="1" x14ac:dyDescent="0.25">
      <c r="G106" s="60"/>
    </row>
    <row r="107" spans="7:7" ht="20.3" customHeight="1" x14ac:dyDescent="0.25">
      <c r="G107" s="60"/>
    </row>
    <row r="108" spans="7:7" ht="20.3" customHeight="1" x14ac:dyDescent="0.25">
      <c r="G108" s="60"/>
    </row>
    <row r="109" spans="7:7" ht="20.3" customHeight="1" x14ac:dyDescent="0.25">
      <c r="G109" s="60"/>
    </row>
    <row r="110" spans="7:7" ht="20.3" customHeight="1" x14ac:dyDescent="0.25">
      <c r="G110" s="60"/>
    </row>
    <row r="111" spans="7:7" ht="20.3" customHeight="1" x14ac:dyDescent="0.25">
      <c r="G111" s="60"/>
    </row>
    <row r="112" spans="7:7" ht="20.3" customHeight="1" x14ac:dyDescent="0.25">
      <c r="G112" s="60"/>
    </row>
    <row r="113" spans="7:7" ht="20.3" customHeight="1" x14ac:dyDescent="0.25">
      <c r="G113" s="60"/>
    </row>
    <row r="114" spans="7:7" ht="20.3" customHeight="1" x14ac:dyDescent="0.25">
      <c r="G114" s="60"/>
    </row>
    <row r="115" spans="7:7" ht="20.3" customHeight="1" x14ac:dyDescent="0.25">
      <c r="G115" s="60"/>
    </row>
    <row r="116" spans="7:7" ht="20.3" customHeight="1" x14ac:dyDescent="0.25">
      <c r="G116" s="60"/>
    </row>
    <row r="117" spans="7:7" ht="20.3" customHeight="1" x14ac:dyDescent="0.25">
      <c r="G117" s="60"/>
    </row>
    <row r="118" spans="7:7" ht="20.3" customHeight="1" x14ac:dyDescent="0.25">
      <c r="G118" s="60"/>
    </row>
    <row r="119" spans="7:7" ht="20.3" customHeight="1" x14ac:dyDescent="0.25">
      <c r="G119" s="60"/>
    </row>
    <row r="120" spans="7:7" ht="20.3" customHeight="1" x14ac:dyDescent="0.25">
      <c r="G120" s="60"/>
    </row>
    <row r="121" spans="7:7" ht="20.3" customHeight="1" x14ac:dyDescent="0.25">
      <c r="G121" s="60"/>
    </row>
    <row r="122" spans="7:7" ht="20.3" customHeight="1" x14ac:dyDescent="0.25">
      <c r="G122" s="60"/>
    </row>
    <row r="123" spans="7:7" ht="20.3" customHeight="1" x14ac:dyDescent="0.25">
      <c r="G123" s="60"/>
    </row>
    <row r="124" spans="7:7" ht="20.3" customHeight="1" x14ac:dyDescent="0.25">
      <c r="G124" s="60"/>
    </row>
    <row r="125" spans="7:7" ht="20.3" customHeight="1" x14ac:dyDescent="0.25">
      <c r="G125" s="60"/>
    </row>
    <row r="126" spans="7:7" ht="20.3" customHeight="1" x14ac:dyDescent="0.25">
      <c r="G126" s="60"/>
    </row>
    <row r="127" spans="7:7" ht="20.3" customHeight="1" x14ac:dyDescent="0.25">
      <c r="G127" s="60"/>
    </row>
    <row r="128" spans="7:7" ht="20.3" customHeight="1" x14ac:dyDescent="0.25">
      <c r="G128" s="60"/>
    </row>
    <row r="129" spans="7:7" ht="20.3" customHeight="1" x14ac:dyDescent="0.25">
      <c r="G129" s="60"/>
    </row>
    <row r="130" spans="7:7" ht="20.3" customHeight="1" x14ac:dyDescent="0.25">
      <c r="G130" s="60"/>
    </row>
    <row r="131" spans="7:7" ht="20.3" customHeight="1" x14ac:dyDescent="0.25">
      <c r="G131" s="60"/>
    </row>
    <row r="132" spans="7:7" ht="20.3" customHeight="1" x14ac:dyDescent="0.25">
      <c r="G132" s="60"/>
    </row>
    <row r="133" spans="7:7" ht="20.3" customHeight="1" x14ac:dyDescent="0.25">
      <c r="G133" s="60"/>
    </row>
    <row r="134" spans="7:7" ht="20.3" customHeight="1" x14ac:dyDescent="0.25">
      <c r="G134" s="60"/>
    </row>
    <row r="135" spans="7:7" ht="20.3" customHeight="1" x14ac:dyDescent="0.25">
      <c r="G135" s="60"/>
    </row>
    <row r="136" spans="7:7" ht="20.3" customHeight="1" x14ac:dyDescent="0.25">
      <c r="G136" s="60"/>
    </row>
    <row r="137" spans="7:7" ht="20.3" customHeight="1" x14ac:dyDescent="0.25">
      <c r="G137" s="60"/>
    </row>
    <row r="138" spans="7:7" ht="20.3" customHeight="1" x14ac:dyDescent="0.25">
      <c r="G138" s="60"/>
    </row>
    <row r="139" spans="7:7" ht="20.3" customHeight="1" x14ac:dyDescent="0.25">
      <c r="G139" s="60"/>
    </row>
    <row r="140" spans="7:7" ht="20.3" customHeight="1" x14ac:dyDescent="0.25">
      <c r="G140" s="60"/>
    </row>
    <row r="141" spans="7:7" ht="20.3" customHeight="1" x14ac:dyDescent="0.25">
      <c r="G141" s="60"/>
    </row>
    <row r="142" spans="7:7" ht="20.3" customHeight="1" x14ac:dyDescent="0.25">
      <c r="G142" s="60"/>
    </row>
    <row r="143" spans="7:7" ht="20.3" customHeight="1" x14ac:dyDescent="0.25">
      <c r="G143" s="60"/>
    </row>
    <row r="144" spans="7:7" ht="20.3" customHeight="1" x14ac:dyDescent="0.25">
      <c r="G144" s="60"/>
    </row>
    <row r="145" spans="7:7" ht="20.3" customHeight="1" x14ac:dyDescent="0.25">
      <c r="G145" s="60"/>
    </row>
    <row r="146" spans="7:7" ht="20.3" customHeight="1" x14ac:dyDescent="0.25">
      <c r="G146" s="60"/>
    </row>
    <row r="147" spans="7:7" ht="20.3" customHeight="1" x14ac:dyDescent="0.25">
      <c r="G147" s="60"/>
    </row>
    <row r="148" spans="7:7" ht="20.3" customHeight="1" x14ac:dyDescent="0.25">
      <c r="G148" s="60"/>
    </row>
    <row r="149" spans="7:7" ht="20.3" customHeight="1" x14ac:dyDescent="0.25">
      <c r="G149" s="60"/>
    </row>
    <row r="150" spans="7:7" ht="20.3" customHeight="1" x14ac:dyDescent="0.25">
      <c r="G150" s="60"/>
    </row>
    <row r="151" spans="7:7" ht="20.3" customHeight="1" x14ac:dyDescent="0.25">
      <c r="G151" s="60"/>
    </row>
    <row r="152" spans="7:7" ht="20.3" customHeight="1" x14ac:dyDescent="0.25">
      <c r="G152" s="60"/>
    </row>
    <row r="153" spans="7:7" ht="20.3" customHeight="1" x14ac:dyDescent="0.25">
      <c r="G153" s="60"/>
    </row>
    <row r="154" spans="7:7" ht="20.3" customHeight="1" x14ac:dyDescent="0.25">
      <c r="G154" s="60"/>
    </row>
    <row r="155" spans="7:7" ht="20.3" customHeight="1" x14ac:dyDescent="0.25">
      <c r="G155" s="60"/>
    </row>
    <row r="156" spans="7:7" ht="20.3" customHeight="1" x14ac:dyDescent="0.25">
      <c r="G156" s="60"/>
    </row>
    <row r="157" spans="7:7" ht="20.3" customHeight="1" x14ac:dyDescent="0.25">
      <c r="G157" s="60"/>
    </row>
    <row r="158" spans="7:7" ht="20.3" customHeight="1" x14ac:dyDescent="0.25">
      <c r="G158" s="60"/>
    </row>
    <row r="159" spans="7:7" ht="20.3" customHeight="1" x14ac:dyDescent="0.25">
      <c r="G159" s="60"/>
    </row>
    <row r="160" spans="7:7" ht="20.3" customHeight="1" x14ac:dyDescent="0.25">
      <c r="G160" s="60"/>
    </row>
    <row r="161" spans="7:7" ht="20.3" customHeight="1" x14ac:dyDescent="0.25">
      <c r="G161" s="60"/>
    </row>
    <row r="162" spans="7:7" ht="20.3" customHeight="1" x14ac:dyDescent="0.25">
      <c r="G162" s="60"/>
    </row>
    <row r="163" spans="7:7" ht="20.3" customHeight="1" x14ac:dyDescent="0.25">
      <c r="G163" s="60"/>
    </row>
    <row r="164" spans="7:7" ht="20.3" customHeight="1" x14ac:dyDescent="0.25">
      <c r="G164" s="60"/>
    </row>
    <row r="165" spans="7:7" ht="20.3" customHeight="1" x14ac:dyDescent="0.25">
      <c r="G165" s="60"/>
    </row>
    <row r="166" spans="7:7" ht="20.3" customHeight="1" x14ac:dyDescent="0.25">
      <c r="G166" s="60"/>
    </row>
    <row r="167" spans="7:7" ht="20.3" customHeight="1" x14ac:dyDescent="0.25">
      <c r="G167" s="60"/>
    </row>
    <row r="168" spans="7:7" ht="20.3" customHeight="1" x14ac:dyDescent="0.25">
      <c r="G168" s="60"/>
    </row>
  </sheetData>
  <autoFilter ref="B13:P13" xr:uid="{9A4E16C2-BED2-4306-B497-815A5A6FE74C}"/>
  <mergeCells count="7">
    <mergeCell ref="C11:G11"/>
    <mergeCell ref="C2:N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FFE2-5028-4E77-A5EB-543A0EAE7E57}">
  <dimension ref="A1:Q167"/>
  <sheetViews>
    <sheetView showGridLines="0" showRuler="0" topLeftCell="A2" zoomScale="110" zoomScaleNormal="110" zoomScalePageLayoutView="98" workbookViewId="0">
      <pane xSplit="7" topLeftCell="H1" activePane="topRight" state="frozen"/>
      <selection pane="topRight" activeCell="A2" sqref="A1:A1048576"/>
    </sheetView>
  </sheetViews>
  <sheetFormatPr defaultColWidth="10.5546875" defaultRowHeight="20.3" customHeight="1" x14ac:dyDescent="0.25"/>
  <cols>
    <col min="1" max="1" width="0" style="42" hidden="1" customWidth="1"/>
    <col min="2" max="2" width="18.88671875" style="42" customWidth="1"/>
    <col min="3" max="3" width="33.5546875" style="42" customWidth="1"/>
    <col min="4" max="4" width="13.109375" style="42" customWidth="1"/>
    <col min="5" max="5" width="12" style="42" bestFit="1" customWidth="1"/>
    <col min="6" max="6" width="19.88671875" style="42" bestFit="1" customWidth="1"/>
    <col min="7" max="7" width="33" style="42" customWidth="1"/>
    <col min="8" max="8" width="35.88671875" style="42" customWidth="1"/>
    <col min="9" max="9" width="22.109375" style="42" customWidth="1"/>
    <col min="10" max="10" width="29.44140625" style="42" customWidth="1"/>
    <col min="11" max="11" width="28.88671875" style="42" customWidth="1"/>
    <col min="12" max="12" width="51.88671875" style="42" customWidth="1"/>
    <col min="13" max="13" width="26.109375" style="42" customWidth="1"/>
    <col min="14" max="14" width="29.33203125" style="42" customWidth="1"/>
    <col min="15" max="15" width="26.5546875" style="42" customWidth="1"/>
    <col min="16" max="16" width="47.6640625" style="42" customWidth="1"/>
    <col min="17" max="16384" width="10.5546875" style="42"/>
  </cols>
  <sheetData>
    <row r="1" spans="1:17" ht="39.049999999999997" customHeight="1" x14ac:dyDescent="0.25">
      <c r="B1" s="646" t="s">
        <v>388</v>
      </c>
      <c r="C1" s="41" t="s">
        <v>1131</v>
      </c>
      <c r="D1" s="347"/>
      <c r="E1" s="23"/>
      <c r="F1" s="23"/>
      <c r="G1" s="23"/>
      <c r="H1" s="23"/>
      <c r="I1" s="23"/>
      <c r="J1" s="23"/>
      <c r="K1" s="23"/>
      <c r="L1" s="23"/>
      <c r="M1" s="23"/>
      <c r="N1" s="23"/>
      <c r="O1" s="363"/>
      <c r="P1" s="364"/>
    </row>
    <row r="2" spans="1:17" ht="14.4" x14ac:dyDescent="0.25">
      <c r="B2" s="646" t="s">
        <v>390</v>
      </c>
      <c r="C2" s="1224" t="s">
        <v>2564</v>
      </c>
      <c r="D2" s="1225"/>
      <c r="E2" s="1225"/>
      <c r="F2" s="1225"/>
      <c r="G2" s="1225"/>
      <c r="H2" s="1000"/>
      <c r="I2" s="1000"/>
      <c r="J2" s="1000"/>
      <c r="K2" s="1000"/>
      <c r="L2" s="1000"/>
      <c r="M2" s="1000"/>
      <c r="N2" s="1000"/>
      <c r="O2" s="363"/>
      <c r="P2" s="364"/>
    </row>
    <row r="3" spans="1:17" ht="13.85" x14ac:dyDescent="0.25">
      <c r="B3" s="1309" t="s">
        <v>392</v>
      </c>
      <c r="C3" s="1227" t="s">
        <v>1203</v>
      </c>
      <c r="D3" s="1228"/>
      <c r="E3" s="1228"/>
      <c r="F3" s="1228"/>
      <c r="G3" s="1228"/>
      <c r="H3" s="506"/>
      <c r="I3" s="506"/>
      <c r="J3" s="506"/>
      <c r="K3" s="506"/>
      <c r="L3" s="506"/>
      <c r="M3" s="506"/>
      <c r="N3" s="506"/>
      <c r="O3" s="365"/>
      <c r="P3" s="366"/>
    </row>
    <row r="4" spans="1:17" ht="13.85" x14ac:dyDescent="0.25">
      <c r="B4" s="1310"/>
      <c r="C4" s="1229"/>
      <c r="D4" s="1230"/>
      <c r="E4" s="1230"/>
      <c r="F4" s="1230"/>
      <c r="G4" s="1230"/>
      <c r="H4" s="507"/>
      <c r="I4" s="507"/>
      <c r="J4" s="507"/>
      <c r="K4" s="507"/>
      <c r="L4" s="507"/>
      <c r="M4" s="507"/>
      <c r="N4" s="507"/>
      <c r="P4" s="367"/>
    </row>
    <row r="5" spans="1:17" ht="13.85" x14ac:dyDescent="0.25">
      <c r="B5" s="1310"/>
      <c r="C5" s="1229"/>
      <c r="D5" s="1230"/>
      <c r="E5" s="1230"/>
      <c r="F5" s="1230"/>
      <c r="G5" s="1230"/>
      <c r="H5" s="507"/>
      <c r="I5" s="507"/>
      <c r="J5" s="507"/>
      <c r="K5" s="507"/>
      <c r="L5" s="507"/>
      <c r="M5" s="507"/>
      <c r="N5" s="507"/>
      <c r="P5" s="367"/>
    </row>
    <row r="6" spans="1:17" ht="13.85" x14ac:dyDescent="0.25">
      <c r="B6" s="1310"/>
      <c r="C6" s="1229"/>
      <c r="D6" s="1230"/>
      <c r="E6" s="1230"/>
      <c r="F6" s="1230"/>
      <c r="G6" s="1230"/>
      <c r="H6" s="507"/>
      <c r="I6" s="507"/>
      <c r="J6" s="507"/>
      <c r="K6" s="507"/>
      <c r="L6" s="507"/>
      <c r="M6" s="507"/>
      <c r="N6" s="507"/>
      <c r="P6" s="367"/>
    </row>
    <row r="7" spans="1:17" ht="13.85" x14ac:dyDescent="0.25">
      <c r="B7" s="1311"/>
      <c r="C7" s="1231"/>
      <c r="D7" s="1232"/>
      <c r="E7" s="1232"/>
      <c r="F7" s="1232"/>
      <c r="G7" s="1232"/>
      <c r="H7" s="509"/>
      <c r="I7" s="509"/>
      <c r="J7" s="509"/>
      <c r="K7" s="509"/>
      <c r="L7" s="509"/>
      <c r="M7" s="509"/>
      <c r="N7" s="509"/>
      <c r="O7" s="368"/>
      <c r="P7" s="369"/>
    </row>
    <row r="8" spans="1:17" ht="15" customHeight="1" x14ac:dyDescent="0.25">
      <c r="B8" s="646" t="s">
        <v>394</v>
      </c>
      <c r="C8" s="1224" t="s">
        <v>737</v>
      </c>
      <c r="D8" s="1225"/>
      <c r="E8" s="1225"/>
      <c r="F8" s="1225"/>
      <c r="G8" s="1225"/>
      <c r="H8" s="1000"/>
      <c r="I8" s="1000"/>
      <c r="J8" s="1000"/>
      <c r="K8" s="1000"/>
      <c r="L8" s="1000"/>
      <c r="M8" s="1000"/>
      <c r="N8" s="1000"/>
      <c r="O8" s="363"/>
      <c r="P8" s="364"/>
    </row>
    <row r="9" spans="1:17" ht="14.4" x14ac:dyDescent="0.25">
      <c r="B9" s="646" t="s">
        <v>396</v>
      </c>
      <c r="C9" s="1224" t="s">
        <v>2462</v>
      </c>
      <c r="D9" s="1225"/>
      <c r="E9" s="1225"/>
      <c r="F9" s="1225"/>
      <c r="G9" s="1225"/>
      <c r="H9" s="999"/>
      <c r="I9" s="999"/>
      <c r="J9" s="1000"/>
      <c r="K9" s="1000"/>
      <c r="L9" s="1000"/>
      <c r="M9" s="1000"/>
      <c r="N9" s="1000"/>
      <c r="O9" s="363"/>
      <c r="P9" s="364"/>
    </row>
    <row r="10" spans="1:17" ht="46.55" hidden="1" customHeight="1" x14ac:dyDescent="0.25">
      <c r="B10" s="646" t="s">
        <v>445</v>
      </c>
      <c r="C10" s="1224" t="s">
        <v>459</v>
      </c>
      <c r="D10" s="1225"/>
      <c r="E10" s="1225"/>
      <c r="F10" s="1225"/>
      <c r="G10" s="1225"/>
      <c r="H10" s="511" t="e">
        <f t="array" ref="H10">_xlfn.TEXTJOIN(", ",TRUE,IF((E14:E100="Y")*(B23:B100&lt;&gt;""),B23:B100,""))</f>
        <v>#N/A</v>
      </c>
      <c r="I10" s="1000"/>
      <c r="J10" s="1000"/>
      <c r="K10" s="1000"/>
      <c r="L10" s="1000"/>
      <c r="M10" s="1000"/>
      <c r="N10" s="1000"/>
      <c r="O10" s="363"/>
      <c r="P10" s="364"/>
    </row>
    <row r="11" spans="1:17" ht="14.4" x14ac:dyDescent="0.25">
      <c r="B11" s="646" t="s">
        <v>398</v>
      </c>
      <c r="C11" s="1224" t="s">
        <v>63</v>
      </c>
      <c r="D11" s="1225"/>
      <c r="E11" s="1225"/>
      <c r="F11" s="1225"/>
      <c r="G11" s="1225"/>
      <c r="H11" s="1000"/>
      <c r="I11" s="1000"/>
      <c r="J11" s="1000"/>
      <c r="K11" s="1000"/>
      <c r="L11" s="1000"/>
      <c r="M11" s="1000"/>
      <c r="N11" s="1000"/>
      <c r="O11" s="363"/>
      <c r="P11" s="364"/>
    </row>
    <row r="12" spans="1:17" ht="20.3" customHeight="1" x14ac:dyDescent="0.25">
      <c r="B12" s="43" t="s">
        <v>1175</v>
      </c>
      <c r="C12" s="43"/>
      <c r="D12" s="43"/>
      <c r="E12" s="43"/>
      <c r="F12" s="43"/>
      <c r="G12" s="44"/>
      <c r="H12" s="45"/>
      <c r="I12" s="45"/>
      <c r="J12" s="45"/>
      <c r="K12" s="45"/>
      <c r="L12" s="45"/>
      <c r="M12" s="45"/>
      <c r="N12" s="370"/>
      <c r="O12" s="363"/>
      <c r="P12" s="364"/>
    </row>
    <row r="13" spans="1:17" s="4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7" s="55" customFormat="1" ht="133.05000000000001" x14ac:dyDescent="0.3">
      <c r="A14" s="47" t="s">
        <v>1205</v>
      </c>
      <c r="B14" s="47" t="s">
        <v>2553</v>
      </c>
      <c r="C14" s="600" t="s">
        <v>805</v>
      </c>
      <c r="D14" s="600" t="s">
        <v>804</v>
      </c>
      <c r="E14" s="600" t="s">
        <v>1207</v>
      </c>
      <c r="F14" s="49" t="s">
        <v>2554</v>
      </c>
      <c r="G14" s="48" t="s">
        <v>352</v>
      </c>
      <c r="H14" s="48" t="s">
        <v>63</v>
      </c>
      <c r="I14" s="48" t="s">
        <v>1210</v>
      </c>
      <c r="J14" s="31" t="s">
        <v>1187</v>
      </c>
      <c r="K14" s="56" t="s">
        <v>1211</v>
      </c>
      <c r="L14" s="56" t="s">
        <v>63</v>
      </c>
      <c r="M14" s="47" t="s">
        <v>63</v>
      </c>
      <c r="N14" s="47">
        <v>202</v>
      </c>
      <c r="O14" s="47" t="s">
        <v>1212</v>
      </c>
    </row>
    <row r="15" spans="1:17" s="55" customFormat="1" ht="165.75" customHeight="1" x14ac:dyDescent="0.25">
      <c r="A15" s="47" t="s">
        <v>1213</v>
      </c>
      <c r="B15" s="47" t="s">
        <v>2555</v>
      </c>
      <c r="C15" s="600" t="s">
        <v>805</v>
      </c>
      <c r="D15" s="600" t="s">
        <v>804</v>
      </c>
      <c r="E15" s="600" t="s">
        <v>1182</v>
      </c>
      <c r="F15" s="49" t="s">
        <v>2556</v>
      </c>
      <c r="G15" s="50" t="s">
        <v>324</v>
      </c>
      <c r="H15" s="48" t="s">
        <v>1216</v>
      </c>
      <c r="I15" s="48" t="s">
        <v>2557</v>
      </c>
      <c r="J15" s="51" t="s">
        <v>63</v>
      </c>
      <c r="K15" s="51" t="s">
        <v>63</v>
      </c>
      <c r="L15" s="56" t="s">
        <v>2558</v>
      </c>
      <c r="M15" s="57" t="s">
        <v>2559</v>
      </c>
      <c r="N15" s="47">
        <v>202</v>
      </c>
      <c r="O15" s="47"/>
      <c r="P15" s="42"/>
      <c r="Q15" s="42"/>
    </row>
    <row r="16" spans="1:17" s="55" customFormat="1" ht="108.9" x14ac:dyDescent="0.3">
      <c r="A16" s="47" t="s">
        <v>1226</v>
      </c>
      <c r="B16" s="47" t="s">
        <v>1227</v>
      </c>
      <c r="C16" s="600" t="s">
        <v>805</v>
      </c>
      <c r="D16" s="600" t="s">
        <v>804</v>
      </c>
      <c r="E16" s="600" t="s">
        <v>1182</v>
      </c>
      <c r="F16" s="49" t="s">
        <v>2565</v>
      </c>
      <c r="G16" s="52" t="s">
        <v>1184</v>
      </c>
      <c r="H16" s="48" t="s">
        <v>1209</v>
      </c>
      <c r="I16" s="48" t="s">
        <v>1229</v>
      </c>
      <c r="J16" s="53" t="s">
        <v>63</v>
      </c>
      <c r="K16" s="54" t="s">
        <v>63</v>
      </c>
      <c r="L16" s="47" t="s">
        <v>63</v>
      </c>
      <c r="M16" s="47" t="s">
        <v>63</v>
      </c>
      <c r="N16" s="39">
        <v>202</v>
      </c>
      <c r="O16" s="47" t="s">
        <v>1225</v>
      </c>
    </row>
    <row r="17" spans="1:16" s="55" customFormat="1" ht="108.9" x14ac:dyDescent="0.3">
      <c r="A17" s="47" t="s">
        <v>1220</v>
      </c>
      <c r="B17" s="47" t="s">
        <v>2560</v>
      </c>
      <c r="C17" s="600" t="s">
        <v>805</v>
      </c>
      <c r="D17" s="600" t="s">
        <v>804</v>
      </c>
      <c r="E17" s="600" t="s">
        <v>1207</v>
      </c>
      <c r="F17" s="49" t="s">
        <v>1828</v>
      </c>
      <c r="G17" s="48" t="s">
        <v>352</v>
      </c>
      <c r="H17" s="47" t="s">
        <v>1223</v>
      </c>
      <c r="I17" s="47" t="s">
        <v>1224</v>
      </c>
      <c r="J17" s="53" t="s">
        <v>63</v>
      </c>
      <c r="K17" s="56" t="s">
        <v>63</v>
      </c>
      <c r="L17" s="56" t="s">
        <v>63</v>
      </c>
      <c r="M17" s="47" t="s">
        <v>63</v>
      </c>
      <c r="N17" s="47">
        <v>202</v>
      </c>
      <c r="O17" s="47" t="s">
        <v>1225</v>
      </c>
    </row>
    <row r="18" spans="1:16" s="55" customFormat="1" ht="108.9" x14ac:dyDescent="0.3">
      <c r="A18" s="47" t="s">
        <v>1226</v>
      </c>
      <c r="B18" s="47" t="s">
        <v>1230</v>
      </c>
      <c r="C18" s="600" t="s">
        <v>805</v>
      </c>
      <c r="D18" s="600" t="s">
        <v>804</v>
      </c>
      <c r="E18" s="600" t="s">
        <v>1182</v>
      </c>
      <c r="F18" s="49" t="s">
        <v>2566</v>
      </c>
      <c r="G18" s="48" t="s">
        <v>336</v>
      </c>
      <c r="H18" s="47" t="s">
        <v>63</v>
      </c>
      <c r="I18" s="53" t="s">
        <v>1229</v>
      </c>
      <c r="J18" s="53" t="s">
        <v>63</v>
      </c>
      <c r="K18" s="56" t="s">
        <v>63</v>
      </c>
      <c r="L18" s="56" t="s">
        <v>63</v>
      </c>
      <c r="M18" s="47" t="s">
        <v>63</v>
      </c>
      <c r="N18" s="47">
        <v>202</v>
      </c>
      <c r="O18" s="47" t="s">
        <v>1225</v>
      </c>
    </row>
    <row r="19" spans="1:16" s="55" customFormat="1" ht="108.9" x14ac:dyDescent="0.3">
      <c r="A19" s="47" t="s">
        <v>1226</v>
      </c>
      <c r="B19" s="47" t="s">
        <v>2562</v>
      </c>
      <c r="C19" s="600" t="s">
        <v>804</v>
      </c>
      <c r="D19" s="600" t="s">
        <v>804</v>
      </c>
      <c r="E19" s="600" t="s">
        <v>1207</v>
      </c>
      <c r="F19" s="49" t="s">
        <v>1251</v>
      </c>
      <c r="G19" s="48" t="s">
        <v>338</v>
      </c>
      <c r="H19" s="47" t="s">
        <v>1234</v>
      </c>
      <c r="I19" s="53" t="s">
        <v>1229</v>
      </c>
      <c r="J19" s="53" t="s">
        <v>63</v>
      </c>
      <c r="K19" s="56" t="s">
        <v>63</v>
      </c>
      <c r="L19" s="56" t="s">
        <v>63</v>
      </c>
      <c r="M19" s="47" t="s">
        <v>63</v>
      </c>
      <c r="N19" s="47">
        <v>202</v>
      </c>
      <c r="O19" s="47"/>
    </row>
    <row r="20" spans="1:16" s="685" customFormat="1" ht="84.7" x14ac:dyDescent="0.3">
      <c r="A20" s="678" t="s">
        <v>1235</v>
      </c>
      <c r="B20" s="678" t="s">
        <v>1236</v>
      </c>
      <c r="C20" s="679" t="s">
        <v>805</v>
      </c>
      <c r="D20" s="679" t="s">
        <v>805</v>
      </c>
      <c r="E20" s="679" t="s">
        <v>1207</v>
      </c>
      <c r="F20" s="680" t="s">
        <v>1313</v>
      </c>
      <c r="G20" s="681" t="s">
        <v>326</v>
      </c>
      <c r="H20" s="678" t="s">
        <v>63</v>
      </c>
      <c r="I20" s="678" t="s">
        <v>1238</v>
      </c>
      <c r="J20" s="682" t="s">
        <v>63</v>
      </c>
      <c r="K20" s="678" t="s">
        <v>63</v>
      </c>
      <c r="L20" s="678" t="s">
        <v>63</v>
      </c>
      <c r="M20" s="678" t="s">
        <v>63</v>
      </c>
      <c r="N20" s="678">
        <v>202</v>
      </c>
      <c r="O20" s="683" t="s">
        <v>1239</v>
      </c>
    </row>
    <row r="21" spans="1:16" s="685" customFormat="1" ht="84.7" x14ac:dyDescent="0.3">
      <c r="A21" s="678" t="s">
        <v>1235</v>
      </c>
      <c r="B21" s="678" t="s">
        <v>1835</v>
      </c>
      <c r="C21" s="679" t="s">
        <v>805</v>
      </c>
      <c r="D21" s="679" t="s">
        <v>805</v>
      </c>
      <c r="E21" s="679" t="s">
        <v>1207</v>
      </c>
      <c r="F21" s="680" t="s">
        <v>1241</v>
      </c>
      <c r="G21" s="840" t="s">
        <v>328</v>
      </c>
      <c r="H21" s="678" t="s">
        <v>63</v>
      </c>
      <c r="I21" s="678" t="s">
        <v>1238</v>
      </c>
      <c r="J21" s="682" t="s">
        <v>63</v>
      </c>
      <c r="K21" s="678" t="s">
        <v>63</v>
      </c>
      <c r="L21" s="682" t="s">
        <v>63</v>
      </c>
      <c r="M21" s="678" t="s">
        <v>63</v>
      </c>
      <c r="N21" s="688">
        <v>202</v>
      </c>
      <c r="O21" s="683"/>
    </row>
    <row r="22" spans="1:16" s="685" customFormat="1" ht="60.5" x14ac:dyDescent="0.3">
      <c r="A22" s="678" t="s">
        <v>1235</v>
      </c>
      <c r="B22" s="678" t="s">
        <v>1242</v>
      </c>
      <c r="C22" s="679" t="s">
        <v>805</v>
      </c>
      <c r="D22" s="679" t="s">
        <v>805</v>
      </c>
      <c r="E22" s="679" t="s">
        <v>1207</v>
      </c>
      <c r="F22" s="680" t="s">
        <v>1243</v>
      </c>
      <c r="G22" s="681" t="s">
        <v>798</v>
      </c>
      <c r="H22" s="678" t="s">
        <v>1244</v>
      </c>
      <c r="I22" s="678" t="s">
        <v>1245</v>
      </c>
      <c r="J22" s="682" t="s">
        <v>63</v>
      </c>
      <c r="K22" s="678" t="s">
        <v>63</v>
      </c>
      <c r="L22" s="682" t="s">
        <v>63</v>
      </c>
      <c r="M22" s="678" t="s">
        <v>63</v>
      </c>
      <c r="N22" s="678">
        <v>202</v>
      </c>
      <c r="O22" s="683" t="s">
        <v>1239</v>
      </c>
    </row>
    <row r="23" spans="1:16" s="55" customFormat="1" ht="13.85" x14ac:dyDescent="0.3">
      <c r="B23" s="47"/>
      <c r="C23" s="47"/>
      <c r="D23" s="47"/>
      <c r="E23" s="49"/>
      <c r="F23" s="48"/>
      <c r="G23" s="47"/>
      <c r="H23" s="47"/>
      <c r="I23" s="53"/>
      <c r="J23" s="47"/>
      <c r="K23" s="53"/>
      <c r="L23" s="47"/>
      <c r="M23" s="47"/>
      <c r="N23" s="47"/>
      <c r="O23" s="371"/>
      <c r="P23" s="372"/>
    </row>
    <row r="24" spans="1:16" s="55" customFormat="1" ht="13.85" x14ac:dyDescent="0.3">
      <c r="B24" s="58"/>
      <c r="C24" s="58"/>
      <c r="D24" s="58"/>
      <c r="E24" s="58"/>
      <c r="F24" s="59"/>
      <c r="G24" s="58"/>
      <c r="H24" s="58"/>
      <c r="I24" s="58"/>
      <c r="J24" s="58"/>
      <c r="K24" s="58"/>
      <c r="L24" s="58"/>
      <c r="M24" s="58"/>
      <c r="N24" s="58"/>
      <c r="O24" s="371"/>
      <c r="P24" s="372"/>
    </row>
    <row r="25" spans="1:16" s="55" customFormat="1" ht="28.8" x14ac:dyDescent="0.3">
      <c r="B25" s="330" t="s">
        <v>431</v>
      </c>
      <c r="C25" s="269" t="s">
        <v>433</v>
      </c>
      <c r="D25" s="330" t="s">
        <v>435</v>
      </c>
      <c r="E25" s="598" t="s">
        <v>1201</v>
      </c>
      <c r="F25" s="597" t="s">
        <v>437</v>
      </c>
      <c r="G25" s="596" t="s">
        <v>368</v>
      </c>
      <c r="H25" s="598" t="s">
        <v>360</v>
      </c>
      <c r="I25" s="330"/>
      <c r="J25" s="330"/>
      <c r="K25" s="269"/>
      <c r="L25" s="58"/>
      <c r="M25" s="58"/>
      <c r="N25" s="58"/>
      <c r="O25" s="604"/>
      <c r="P25" s="604"/>
    </row>
    <row r="26" spans="1:16" s="54" customFormat="1" ht="24.2" x14ac:dyDescent="0.3">
      <c r="B26" s="599">
        <v>1</v>
      </c>
      <c r="C26" s="325" t="str" cm="1">
        <f t="array" ref="C26">IFERROR(INDEX('List of Test Cases'!C:C,SMALL(IF('List of Test Cases'!E:E=$C$1,ROW('List of Test Cases'!E:E) - ROW(INDEX('List of Test Cases'!E:E,1,1))+1),B26)),"")</f>
        <v>ET-GS001-SRPC-L1</v>
      </c>
      <c r="D26" s="600" t="str" cm="1">
        <f t="array" aca="1" ref="D26" ca="1">IF(C26="","",HYPERLINK("#"&amp;CELL("address",INDEX('List of Test Cases'!C:C,MATCH(CONCATENATE(C26,C$1),'List of Test Cases'!Q:Q,0))),"View Test Case"))</f>
        <v>View Test Case</v>
      </c>
      <c r="E26" s="56" t="str" cm="1">
        <f t="array" ref="E26">IF($C26="","",INDEX('List of Test Cases'!B:B,MATCH(CONCATENATE($C26,$C$1),'List of Test Cases'!$Q:$Q,0),))</f>
        <v>ET-GS001</v>
      </c>
      <c r="F26" s="56" t="str" cm="1">
        <f t="array" ref="F26">IF($C26="","",INDEX('List of Test Cases'!C:C,MATCH(CONCATENATE($C26,$C$1),'List of Test Cases'!$Q:$Q,0),))</f>
        <v>ET-GS001-SRPC-L1</v>
      </c>
      <c r="G26" s="56" t="str" cm="1">
        <f t="array" aca="1" ref="G26" ca="1">IF($C26="","",INDEX('List of Test Cases'!G:G,MATCH(CONCATENATE($C26,$C$1),'List of Test Cases'!$Q:$Q,0),))</f>
        <v>Shipper - Switch Request Objection - Gas (Losing) (5 Day(s))</v>
      </c>
      <c r="H26" s="56" t="str" cm="1">
        <f t="array" ref="H26">IF($C26="","",INDEX('List of Test Cases'!A:A,MATCH(CONCATENATE($C26,$C$1),'List of Test Cases'!$Q:$Q,0),))</f>
        <v>Shipper - Switch Request Pending Cancelled - LOSE</v>
      </c>
      <c r="I26" s="601"/>
      <c r="J26" s="601"/>
      <c r="K26" s="47"/>
      <c r="L26" s="47"/>
      <c r="M26" s="47"/>
      <c r="N26" s="47"/>
      <c r="O26" s="56"/>
      <c r="P26" s="56"/>
    </row>
    <row r="27" spans="1:16" s="55" customFormat="1" ht="24.2" x14ac:dyDescent="0.3">
      <c r="B27" s="602">
        <v>2</v>
      </c>
      <c r="C27" s="325" t="str" cm="1">
        <f t="array" ref="C27">IFERROR(INDEX('List of Test Cases'!C:C,SMALL(IF('List of Test Cases'!E:E=$C$1,ROW('List of Test Cases'!E:E) - ROW(INDEX('List of Test Cases'!E:E,1,1))+1),B27)),"")</f>
        <v>ET-GS001-SRPC-L5</v>
      </c>
      <c r="D27" s="600" t="str" cm="1">
        <f t="array" aca="1" ref="D27" ca="1">IF(C27="","",HYPERLINK("#"&amp;CELL("address",INDEX('List of Test Cases'!C:C,MATCH(CONCATENATE(C27,C$1),'List of Test Cases'!Q:Q,0))),"View Test Case"))</f>
        <v>View Test Case</v>
      </c>
      <c r="E27" s="56" t="str" cm="1">
        <f t="array" ref="E27">IF($C27="","",INDEX('List of Test Cases'!B:B,MATCH(CONCATENATE($C27,$C$1),'List of Test Cases'!$Q:$Q,0),))</f>
        <v>ET-GS001</v>
      </c>
      <c r="F27" s="56" t="str" cm="1">
        <f t="array" ref="F27">IF($C27="","",INDEX('List of Test Cases'!C:C,MATCH(CONCATENATE($C27,$C$1),'List of Test Cases'!$Q:$Q,0),))</f>
        <v>ET-GS001-SRPC-L5</v>
      </c>
      <c r="G27" s="56" t="str" cm="1">
        <f t="array" aca="1" ref="G27" ca="1">IF($C27="","",INDEX('List of Test Cases'!G:G,MATCH(CONCATENATE($C27,$C$1),'List of Test Cases'!$Q:$Q,0),))</f>
        <v>Shipper - Switch Request Objection - Gas (Losing) (OFAF, 5 Day(s))</v>
      </c>
      <c r="H27" s="56" t="str" cm="1">
        <f t="array" ref="H27">IF($C27="","",INDEX('List of Test Cases'!A:A,MATCH(CONCATENATE($C27,$C$1),'List of Test Cases'!$Q:$Q,0),))</f>
        <v>Shipper - Switch Request Pending Cancelled - LOSE</v>
      </c>
      <c r="I27" s="601"/>
      <c r="J27" s="601"/>
      <c r="K27" s="47"/>
      <c r="L27" s="47"/>
      <c r="M27" s="47"/>
      <c r="N27" s="47"/>
      <c r="O27" s="56"/>
      <c r="P27" s="56"/>
    </row>
    <row r="28" spans="1:16" s="55" customFormat="1" ht="13.85" x14ac:dyDescent="0.3">
      <c r="B28" s="602">
        <v>3</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ht="13.85" x14ac:dyDescent="0.25">
      <c r="B29" s="603">
        <v>4</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ht="13.85" x14ac:dyDescent="0.25">
      <c r="B30" s="603">
        <v>5</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6</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7</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8</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9</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10</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11</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12</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13</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14</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15</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16</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17</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18</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19</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20</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21</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22</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23</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24</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25</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26</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27</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28</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29</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30</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ht="20.3" customHeight="1" x14ac:dyDescent="0.25">
      <c r="G56" s="60"/>
    </row>
    <row r="57" spans="2:16" ht="20.3" customHeight="1" x14ac:dyDescent="0.25">
      <c r="G57" s="60"/>
    </row>
    <row r="58" spans="2:16" ht="20.3" customHeight="1" x14ac:dyDescent="0.25">
      <c r="G58" s="60"/>
    </row>
    <row r="59" spans="2:16" ht="20.3" customHeight="1" x14ac:dyDescent="0.25">
      <c r="G59" s="60"/>
    </row>
    <row r="60" spans="2:16" ht="20.3" customHeight="1" x14ac:dyDescent="0.25">
      <c r="G60" s="60"/>
    </row>
    <row r="61" spans="2:16" ht="20.3" customHeight="1" x14ac:dyDescent="0.25">
      <c r="G61" s="60"/>
    </row>
    <row r="62" spans="2:16" ht="20.3" customHeight="1" x14ac:dyDescent="0.25">
      <c r="G62" s="60"/>
    </row>
    <row r="63" spans="2:16" ht="20.3" customHeight="1" x14ac:dyDescent="0.25">
      <c r="G63" s="60"/>
    </row>
    <row r="64" spans="2:16" ht="20.3" customHeight="1" x14ac:dyDescent="0.25">
      <c r="G64" s="60"/>
    </row>
    <row r="65" spans="7:7" ht="20.3" customHeight="1" x14ac:dyDescent="0.25">
      <c r="G65" s="60"/>
    </row>
    <row r="66" spans="7:7" ht="20.3" customHeight="1" x14ac:dyDescent="0.25">
      <c r="G66" s="60"/>
    </row>
    <row r="67" spans="7:7" ht="20.3" customHeight="1" x14ac:dyDescent="0.25">
      <c r="G67" s="60"/>
    </row>
    <row r="68" spans="7:7" ht="20.3" customHeight="1" x14ac:dyDescent="0.25">
      <c r="G68" s="60"/>
    </row>
    <row r="69" spans="7:7" ht="20.3" customHeight="1" x14ac:dyDescent="0.25">
      <c r="G69" s="60"/>
    </row>
    <row r="70" spans="7:7" ht="20.3" customHeight="1" x14ac:dyDescent="0.25">
      <c r="G70" s="60"/>
    </row>
    <row r="71" spans="7:7" ht="20.3" customHeight="1" x14ac:dyDescent="0.25">
      <c r="G71" s="60"/>
    </row>
    <row r="72" spans="7:7" ht="20.3" customHeight="1" x14ac:dyDescent="0.25">
      <c r="G72" s="60"/>
    </row>
    <row r="73" spans="7:7" ht="20.3" customHeight="1" x14ac:dyDescent="0.25">
      <c r="G73" s="60"/>
    </row>
    <row r="74" spans="7:7" ht="20.3" customHeight="1" x14ac:dyDescent="0.25">
      <c r="G74" s="60"/>
    </row>
    <row r="75" spans="7:7" ht="20.3" customHeight="1" x14ac:dyDescent="0.25">
      <c r="G75" s="60"/>
    </row>
    <row r="76" spans="7:7" ht="20.3" customHeight="1" x14ac:dyDescent="0.25">
      <c r="G76" s="60"/>
    </row>
    <row r="77" spans="7:7" ht="20.3" customHeight="1" x14ac:dyDescent="0.25">
      <c r="G77" s="60"/>
    </row>
    <row r="78" spans="7:7" ht="20.3" customHeight="1" x14ac:dyDescent="0.25">
      <c r="G78" s="60"/>
    </row>
    <row r="79" spans="7:7" ht="20.3" customHeight="1" x14ac:dyDescent="0.25">
      <c r="G79" s="60"/>
    </row>
    <row r="80" spans="7:7" ht="20.3" customHeight="1" x14ac:dyDescent="0.25">
      <c r="G80" s="60"/>
    </row>
    <row r="81" spans="7:7" ht="20.3" customHeight="1" x14ac:dyDescent="0.25">
      <c r="G81" s="60"/>
    </row>
    <row r="82" spans="7:7" ht="20.3" customHeight="1" x14ac:dyDescent="0.25">
      <c r="G82" s="60"/>
    </row>
    <row r="83" spans="7:7" ht="20.3" customHeight="1" x14ac:dyDescent="0.25">
      <c r="G83" s="60"/>
    </row>
    <row r="84" spans="7:7" ht="20.3" customHeight="1" x14ac:dyDescent="0.25">
      <c r="G84" s="60"/>
    </row>
    <row r="85" spans="7:7" ht="20.3" customHeight="1" x14ac:dyDescent="0.25">
      <c r="G85" s="60"/>
    </row>
    <row r="86" spans="7:7" ht="20.3" customHeight="1" x14ac:dyDescent="0.25">
      <c r="G86" s="60"/>
    </row>
    <row r="87" spans="7:7" ht="20.3" customHeight="1" x14ac:dyDescent="0.25">
      <c r="G87" s="60"/>
    </row>
    <row r="88" spans="7:7" ht="20.3" customHeight="1" x14ac:dyDescent="0.25">
      <c r="G88" s="60"/>
    </row>
    <row r="89" spans="7:7" ht="20.3" customHeight="1" x14ac:dyDescent="0.25">
      <c r="G89" s="60"/>
    </row>
    <row r="90" spans="7:7" ht="20.3" customHeight="1" x14ac:dyDescent="0.25">
      <c r="G90" s="60"/>
    </row>
    <row r="91" spans="7:7" ht="20.3" customHeight="1" x14ac:dyDescent="0.25">
      <c r="G91" s="60"/>
    </row>
    <row r="92" spans="7:7" ht="20.3" customHeight="1" x14ac:dyDescent="0.25">
      <c r="G92" s="60"/>
    </row>
    <row r="93" spans="7:7" ht="20.3" customHeight="1" x14ac:dyDescent="0.25">
      <c r="G93" s="60"/>
    </row>
    <row r="94" spans="7:7" ht="20.3" customHeight="1" x14ac:dyDescent="0.25">
      <c r="G94" s="60"/>
    </row>
    <row r="95" spans="7:7" ht="20.3" customHeight="1" x14ac:dyDescent="0.25">
      <c r="G95" s="60"/>
    </row>
    <row r="96" spans="7:7" ht="20.3" customHeight="1" x14ac:dyDescent="0.25">
      <c r="G96" s="60"/>
    </row>
    <row r="97" spans="7:7" ht="20.3" customHeight="1" x14ac:dyDescent="0.25">
      <c r="G97" s="60"/>
    </row>
    <row r="98" spans="7:7" ht="20.3" customHeight="1" x14ac:dyDescent="0.25">
      <c r="G98" s="60"/>
    </row>
    <row r="99" spans="7:7" ht="20.3" customHeight="1" x14ac:dyDescent="0.25">
      <c r="G99" s="60"/>
    </row>
    <row r="100" spans="7:7" ht="20.3" customHeight="1" x14ac:dyDescent="0.25">
      <c r="G100" s="60"/>
    </row>
    <row r="101" spans="7:7" ht="20.3" customHeight="1" x14ac:dyDescent="0.25">
      <c r="G101" s="60"/>
    </row>
    <row r="102" spans="7:7" ht="20.3" customHeight="1" x14ac:dyDescent="0.25">
      <c r="G102" s="60"/>
    </row>
    <row r="103" spans="7:7" ht="20.3" customHeight="1" x14ac:dyDescent="0.25">
      <c r="G103" s="60"/>
    </row>
    <row r="104" spans="7:7" ht="20.3" customHeight="1" x14ac:dyDescent="0.25">
      <c r="G104" s="60"/>
    </row>
    <row r="105" spans="7:7" ht="20.3" customHeight="1" x14ac:dyDescent="0.25">
      <c r="G105" s="60"/>
    </row>
    <row r="106" spans="7:7" ht="20.3" customHeight="1" x14ac:dyDescent="0.25">
      <c r="G106" s="60"/>
    </row>
    <row r="107" spans="7:7" ht="20.3" customHeight="1" x14ac:dyDescent="0.25">
      <c r="G107" s="60"/>
    </row>
    <row r="108" spans="7:7" ht="20.3" customHeight="1" x14ac:dyDescent="0.25">
      <c r="G108" s="60"/>
    </row>
    <row r="109" spans="7:7" ht="20.3" customHeight="1" x14ac:dyDescent="0.25">
      <c r="G109" s="60"/>
    </row>
    <row r="110" spans="7:7" ht="20.3" customHeight="1" x14ac:dyDescent="0.25">
      <c r="G110" s="60"/>
    </row>
    <row r="111" spans="7:7" ht="20.3" customHeight="1" x14ac:dyDescent="0.25">
      <c r="G111" s="60"/>
    </row>
    <row r="112" spans="7:7" ht="20.3" customHeight="1" x14ac:dyDescent="0.25">
      <c r="G112" s="60"/>
    </row>
    <row r="113" spans="7:7" ht="20.3" customHeight="1" x14ac:dyDescent="0.25">
      <c r="G113" s="60"/>
    </row>
    <row r="114" spans="7:7" ht="20.3" customHeight="1" x14ac:dyDescent="0.25">
      <c r="G114" s="60"/>
    </row>
    <row r="115" spans="7:7" ht="20.3" customHeight="1" x14ac:dyDescent="0.25">
      <c r="G115" s="60"/>
    </row>
    <row r="116" spans="7:7" ht="20.3" customHeight="1" x14ac:dyDescent="0.25">
      <c r="G116" s="60"/>
    </row>
    <row r="117" spans="7:7" ht="20.3" customHeight="1" x14ac:dyDescent="0.25">
      <c r="G117" s="60"/>
    </row>
    <row r="118" spans="7:7" ht="20.3" customHeight="1" x14ac:dyDescent="0.25">
      <c r="G118" s="60"/>
    </row>
    <row r="119" spans="7:7" ht="20.3" customHeight="1" x14ac:dyDescent="0.25">
      <c r="G119" s="60"/>
    </row>
    <row r="120" spans="7:7" ht="20.3" customHeight="1" x14ac:dyDescent="0.25">
      <c r="G120" s="60"/>
    </row>
    <row r="121" spans="7:7" ht="20.3" customHeight="1" x14ac:dyDescent="0.25">
      <c r="G121" s="60"/>
    </row>
    <row r="122" spans="7:7" ht="20.3" customHeight="1" x14ac:dyDescent="0.25">
      <c r="G122" s="60"/>
    </row>
    <row r="123" spans="7:7" ht="20.3" customHeight="1" x14ac:dyDescent="0.25">
      <c r="G123" s="60"/>
    </row>
    <row r="124" spans="7:7" ht="20.3" customHeight="1" x14ac:dyDescent="0.25">
      <c r="G124" s="60"/>
    </row>
    <row r="125" spans="7:7" ht="20.3" customHeight="1" x14ac:dyDescent="0.25">
      <c r="G125" s="60"/>
    </row>
    <row r="126" spans="7:7" ht="20.3" customHeight="1" x14ac:dyDescent="0.25">
      <c r="G126" s="60"/>
    </row>
    <row r="127" spans="7:7" ht="20.3" customHeight="1" x14ac:dyDescent="0.25">
      <c r="G127" s="60"/>
    </row>
    <row r="128" spans="7:7" ht="20.3" customHeight="1" x14ac:dyDescent="0.25">
      <c r="G128" s="60"/>
    </row>
    <row r="129" spans="7:7" ht="20.3" customHeight="1" x14ac:dyDescent="0.25">
      <c r="G129" s="60"/>
    </row>
    <row r="130" spans="7:7" ht="20.3" customHeight="1" x14ac:dyDescent="0.25">
      <c r="G130" s="60"/>
    </row>
    <row r="131" spans="7:7" ht="20.3" customHeight="1" x14ac:dyDescent="0.25">
      <c r="G131" s="60"/>
    </row>
    <row r="132" spans="7:7" ht="20.3" customHeight="1" x14ac:dyDescent="0.25">
      <c r="G132" s="60"/>
    </row>
    <row r="133" spans="7:7" ht="20.3" customHeight="1" x14ac:dyDescent="0.25">
      <c r="G133" s="60"/>
    </row>
    <row r="134" spans="7:7" ht="20.3" customHeight="1" x14ac:dyDescent="0.25">
      <c r="G134" s="60"/>
    </row>
    <row r="135" spans="7:7" ht="20.3" customHeight="1" x14ac:dyDescent="0.25">
      <c r="G135" s="60"/>
    </row>
    <row r="136" spans="7:7" ht="20.3" customHeight="1" x14ac:dyDescent="0.25">
      <c r="G136" s="60"/>
    </row>
    <row r="137" spans="7:7" ht="20.3" customHeight="1" x14ac:dyDescent="0.25">
      <c r="G137" s="60"/>
    </row>
    <row r="138" spans="7:7" ht="20.3" customHeight="1" x14ac:dyDescent="0.25">
      <c r="G138" s="60"/>
    </row>
    <row r="139" spans="7:7" ht="20.3" customHeight="1" x14ac:dyDescent="0.25">
      <c r="G139" s="60"/>
    </row>
    <row r="140" spans="7:7" ht="20.3" customHeight="1" x14ac:dyDescent="0.25">
      <c r="G140" s="60"/>
    </row>
    <row r="141" spans="7:7" ht="20.3" customHeight="1" x14ac:dyDescent="0.25">
      <c r="G141" s="60"/>
    </row>
    <row r="142" spans="7:7" ht="20.3" customHeight="1" x14ac:dyDescent="0.25">
      <c r="G142" s="60"/>
    </row>
    <row r="143" spans="7:7" ht="20.3" customHeight="1" x14ac:dyDescent="0.25">
      <c r="G143" s="60"/>
    </row>
    <row r="144" spans="7:7" ht="20.3" customHeight="1" x14ac:dyDescent="0.25">
      <c r="G144" s="60"/>
    </row>
    <row r="145" spans="7:7" ht="20.3" customHeight="1" x14ac:dyDescent="0.25">
      <c r="G145" s="60"/>
    </row>
    <row r="146" spans="7:7" ht="20.3" customHeight="1" x14ac:dyDescent="0.25">
      <c r="G146" s="60"/>
    </row>
    <row r="147" spans="7:7" ht="20.3" customHeight="1" x14ac:dyDescent="0.25">
      <c r="G147" s="60"/>
    </row>
    <row r="148" spans="7:7" ht="20.3" customHeight="1" x14ac:dyDescent="0.25">
      <c r="G148" s="60"/>
    </row>
    <row r="149" spans="7:7" ht="20.3" customHeight="1" x14ac:dyDescent="0.25">
      <c r="G149" s="60"/>
    </row>
    <row r="150" spans="7:7" ht="20.3" customHeight="1" x14ac:dyDescent="0.25">
      <c r="G150" s="60"/>
    </row>
    <row r="151" spans="7:7" ht="20.3" customHeight="1" x14ac:dyDescent="0.25">
      <c r="G151" s="60"/>
    </row>
    <row r="152" spans="7:7" ht="20.3" customHeight="1" x14ac:dyDescent="0.25">
      <c r="G152" s="60"/>
    </row>
    <row r="153" spans="7:7" ht="20.3" customHeight="1" x14ac:dyDescent="0.25">
      <c r="G153" s="60"/>
    </row>
    <row r="154" spans="7:7" ht="20.3" customHeight="1" x14ac:dyDescent="0.25">
      <c r="G154" s="60"/>
    </row>
    <row r="155" spans="7:7" ht="20.3" customHeight="1" x14ac:dyDescent="0.25">
      <c r="G155" s="60"/>
    </row>
    <row r="156" spans="7:7" ht="20.3" customHeight="1" x14ac:dyDescent="0.25">
      <c r="G156" s="60"/>
    </row>
    <row r="157" spans="7:7" ht="20.3" customHeight="1" x14ac:dyDescent="0.25">
      <c r="G157" s="60"/>
    </row>
    <row r="158" spans="7:7" ht="20.3" customHeight="1" x14ac:dyDescent="0.25">
      <c r="G158" s="60"/>
    </row>
    <row r="159" spans="7:7" ht="20.3" customHeight="1" x14ac:dyDescent="0.25">
      <c r="G159" s="60"/>
    </row>
    <row r="160" spans="7:7" ht="20.3" customHeight="1" x14ac:dyDescent="0.25">
      <c r="G160" s="60"/>
    </row>
    <row r="161" spans="7:7" ht="20.3" customHeight="1" x14ac:dyDescent="0.25">
      <c r="G161" s="60"/>
    </row>
    <row r="162" spans="7:7" ht="20.3" customHeight="1" x14ac:dyDescent="0.25">
      <c r="G162" s="60"/>
    </row>
    <row r="163" spans="7:7" ht="20.3" customHeight="1" x14ac:dyDescent="0.25">
      <c r="G163" s="60"/>
    </row>
    <row r="164" spans="7:7" ht="20.3" customHeight="1" x14ac:dyDescent="0.25">
      <c r="G164" s="60"/>
    </row>
    <row r="165" spans="7:7" ht="20.3" customHeight="1" x14ac:dyDescent="0.25">
      <c r="G165" s="60"/>
    </row>
    <row r="166" spans="7:7" ht="20.3" customHeight="1" x14ac:dyDescent="0.25">
      <c r="G166" s="60"/>
    </row>
    <row r="167" spans="7:7" ht="20.3" customHeight="1" x14ac:dyDescent="0.25">
      <c r="G167" s="60"/>
    </row>
  </sheetData>
  <autoFilter ref="B13:P13" xr:uid="{88147B03-D559-4010-9665-280DEA28B445}"/>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599F3-BDD2-4AF9-A605-380EA5E6181A}">
  <dimension ref="A1:P168"/>
  <sheetViews>
    <sheetView showGridLines="0" showRuler="0" zoomScaleNormal="100" zoomScalePageLayoutView="98" workbookViewId="0">
      <pane xSplit="7" topLeftCell="H1" activePane="topRight" state="frozen"/>
      <selection pane="topRight" activeCell="C2" sqref="C2:G2"/>
    </sheetView>
  </sheetViews>
  <sheetFormatPr defaultColWidth="10.5546875" defaultRowHeight="20.3" customHeight="1" x14ac:dyDescent="0.25"/>
  <cols>
    <col min="1" max="1" width="0" style="71" hidden="1" customWidth="1"/>
    <col min="2" max="2" width="21.5546875" style="71" customWidth="1"/>
    <col min="3" max="3" width="40.88671875" style="71" customWidth="1"/>
    <col min="4" max="4" width="12.5546875" style="71" customWidth="1"/>
    <col min="5" max="5" width="12" style="71" bestFit="1" customWidth="1"/>
    <col min="6" max="6" width="19.88671875" style="71" bestFit="1" customWidth="1"/>
    <col min="7" max="7" width="39.109375" style="71" customWidth="1"/>
    <col min="8" max="8" width="30.33203125" style="71" bestFit="1" customWidth="1"/>
    <col min="9" max="9" width="26" style="71" customWidth="1"/>
    <col min="10" max="10" width="34" style="71" customWidth="1"/>
    <col min="11" max="11" width="26.44140625" style="71" customWidth="1"/>
    <col min="12" max="12" width="48.109375" style="71" customWidth="1"/>
    <col min="13" max="13" width="22.33203125" style="71" bestFit="1" customWidth="1"/>
    <col min="14" max="14" width="35.44140625" style="71" bestFit="1" customWidth="1"/>
    <col min="15" max="15" width="30.109375" style="71" bestFit="1" customWidth="1"/>
    <col min="16" max="16" width="45.109375" style="71" customWidth="1"/>
    <col min="17" max="16384" width="10.5546875" style="71"/>
  </cols>
  <sheetData>
    <row r="1" spans="1:16" ht="39.049999999999997" customHeight="1" x14ac:dyDescent="0.25">
      <c r="B1" s="323" t="s">
        <v>388</v>
      </c>
      <c r="C1" s="68" t="s">
        <v>1141</v>
      </c>
      <c r="D1" s="69"/>
      <c r="E1" s="69"/>
      <c r="F1" s="70"/>
      <c r="G1" s="69"/>
      <c r="H1" s="69"/>
      <c r="I1" s="69"/>
      <c r="J1" s="69"/>
      <c r="K1" s="69"/>
      <c r="L1" s="69"/>
      <c r="M1" s="69"/>
      <c r="N1" s="69"/>
      <c r="O1" s="348"/>
      <c r="P1" s="345"/>
    </row>
    <row r="2" spans="1:16" ht="14.4" x14ac:dyDescent="0.25">
      <c r="B2" s="321" t="s">
        <v>390</v>
      </c>
      <c r="C2" s="1238" t="s">
        <v>2567</v>
      </c>
      <c r="D2" s="1239"/>
      <c r="E2" s="1239"/>
      <c r="F2" s="1239"/>
      <c r="G2" s="1240"/>
      <c r="H2" s="1008"/>
      <c r="I2" s="1008"/>
      <c r="J2" s="1008"/>
      <c r="K2" s="1008"/>
      <c r="L2" s="1008"/>
      <c r="M2" s="1008"/>
      <c r="N2" s="1008"/>
      <c r="O2" s="350"/>
      <c r="P2" s="344"/>
    </row>
    <row r="3" spans="1:16" ht="20.3" customHeight="1" x14ac:dyDescent="0.25">
      <c r="B3" s="1221" t="s">
        <v>392</v>
      </c>
      <c r="C3" s="1241" t="s">
        <v>1324</v>
      </c>
      <c r="D3" s="1242"/>
      <c r="E3" s="1242"/>
      <c r="F3" s="1242"/>
      <c r="G3" s="1243"/>
      <c r="H3" s="1007"/>
      <c r="I3" s="1007"/>
      <c r="J3" s="1007"/>
      <c r="K3" s="1007"/>
      <c r="L3" s="1007"/>
      <c r="M3" s="1007"/>
      <c r="N3" s="1007"/>
      <c r="O3" s="349"/>
      <c r="P3" s="342"/>
    </row>
    <row r="4" spans="1:16" ht="20.3" customHeight="1" x14ac:dyDescent="0.25">
      <c r="B4" s="1221"/>
      <c r="C4" s="1244"/>
      <c r="D4" s="1245"/>
      <c r="E4" s="1245"/>
      <c r="F4" s="1245"/>
      <c r="G4" s="1246"/>
      <c r="H4" s="1007"/>
      <c r="I4" s="1007"/>
      <c r="J4" s="1007"/>
      <c r="K4" s="1007"/>
      <c r="L4" s="1007"/>
      <c r="M4" s="1007"/>
      <c r="N4" s="1007"/>
      <c r="P4" s="343"/>
    </row>
    <row r="5" spans="1:16" ht="12.1" x14ac:dyDescent="0.25">
      <c r="B5" s="1221"/>
      <c r="C5" s="1244"/>
      <c r="D5" s="1245"/>
      <c r="E5" s="1245"/>
      <c r="F5" s="1245"/>
      <c r="G5" s="1246"/>
      <c r="H5" s="1007"/>
      <c r="I5" s="1007"/>
      <c r="J5" s="1007"/>
      <c r="K5" s="1007"/>
      <c r="L5" s="1007"/>
      <c r="M5" s="1007"/>
      <c r="N5" s="1007"/>
      <c r="P5" s="343"/>
    </row>
    <row r="6" spans="1:16" ht="12.1" x14ac:dyDescent="0.25">
      <c r="B6" s="1221"/>
      <c r="C6" s="1244"/>
      <c r="D6" s="1245"/>
      <c r="E6" s="1245"/>
      <c r="F6" s="1245"/>
      <c r="G6" s="1246"/>
      <c r="H6" s="1007"/>
      <c r="I6" s="1007"/>
      <c r="J6" s="1007"/>
      <c r="K6" s="1007"/>
      <c r="L6" s="1007"/>
      <c r="M6" s="1007"/>
      <c r="N6" s="1007"/>
      <c r="P6" s="343"/>
    </row>
    <row r="7" spans="1:16" ht="12.1" x14ac:dyDescent="0.25">
      <c r="B7" s="1221"/>
      <c r="C7" s="1247"/>
      <c r="D7" s="1248"/>
      <c r="E7" s="1248"/>
      <c r="F7" s="1248"/>
      <c r="G7" s="1249"/>
      <c r="H7" s="1005"/>
      <c r="I7" s="1005"/>
      <c r="J7" s="1005"/>
      <c r="K7" s="1005"/>
      <c r="L7" s="1005"/>
      <c r="M7" s="1005"/>
      <c r="N7" s="1005"/>
      <c r="O7" s="350"/>
      <c r="P7" s="344"/>
    </row>
    <row r="8" spans="1:16" ht="14.4" x14ac:dyDescent="0.25">
      <c r="B8" s="321" t="s">
        <v>394</v>
      </c>
      <c r="C8" s="1238" t="s">
        <v>737</v>
      </c>
      <c r="D8" s="1239"/>
      <c r="E8" s="1239"/>
      <c r="F8" s="1239"/>
      <c r="G8" s="1240"/>
      <c r="H8" s="1005"/>
      <c r="I8" s="1005"/>
      <c r="J8" s="1005"/>
      <c r="K8" s="1005"/>
      <c r="L8" s="1005"/>
      <c r="M8" s="1005"/>
      <c r="N8" s="1005"/>
      <c r="O8" s="348"/>
      <c r="P8" s="345"/>
    </row>
    <row r="9" spans="1:16" ht="14.4" x14ac:dyDescent="0.25">
      <c r="B9" s="321" t="s">
        <v>396</v>
      </c>
      <c r="C9" s="1238" t="s">
        <v>2462</v>
      </c>
      <c r="D9" s="1239"/>
      <c r="E9" s="1239"/>
      <c r="F9" s="1239"/>
      <c r="G9" s="1240"/>
      <c r="H9" s="1005"/>
      <c r="I9" s="1005"/>
      <c r="J9" s="515"/>
      <c r="K9" s="515"/>
      <c r="L9" s="515"/>
      <c r="M9" s="515"/>
      <c r="N9" s="515"/>
      <c r="O9" s="348"/>
      <c r="P9" s="345"/>
    </row>
    <row r="10" spans="1:16" ht="46.55" hidden="1" customHeight="1" x14ac:dyDescent="0.25">
      <c r="B10" s="321" t="s">
        <v>445</v>
      </c>
      <c r="C10" s="1238" t="s">
        <v>477</v>
      </c>
      <c r="D10" s="1239"/>
      <c r="E10" s="1239"/>
      <c r="F10" s="1239"/>
      <c r="G10" s="1240"/>
      <c r="H10" s="511" t="e">
        <f t="array" ref="H10">_xlfn.TEXTJOIN(", ",TRUE,IF((E14:E100="Y")*(B29:B100&lt;&gt;""),B29:B100,""))</f>
        <v>#N/A</v>
      </c>
      <c r="I10" s="1005"/>
      <c r="J10" s="1005"/>
      <c r="K10" s="1005"/>
      <c r="L10" s="1005"/>
      <c r="M10" s="1005"/>
      <c r="N10" s="1005"/>
      <c r="O10" s="348"/>
      <c r="P10" s="345"/>
    </row>
    <row r="11" spans="1:16" ht="14.4" x14ac:dyDescent="0.25">
      <c r="B11" s="321" t="s">
        <v>398</v>
      </c>
      <c r="C11" s="1238" t="s">
        <v>63</v>
      </c>
      <c r="D11" s="1239"/>
      <c r="E11" s="1239"/>
      <c r="F11" s="1239"/>
      <c r="G11" s="1240"/>
      <c r="H11" s="1005"/>
      <c r="I11" s="1005"/>
      <c r="J11" s="1005"/>
      <c r="K11" s="1005"/>
      <c r="L11" s="1005"/>
      <c r="M11" s="1005"/>
      <c r="N11" s="1005"/>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71.3" customHeight="1" x14ac:dyDescent="0.3">
      <c r="A14" s="404" t="s">
        <v>1180</v>
      </c>
      <c r="B14" s="404" t="s">
        <v>1181</v>
      </c>
      <c r="C14" s="317" t="s">
        <v>805</v>
      </c>
      <c r="D14" s="317" t="s">
        <v>804</v>
      </c>
      <c r="E14" s="317" t="s">
        <v>1182</v>
      </c>
      <c r="F14" s="404" t="s">
        <v>2568</v>
      </c>
      <c r="G14" s="77" t="s">
        <v>1184</v>
      </c>
      <c r="H14" s="404" t="s">
        <v>1327</v>
      </c>
      <c r="I14" s="404" t="s">
        <v>1186</v>
      </c>
      <c r="J14" s="31" t="s">
        <v>1187</v>
      </c>
      <c r="K14" s="404" t="s">
        <v>1188</v>
      </c>
      <c r="L14" s="78" t="s">
        <v>63</v>
      </c>
      <c r="M14" s="78" t="s">
        <v>63</v>
      </c>
      <c r="N14" s="78">
        <v>202</v>
      </c>
      <c r="O14" s="404" t="s">
        <v>1396</v>
      </c>
    </row>
    <row r="15" spans="1:16" s="76" customFormat="1" ht="229.85" x14ac:dyDescent="0.3">
      <c r="A15" s="80" t="s">
        <v>1328</v>
      </c>
      <c r="B15" s="81" t="s">
        <v>2526</v>
      </c>
      <c r="C15" s="317" t="s">
        <v>805</v>
      </c>
      <c r="D15" s="317" t="s">
        <v>804</v>
      </c>
      <c r="E15" s="317" t="s">
        <v>1182</v>
      </c>
      <c r="F15" s="80" t="s">
        <v>1330</v>
      </c>
      <c r="G15" s="81" t="s">
        <v>324</v>
      </c>
      <c r="H15" s="81" t="s">
        <v>1192</v>
      </c>
      <c r="I15" s="82" t="s">
        <v>1331</v>
      </c>
      <c r="J15" s="83" t="s">
        <v>63</v>
      </c>
      <c r="K15" s="83" t="s">
        <v>63</v>
      </c>
      <c r="L15" s="404" t="s">
        <v>1332</v>
      </c>
      <c r="M15" s="84" t="s">
        <v>1333</v>
      </c>
      <c r="N15" s="78">
        <v>202</v>
      </c>
      <c r="O15" s="47"/>
    </row>
    <row r="16" spans="1:16" s="87" customFormat="1" ht="181.45" x14ac:dyDescent="0.3">
      <c r="A16" s="404" t="s">
        <v>1334</v>
      </c>
      <c r="B16" s="404" t="s">
        <v>2569</v>
      </c>
      <c r="C16" s="317" t="s">
        <v>805</v>
      </c>
      <c r="D16" s="317" t="s">
        <v>804</v>
      </c>
      <c r="E16" s="317" t="s">
        <v>1182</v>
      </c>
      <c r="F16" s="80" t="s">
        <v>2570</v>
      </c>
      <c r="G16" s="85" t="s">
        <v>1184</v>
      </c>
      <c r="H16" s="86" t="s">
        <v>1337</v>
      </c>
      <c r="I16" s="86" t="s">
        <v>1229</v>
      </c>
      <c r="J16" s="86" t="s">
        <v>63</v>
      </c>
      <c r="K16" s="87" t="s">
        <v>63</v>
      </c>
      <c r="L16" s="404" t="s">
        <v>63</v>
      </c>
      <c r="M16" s="404" t="s">
        <v>63</v>
      </c>
      <c r="N16" s="78">
        <v>202</v>
      </c>
      <c r="O16" s="404" t="s">
        <v>1225</v>
      </c>
    </row>
    <row r="17" spans="1:16" s="87" customFormat="1" ht="71.3" customHeight="1" x14ac:dyDescent="0.3">
      <c r="A17" s="404" t="s">
        <v>1334</v>
      </c>
      <c r="B17" s="404" t="s">
        <v>2494</v>
      </c>
      <c r="C17" s="317" t="s">
        <v>804</v>
      </c>
      <c r="D17" s="317" t="s">
        <v>804</v>
      </c>
      <c r="E17" s="317" t="s">
        <v>1182</v>
      </c>
      <c r="F17" s="278" t="s">
        <v>1339</v>
      </c>
      <c r="G17" s="77" t="s">
        <v>336</v>
      </c>
      <c r="H17" s="404" t="s">
        <v>63</v>
      </c>
      <c r="I17" s="86" t="s">
        <v>1229</v>
      </c>
      <c r="J17" s="86" t="s">
        <v>63</v>
      </c>
      <c r="K17" s="88" t="s">
        <v>63</v>
      </c>
      <c r="L17" s="88" t="s">
        <v>63</v>
      </c>
      <c r="M17" s="404" t="s">
        <v>63</v>
      </c>
      <c r="N17" s="404">
        <v>202</v>
      </c>
      <c r="O17" s="404"/>
    </row>
    <row r="18" spans="1:16" s="87" customFormat="1" ht="71.3" customHeight="1" x14ac:dyDescent="0.3">
      <c r="A18" s="404" t="s">
        <v>1334</v>
      </c>
      <c r="B18" s="404" t="s">
        <v>2495</v>
      </c>
      <c r="C18" s="317" t="s">
        <v>805</v>
      </c>
      <c r="D18" s="317" t="s">
        <v>804</v>
      </c>
      <c r="E18" s="317" t="s">
        <v>1207</v>
      </c>
      <c r="F18" s="80" t="s">
        <v>2571</v>
      </c>
      <c r="G18" s="77" t="s">
        <v>338</v>
      </c>
      <c r="H18" s="404" t="s">
        <v>1234</v>
      </c>
      <c r="I18" s="86" t="s">
        <v>1229</v>
      </c>
      <c r="J18" s="86" t="s">
        <v>63</v>
      </c>
      <c r="K18" s="88" t="s">
        <v>63</v>
      </c>
      <c r="L18" s="88" t="s">
        <v>63</v>
      </c>
      <c r="M18" s="404" t="s">
        <v>63</v>
      </c>
      <c r="N18" s="404">
        <v>202</v>
      </c>
      <c r="O18" s="404" t="s">
        <v>1225</v>
      </c>
    </row>
    <row r="19" spans="1:16" s="695" customFormat="1" ht="71.3" customHeight="1" x14ac:dyDescent="0.3">
      <c r="A19" s="690" t="s">
        <v>1342</v>
      </c>
      <c r="B19" s="690" t="s">
        <v>1343</v>
      </c>
      <c r="C19" s="691" t="s">
        <v>805</v>
      </c>
      <c r="D19" s="691" t="s">
        <v>805</v>
      </c>
      <c r="E19" s="691" t="s">
        <v>1182</v>
      </c>
      <c r="F19" s="692" t="s">
        <v>1344</v>
      </c>
      <c r="G19" s="693" t="s">
        <v>326</v>
      </c>
      <c r="H19" s="690" t="s">
        <v>63</v>
      </c>
      <c r="I19" s="690" t="s">
        <v>1345</v>
      </c>
      <c r="J19" s="694" t="s">
        <v>63</v>
      </c>
      <c r="K19" s="690" t="s">
        <v>63</v>
      </c>
      <c r="L19" s="690" t="s">
        <v>63</v>
      </c>
      <c r="M19" s="690" t="s">
        <v>63</v>
      </c>
      <c r="N19" s="690">
        <v>202</v>
      </c>
      <c r="O19" s="683" t="s">
        <v>1239</v>
      </c>
    </row>
    <row r="20" spans="1:16" s="695" customFormat="1" ht="71.3" customHeight="1" x14ac:dyDescent="0.3">
      <c r="A20" s="690" t="s">
        <v>1342</v>
      </c>
      <c r="B20" s="690" t="s">
        <v>1347</v>
      </c>
      <c r="C20" s="691" t="s">
        <v>805</v>
      </c>
      <c r="D20" s="691" t="s">
        <v>805</v>
      </c>
      <c r="E20" s="691" t="s">
        <v>1182</v>
      </c>
      <c r="F20" s="692" t="s">
        <v>1348</v>
      </c>
      <c r="G20" s="839" t="s">
        <v>328</v>
      </c>
      <c r="H20" s="690" t="s">
        <v>63</v>
      </c>
      <c r="I20" s="690" t="s">
        <v>1345</v>
      </c>
      <c r="J20" s="694" t="s">
        <v>63</v>
      </c>
      <c r="K20" s="690" t="s">
        <v>63</v>
      </c>
      <c r="L20" s="694" t="s">
        <v>63</v>
      </c>
      <c r="M20" s="690" t="s">
        <v>63</v>
      </c>
      <c r="N20" s="716">
        <v>202</v>
      </c>
      <c r="O20" s="683"/>
    </row>
    <row r="21" spans="1:16" s="695" customFormat="1" ht="71.3" customHeight="1" x14ac:dyDescent="0.3">
      <c r="A21" s="690" t="s">
        <v>1342</v>
      </c>
      <c r="B21" s="690" t="s">
        <v>1349</v>
      </c>
      <c r="C21" s="691" t="s">
        <v>805</v>
      </c>
      <c r="D21" s="691" t="s">
        <v>805</v>
      </c>
      <c r="E21" s="691" t="s">
        <v>1182</v>
      </c>
      <c r="F21" s="692" t="s">
        <v>1350</v>
      </c>
      <c r="G21" s="693" t="s">
        <v>798</v>
      </c>
      <c r="H21" s="690" t="s">
        <v>63</v>
      </c>
      <c r="I21" s="690" t="s">
        <v>1351</v>
      </c>
      <c r="J21" s="694" t="s">
        <v>63</v>
      </c>
      <c r="K21" s="690" t="s">
        <v>63</v>
      </c>
      <c r="L21" s="694" t="s">
        <v>63</v>
      </c>
      <c r="M21" s="690" t="s">
        <v>63</v>
      </c>
      <c r="N21" s="690">
        <v>202</v>
      </c>
      <c r="O21" s="690"/>
    </row>
    <row r="22" spans="1:16" s="695" customFormat="1" ht="71.3" customHeight="1" x14ac:dyDescent="0.3">
      <c r="A22" s="696">
        <v>2.2999999999999998</v>
      </c>
      <c r="B22" s="697" t="s">
        <v>1352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704"/>
    </row>
    <row r="23" spans="1:16" s="87" customFormat="1" ht="71.3" customHeight="1" x14ac:dyDescent="0.3">
      <c r="A23" s="404" t="s">
        <v>1356</v>
      </c>
      <c r="B23" s="404" t="s">
        <v>2523</v>
      </c>
      <c r="C23" s="317" t="s">
        <v>805</v>
      </c>
      <c r="D23" s="317" t="s">
        <v>804</v>
      </c>
      <c r="E23" s="317" t="s">
        <v>1182</v>
      </c>
      <c r="F23" s="80" t="s">
        <v>2544</v>
      </c>
      <c r="G23" s="85" t="s">
        <v>324</v>
      </c>
      <c r="H23" s="86" t="s">
        <v>1359</v>
      </c>
      <c r="I23" s="86" t="s">
        <v>1216</v>
      </c>
      <c r="J23" s="86" t="s">
        <v>63</v>
      </c>
      <c r="K23" s="88" t="s">
        <v>63</v>
      </c>
      <c r="L23" s="404" t="s">
        <v>1360</v>
      </c>
      <c r="M23" s="404" t="s">
        <v>1361</v>
      </c>
      <c r="N23" s="404">
        <v>202</v>
      </c>
      <c r="O23" s="404"/>
    </row>
    <row r="24" spans="1:16" s="331" customFormat="1" ht="169.35" x14ac:dyDescent="0.3">
      <c r="A24" s="297" t="s">
        <v>1205</v>
      </c>
      <c r="B24" s="297" t="s">
        <v>2572</v>
      </c>
      <c r="C24" s="541" t="s">
        <v>805</v>
      </c>
      <c r="D24" s="541" t="s">
        <v>804</v>
      </c>
      <c r="E24" s="541" t="s">
        <v>1207</v>
      </c>
      <c r="F24" s="298" t="s">
        <v>1363</v>
      </c>
      <c r="G24" s="299" t="s">
        <v>352</v>
      </c>
      <c r="H24" s="301" t="s">
        <v>63</v>
      </c>
      <c r="I24" s="301" t="s">
        <v>1364</v>
      </c>
      <c r="J24" s="300" t="s">
        <v>1187</v>
      </c>
      <c r="K24" s="93" t="s">
        <v>1211</v>
      </c>
      <c r="L24" s="93"/>
      <c r="M24" s="297" t="s">
        <v>63</v>
      </c>
      <c r="N24" s="297">
        <v>202</v>
      </c>
      <c r="O24" s="297" t="s">
        <v>2573</v>
      </c>
    </row>
    <row r="25" spans="1:16" s="87" customFormat="1" ht="169.35" x14ac:dyDescent="0.3">
      <c r="A25" s="404" t="s">
        <v>1375</v>
      </c>
      <c r="B25" s="404" t="s">
        <v>2574</v>
      </c>
      <c r="C25" s="317" t="s">
        <v>805</v>
      </c>
      <c r="D25" s="317" t="s">
        <v>804</v>
      </c>
      <c r="E25" s="317" t="s">
        <v>1182</v>
      </c>
      <c r="F25" s="80" t="s">
        <v>2575</v>
      </c>
      <c r="G25" s="85" t="s">
        <v>324</v>
      </c>
      <c r="H25" s="86" t="s">
        <v>2576</v>
      </c>
      <c r="I25" s="86" t="s">
        <v>1379</v>
      </c>
      <c r="J25" s="86" t="s">
        <v>63</v>
      </c>
      <c r="K25" s="88" t="s">
        <v>63</v>
      </c>
      <c r="L25" s="404" t="s">
        <v>1380</v>
      </c>
      <c r="M25" s="84" t="s">
        <v>1381</v>
      </c>
      <c r="N25" s="78">
        <v>202</v>
      </c>
      <c r="O25" s="47"/>
    </row>
    <row r="26" spans="1:16" s="87" customFormat="1" ht="71.3" customHeight="1" x14ac:dyDescent="0.3">
      <c r="A26" s="404" t="s">
        <v>1382</v>
      </c>
      <c r="B26" s="404" t="s">
        <v>2577</v>
      </c>
      <c r="C26" s="540" t="s">
        <v>805</v>
      </c>
      <c r="D26" s="317" t="s">
        <v>804</v>
      </c>
      <c r="E26" s="317" t="s">
        <v>1182</v>
      </c>
      <c r="F26" s="80" t="s">
        <v>1405</v>
      </c>
      <c r="G26" s="85" t="s">
        <v>1184</v>
      </c>
      <c r="H26" s="86" t="s">
        <v>1209</v>
      </c>
      <c r="I26" s="86" t="s">
        <v>1229</v>
      </c>
      <c r="J26" s="86" t="s">
        <v>63</v>
      </c>
      <c r="K26" s="87" t="s">
        <v>63</v>
      </c>
      <c r="L26" s="404" t="s">
        <v>63</v>
      </c>
      <c r="M26" s="404" t="s">
        <v>63</v>
      </c>
      <c r="N26" s="78">
        <v>202</v>
      </c>
      <c r="O26" s="404" t="s">
        <v>1225</v>
      </c>
    </row>
    <row r="27" spans="1:16" s="87" customFormat="1" ht="71.3" customHeight="1" x14ac:dyDescent="0.3">
      <c r="A27" s="404" t="s">
        <v>1382</v>
      </c>
      <c r="B27" s="404" t="s">
        <v>2578</v>
      </c>
      <c r="C27" s="540" t="s">
        <v>804</v>
      </c>
      <c r="D27" s="317" t="s">
        <v>804</v>
      </c>
      <c r="E27" s="317" t="s">
        <v>1182</v>
      </c>
      <c r="F27" s="80" t="s">
        <v>1386</v>
      </c>
      <c r="G27" s="77" t="s">
        <v>336</v>
      </c>
      <c r="H27" s="404" t="s">
        <v>63</v>
      </c>
      <c r="I27" s="86" t="s">
        <v>1229</v>
      </c>
      <c r="J27" s="86" t="s">
        <v>63</v>
      </c>
      <c r="K27" s="88" t="s">
        <v>63</v>
      </c>
      <c r="L27" s="88" t="s">
        <v>63</v>
      </c>
      <c r="M27" s="404" t="s">
        <v>63</v>
      </c>
      <c r="N27" s="404">
        <v>202</v>
      </c>
      <c r="O27" s="78"/>
    </row>
    <row r="28" spans="1:16" s="695" customFormat="1" ht="71.3" customHeight="1" x14ac:dyDescent="0.3">
      <c r="A28" s="690" t="s">
        <v>1387</v>
      </c>
      <c r="B28" s="690" t="s">
        <v>2579</v>
      </c>
      <c r="C28" s="717" t="s">
        <v>805</v>
      </c>
      <c r="D28" s="691" t="s">
        <v>805</v>
      </c>
      <c r="E28" s="691" t="s">
        <v>1207</v>
      </c>
      <c r="F28" s="692" t="s">
        <v>1390</v>
      </c>
      <c r="G28" s="693" t="s">
        <v>1391</v>
      </c>
      <c r="H28" s="690" t="s">
        <v>1392</v>
      </c>
      <c r="I28" s="694" t="s">
        <v>1229</v>
      </c>
      <c r="J28" s="694" t="s">
        <v>63</v>
      </c>
      <c r="K28" s="706" t="s">
        <v>63</v>
      </c>
      <c r="L28" s="706" t="s">
        <v>63</v>
      </c>
      <c r="M28" s="690" t="s">
        <v>63</v>
      </c>
      <c r="N28" s="690">
        <v>202</v>
      </c>
      <c r="O28" s="690" t="s">
        <v>1225</v>
      </c>
    </row>
    <row r="29" spans="1:16" s="87" customFormat="1" ht="12.1" x14ac:dyDescent="0.3">
      <c r="B29" s="404"/>
      <c r="C29" s="404"/>
      <c r="D29" s="404"/>
      <c r="E29" s="404"/>
      <c r="F29" s="77"/>
      <c r="G29" s="404"/>
      <c r="H29" s="404"/>
      <c r="I29" s="86"/>
      <c r="J29" s="404"/>
      <c r="K29" s="404"/>
      <c r="L29" s="404"/>
      <c r="M29" s="404"/>
      <c r="N29" s="404"/>
      <c r="O29" s="500"/>
      <c r="P29" s="501"/>
    </row>
    <row r="30" spans="1:16" s="87" customFormat="1" ht="12.1" x14ac:dyDescent="0.3">
      <c r="B30" s="404"/>
      <c r="C30" s="404"/>
      <c r="D30" s="404"/>
      <c r="E30" s="404"/>
      <c r="F30" s="77"/>
      <c r="G30" s="404"/>
      <c r="H30" s="404"/>
      <c r="I30" s="86"/>
      <c r="J30" s="404"/>
      <c r="K30" s="404"/>
      <c r="L30" s="404"/>
      <c r="M30" s="404"/>
      <c r="N30" s="404"/>
      <c r="O30" s="500"/>
      <c r="P30" s="501"/>
    </row>
    <row r="31" spans="1:16" s="55" customFormat="1" ht="28.8" x14ac:dyDescent="0.3">
      <c r="B31" s="330" t="s">
        <v>431</v>
      </c>
      <c r="C31" s="269" t="s">
        <v>433</v>
      </c>
      <c r="D31" s="330" t="s">
        <v>435</v>
      </c>
      <c r="E31" s="598" t="s">
        <v>1201</v>
      </c>
      <c r="F31" s="597" t="s">
        <v>437</v>
      </c>
      <c r="G31" s="596" t="s">
        <v>368</v>
      </c>
      <c r="H31" s="598" t="s">
        <v>360</v>
      </c>
      <c r="I31" s="330"/>
      <c r="J31" s="330"/>
      <c r="K31" s="269"/>
      <c r="L31" s="58"/>
      <c r="M31" s="58"/>
      <c r="N31" s="58"/>
      <c r="O31" s="604"/>
      <c r="P31" s="604"/>
    </row>
    <row r="32" spans="1:16" s="54" customFormat="1" ht="24.2" x14ac:dyDescent="0.3">
      <c r="B32" s="599">
        <v>1</v>
      </c>
      <c r="C32" s="325" t="str" cm="1">
        <f t="array" ref="C32">IFERROR(INDEX('List of Test Cases'!C:C,SMALL(IF('List of Test Cases'!E:E=$C$1,ROW('List of Test Cases'!E:E) - ROW(INDEX('List of Test Cases'!E:E,1,1))+1),B32)),"")</f>
        <v>ET-GS004-SSRS-G1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ET-GS004</v>
      </c>
      <c r="F32" s="56" t="str" cm="1">
        <f t="array" ref="F32">IF($C32="","",INDEX('List of Test Cases'!C:C,MATCH(CONCATENATE($C32,$C$1),'List of Test Cases'!$Q:$Q,0),))</f>
        <v>ET-GS004-SSRS-G1</v>
      </c>
      <c r="G32" s="56" t="str" cm="1">
        <f t="array" aca="1" ref="G32" ca="1">IF($C32="","",INDEX('List of Test Cases'!G:G,MATCH(CONCATENATE($C32,$C$1),'List of Test Cases'!$Q:$Q,0),))</f>
        <v>Shipper - Switch Request Confirmed in CSS - Gas (Gaining) (1 Day(s))</v>
      </c>
      <c r="H32" s="56" t="str" cm="1">
        <f t="array" ref="H32">IF($C32="","",INDEX('List of Test Cases'!A:A,MATCH(CONCATENATE($C32,$C$1),'List of Test Cases'!$Q:$Q,0),))</f>
        <v>Shipper - Switch Request Successful - GAIN</v>
      </c>
      <c r="I32" s="601"/>
      <c r="J32" s="601"/>
      <c r="K32" s="47"/>
      <c r="L32" s="47"/>
      <c r="M32" s="47"/>
      <c r="N32" s="47"/>
      <c r="O32" s="56"/>
      <c r="P32" s="56"/>
    </row>
    <row r="33" spans="2:16" s="55" customFormat="1" ht="24.2" x14ac:dyDescent="0.3">
      <c r="B33" s="602">
        <v>2</v>
      </c>
      <c r="C33" s="325" t="str" cm="1">
        <f t="array" ref="C33">IFERROR(INDEX('List of Test Cases'!C:C,SMALL(IF('List of Test Cases'!E:E=$C$1,ROW('List of Test Cases'!E:E) - ROW(INDEX('List of Test Cases'!E:E,1,1))+1),B33)),"")</f>
        <v>ET-GS004-SSRS-G2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ET-GS004</v>
      </c>
      <c r="F33" s="56" t="str" cm="1">
        <f t="array" ref="F33">IF($C33="","",INDEX('List of Test Cases'!C:C,MATCH(CONCATENATE($C33,$C$1),'List of Test Cases'!$Q:$Q,0),))</f>
        <v>ET-GS004-SSRS-G2</v>
      </c>
      <c r="G33" s="56" t="str" cm="1">
        <f t="array" aca="1" ref="G33" ca="1">IF($C33="","",INDEX('List of Test Cases'!G:G,MATCH(CONCATENATE($C33,$C$1),'List of Test Cases'!$Q:$Q,0),))</f>
        <v>Shipper - Switch Request Confirmed in CSS - Gas (Gaining) (OFAF, 1 Day(s))</v>
      </c>
      <c r="H33" s="56" t="str" cm="1">
        <f t="array" ref="H33">IF($C33="","",INDEX('List of Test Cases'!A:A,MATCH(CONCATENATE($C33,$C$1),'List of Test Cases'!$Q:$Q,0),))</f>
        <v>Shipper - Switch Request Successful - GAIN</v>
      </c>
      <c r="I33" s="601"/>
      <c r="J33" s="601"/>
      <c r="K33" s="47"/>
      <c r="L33" s="47"/>
      <c r="M33" s="47"/>
      <c r="N33" s="47"/>
      <c r="O33" s="56"/>
      <c r="P33" s="56"/>
    </row>
    <row r="34" spans="2:16" s="55" customFormat="1" ht="13.85" x14ac:dyDescent="0.3">
      <c r="B34" s="602">
        <v>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42" customFormat="1" ht="13.85" x14ac:dyDescent="0.25">
      <c r="B35" s="603">
        <v>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30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41</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42</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43</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44</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45</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46</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47</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48</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49</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50</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12.1" x14ac:dyDescent="0.25">
      <c r="B82" s="603">
        <v>51</v>
      </c>
      <c r="C82" s="325" t="str" cm="1">
        <f t="array" ref="C82">IFERROR(INDEX('List of Test Cases'!C:C,SMALL(IF('List of Test Cases'!E:E=$C$1,ROW('List of Test Cases'!E:E) - ROW(INDEX('List of Test Cases'!E:E,1,1))+1),B82)),"")</f>
        <v/>
      </c>
      <c r="D82" s="600" t="str" cm="1">
        <f t="array" aca="1" ref="D82" ca="1">IF(C82="","",HYPERLINK("#"&amp;CELL("address",INDEX('List of Test Cases'!C:C,MATCH(CONCATENATE(C82,C$1),'List of Test Cases'!Q:Q,0))),"View Test Case"))</f>
        <v/>
      </c>
      <c r="E82" s="56" t="str" cm="1">
        <f t="array" ref="E82">IF($C82="","",INDEX('List of Test Cases'!B:B,MATCH(CONCATENATE($C82,$C$1),'List of Test Cases'!$Q:$Q,0),))</f>
        <v/>
      </c>
      <c r="F82" s="56" t="str" cm="1">
        <f t="array" ref="F82">IF($C82="","",INDEX('List of Test Cases'!C:C,MATCH(CONCATENATE($C82,$C$1),'List of Test Cases'!$Q:$Q,0),))</f>
        <v/>
      </c>
      <c r="G82" s="56" t="str" cm="1">
        <f t="array" ref="G82">IF($C82="","",INDEX('List of Test Cases'!G:G,MATCH(CONCATENATE($C82,$C$1),'List of Test Cases'!$Q:$Q,0),))</f>
        <v/>
      </c>
      <c r="H82" s="56" t="str" cm="1">
        <f t="array" ref="H82">IF($C82="","",INDEX('List of Test Cases'!A:A,MATCH(CONCATENATE($C82,$C$1),'List of Test Cases'!$Q:$Q,0),))</f>
        <v/>
      </c>
      <c r="I82" s="601"/>
      <c r="J82" s="601"/>
      <c r="K82" s="47"/>
      <c r="L82" s="47"/>
      <c r="M82" s="47"/>
      <c r="N82" s="47"/>
      <c r="O82" s="56"/>
      <c r="P82" s="56"/>
    </row>
    <row r="83" spans="2:16" ht="12.1" x14ac:dyDescent="0.25">
      <c r="B83" s="603">
        <v>52</v>
      </c>
      <c r="C83" s="325" t="str" cm="1">
        <f t="array" ref="C83">IFERROR(INDEX('List of Test Cases'!C:C,SMALL(IF('List of Test Cases'!E:E=$C$1,ROW('List of Test Cases'!E:E) - ROW(INDEX('List of Test Cases'!E:E,1,1))+1),B83)),"")</f>
        <v/>
      </c>
      <c r="D83" s="600" t="str" cm="1">
        <f t="array" aca="1" ref="D83" ca="1">IF(C83="","",HYPERLINK("#"&amp;CELL("address",INDEX('List of Test Cases'!C:C,MATCH(CONCATENATE(C83,C$1),'List of Test Cases'!Q:Q,0))),"View Test Case"))</f>
        <v/>
      </c>
      <c r="E83" s="56" t="str" cm="1">
        <f t="array" ref="E83">IF($C83="","",INDEX('List of Test Cases'!B:B,MATCH(CONCATENATE($C83,$C$1),'List of Test Cases'!$Q:$Q,0),))</f>
        <v/>
      </c>
      <c r="F83" s="56" t="str" cm="1">
        <f t="array" ref="F83">IF($C83="","",INDEX('List of Test Cases'!C:C,MATCH(CONCATENATE($C83,$C$1),'List of Test Cases'!$Q:$Q,0),))</f>
        <v/>
      </c>
      <c r="G83" s="56" t="str" cm="1">
        <f t="array" ref="G83">IF($C83="","",INDEX('List of Test Cases'!G:G,MATCH(CONCATENATE($C83,$C$1),'List of Test Cases'!$Q:$Q,0),))</f>
        <v/>
      </c>
      <c r="H83" s="56" t="str" cm="1">
        <f t="array" ref="H83">IF($C83="","",INDEX('List of Test Cases'!A:A,MATCH(CONCATENATE($C83,$C$1),'List of Test Cases'!$Q:$Q,0),))</f>
        <v/>
      </c>
      <c r="I83" s="601"/>
      <c r="J83" s="601"/>
      <c r="K83" s="47"/>
      <c r="L83" s="47"/>
      <c r="M83" s="47"/>
      <c r="N83" s="47"/>
      <c r="O83" s="56"/>
      <c r="P83" s="56"/>
    </row>
    <row r="84" spans="2:16" ht="12.1" x14ac:dyDescent="0.25">
      <c r="B84" s="603">
        <v>53</v>
      </c>
      <c r="C84" s="325" t="str" cm="1">
        <f t="array" ref="C84">IFERROR(INDEX('List of Test Cases'!C:C,SMALL(IF('List of Test Cases'!E:E=$C$1,ROW('List of Test Cases'!E:E) - ROW(INDEX('List of Test Cases'!E:E,1,1))+1),B84)),"")</f>
        <v/>
      </c>
      <c r="D84" s="600" t="str" cm="1">
        <f t="array" aca="1" ref="D84" ca="1">IF(C84="","",HYPERLINK("#"&amp;CELL("address",INDEX('List of Test Cases'!C:C,MATCH(CONCATENATE(C84,C$1),'List of Test Cases'!Q:Q,0))),"View Test Case"))</f>
        <v/>
      </c>
      <c r="E84" s="56" t="str" cm="1">
        <f t="array" ref="E84">IF($C84="","",INDEX('List of Test Cases'!B:B,MATCH(CONCATENATE($C84,$C$1),'List of Test Cases'!$Q:$Q,0),))</f>
        <v/>
      </c>
      <c r="F84" s="56" t="str" cm="1">
        <f t="array" ref="F84">IF($C84="","",INDEX('List of Test Cases'!C:C,MATCH(CONCATENATE($C84,$C$1),'List of Test Cases'!$Q:$Q,0),))</f>
        <v/>
      </c>
      <c r="G84" s="56" t="str" cm="1">
        <f t="array" ref="G84">IF($C84="","",INDEX('List of Test Cases'!G:G,MATCH(CONCATENATE($C84,$C$1),'List of Test Cases'!$Q:$Q,0),))</f>
        <v/>
      </c>
      <c r="H84" s="56" t="str" cm="1">
        <f t="array" ref="H84">IF($C84="","",INDEX('List of Test Cases'!A:A,MATCH(CONCATENATE($C84,$C$1),'List of Test Cases'!$Q:$Q,0),))</f>
        <v/>
      </c>
      <c r="I84" s="601"/>
      <c r="J84" s="601"/>
      <c r="K84" s="47"/>
      <c r="L84" s="47"/>
      <c r="M84" s="47"/>
      <c r="N84" s="47"/>
      <c r="O84" s="56"/>
      <c r="P84" s="56"/>
    </row>
    <row r="85" spans="2:16" ht="12.1" x14ac:dyDescent="0.25">
      <c r="B85" s="603">
        <v>54</v>
      </c>
      <c r="C85" s="325" t="str" cm="1">
        <f t="array" ref="C85">IFERROR(INDEX('List of Test Cases'!C:C,SMALL(IF('List of Test Cases'!E:E=$C$1,ROW('List of Test Cases'!E:E) - ROW(INDEX('List of Test Cases'!E:E,1,1))+1),B85)),"")</f>
        <v/>
      </c>
      <c r="D85" s="600" t="str" cm="1">
        <f t="array" aca="1" ref="D85" ca="1">IF(C85="","",HYPERLINK("#"&amp;CELL("address",INDEX('List of Test Cases'!C:C,MATCH(CONCATENATE(C85,C$1),'List of Test Cases'!Q:Q,0))),"View Test Case"))</f>
        <v/>
      </c>
      <c r="E85" s="56" t="str" cm="1">
        <f t="array" ref="E85">IF($C85="","",INDEX('List of Test Cases'!B:B,MATCH(CONCATENATE($C85,$C$1),'List of Test Cases'!$Q:$Q,0),))</f>
        <v/>
      </c>
      <c r="F85" s="56" t="str" cm="1">
        <f t="array" ref="F85">IF($C85="","",INDEX('List of Test Cases'!C:C,MATCH(CONCATENATE($C85,$C$1),'List of Test Cases'!$Q:$Q,0),))</f>
        <v/>
      </c>
      <c r="G85" s="56" t="str" cm="1">
        <f t="array" ref="G85">IF($C85="","",INDEX('List of Test Cases'!G:G,MATCH(CONCATENATE($C85,$C$1),'List of Test Cases'!$Q:$Q,0),))</f>
        <v/>
      </c>
      <c r="H85" s="56" t="str" cm="1">
        <f t="array" ref="H85">IF($C85="","",INDEX('List of Test Cases'!A:A,MATCH(CONCATENATE($C85,$C$1),'List of Test Cases'!$Q:$Q,0),))</f>
        <v/>
      </c>
      <c r="I85" s="601"/>
      <c r="J85" s="601"/>
      <c r="K85" s="47"/>
      <c r="L85" s="47"/>
      <c r="M85" s="47"/>
      <c r="N85" s="47"/>
      <c r="O85" s="56"/>
      <c r="P85" s="56"/>
    </row>
    <row r="86" spans="2:16" ht="12.1" x14ac:dyDescent="0.25">
      <c r="B86" s="603">
        <v>55</v>
      </c>
      <c r="C86" s="325" t="str" cm="1">
        <f t="array" ref="C86">IFERROR(INDEX('List of Test Cases'!C:C,SMALL(IF('List of Test Cases'!E:E=$C$1,ROW('List of Test Cases'!E:E) - ROW(INDEX('List of Test Cases'!E:E,1,1))+1),B86)),"")</f>
        <v/>
      </c>
      <c r="D86" s="600" t="str" cm="1">
        <f t="array" aca="1" ref="D86" ca="1">IF(C86="","",HYPERLINK("#"&amp;CELL("address",INDEX('List of Test Cases'!C:C,MATCH(CONCATENATE(C86,C$1),'List of Test Cases'!Q:Q,0))),"View Test Case"))</f>
        <v/>
      </c>
      <c r="E86" s="56" t="str" cm="1">
        <f t="array" ref="E86">IF($C86="","",INDEX('List of Test Cases'!B:B,MATCH(CONCATENATE($C86,$C$1),'List of Test Cases'!$Q:$Q,0),))</f>
        <v/>
      </c>
      <c r="F86" s="56" t="str" cm="1">
        <f t="array" ref="F86">IF($C86="","",INDEX('List of Test Cases'!C:C,MATCH(CONCATENATE($C86,$C$1),'List of Test Cases'!$Q:$Q,0),))</f>
        <v/>
      </c>
      <c r="G86" s="56" t="str" cm="1">
        <f t="array" ref="G86">IF($C86="","",INDEX('List of Test Cases'!G:G,MATCH(CONCATENATE($C86,$C$1),'List of Test Cases'!$Q:$Q,0),))</f>
        <v/>
      </c>
      <c r="H86" s="56" t="str" cm="1">
        <f t="array" ref="H86">IF($C86="","",INDEX('List of Test Cases'!A:A,MATCH(CONCATENATE($C86,$C$1),'List of Test Cases'!$Q:$Q,0),))</f>
        <v/>
      </c>
      <c r="I86" s="601"/>
      <c r="J86" s="601"/>
      <c r="K86" s="47"/>
      <c r="L86" s="47"/>
      <c r="M86" s="47"/>
      <c r="N86" s="47"/>
      <c r="O86" s="56"/>
      <c r="P86" s="56"/>
    </row>
    <row r="87" spans="2:16" ht="12.1" x14ac:dyDescent="0.25">
      <c r="B87" s="603">
        <v>56</v>
      </c>
      <c r="C87" s="325" t="str" cm="1">
        <f t="array" ref="C87">IFERROR(INDEX('List of Test Cases'!C:C,SMALL(IF('List of Test Cases'!E:E=$C$1,ROW('List of Test Cases'!E:E) - ROW(INDEX('List of Test Cases'!E:E,1,1))+1),B87)),"")</f>
        <v/>
      </c>
      <c r="D87" s="600" t="str" cm="1">
        <f t="array" aca="1" ref="D87" ca="1">IF(C87="","",HYPERLINK("#"&amp;CELL("address",INDEX('List of Test Cases'!C:C,MATCH(CONCATENATE(C87,C$1),'List of Test Cases'!Q:Q,0))),"View Test Case"))</f>
        <v/>
      </c>
      <c r="E87" s="56" t="str" cm="1">
        <f t="array" ref="E87">IF($C87="","",INDEX('List of Test Cases'!B:B,MATCH(CONCATENATE($C87,$C$1),'List of Test Cases'!$Q:$Q,0),))</f>
        <v/>
      </c>
      <c r="F87" s="56" t="str" cm="1">
        <f t="array" ref="F87">IF($C87="","",INDEX('List of Test Cases'!C:C,MATCH(CONCATENATE($C87,$C$1),'List of Test Cases'!$Q:$Q,0),))</f>
        <v/>
      </c>
      <c r="G87" s="56" t="str" cm="1">
        <f t="array" ref="G87">IF($C87="","",INDEX('List of Test Cases'!G:G,MATCH(CONCATENATE($C87,$C$1),'List of Test Cases'!$Q:$Q,0),))</f>
        <v/>
      </c>
      <c r="H87" s="56" t="str" cm="1">
        <f t="array" ref="H87">IF($C87="","",INDEX('List of Test Cases'!A:A,MATCH(CONCATENATE($C87,$C$1),'List of Test Cases'!$Q:$Q,0),))</f>
        <v/>
      </c>
      <c r="I87" s="601"/>
      <c r="J87" s="601"/>
      <c r="K87" s="47"/>
      <c r="L87" s="47"/>
      <c r="M87" s="47"/>
      <c r="N87" s="47"/>
      <c r="O87" s="56"/>
      <c r="P87" s="56"/>
    </row>
    <row r="88" spans="2:16" ht="12.1" x14ac:dyDescent="0.25">
      <c r="B88" s="603">
        <v>57</v>
      </c>
      <c r="C88" s="325" t="str" cm="1">
        <f t="array" ref="C88">IFERROR(INDEX('List of Test Cases'!C:C,SMALL(IF('List of Test Cases'!E:E=$C$1,ROW('List of Test Cases'!E:E) - ROW(INDEX('List of Test Cases'!E:E,1,1))+1),B88)),"")</f>
        <v/>
      </c>
      <c r="D88" s="600" t="str" cm="1">
        <f t="array" aca="1" ref="D88" ca="1">IF(C88="","",HYPERLINK("#"&amp;CELL("address",INDEX('List of Test Cases'!C:C,MATCH(CONCATENATE(C88,C$1),'List of Test Cases'!Q:Q,0))),"View Test Case"))</f>
        <v/>
      </c>
      <c r="E88" s="56" t="str" cm="1">
        <f t="array" ref="E88">IF($C88="","",INDEX('List of Test Cases'!B:B,MATCH(CONCATENATE($C88,$C$1),'List of Test Cases'!$Q:$Q,0),))</f>
        <v/>
      </c>
      <c r="F88" s="56" t="str" cm="1">
        <f t="array" ref="F88">IF($C88="","",INDEX('List of Test Cases'!C:C,MATCH(CONCATENATE($C88,$C$1),'List of Test Cases'!$Q:$Q,0),))</f>
        <v/>
      </c>
      <c r="G88" s="56" t="str" cm="1">
        <f t="array" ref="G88">IF($C88="","",INDEX('List of Test Cases'!G:G,MATCH(CONCATENATE($C88,$C$1),'List of Test Cases'!$Q:$Q,0),))</f>
        <v/>
      </c>
      <c r="H88" s="56" t="str" cm="1">
        <f t="array" ref="H88">IF($C88="","",INDEX('List of Test Cases'!A:A,MATCH(CONCATENATE($C88,$C$1),'List of Test Cases'!$Q:$Q,0),))</f>
        <v/>
      </c>
      <c r="I88" s="601"/>
      <c r="J88" s="601"/>
      <c r="K88" s="47"/>
      <c r="L88" s="47"/>
      <c r="M88" s="47"/>
      <c r="N88" s="47"/>
      <c r="O88" s="56"/>
      <c r="P88" s="56"/>
    </row>
    <row r="89" spans="2:16" ht="12.1" x14ac:dyDescent="0.25">
      <c r="B89" s="603">
        <v>58</v>
      </c>
      <c r="C89" s="325" t="str" cm="1">
        <f t="array" ref="C89">IFERROR(INDEX('List of Test Cases'!C:C,SMALL(IF('List of Test Cases'!E:E=$C$1,ROW('List of Test Cases'!E:E) - ROW(INDEX('List of Test Cases'!E:E,1,1))+1),B89)),"")</f>
        <v/>
      </c>
      <c r="D89" s="600" t="str" cm="1">
        <f t="array" aca="1" ref="D89" ca="1">IF(C89="","",HYPERLINK("#"&amp;CELL("address",INDEX('List of Test Cases'!C:C,MATCH(CONCATENATE(C89,C$1),'List of Test Cases'!Q:Q,0))),"View Test Case"))</f>
        <v/>
      </c>
      <c r="E89" s="56" t="str" cm="1">
        <f t="array" ref="E89">IF($C89="","",INDEX('List of Test Cases'!B:B,MATCH(CONCATENATE($C89,$C$1),'List of Test Cases'!$Q:$Q,0),))</f>
        <v/>
      </c>
      <c r="F89" s="56" t="str" cm="1">
        <f t="array" ref="F89">IF($C89="","",INDEX('List of Test Cases'!C:C,MATCH(CONCATENATE($C89,$C$1),'List of Test Cases'!$Q:$Q,0),))</f>
        <v/>
      </c>
      <c r="G89" s="56" t="str" cm="1">
        <f t="array" ref="G89">IF($C89="","",INDEX('List of Test Cases'!G:G,MATCH(CONCATENATE($C89,$C$1),'List of Test Cases'!$Q:$Q,0),))</f>
        <v/>
      </c>
      <c r="H89" s="56" t="str" cm="1">
        <f t="array" ref="H89">IF($C89="","",INDEX('List of Test Cases'!A:A,MATCH(CONCATENATE($C89,$C$1),'List of Test Cases'!$Q:$Q,0),))</f>
        <v/>
      </c>
      <c r="I89" s="601"/>
      <c r="J89" s="601"/>
      <c r="K89" s="47"/>
      <c r="L89" s="47"/>
      <c r="M89" s="47"/>
      <c r="N89" s="47"/>
      <c r="O89" s="56"/>
      <c r="P89" s="56"/>
    </row>
    <row r="90" spans="2:16" ht="12.1" x14ac:dyDescent="0.25">
      <c r="B90" s="603">
        <v>59</v>
      </c>
      <c r="C90" s="325" t="str" cm="1">
        <f t="array" ref="C90">IFERROR(INDEX('List of Test Cases'!C:C,SMALL(IF('List of Test Cases'!E:E=$C$1,ROW('List of Test Cases'!E:E) - ROW(INDEX('List of Test Cases'!E:E,1,1))+1),B90)),"")</f>
        <v/>
      </c>
      <c r="D90" s="600" t="str" cm="1">
        <f t="array" aca="1" ref="D90" ca="1">IF(C90="","",HYPERLINK("#"&amp;CELL("address",INDEX('List of Test Cases'!C:C,MATCH(CONCATENATE(C90,C$1),'List of Test Cases'!Q:Q,0))),"View Test Case"))</f>
        <v/>
      </c>
      <c r="E90" s="56" t="str" cm="1">
        <f t="array" ref="E90">IF($C90="","",INDEX('List of Test Cases'!B:B,MATCH(CONCATENATE($C90,$C$1),'List of Test Cases'!$Q:$Q,0),))</f>
        <v/>
      </c>
      <c r="F90" s="56" t="str" cm="1">
        <f t="array" ref="F90">IF($C90="","",INDEX('List of Test Cases'!C:C,MATCH(CONCATENATE($C90,$C$1),'List of Test Cases'!$Q:$Q,0),))</f>
        <v/>
      </c>
      <c r="G90" s="56" t="str" cm="1">
        <f t="array" ref="G90">IF($C90="","",INDEX('List of Test Cases'!G:G,MATCH(CONCATENATE($C90,$C$1),'List of Test Cases'!$Q:$Q,0),))</f>
        <v/>
      </c>
      <c r="H90" s="56" t="str" cm="1">
        <f t="array" ref="H90">IF($C90="","",INDEX('List of Test Cases'!A:A,MATCH(CONCATENATE($C90,$C$1),'List of Test Cases'!$Q:$Q,0),))</f>
        <v/>
      </c>
      <c r="I90" s="601"/>
      <c r="J90" s="601"/>
      <c r="K90" s="47"/>
      <c r="L90" s="47"/>
      <c r="M90" s="47"/>
      <c r="N90" s="47"/>
      <c r="O90" s="56"/>
      <c r="P90" s="56"/>
    </row>
    <row r="91" spans="2:16" ht="12.1" x14ac:dyDescent="0.25">
      <c r="B91" s="603">
        <v>60</v>
      </c>
      <c r="C91" s="325" t="str" cm="1">
        <f t="array" ref="C91">IFERROR(INDEX('List of Test Cases'!C:C,SMALL(IF('List of Test Cases'!E:E=$C$1,ROW('List of Test Cases'!E:E) - ROW(INDEX('List of Test Cases'!E:E,1,1))+1),B91)),"")</f>
        <v/>
      </c>
      <c r="D91" s="600" t="str" cm="1">
        <f t="array" aca="1" ref="D91" ca="1">IF(C91="","",HYPERLINK("#"&amp;CELL("address",INDEX('List of Test Cases'!C:C,MATCH(CONCATENATE(C91,C$1),'List of Test Cases'!Q:Q,0))),"View Test Case"))</f>
        <v/>
      </c>
      <c r="E91" s="56" t="str" cm="1">
        <f t="array" ref="E91">IF($C91="","",INDEX('List of Test Cases'!B:B,MATCH(CONCATENATE($C91,$C$1),'List of Test Cases'!$Q:$Q,0),))</f>
        <v/>
      </c>
      <c r="F91" s="56" t="str" cm="1">
        <f t="array" ref="F91">IF($C91="","",INDEX('List of Test Cases'!C:C,MATCH(CONCATENATE($C91,$C$1),'List of Test Cases'!$Q:$Q,0),))</f>
        <v/>
      </c>
      <c r="G91" s="56" t="str" cm="1">
        <f t="array" ref="G91">IF($C91="","",INDEX('List of Test Cases'!G:G,MATCH(CONCATENATE($C91,$C$1),'List of Test Cases'!$Q:$Q,0),))</f>
        <v/>
      </c>
      <c r="H91" s="56" t="str" cm="1">
        <f t="array" ref="H91">IF($C91="","",INDEX('List of Test Cases'!A:A,MATCH(CONCATENATE($C91,$C$1),'List of Test Cases'!$Q:$Q,0),))</f>
        <v/>
      </c>
      <c r="I91" s="601"/>
      <c r="J91" s="601"/>
      <c r="K91" s="47"/>
      <c r="L91" s="47"/>
      <c r="M91" s="47"/>
      <c r="N91" s="47"/>
      <c r="O91" s="56"/>
      <c r="P91" s="56"/>
    </row>
    <row r="92" spans="2:16" ht="12.1" x14ac:dyDescent="0.25">
      <c r="B92" s="603">
        <v>61</v>
      </c>
      <c r="C92" s="325" t="str" cm="1">
        <f t="array" ref="C92">IFERROR(INDEX('List of Test Cases'!C:C,SMALL(IF('List of Test Cases'!E:E=$C$1,ROW('List of Test Cases'!E:E) - ROW(INDEX('List of Test Cases'!E:E,1,1))+1),B92)),"")</f>
        <v/>
      </c>
      <c r="D92" s="600" t="str" cm="1">
        <f t="array" aca="1" ref="D92" ca="1">IF(C92="","",HYPERLINK("#"&amp;CELL("address",INDEX('List of Test Cases'!C:C,MATCH(CONCATENATE(C92,C$1),'List of Test Cases'!Q:Q,0))),"View Test Case"))</f>
        <v/>
      </c>
      <c r="E92" s="56" t="str" cm="1">
        <f t="array" ref="E92">IF($C92="","",INDEX('List of Test Cases'!B:B,MATCH(CONCATENATE($C92,$C$1),'List of Test Cases'!$Q:$Q,0),))</f>
        <v/>
      </c>
      <c r="F92" s="56" t="str" cm="1">
        <f t="array" ref="F92">IF($C92="","",INDEX('List of Test Cases'!C:C,MATCH(CONCATENATE($C92,$C$1),'List of Test Cases'!$Q:$Q,0),))</f>
        <v/>
      </c>
      <c r="G92" s="56" t="str" cm="1">
        <f t="array" ref="G92">IF($C92="","",INDEX('List of Test Cases'!G:G,MATCH(CONCATENATE($C92,$C$1),'List of Test Cases'!$Q:$Q,0),))</f>
        <v/>
      </c>
      <c r="H92" s="56" t="str" cm="1">
        <f t="array" ref="H92">IF($C92="","",INDEX('List of Test Cases'!A:A,MATCH(CONCATENATE($C92,$C$1),'List of Test Cases'!$Q:$Q,0),))</f>
        <v/>
      </c>
      <c r="I92" s="601"/>
      <c r="J92" s="601"/>
      <c r="K92" s="47"/>
      <c r="L92" s="47"/>
      <c r="M92" s="47"/>
      <c r="N92" s="47"/>
      <c r="O92" s="56"/>
      <c r="P92" s="56"/>
    </row>
    <row r="93" spans="2:16" ht="12.1" x14ac:dyDescent="0.25">
      <c r="B93" s="603">
        <v>62</v>
      </c>
      <c r="C93" s="325" t="str" cm="1">
        <f t="array" ref="C93">IFERROR(INDEX('List of Test Cases'!C:C,SMALL(IF('List of Test Cases'!E:E=$C$1,ROW('List of Test Cases'!E:E) - ROW(INDEX('List of Test Cases'!E:E,1,1))+1),B93)),"")</f>
        <v/>
      </c>
      <c r="D93" s="600" t="str" cm="1">
        <f t="array" aca="1" ref="D93" ca="1">IF(C93="","",HYPERLINK("#"&amp;CELL("address",INDEX('List of Test Cases'!C:C,MATCH(CONCATENATE(C93,C$1),'List of Test Cases'!Q:Q,0))),"View Test Case"))</f>
        <v/>
      </c>
      <c r="E93" s="56" t="str" cm="1">
        <f t="array" ref="E93">IF($C93="","",INDEX('List of Test Cases'!B:B,MATCH(CONCATENATE($C93,$C$1),'List of Test Cases'!$Q:$Q,0),))</f>
        <v/>
      </c>
      <c r="F93" s="56" t="str" cm="1">
        <f t="array" ref="F93">IF($C93="","",INDEX('List of Test Cases'!C:C,MATCH(CONCATENATE($C93,$C$1),'List of Test Cases'!$Q:$Q,0),))</f>
        <v/>
      </c>
      <c r="G93" s="56" t="str" cm="1">
        <f t="array" ref="G93">IF($C93="","",INDEX('List of Test Cases'!G:G,MATCH(CONCATENATE($C93,$C$1),'List of Test Cases'!$Q:$Q,0),))</f>
        <v/>
      </c>
      <c r="H93" s="56" t="str" cm="1">
        <f t="array" ref="H93">IF($C93="","",INDEX('List of Test Cases'!A:A,MATCH(CONCATENATE($C93,$C$1),'List of Test Cases'!$Q:$Q,0),))</f>
        <v/>
      </c>
      <c r="I93" s="601"/>
      <c r="J93" s="601"/>
      <c r="K93" s="47"/>
      <c r="L93" s="47"/>
      <c r="M93" s="47"/>
      <c r="N93" s="47"/>
      <c r="O93" s="56"/>
      <c r="P93" s="56"/>
    </row>
    <row r="94" spans="2:16" ht="12.1" x14ac:dyDescent="0.25">
      <c r="B94" s="603">
        <v>63</v>
      </c>
      <c r="C94" s="325" t="str" cm="1">
        <f t="array" ref="C94">IFERROR(INDEX('List of Test Cases'!C:C,SMALL(IF('List of Test Cases'!E:E=$C$1,ROW('List of Test Cases'!E:E) - ROW(INDEX('List of Test Cases'!E:E,1,1))+1),B94)),"")</f>
        <v/>
      </c>
      <c r="D94" s="600" t="str" cm="1">
        <f t="array" aca="1" ref="D94" ca="1">IF(C94="","",HYPERLINK("#"&amp;CELL("address",INDEX('List of Test Cases'!C:C,MATCH(CONCATENATE(C94,C$1),'List of Test Cases'!Q:Q,0))),"View Test Case"))</f>
        <v/>
      </c>
      <c r="E94" s="56" t="str" cm="1">
        <f t="array" ref="E94">IF($C94="","",INDEX('List of Test Cases'!B:B,MATCH(CONCATENATE($C94,$C$1),'List of Test Cases'!$Q:$Q,0),))</f>
        <v/>
      </c>
      <c r="F94" s="56" t="str" cm="1">
        <f t="array" ref="F94">IF($C94="","",INDEX('List of Test Cases'!C:C,MATCH(CONCATENATE($C94,$C$1),'List of Test Cases'!$Q:$Q,0),))</f>
        <v/>
      </c>
      <c r="G94" s="56" t="str" cm="1">
        <f t="array" ref="G94">IF($C94="","",INDEX('List of Test Cases'!G:G,MATCH(CONCATENATE($C94,$C$1),'List of Test Cases'!$Q:$Q,0),))</f>
        <v/>
      </c>
      <c r="H94" s="56" t="str" cm="1">
        <f t="array" ref="H94">IF($C94="","",INDEX('List of Test Cases'!A:A,MATCH(CONCATENATE($C94,$C$1),'List of Test Cases'!$Q:$Q,0),))</f>
        <v/>
      </c>
      <c r="I94" s="601"/>
      <c r="J94" s="601"/>
      <c r="K94" s="47"/>
      <c r="L94" s="47"/>
      <c r="M94" s="47"/>
      <c r="N94" s="47"/>
      <c r="O94" s="56"/>
      <c r="P94" s="56"/>
    </row>
    <row r="95" spans="2:16" ht="12.1" x14ac:dyDescent="0.25">
      <c r="B95" s="603">
        <v>64</v>
      </c>
      <c r="C95" s="325" t="str" cm="1">
        <f t="array" ref="C95">IFERROR(INDEX('List of Test Cases'!C:C,SMALL(IF('List of Test Cases'!E:E=$C$1,ROW('List of Test Cases'!E:E) - ROW(INDEX('List of Test Cases'!E:E,1,1))+1),B95)),"")</f>
        <v/>
      </c>
      <c r="D95" s="600" t="str" cm="1">
        <f t="array" aca="1" ref="D95" ca="1">IF(C95="","",HYPERLINK("#"&amp;CELL("address",INDEX('List of Test Cases'!C:C,MATCH(CONCATENATE(C95,C$1),'List of Test Cases'!Q:Q,0))),"View Test Case"))</f>
        <v/>
      </c>
      <c r="E95" s="56" t="str" cm="1">
        <f t="array" ref="E95">IF($C95="","",INDEX('List of Test Cases'!B:B,MATCH(CONCATENATE($C95,$C$1),'List of Test Cases'!$Q:$Q,0),))</f>
        <v/>
      </c>
      <c r="F95" s="56" t="str" cm="1">
        <f t="array" ref="F95">IF($C95="","",INDEX('List of Test Cases'!C:C,MATCH(CONCATENATE($C95,$C$1),'List of Test Cases'!$Q:$Q,0),))</f>
        <v/>
      </c>
      <c r="G95" s="56" t="str" cm="1">
        <f t="array" ref="G95">IF($C95="","",INDEX('List of Test Cases'!G:G,MATCH(CONCATENATE($C95,$C$1),'List of Test Cases'!$Q:$Q,0),))</f>
        <v/>
      </c>
      <c r="H95" s="56" t="str" cm="1">
        <f t="array" ref="H95">IF($C95="","",INDEX('List of Test Cases'!A:A,MATCH(CONCATENATE($C95,$C$1),'List of Test Cases'!$Q:$Q,0),))</f>
        <v/>
      </c>
      <c r="I95" s="601"/>
      <c r="J95" s="601"/>
      <c r="K95" s="47"/>
      <c r="L95" s="47"/>
      <c r="M95" s="47"/>
      <c r="N95" s="47"/>
      <c r="O95" s="56"/>
      <c r="P95" s="56"/>
    </row>
    <row r="96" spans="2:16" ht="12.1" x14ac:dyDescent="0.25">
      <c r="B96" s="603">
        <v>65</v>
      </c>
      <c r="C96" s="325" t="str" cm="1">
        <f t="array" ref="C96">IFERROR(INDEX('List of Test Cases'!C:C,SMALL(IF('List of Test Cases'!E:E=$C$1,ROW('List of Test Cases'!E:E) - ROW(INDEX('List of Test Cases'!E:E,1,1))+1),B96)),"")</f>
        <v/>
      </c>
      <c r="D96" s="600" t="str" cm="1">
        <f t="array" aca="1" ref="D96" ca="1">IF(C96="","",HYPERLINK("#"&amp;CELL("address",INDEX('List of Test Cases'!C:C,MATCH(CONCATENATE(C96,C$1),'List of Test Cases'!Q:Q,0))),"View Test Case"))</f>
        <v/>
      </c>
      <c r="E96" s="56" t="str" cm="1">
        <f t="array" ref="E96">IF($C96="","",INDEX('List of Test Cases'!B:B,MATCH(CONCATENATE($C96,$C$1),'List of Test Cases'!$Q:$Q,0),))</f>
        <v/>
      </c>
      <c r="F96" s="56" t="str" cm="1">
        <f t="array" ref="F96">IF($C96="","",INDEX('List of Test Cases'!C:C,MATCH(CONCATENATE($C96,$C$1),'List of Test Cases'!$Q:$Q,0),))</f>
        <v/>
      </c>
      <c r="G96" s="56" t="str" cm="1">
        <f t="array" ref="G96">IF($C96="","",INDEX('List of Test Cases'!G:G,MATCH(CONCATENATE($C96,$C$1),'List of Test Cases'!$Q:$Q,0),))</f>
        <v/>
      </c>
      <c r="H96" s="56" t="str" cm="1">
        <f t="array" ref="H96">IF($C96="","",INDEX('List of Test Cases'!A:A,MATCH(CONCATENATE($C96,$C$1),'List of Test Cases'!$Q:$Q,0),))</f>
        <v/>
      </c>
      <c r="I96" s="601"/>
      <c r="J96" s="601"/>
      <c r="K96" s="47"/>
      <c r="L96" s="47"/>
      <c r="M96" s="47"/>
      <c r="N96" s="47"/>
      <c r="O96" s="56"/>
      <c r="P96" s="56"/>
    </row>
    <row r="97" spans="2:16" ht="12.1" x14ac:dyDescent="0.25">
      <c r="B97" s="603">
        <v>66</v>
      </c>
      <c r="C97" s="325" t="str" cm="1">
        <f t="array" ref="C97">IFERROR(INDEX('List of Test Cases'!C:C,SMALL(IF('List of Test Cases'!E:E=$C$1,ROW('List of Test Cases'!E:E) - ROW(INDEX('List of Test Cases'!E:E,1,1))+1),B97)),"")</f>
        <v/>
      </c>
      <c r="D97" s="600" t="str" cm="1">
        <f t="array" aca="1" ref="D97" ca="1">IF(C97="","",HYPERLINK("#"&amp;CELL("address",INDEX('List of Test Cases'!C:C,MATCH(CONCATENATE(C97,C$1),'List of Test Cases'!Q:Q,0))),"View Test Case"))</f>
        <v/>
      </c>
      <c r="E97" s="56" t="str" cm="1">
        <f t="array" ref="E97">IF($C97="","",INDEX('List of Test Cases'!B:B,MATCH(CONCATENATE($C97,$C$1),'List of Test Cases'!$Q:$Q,0),))</f>
        <v/>
      </c>
      <c r="F97" s="56" t="str" cm="1">
        <f t="array" ref="F97">IF($C97="","",INDEX('List of Test Cases'!C:C,MATCH(CONCATENATE($C97,$C$1),'List of Test Cases'!$Q:$Q,0),))</f>
        <v/>
      </c>
      <c r="G97" s="56" t="str" cm="1">
        <f t="array" ref="G97">IF($C97="","",INDEX('List of Test Cases'!G:G,MATCH(CONCATENATE($C97,$C$1),'List of Test Cases'!$Q:$Q,0),))</f>
        <v/>
      </c>
      <c r="H97" s="56" t="str" cm="1">
        <f t="array" ref="H97">IF($C97="","",INDEX('List of Test Cases'!A:A,MATCH(CONCATENATE($C97,$C$1),'List of Test Cases'!$Q:$Q,0),))</f>
        <v/>
      </c>
      <c r="I97" s="601"/>
      <c r="J97" s="601"/>
      <c r="K97" s="47"/>
      <c r="L97" s="47"/>
      <c r="M97" s="47"/>
      <c r="N97" s="47"/>
      <c r="O97" s="56"/>
      <c r="P97" s="56"/>
    </row>
    <row r="98" spans="2:16" ht="12.1" x14ac:dyDescent="0.25">
      <c r="B98" s="603">
        <v>67</v>
      </c>
      <c r="C98" s="325" t="str" cm="1">
        <f t="array" ref="C98">IFERROR(INDEX('List of Test Cases'!C:C,SMALL(IF('List of Test Cases'!E:E=$C$1,ROW('List of Test Cases'!E:E) - ROW(INDEX('List of Test Cases'!E:E,1,1))+1),B98)),"")</f>
        <v/>
      </c>
      <c r="D98" s="600" t="str" cm="1">
        <f t="array" aca="1" ref="D98" ca="1">IF(C98="","",HYPERLINK("#"&amp;CELL("address",INDEX('List of Test Cases'!C:C,MATCH(CONCATENATE(C98,C$1),'List of Test Cases'!Q:Q,0))),"View Test Case"))</f>
        <v/>
      </c>
      <c r="E98" s="56" t="str" cm="1">
        <f t="array" ref="E98">IF($C98="","",INDEX('List of Test Cases'!B:B,MATCH(CONCATENATE($C98,$C$1),'List of Test Cases'!$Q:$Q,0),))</f>
        <v/>
      </c>
      <c r="F98" s="56" t="str" cm="1">
        <f t="array" ref="F98">IF($C98="","",INDEX('List of Test Cases'!C:C,MATCH(CONCATENATE($C98,$C$1),'List of Test Cases'!$Q:$Q,0),))</f>
        <v/>
      </c>
      <c r="G98" s="56" t="str" cm="1">
        <f t="array" ref="G98">IF($C98="","",INDEX('List of Test Cases'!G:G,MATCH(CONCATENATE($C98,$C$1),'List of Test Cases'!$Q:$Q,0),))</f>
        <v/>
      </c>
      <c r="H98" s="56" t="str" cm="1">
        <f t="array" ref="H98">IF($C98="","",INDEX('List of Test Cases'!A:A,MATCH(CONCATENATE($C98,$C$1),'List of Test Cases'!$Q:$Q,0),))</f>
        <v/>
      </c>
      <c r="I98" s="601"/>
      <c r="J98" s="601"/>
      <c r="K98" s="47"/>
      <c r="L98" s="47"/>
      <c r="M98" s="47"/>
      <c r="N98" s="47"/>
      <c r="O98" s="56"/>
      <c r="P98" s="56"/>
    </row>
    <row r="99" spans="2:16" ht="12.1" x14ac:dyDescent="0.25">
      <c r="B99" s="603">
        <v>68</v>
      </c>
      <c r="C99" s="325" t="str" cm="1">
        <f t="array" ref="C99">IFERROR(INDEX('List of Test Cases'!C:C,SMALL(IF('List of Test Cases'!E:E=$C$1,ROW('List of Test Cases'!E:E) - ROW(INDEX('List of Test Cases'!E:E,1,1))+1),B99)),"")</f>
        <v/>
      </c>
      <c r="D99" s="600" t="str" cm="1">
        <f t="array" aca="1" ref="D99" ca="1">IF(C99="","",HYPERLINK("#"&amp;CELL("address",INDEX('List of Test Cases'!C:C,MATCH(CONCATENATE(C99,C$1),'List of Test Cases'!Q:Q,0))),"View Test Case"))</f>
        <v/>
      </c>
      <c r="E99" s="56" t="str" cm="1">
        <f t="array" ref="E99">IF($C99="","",INDEX('List of Test Cases'!B:B,MATCH(CONCATENATE($C99,$C$1),'List of Test Cases'!$Q:$Q,0),))</f>
        <v/>
      </c>
      <c r="F99" s="56" t="str" cm="1">
        <f t="array" ref="F99">IF($C99="","",INDEX('List of Test Cases'!C:C,MATCH(CONCATENATE($C99,$C$1),'List of Test Cases'!$Q:$Q,0),))</f>
        <v/>
      </c>
      <c r="G99" s="56" t="str" cm="1">
        <f t="array" ref="G99">IF($C99="","",INDEX('List of Test Cases'!G:G,MATCH(CONCATENATE($C99,$C$1),'List of Test Cases'!$Q:$Q,0),))</f>
        <v/>
      </c>
      <c r="H99" s="56" t="str" cm="1">
        <f t="array" ref="H99">IF($C99="","",INDEX('List of Test Cases'!A:A,MATCH(CONCATENATE($C99,$C$1),'List of Test Cases'!$Q:$Q,0),))</f>
        <v/>
      </c>
      <c r="I99" s="601"/>
      <c r="J99" s="601"/>
      <c r="K99" s="47"/>
      <c r="L99" s="47"/>
      <c r="M99" s="47"/>
      <c r="N99" s="47"/>
      <c r="O99" s="56"/>
      <c r="P99" s="56"/>
    </row>
    <row r="100" spans="2:16" ht="12.1" x14ac:dyDescent="0.25">
      <c r="B100" s="603">
        <v>69</v>
      </c>
      <c r="C100" s="325" t="str" cm="1">
        <f t="array" ref="C100">IFERROR(INDEX('List of Test Cases'!C:C,SMALL(IF('List of Test Cases'!E:E=$C$1,ROW('List of Test Cases'!E:E) - ROW(INDEX('List of Test Cases'!E:E,1,1))+1),B100)),"")</f>
        <v/>
      </c>
      <c r="D100" s="600" t="str" cm="1">
        <f t="array" aca="1" ref="D100" ca="1">IF(C100="","",HYPERLINK("#"&amp;CELL("address",INDEX('List of Test Cases'!C:C,MATCH(CONCATENATE(C100,C$1),'List of Test Cases'!Q:Q,0))),"View Test Case"))</f>
        <v/>
      </c>
      <c r="E100" s="56" t="str" cm="1">
        <f t="array" ref="E100">IF($C100="","",INDEX('List of Test Cases'!B:B,MATCH(CONCATENATE($C100,$C$1),'List of Test Cases'!$Q:$Q,0),))</f>
        <v/>
      </c>
      <c r="F100" s="56" t="str" cm="1">
        <f t="array" ref="F100">IF($C100="","",INDEX('List of Test Cases'!C:C,MATCH(CONCATENATE($C100,$C$1),'List of Test Cases'!$Q:$Q,0),))</f>
        <v/>
      </c>
      <c r="G100" s="56" t="str" cm="1">
        <f t="array" ref="G100">IF($C100="","",INDEX('List of Test Cases'!G:G,MATCH(CONCATENATE($C100,$C$1),'List of Test Cases'!$Q:$Q,0),))</f>
        <v/>
      </c>
      <c r="H100" s="56" t="str" cm="1">
        <f t="array" ref="H100">IF($C100="","",INDEX('List of Test Cases'!A:A,MATCH(CONCATENATE($C100,$C$1),'List of Test Cases'!$Q:$Q,0),))</f>
        <v/>
      </c>
      <c r="I100" s="601"/>
      <c r="J100" s="601"/>
      <c r="K100" s="47"/>
      <c r="L100" s="47"/>
      <c r="M100" s="47"/>
      <c r="N100" s="47"/>
      <c r="O100" s="56"/>
      <c r="P100" s="56"/>
    </row>
    <row r="101" spans="2:16" ht="12.1" x14ac:dyDescent="0.25">
      <c r="B101" s="603">
        <v>70</v>
      </c>
      <c r="C101" s="325" t="str" cm="1">
        <f t="array" ref="C101">IFERROR(INDEX('List of Test Cases'!C:C,SMALL(IF('List of Test Cases'!E:E=$C$1,ROW('List of Test Cases'!E:E) - ROW(INDEX('List of Test Cases'!E:E,1,1))+1),B101)),"")</f>
        <v/>
      </c>
      <c r="D101" s="600" t="str" cm="1">
        <f t="array" aca="1" ref="D101" ca="1">IF(C101="","",HYPERLINK("#"&amp;CELL("address",INDEX('List of Test Cases'!C:C,MATCH(CONCATENATE(C101,C$1),'List of Test Cases'!Q:Q,0))),"View Test Case"))</f>
        <v/>
      </c>
      <c r="E101" s="56" t="str" cm="1">
        <f t="array" ref="E101">IF($C101="","",INDEX('List of Test Cases'!B:B,MATCH(CONCATENATE($C101,$C$1),'List of Test Cases'!$Q:$Q,0),))</f>
        <v/>
      </c>
      <c r="F101" s="56" t="str" cm="1">
        <f t="array" ref="F101">IF($C101="","",INDEX('List of Test Cases'!C:C,MATCH(CONCATENATE($C101,$C$1),'List of Test Cases'!$Q:$Q,0),))</f>
        <v/>
      </c>
      <c r="G101" s="56" t="str" cm="1">
        <f t="array" ref="G101">IF($C101="","",INDEX('List of Test Cases'!G:G,MATCH(CONCATENATE($C101,$C$1),'List of Test Cases'!$Q:$Q,0),))</f>
        <v/>
      </c>
      <c r="H101" s="56" t="str" cm="1">
        <f t="array" ref="H101">IF($C101="","",INDEX('List of Test Cases'!A:A,MATCH(CONCATENATE($C101,$C$1),'List of Test Cases'!$Q:$Q,0),))</f>
        <v/>
      </c>
      <c r="I101" s="601"/>
      <c r="J101" s="601"/>
      <c r="K101" s="47"/>
      <c r="L101" s="47"/>
      <c r="M101" s="47"/>
      <c r="N101" s="47"/>
      <c r="O101" s="56"/>
      <c r="P101" s="56"/>
    </row>
    <row r="102" spans="2:16" ht="20.3" customHeight="1" x14ac:dyDescent="0.25">
      <c r="G102" s="92"/>
    </row>
    <row r="103" spans="2:16" ht="20.3" customHeight="1" x14ac:dyDescent="0.25">
      <c r="G103" s="92"/>
    </row>
    <row r="104" spans="2:16" ht="20.3" customHeight="1" x14ac:dyDescent="0.25">
      <c r="G104" s="92"/>
    </row>
    <row r="105" spans="2:16" ht="20.3" customHeight="1" x14ac:dyDescent="0.25">
      <c r="G105" s="92"/>
    </row>
    <row r="106" spans="2:16" ht="20.3" customHeight="1" x14ac:dyDescent="0.25">
      <c r="G106" s="92"/>
    </row>
    <row r="107" spans="2:16" ht="20.3" customHeight="1" x14ac:dyDescent="0.25">
      <c r="G107" s="92"/>
    </row>
    <row r="108" spans="2:16" ht="20.3" customHeight="1" x14ac:dyDescent="0.25">
      <c r="G108" s="92"/>
    </row>
    <row r="109" spans="2:16" ht="20.3" customHeight="1" x14ac:dyDescent="0.25">
      <c r="G109" s="92"/>
    </row>
    <row r="110" spans="2:16" ht="20.3" customHeight="1" x14ac:dyDescent="0.25">
      <c r="G110" s="92"/>
    </row>
    <row r="111" spans="2:16" ht="20.3" customHeight="1" x14ac:dyDescent="0.25">
      <c r="G111" s="92"/>
    </row>
    <row r="112" spans="2:16"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sheetData>
  <autoFilter ref="B13:P28" xr:uid="{31DDB097-E000-4B7E-9A5D-4009C8C06E3B}"/>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45719-8D4E-451C-9D0C-57C24B7A0183}">
  <sheetPr codeName="Sheet5"/>
  <dimension ref="A1:T405"/>
  <sheetViews>
    <sheetView showGridLines="0" zoomScale="70" zoomScaleNormal="70" workbookViewId="0">
      <pane xSplit="7" ySplit="1" topLeftCell="H137" activePane="bottomRight" state="frozen"/>
      <selection pane="topRight" activeCell="H1" sqref="H1"/>
      <selection pane="bottomLeft" activeCell="A2" sqref="A2"/>
      <selection pane="bottomRight" activeCell="B170" sqref="B170"/>
    </sheetView>
  </sheetViews>
  <sheetFormatPr defaultColWidth="9" defaultRowHeight="13.25" x14ac:dyDescent="0.3"/>
  <cols>
    <col min="1" max="1" width="41.109375" style="9" bestFit="1" customWidth="1"/>
    <col min="2" max="2" width="18.33203125" style="9" bestFit="1" customWidth="1"/>
    <col min="3" max="3" width="19" style="9" customWidth="1"/>
    <col min="4" max="4" width="16.5546875" style="548" customWidth="1"/>
    <col min="5" max="5" width="21.5546875" style="15" bestFit="1" customWidth="1"/>
    <col min="6" max="6" width="15.44140625" style="15" bestFit="1" customWidth="1"/>
    <col min="7" max="7" width="71" style="9" customWidth="1"/>
    <col min="8" max="8" width="14.109375" style="12" bestFit="1" customWidth="1"/>
    <col min="9" max="9" width="11.109375" style="12" bestFit="1" customWidth="1"/>
    <col min="10" max="10" width="10.33203125" style="12" bestFit="1" customWidth="1"/>
    <col min="11" max="11" width="18.6640625" style="12" bestFit="1" customWidth="1"/>
    <col min="12" max="12" width="29.6640625" style="15" bestFit="1" customWidth="1"/>
    <col min="13" max="13" width="26.88671875" style="1115" customWidth="1"/>
    <col min="14" max="14" width="17.5546875" style="12" customWidth="1"/>
    <col min="15" max="15" width="35.5546875" style="9" customWidth="1"/>
    <col min="16" max="17" width="16.88671875" style="9" hidden="1" customWidth="1"/>
    <col min="18" max="18" width="72.44140625" style="9" customWidth="1"/>
    <col min="19" max="16384" width="9" style="9"/>
  </cols>
  <sheetData>
    <row r="1" spans="1:18" s="270" customFormat="1" ht="15" thickBot="1" x14ac:dyDescent="0.35">
      <c r="A1" s="560" t="s">
        <v>360</v>
      </c>
      <c r="B1" s="562" t="s">
        <v>305</v>
      </c>
      <c r="C1" s="302" t="s">
        <v>437</v>
      </c>
      <c r="D1" s="1042" t="s">
        <v>939</v>
      </c>
      <c r="E1" s="992" t="s">
        <v>365</v>
      </c>
      <c r="F1" s="992" t="s">
        <v>309</v>
      </c>
      <c r="G1" s="1018" t="s">
        <v>368</v>
      </c>
      <c r="H1" s="561" t="s">
        <v>316</v>
      </c>
      <c r="I1" s="561" t="s">
        <v>371</v>
      </c>
      <c r="J1" s="561" t="s">
        <v>373</v>
      </c>
      <c r="K1" s="964" t="s">
        <v>375</v>
      </c>
      <c r="L1" s="992" t="s">
        <v>377</v>
      </c>
      <c r="M1" s="987" t="s">
        <v>379</v>
      </c>
      <c r="N1" s="560" t="s">
        <v>940</v>
      </c>
      <c r="O1" s="312" t="s">
        <v>381</v>
      </c>
      <c r="P1" s="267" t="s">
        <v>941</v>
      </c>
      <c r="Q1" s="270" t="s">
        <v>942</v>
      </c>
      <c r="R1" s="270" t="s">
        <v>943</v>
      </c>
    </row>
    <row r="2" spans="1:18" ht="12.1" x14ac:dyDescent="0.3">
      <c r="A2" s="563" t="s">
        <v>944</v>
      </c>
      <c r="B2" s="462" t="s">
        <v>800</v>
      </c>
      <c r="C2" s="1033" t="s">
        <v>945</v>
      </c>
      <c r="D2" s="10" t="str">
        <f t="shared" ref="D2:D65" si="0">IF(B2="","",CONCATENATE(B2,MID(E2,3,4),RIGHT(C2,LEN(C2)-FIND("-",C2,11)+1)))</f>
        <v>ET-G001-101-G1</v>
      </c>
      <c r="E2" s="11" t="s">
        <v>946</v>
      </c>
      <c r="F2" s="287" t="str">
        <f>IF(D2="","",HYPERLINK("#'"&amp;E2&amp;"'!A1","Click to view Script"))</f>
        <v>Click to view Script</v>
      </c>
      <c r="G2" s="1019" t="str" cm="1">
        <f t="array" aca="1" ref="G2" ca="1">IF(E2="","",CONCATENATE(INDIRECT("'"&amp;E2&amp;"'!$c$2"),IF(O2="",""," ("),O2,IF(O2="","",")")))</f>
        <v>Switch Request Pending in CSS - Gas (Gaining) (5 Day(s))</v>
      </c>
      <c r="H2" s="583" t="s">
        <v>279</v>
      </c>
      <c r="I2" s="309">
        <v>5</v>
      </c>
      <c r="J2" s="566"/>
      <c r="K2" s="965"/>
      <c r="L2" s="296"/>
      <c r="M2" s="988" t="str">
        <f>IF(P2="","",IF(P2=P1,E1,"NA"))</f>
        <v>NA</v>
      </c>
      <c r="N2" s="472"/>
      <c r="O2" s="313" t="str">
        <f t="shared" ref="O2:O85" si="1">CONCATENATE(IF(J2="","",CONCATENATE($J$1)),IF(K2="","",CONCATENATE(IF(J2="","",", "),$K$1)),IF(I2="","",CONCATENATE(IF(AND(J2="",K2=""),"",", "),I2," ",$I$1)),IF(L2="","",CONCATENATE(IF(AND(J2="",K2="",I2=""),"",", "),L2)))</f>
        <v>5 Day(s)</v>
      </c>
      <c r="P2" s="461" t="str">
        <f t="shared" ref="P2:P9" si="2">IF(C2="","",C2)</f>
        <v>ET-G001-SRO-G1</v>
      </c>
      <c r="Q2" s="9" t="str">
        <f t="shared" ref="Q2:Q20" si="3">CONCATENATE(P2,E2)</f>
        <v>ET-G001-SRO-G1ET-101-GAIN</v>
      </c>
    </row>
    <row r="3" spans="1:18" ht="12.1" x14ac:dyDescent="0.3">
      <c r="A3" s="563" t="s">
        <v>944</v>
      </c>
      <c r="B3" s="462" t="s">
        <v>800</v>
      </c>
      <c r="C3" s="1033" t="s">
        <v>945</v>
      </c>
      <c r="D3" s="10" t="str">
        <f t="shared" si="0"/>
        <v>ET-G001-002-G1</v>
      </c>
      <c r="E3" s="14" t="s">
        <v>947</v>
      </c>
      <c r="F3" s="346" t="str">
        <f t="shared" ref="F3:F24" si="4">IF(D3="","",HYPERLINK("#'"&amp;E3&amp;"'!A1","Click to view Script"))</f>
        <v>Click to view Script</v>
      </c>
      <c r="G3" s="1019" t="str" cm="1">
        <f t="array" aca="1" ref="G3" ca="1">IF(E3="","",CONCATENATE(INDIRECT("'"&amp;E3&amp;"'!$c$2"),IF(O3="",""," ("),O3,IF(O3="","",")")))</f>
        <v>Switch Request Objection - Gas (Gaining) (5 Day(s))</v>
      </c>
      <c r="H3" s="584" t="s">
        <v>279</v>
      </c>
      <c r="I3" s="552">
        <v>5</v>
      </c>
      <c r="J3" s="296"/>
      <c r="K3" s="966"/>
      <c r="L3" s="296"/>
      <c r="M3" s="988" t="str">
        <f>IF(P3="","",IF(P3=P2,E2,"NA"))</f>
        <v>ET-101-GAIN</v>
      </c>
      <c r="N3" s="469"/>
      <c r="O3" s="313" t="str">
        <f t="shared" si="1"/>
        <v>5 Day(s)</v>
      </c>
      <c r="P3" s="461" t="str">
        <f t="shared" si="2"/>
        <v>ET-G001-SRO-G1</v>
      </c>
      <c r="Q3" s="9" t="str">
        <f t="shared" si="3"/>
        <v>ET-G001-SRO-G1ET-002-GAIN</v>
      </c>
    </row>
    <row r="4" spans="1:18" ht="12.1" x14ac:dyDescent="0.3">
      <c r="A4" s="563" t="s">
        <v>944</v>
      </c>
      <c r="B4" s="462" t="s">
        <v>800</v>
      </c>
      <c r="C4" s="1033" t="s">
        <v>948</v>
      </c>
      <c r="D4" s="10" t="str">
        <f t="shared" si="0"/>
        <v>ET-G001-101-G2</v>
      </c>
      <c r="E4" s="11" t="s">
        <v>946</v>
      </c>
      <c r="F4" s="287" t="str">
        <f t="shared" si="4"/>
        <v>Click to view Script</v>
      </c>
      <c r="G4" s="1019" t="str" cm="1">
        <f t="array" aca="1" ref="G4" ca="1">IF(E4="","",CONCATENATE(INDIRECT("'"&amp;E4&amp;"'!$C$2"),IF(O4="",""," ("),O4,IF(O4="","",")")))</f>
        <v>Switch Request Pending in CSS - Gas (Gaining) (OFAF, 5 Day(s))</v>
      </c>
      <c r="H4" s="584" t="s">
        <v>279</v>
      </c>
      <c r="I4" s="552">
        <v>5</v>
      </c>
      <c r="J4" s="566" t="s">
        <v>61</v>
      </c>
      <c r="K4" s="965"/>
      <c r="L4" s="296"/>
      <c r="M4" s="988" t="str">
        <f>IF(P4="","",IF(P4=P3,E3,"NA"))</f>
        <v>NA</v>
      </c>
      <c r="N4" s="472"/>
      <c r="O4" s="313" t="str">
        <f t="shared" si="1"/>
        <v>OFAF, 5 Day(s)</v>
      </c>
      <c r="P4" s="461" t="str">
        <f t="shared" si="2"/>
        <v>ET-G001-SRO-G2</v>
      </c>
      <c r="Q4" s="9" t="str">
        <f t="shared" si="3"/>
        <v>ET-G001-SRO-G2ET-101-GAIN</v>
      </c>
    </row>
    <row r="5" spans="1:18" ht="12.1" x14ac:dyDescent="0.3">
      <c r="A5" s="563" t="s">
        <v>944</v>
      </c>
      <c r="B5" s="462" t="s">
        <v>800</v>
      </c>
      <c r="C5" s="1033" t="s">
        <v>948</v>
      </c>
      <c r="D5" s="10" t="str">
        <f t="shared" si="0"/>
        <v>ET-G001-002-G2</v>
      </c>
      <c r="E5" s="14" t="s">
        <v>947</v>
      </c>
      <c r="F5" s="346" t="str">
        <f t="shared" si="4"/>
        <v>Click to view Script</v>
      </c>
      <c r="G5" s="1019" t="str" cm="1">
        <f t="array" aca="1" ref="G5" ca="1">IF(E5="","",CONCATENATE(INDIRECT("'"&amp;E5&amp;"'!$C$2"),IF(O5="",""," ("),O5,IF(O5="","",")")))</f>
        <v>Switch Request Objection - Gas (Gaining) (OFAF, 5 Day(s))</v>
      </c>
      <c r="H5" s="584" t="s">
        <v>279</v>
      </c>
      <c r="I5" s="552">
        <v>5</v>
      </c>
      <c r="J5" s="296" t="s">
        <v>61</v>
      </c>
      <c r="K5" s="966"/>
      <c r="L5" s="296"/>
      <c r="M5" s="988" t="str">
        <f>IF(P5="","",IF(P5=P4,E4,"NA"))</f>
        <v>ET-101-GAIN</v>
      </c>
      <c r="N5" s="469"/>
      <c r="O5" s="313" t="str">
        <f t="shared" si="1"/>
        <v>OFAF, 5 Day(s)</v>
      </c>
      <c r="P5" s="461" t="str">
        <f t="shared" si="2"/>
        <v>ET-G001-SRO-G2</v>
      </c>
      <c r="Q5" s="9" t="str">
        <f t="shared" si="3"/>
        <v>ET-G001-SRO-G2ET-002-GAIN</v>
      </c>
    </row>
    <row r="6" spans="1:18" ht="12.1" x14ac:dyDescent="0.3">
      <c r="A6" s="460" t="s">
        <v>949</v>
      </c>
      <c r="B6" s="457" t="s">
        <v>800</v>
      </c>
      <c r="C6" s="1033" t="s">
        <v>950</v>
      </c>
      <c r="D6" s="10" t="str">
        <f t="shared" si="0"/>
        <v>ET-G001-101-L1</v>
      </c>
      <c r="E6" s="11" t="s">
        <v>951</v>
      </c>
      <c r="F6" s="373" t="str">
        <f t="shared" si="4"/>
        <v>Click to view Script</v>
      </c>
      <c r="G6" s="1019" t="str" cm="1">
        <f t="array" aca="1" ref="G6" ca="1">IF(E6="","",CONCATENATE(INDIRECT("'"&amp;E6&amp;"'!$C$2"),IF(O6="",""," ("),O6,IF(O6="","",")")))</f>
        <v>Switch Request Pending in CSS - Gas (Losing) (5 Day(s))</v>
      </c>
      <c r="H6" s="584" t="s">
        <v>279</v>
      </c>
      <c r="I6" s="552">
        <v>5</v>
      </c>
      <c r="J6" s="566"/>
      <c r="K6" s="965"/>
      <c r="L6" s="296"/>
      <c r="M6" s="988" t="str">
        <f t="shared" ref="M6" si="5">IF(P6="","",IF(P6=P5,E5,"NA"))</f>
        <v>NA</v>
      </c>
      <c r="N6" s="472"/>
      <c r="O6" s="313" t="str">
        <f t="shared" si="1"/>
        <v>5 Day(s)</v>
      </c>
      <c r="P6" s="461" t="str">
        <f t="shared" si="2"/>
        <v>ET-G001-SRO-L1</v>
      </c>
      <c r="Q6" s="9" t="str">
        <f t="shared" si="3"/>
        <v>ET-G001-SRO-L1ET-101-LOSE</v>
      </c>
    </row>
    <row r="7" spans="1:18" ht="12.1" x14ac:dyDescent="0.3">
      <c r="A7" s="460" t="s">
        <v>949</v>
      </c>
      <c r="B7" s="462" t="s">
        <v>800</v>
      </c>
      <c r="C7" s="1033" t="s">
        <v>950</v>
      </c>
      <c r="D7" s="10" t="str">
        <f t="shared" si="0"/>
        <v>ET-G001-002-L1</v>
      </c>
      <c r="E7" s="14" t="s">
        <v>952</v>
      </c>
      <c r="F7" s="346" t="str">
        <f t="shared" si="4"/>
        <v>Click to view Script</v>
      </c>
      <c r="G7" s="1019" t="str" cm="1">
        <f t="array" aca="1" ref="G7" ca="1">IF(E7="","",CONCATENATE(INDIRECT("'"&amp;E7&amp;"'!$C$2"),IF(O7="",""," ("),O7,IF(O7="","",")")))</f>
        <v>Switch Request Objection - Gas (Losing) (5 Day(s))</v>
      </c>
      <c r="H7" s="584" t="s">
        <v>279</v>
      </c>
      <c r="I7" s="552">
        <v>5</v>
      </c>
      <c r="J7" s="296"/>
      <c r="K7" s="966"/>
      <c r="L7" s="296"/>
      <c r="M7" s="988" t="str">
        <f>IF(P7="","",IF(P7=P6,E6,"NA"))</f>
        <v>ET-101-LOSE</v>
      </c>
      <c r="N7" s="469"/>
      <c r="O7" s="313" t="str">
        <f t="shared" si="1"/>
        <v>5 Day(s)</v>
      </c>
      <c r="P7" s="461" t="str">
        <f t="shared" si="2"/>
        <v>ET-G001-SRO-L1</v>
      </c>
      <c r="Q7" s="9" t="str">
        <f t="shared" si="3"/>
        <v>ET-G001-SRO-L1ET-002-LOSE</v>
      </c>
    </row>
    <row r="8" spans="1:18" ht="12.1" x14ac:dyDescent="0.3">
      <c r="A8" s="460" t="s">
        <v>949</v>
      </c>
      <c r="B8" s="462" t="s">
        <v>800</v>
      </c>
      <c r="C8" s="1033" t="s">
        <v>953</v>
      </c>
      <c r="D8" s="10" t="str">
        <f t="shared" si="0"/>
        <v>ET-G001-101-L2</v>
      </c>
      <c r="E8" s="11" t="s">
        <v>951</v>
      </c>
      <c r="F8" s="373" t="str">
        <f t="shared" si="4"/>
        <v>Click to view Script</v>
      </c>
      <c r="G8" s="1019" t="str" cm="1">
        <f t="array" aca="1" ref="G8" ca="1">IF(E8="","",CONCATENATE(INDIRECT("'"&amp;E8&amp;"'!$C$2"),IF(O8="",""," ("),O8,IF(O8="","",")")))</f>
        <v>Switch Request Pending in CSS - Gas (Losing) (OFAF, 5 Day(s))</v>
      </c>
      <c r="H8" s="584" t="s">
        <v>279</v>
      </c>
      <c r="I8" s="552">
        <v>5</v>
      </c>
      <c r="J8" s="566" t="s">
        <v>61</v>
      </c>
      <c r="K8" s="965"/>
      <c r="L8" s="296"/>
      <c r="M8" s="988" t="str">
        <f>IF(P8="","",IF(P8=P7,E7,"NA"))</f>
        <v>NA</v>
      </c>
      <c r="N8" s="472"/>
      <c r="O8" s="313" t="str">
        <f t="shared" si="1"/>
        <v>OFAF, 5 Day(s)</v>
      </c>
      <c r="P8" s="461" t="str">
        <f t="shared" si="2"/>
        <v>ET-G001-SRO-L2</v>
      </c>
      <c r="Q8" s="9" t="str">
        <f t="shared" si="3"/>
        <v>ET-G001-SRO-L2ET-101-LOSE</v>
      </c>
    </row>
    <row r="9" spans="1:18" ht="12.7" thickBot="1" x14ac:dyDescent="0.35">
      <c r="A9" s="460" t="s">
        <v>949</v>
      </c>
      <c r="B9" s="462" t="s">
        <v>800</v>
      </c>
      <c r="C9" s="1033" t="s">
        <v>953</v>
      </c>
      <c r="D9" s="10" t="str">
        <f t="shared" si="0"/>
        <v>ET-G001-002-L2</v>
      </c>
      <c r="E9" s="14" t="s">
        <v>952</v>
      </c>
      <c r="F9" s="346" t="str">
        <f t="shared" si="4"/>
        <v>Click to view Script</v>
      </c>
      <c r="G9" s="1019" t="str" cm="1">
        <f t="array" aca="1" ref="G9" ca="1">IF(E9="","",CONCATENATE(INDIRECT("'"&amp;E9&amp;"'!$C$2"),IF(O9="",""," ("),O9,IF(O9="","",")")))</f>
        <v>Switch Request Objection - Gas (Losing) (OFAF, 5 Day(s))</v>
      </c>
      <c r="H9" s="584" t="s">
        <v>279</v>
      </c>
      <c r="I9" s="552">
        <v>5</v>
      </c>
      <c r="J9" s="296" t="s">
        <v>61</v>
      </c>
      <c r="K9" s="966"/>
      <c r="L9" s="296"/>
      <c r="M9" s="988" t="str">
        <f>IF(P9="","",IF(P9=P8,E8,"NA"))</f>
        <v>ET-101-LOSE</v>
      </c>
      <c r="N9" s="469"/>
      <c r="O9" s="313" t="str">
        <f t="shared" si="1"/>
        <v>OFAF, 5 Day(s)</v>
      </c>
      <c r="P9" s="461" t="str">
        <f t="shared" si="2"/>
        <v>ET-G001-SRO-L2</v>
      </c>
      <c r="Q9" s="9" t="str">
        <f t="shared" si="3"/>
        <v>ET-G001-SRO-L2ET-002-LOSE</v>
      </c>
    </row>
    <row r="10" spans="1:18" s="865" customFormat="1" ht="7.5" customHeight="1" thickBot="1" x14ac:dyDescent="0.35">
      <c r="A10" s="866"/>
      <c r="B10" s="866"/>
      <c r="C10" s="967"/>
      <c r="D10" s="993" t="str">
        <f t="shared" si="0"/>
        <v/>
      </c>
      <c r="E10" s="993"/>
      <c r="F10" s="993" t="str">
        <f t="shared" si="4"/>
        <v/>
      </c>
      <c r="G10" s="1020" t="str" cm="1">
        <f t="array" aca="1" ref="G10" ca="1">IF(E10="","",CONCATENATE(INDIRECT("'"&amp;E10&amp;"'!$B$2"),IF(O10="",""," ("),O10,IF(O10="","",")")))</f>
        <v/>
      </c>
      <c r="H10" s="866"/>
      <c r="I10" s="866"/>
      <c r="J10" s="866"/>
      <c r="K10" s="967"/>
      <c r="L10" s="993"/>
      <c r="M10" s="993"/>
      <c r="N10" s="993"/>
      <c r="O10" s="993"/>
      <c r="P10" s="868" t="str">
        <f t="shared" ref="P10:P36" si="6">IF(C10="","",C10)</f>
        <v/>
      </c>
      <c r="Q10" s="865" t="str">
        <f t="shared" si="3"/>
        <v/>
      </c>
    </row>
    <row r="11" spans="1:18" x14ac:dyDescent="0.3">
      <c r="A11" s="324" t="s">
        <v>944</v>
      </c>
      <c r="B11" s="462" t="s">
        <v>807</v>
      </c>
      <c r="C11" s="1112" t="s">
        <v>954</v>
      </c>
      <c r="D11" s="10" t="str">
        <f t="shared" si="0"/>
        <v>ET-E001-102-G1</v>
      </c>
      <c r="E11" s="11" t="s">
        <v>955</v>
      </c>
      <c r="F11" s="373" t="str">
        <f t="shared" si="4"/>
        <v>Click to view Script</v>
      </c>
      <c r="G11" s="1019" t="str" cm="1">
        <f t="array" aca="1" ref="G11" ca="1">IF(E11="","",CONCATENATE(INDIRECT("'"&amp;E11&amp;"'!$C$2"),IF(O11="",""," ("),O11,IF(O11="","",")")))</f>
        <v>Switch Request Pending in CSS - Electricity (Gaining) (5 Day(s))</v>
      </c>
      <c r="H11" s="573" t="s">
        <v>280</v>
      </c>
      <c r="I11" s="309">
        <v>5</v>
      </c>
      <c r="J11" s="566"/>
      <c r="K11" s="965"/>
      <c r="L11" s="296"/>
      <c r="M11" s="988" t="str">
        <f t="shared" ref="M11:M17" si="7">IF(P11="","",IF(P11=P10,E10,"NA"))</f>
        <v>NA</v>
      </c>
      <c r="N11" s="472"/>
      <c r="O11" s="313" t="str">
        <f t="shared" si="1"/>
        <v>5 Day(s)</v>
      </c>
      <c r="P11" s="461" t="str">
        <f t="shared" ref="P11:P35" si="8">IF(C11="","",C11)</f>
        <v>ET-E001-SRO-G1</v>
      </c>
      <c r="Q11" s="9" t="str">
        <f t="shared" si="3"/>
        <v>ET-E001-SRO-G1ET-102-GAIN</v>
      </c>
    </row>
    <row r="12" spans="1:18" x14ac:dyDescent="0.3">
      <c r="A12" s="324" t="s">
        <v>944</v>
      </c>
      <c r="B12" s="462" t="s">
        <v>807</v>
      </c>
      <c r="C12" s="1112" t="s">
        <v>954</v>
      </c>
      <c r="D12" s="10" t="str">
        <f t="shared" si="0"/>
        <v>ET-E001-003-G1</v>
      </c>
      <c r="E12" s="11" t="s">
        <v>956</v>
      </c>
      <c r="F12" s="373" t="str">
        <f t="shared" si="4"/>
        <v>Click to view Script</v>
      </c>
      <c r="G12" s="1019" t="str" cm="1">
        <f t="array" aca="1" ref="G12" ca="1">IF(E12="","",CONCATENATE(INDIRECT("'"&amp;E12&amp;"'!$c$2"),IF(O12="",""," ("),O12,IF(O12="","",")")))</f>
        <v>Switch Request Objection - Electricity (Gaining) (5 Day(s))</v>
      </c>
      <c r="H12" s="574" t="s">
        <v>280</v>
      </c>
      <c r="I12" s="553">
        <v>5</v>
      </c>
      <c r="J12" s="296"/>
      <c r="K12" s="966"/>
      <c r="L12" s="296"/>
      <c r="M12" s="988" t="str">
        <f>IF(P12="","",IF(P12=P11,E11,"NA"))</f>
        <v>ET-102-GAIN</v>
      </c>
      <c r="N12" s="469"/>
      <c r="O12" s="313" t="str">
        <f t="shared" si="1"/>
        <v>5 Day(s)</v>
      </c>
      <c r="P12" s="461" t="str">
        <f t="shared" si="8"/>
        <v>ET-E001-SRO-G1</v>
      </c>
      <c r="Q12" s="9" t="str">
        <f t="shared" si="3"/>
        <v>ET-E001-SRO-G1ET-003-GAIN</v>
      </c>
    </row>
    <row r="13" spans="1:18" x14ac:dyDescent="0.3">
      <c r="A13" s="324" t="s">
        <v>944</v>
      </c>
      <c r="B13" s="462" t="s">
        <v>807</v>
      </c>
      <c r="C13" s="1112" t="s">
        <v>957</v>
      </c>
      <c r="D13" s="10" t="str">
        <f t="shared" si="0"/>
        <v>ET-E001-102-G2</v>
      </c>
      <c r="E13" s="11" t="s">
        <v>955</v>
      </c>
      <c r="F13" s="373" t="str">
        <f t="shared" si="4"/>
        <v>Click to view Script</v>
      </c>
      <c r="G13" s="1019" t="str" cm="1">
        <f t="array" aca="1" ref="G13" ca="1">IF(E13="","",CONCATENATE(INDIRECT("'"&amp;E13&amp;"'!$c$2"),IF(O13="",""," ("),O13,IF(O13="","",")")))</f>
        <v>Switch Request Pending in CSS - Electricity (Gaining) (OFAF, 5 Day(s))</v>
      </c>
      <c r="H13" s="574" t="s">
        <v>280</v>
      </c>
      <c r="I13" s="553">
        <v>5</v>
      </c>
      <c r="J13" s="566" t="s">
        <v>61</v>
      </c>
      <c r="K13" s="965"/>
      <c r="L13" s="296"/>
      <c r="M13" s="988" t="str">
        <f t="shared" si="7"/>
        <v>NA</v>
      </c>
      <c r="N13" s="472"/>
      <c r="O13" s="313" t="str">
        <f t="shared" si="1"/>
        <v>OFAF, 5 Day(s)</v>
      </c>
      <c r="P13" s="461" t="str">
        <f t="shared" si="8"/>
        <v>ET-E001-SRO-G2</v>
      </c>
      <c r="Q13" s="9" t="str">
        <f t="shared" si="3"/>
        <v>ET-E001-SRO-G2ET-102-GAIN</v>
      </c>
    </row>
    <row r="14" spans="1:18" x14ac:dyDescent="0.3">
      <c r="A14" s="324" t="s">
        <v>944</v>
      </c>
      <c r="B14" s="462" t="s">
        <v>807</v>
      </c>
      <c r="C14" s="1112" t="s">
        <v>957</v>
      </c>
      <c r="D14" s="10" t="str">
        <f t="shared" si="0"/>
        <v>ET-E001-003-G2</v>
      </c>
      <c r="E14" s="11" t="s">
        <v>956</v>
      </c>
      <c r="F14" s="373" t="str">
        <f t="shared" si="4"/>
        <v>Click to view Script</v>
      </c>
      <c r="G14" s="1019" t="str" cm="1">
        <f t="array" aca="1" ref="G14" ca="1">IF(E14="","",CONCATENATE(INDIRECT("'"&amp;E14&amp;"'!$c$2"),IF(O14="",""," ("),O14,IF(O14="","",")")))</f>
        <v>Switch Request Objection - Electricity (Gaining) (OFAF, 5 Day(s))</v>
      </c>
      <c r="H14" s="574" t="s">
        <v>280</v>
      </c>
      <c r="I14" s="553">
        <v>5</v>
      </c>
      <c r="J14" s="296" t="s">
        <v>61</v>
      </c>
      <c r="K14" s="966"/>
      <c r="L14" s="296"/>
      <c r="M14" s="988" t="str">
        <f>IF(P14="","",IF(P14=P13,E13,"NA"))</f>
        <v>ET-102-GAIN</v>
      </c>
      <c r="N14" s="469"/>
      <c r="O14" s="313" t="str">
        <f t="shared" si="1"/>
        <v>OFAF, 5 Day(s)</v>
      </c>
      <c r="P14" s="461" t="str">
        <f t="shared" si="8"/>
        <v>ET-E001-SRO-G2</v>
      </c>
      <c r="Q14" s="9" t="str">
        <f t="shared" si="3"/>
        <v>ET-E001-SRO-G2ET-003-GAIN</v>
      </c>
    </row>
    <row r="15" spans="1:18" x14ac:dyDescent="0.3">
      <c r="A15" s="324" t="s">
        <v>944</v>
      </c>
      <c r="B15" s="462" t="s">
        <v>807</v>
      </c>
      <c r="C15" s="1112" t="s">
        <v>958</v>
      </c>
      <c r="D15" s="10" t="str">
        <f t="shared" si="0"/>
        <v>ET-E001-102-G3</v>
      </c>
      <c r="E15" s="11" t="s">
        <v>955</v>
      </c>
      <c r="F15" s="373" t="str">
        <f t="shared" si="4"/>
        <v>Click to view Script</v>
      </c>
      <c r="G15" s="1019" t="str" cm="1">
        <f t="array" aca="1" ref="G15" ca="1">IF(E15="","",CONCATENATE(INDIRECT("'"&amp;E15&amp;"'!$c$2"),IF(O15="",""," ("),O15,IF(O15="","",")")))</f>
        <v>Switch Request Pending in CSS - Electricity (Gaining) (Related MPAN, 5 Day(s))</v>
      </c>
      <c r="H15" s="574" t="s">
        <v>280</v>
      </c>
      <c r="I15" s="553">
        <v>5</v>
      </c>
      <c r="J15" s="566"/>
      <c r="K15" s="965" t="s">
        <v>61</v>
      </c>
      <c r="L15" s="296"/>
      <c r="M15" s="988" t="str">
        <f t="shared" si="7"/>
        <v>NA</v>
      </c>
      <c r="N15" s="472"/>
      <c r="O15" s="313" t="str">
        <f t="shared" si="1"/>
        <v>Related MPAN, 5 Day(s)</v>
      </c>
      <c r="P15" s="461" t="str">
        <f t="shared" si="8"/>
        <v>ET-E001-SRO-G3</v>
      </c>
      <c r="Q15" s="9" t="str">
        <f t="shared" si="3"/>
        <v>ET-E001-SRO-G3ET-102-GAIN</v>
      </c>
    </row>
    <row r="16" spans="1:18" x14ac:dyDescent="0.3">
      <c r="A16" s="324" t="s">
        <v>944</v>
      </c>
      <c r="B16" s="462" t="s">
        <v>807</v>
      </c>
      <c r="C16" s="1112" t="s">
        <v>958</v>
      </c>
      <c r="D16" s="10" t="str">
        <f t="shared" si="0"/>
        <v>ET-E001-003-G3</v>
      </c>
      <c r="E16" s="11" t="s">
        <v>956</v>
      </c>
      <c r="F16" s="373" t="str">
        <f t="shared" si="4"/>
        <v>Click to view Script</v>
      </c>
      <c r="G16" s="1019" t="str" cm="1">
        <f t="array" aca="1" ref="G16" ca="1">IF(E16="","",CONCATENATE(INDIRECT("'"&amp;E16&amp;"'!$c$2"),IF(O16="",""," ("),O16,IF(O16="","",")")))</f>
        <v>Switch Request Objection - Electricity (Gaining) (Related MPAN, 5 Day(s))</v>
      </c>
      <c r="H16" s="574" t="s">
        <v>280</v>
      </c>
      <c r="I16" s="553">
        <v>5</v>
      </c>
      <c r="J16" s="296"/>
      <c r="K16" s="966" t="s">
        <v>61</v>
      </c>
      <c r="L16" s="296"/>
      <c r="M16" s="988" t="str">
        <f>IF(P16="","",IF(P16=P15,E15,"NA"))</f>
        <v>ET-102-GAIN</v>
      </c>
      <c r="N16" s="469"/>
      <c r="O16" s="313" t="str">
        <f t="shared" si="1"/>
        <v>Related MPAN, 5 Day(s)</v>
      </c>
      <c r="P16" s="461" t="str">
        <f t="shared" si="8"/>
        <v>ET-E001-SRO-G3</v>
      </c>
      <c r="Q16" s="9" t="str">
        <f t="shared" si="3"/>
        <v>ET-E001-SRO-G3ET-003-GAIN</v>
      </c>
    </row>
    <row r="17" spans="1:18" x14ac:dyDescent="0.3">
      <c r="A17" s="324" t="s">
        <v>944</v>
      </c>
      <c r="B17" s="462" t="s">
        <v>807</v>
      </c>
      <c r="C17" s="1112" t="s">
        <v>959</v>
      </c>
      <c r="D17" s="10" t="str">
        <f t="shared" si="0"/>
        <v>ET-E001-102-G4</v>
      </c>
      <c r="E17" s="11" t="s">
        <v>955</v>
      </c>
      <c r="F17" s="373" t="str">
        <f t="shared" ref="F17:F18" si="9">IF(D17="","",HYPERLINK("#'"&amp;E17&amp;"'!A1","Click to view Script"))</f>
        <v>Click to view Script</v>
      </c>
      <c r="G17" s="1019" t="str" cm="1">
        <f t="array" aca="1" ref="G17" ca="1">IF(E17="","",CONCATENATE(INDIRECT("'"&amp;E17&amp;"'!$c$2"),IF(O17="",""," ("),O17,IF(O17="","",")")))</f>
        <v>Switch Request Pending in CSS - Electricity (Gaining) (OFAF, Related MPAN, 5 Day(s))</v>
      </c>
      <c r="H17" s="574" t="s">
        <v>280</v>
      </c>
      <c r="I17" s="553">
        <v>5</v>
      </c>
      <c r="J17" s="566" t="s">
        <v>61</v>
      </c>
      <c r="K17" s="965" t="s">
        <v>61</v>
      </c>
      <c r="L17" s="296"/>
      <c r="M17" s="988" t="str">
        <f t="shared" si="7"/>
        <v>NA</v>
      </c>
      <c r="N17" s="472"/>
      <c r="O17" s="313" t="str">
        <f t="shared" si="1"/>
        <v>OFAF, Related MPAN, 5 Day(s)</v>
      </c>
      <c r="P17" s="461" t="str">
        <f t="shared" si="8"/>
        <v>ET-E001-SRO-G4</v>
      </c>
      <c r="Q17" s="9" t="str">
        <f t="shared" si="3"/>
        <v>ET-E001-SRO-G4ET-102-GAIN</v>
      </c>
    </row>
    <row r="18" spans="1:18" x14ac:dyDescent="0.3">
      <c r="A18" s="324" t="s">
        <v>944</v>
      </c>
      <c r="B18" s="462" t="s">
        <v>807</v>
      </c>
      <c r="C18" s="1112" t="s">
        <v>959</v>
      </c>
      <c r="D18" s="10" t="str">
        <f t="shared" si="0"/>
        <v>ET-E001-003-G4</v>
      </c>
      <c r="E18" s="11" t="s">
        <v>956</v>
      </c>
      <c r="F18" s="373" t="str">
        <f t="shared" si="9"/>
        <v>Click to view Script</v>
      </c>
      <c r="G18" s="1019" t="str" cm="1">
        <f t="array" aca="1" ref="G18" ca="1">IF(E18="","",CONCATENATE(INDIRECT("'"&amp;E18&amp;"'!$c$2"),IF(O18="",""," ("),O18,IF(O18="","",")")))</f>
        <v>Switch Request Objection - Electricity (Gaining) (OFAF, Related MPAN, 5 Day(s))</v>
      </c>
      <c r="H18" s="574" t="s">
        <v>280</v>
      </c>
      <c r="I18" s="553">
        <v>5</v>
      </c>
      <c r="J18" s="296" t="s">
        <v>61</v>
      </c>
      <c r="K18" s="966" t="s">
        <v>61</v>
      </c>
      <c r="L18" s="296"/>
      <c r="M18" s="988" t="str">
        <f>IF(P18="","",IF(P18=P17,E17,"NA"))</f>
        <v>ET-102-GAIN</v>
      </c>
      <c r="N18" s="469"/>
      <c r="O18" s="313" t="str">
        <f t="shared" si="1"/>
        <v>OFAF, Related MPAN, 5 Day(s)</v>
      </c>
      <c r="P18" s="461" t="str">
        <f t="shared" si="8"/>
        <v>ET-E001-SRO-G4</v>
      </c>
      <c r="Q18" s="9" t="str">
        <f t="shared" si="3"/>
        <v>ET-E001-SRO-G4ET-003-GAIN</v>
      </c>
    </row>
    <row r="19" spans="1:18" x14ac:dyDescent="0.3">
      <c r="A19" s="311" t="s">
        <v>949</v>
      </c>
      <c r="B19" s="458" t="s">
        <v>807</v>
      </c>
      <c r="C19" s="1112" t="s">
        <v>960</v>
      </c>
      <c r="D19" s="10" t="str">
        <f t="shared" si="0"/>
        <v>ET-E001-102-L1</v>
      </c>
      <c r="E19" s="11" t="s">
        <v>961</v>
      </c>
      <c r="F19" s="373" t="str">
        <f t="shared" si="4"/>
        <v>Click to view Script</v>
      </c>
      <c r="G19" s="1019" t="str" cm="1">
        <f t="array" aca="1" ref="G19" ca="1">IF(E19="","",CONCATENATE(INDIRECT("'"&amp;E19&amp;"'!$c$2"),IF(O19="",""," ("),O19,IF(O19="","",")")))</f>
        <v>Switch Request Pending in CSS - Electricity (Losing) (5 Day(s))</v>
      </c>
      <c r="H19" s="574" t="s">
        <v>280</v>
      </c>
      <c r="I19" s="553">
        <v>5</v>
      </c>
      <c r="J19" s="566"/>
      <c r="K19" s="965"/>
      <c r="L19" s="296"/>
      <c r="M19" s="988" t="str">
        <f t="shared" ref="M19" si="10">IF(P19="","",IF(P19=P18,E18,"NA"))</f>
        <v>NA</v>
      </c>
      <c r="N19" s="472"/>
      <c r="O19" s="313" t="str">
        <f t="shared" si="1"/>
        <v>5 Day(s)</v>
      </c>
      <c r="P19" s="461" t="str">
        <f t="shared" si="8"/>
        <v>ET-E001-SRO-L1</v>
      </c>
      <c r="Q19" s="9" t="str">
        <f t="shared" si="3"/>
        <v>ET-E001-SRO-L1ET-102-LOSE</v>
      </c>
    </row>
    <row r="20" spans="1:18" x14ac:dyDescent="0.3">
      <c r="A20" s="311" t="s">
        <v>949</v>
      </c>
      <c r="B20" s="462" t="s">
        <v>807</v>
      </c>
      <c r="C20" s="1112" t="s">
        <v>960</v>
      </c>
      <c r="D20" s="10" t="str">
        <f t="shared" si="0"/>
        <v>ET-E001-003-L1</v>
      </c>
      <c r="E20" s="11" t="s">
        <v>962</v>
      </c>
      <c r="F20" s="373" t="str">
        <f t="shared" si="4"/>
        <v>Click to view Script</v>
      </c>
      <c r="G20" s="1019" t="str" cm="1">
        <f t="array" aca="1" ref="G20" ca="1">IF(E20="","",CONCATENATE(INDIRECT("'"&amp;E20&amp;"'!$c$2"),IF(O20="",""," ("),O20,IF(O20="","",")")))</f>
        <v>Switch Request Objection - Electricity (Losing) (5 Day(s))</v>
      </c>
      <c r="H20" s="574" t="s">
        <v>280</v>
      </c>
      <c r="I20" s="553">
        <v>5</v>
      </c>
      <c r="J20" s="296"/>
      <c r="K20" s="966"/>
      <c r="L20" s="296"/>
      <c r="M20" s="988" t="str">
        <f>IF(P20="","",IF(P20=P19,E19,"NA"))</f>
        <v>ET-102-LOSE</v>
      </c>
      <c r="N20" s="469"/>
      <c r="O20" s="313" t="str">
        <f t="shared" si="1"/>
        <v>5 Day(s)</v>
      </c>
      <c r="P20" s="461" t="str">
        <f t="shared" si="8"/>
        <v>ET-E001-SRO-L1</v>
      </c>
      <c r="Q20" s="9" t="str">
        <f t="shared" si="3"/>
        <v>ET-E001-SRO-L1ET-003-LOSE</v>
      </c>
    </row>
    <row r="21" spans="1:18" x14ac:dyDescent="0.3">
      <c r="A21" s="311" t="s">
        <v>949</v>
      </c>
      <c r="B21" s="462" t="s">
        <v>807</v>
      </c>
      <c r="C21" s="1112" t="s">
        <v>963</v>
      </c>
      <c r="D21" s="10" t="str">
        <f t="shared" si="0"/>
        <v>ET-E001-102-L2</v>
      </c>
      <c r="E21" s="11" t="s">
        <v>961</v>
      </c>
      <c r="F21" s="373" t="str">
        <f t="shared" si="4"/>
        <v>Click to view Script</v>
      </c>
      <c r="G21" s="1019" t="str" cm="1">
        <f t="array" aca="1" ref="G21" ca="1">IF(E21="","",CONCATENATE(INDIRECT("'"&amp;E21&amp;"'!$c$2"),IF(O21="",""," ("),O21,IF(O21="","",")")))</f>
        <v>Switch Request Pending in CSS - Electricity (Losing) (OFAF, 5 Day(s))</v>
      </c>
      <c r="H21" s="574" t="s">
        <v>280</v>
      </c>
      <c r="I21" s="553">
        <v>5</v>
      </c>
      <c r="J21" s="566" t="s">
        <v>61</v>
      </c>
      <c r="K21" s="965"/>
      <c r="L21" s="296"/>
      <c r="M21" s="988" t="str">
        <f t="shared" ref="M21:M25" si="11">IF(P21="","",IF(P21=P20,E20,"NA"))</f>
        <v>NA</v>
      </c>
      <c r="N21" s="472"/>
      <c r="O21" s="313" t="str">
        <f t="shared" si="1"/>
        <v>OFAF, 5 Day(s)</v>
      </c>
      <c r="P21" s="461" t="str">
        <f t="shared" si="8"/>
        <v>ET-E001-SRO-L2</v>
      </c>
      <c r="Q21" s="9" t="str">
        <f t="shared" ref="Q21:Q69" si="12">CONCATENATE(P21,E21)</f>
        <v>ET-E001-SRO-L2ET-102-LOSE</v>
      </c>
    </row>
    <row r="22" spans="1:18" x14ac:dyDescent="0.3">
      <c r="A22" s="311" t="s">
        <v>949</v>
      </c>
      <c r="B22" s="462" t="s">
        <v>807</v>
      </c>
      <c r="C22" s="1112" t="s">
        <v>963</v>
      </c>
      <c r="D22" s="10" t="str">
        <f t="shared" si="0"/>
        <v>ET-E001-003-L2</v>
      </c>
      <c r="E22" s="11" t="s">
        <v>962</v>
      </c>
      <c r="F22" s="373" t="str">
        <f t="shared" si="4"/>
        <v>Click to view Script</v>
      </c>
      <c r="G22" s="1019" t="str" cm="1">
        <f t="array" aca="1" ref="G22" ca="1">IF(E22="","",CONCATENATE(INDIRECT("'"&amp;E22&amp;"'!$c$2"),IF(O22="",""," ("),O22,IF(O22="","",")")))</f>
        <v>Switch Request Objection - Electricity (Losing) (OFAF, 5 Day(s))</v>
      </c>
      <c r="H22" s="574" t="s">
        <v>280</v>
      </c>
      <c r="I22" s="553">
        <v>5</v>
      </c>
      <c r="J22" s="296" t="s">
        <v>61</v>
      </c>
      <c r="K22" s="966"/>
      <c r="L22" s="296"/>
      <c r="M22" s="988" t="str">
        <f>IF(P22="","",IF(P22=P21,E21,"NA"))</f>
        <v>ET-102-LOSE</v>
      </c>
      <c r="N22" s="469"/>
      <c r="O22" s="313" t="str">
        <f t="shared" si="1"/>
        <v>OFAF, 5 Day(s)</v>
      </c>
      <c r="P22" s="461" t="str">
        <f t="shared" si="8"/>
        <v>ET-E001-SRO-L2</v>
      </c>
      <c r="Q22" s="9" t="str">
        <f>CONCATENATE(P22,E22)</f>
        <v>ET-E001-SRO-L2ET-003-LOSE</v>
      </c>
    </row>
    <row r="23" spans="1:18" x14ac:dyDescent="0.3">
      <c r="A23" s="311" t="s">
        <v>949</v>
      </c>
      <c r="B23" s="462" t="s">
        <v>807</v>
      </c>
      <c r="C23" s="1112" t="s">
        <v>964</v>
      </c>
      <c r="D23" s="10" t="str">
        <f t="shared" si="0"/>
        <v>ET-E001-102-L3</v>
      </c>
      <c r="E23" s="11" t="s">
        <v>961</v>
      </c>
      <c r="F23" s="373" t="str">
        <f t="shared" si="4"/>
        <v>Click to view Script</v>
      </c>
      <c r="G23" s="1019" t="str" cm="1">
        <f t="array" aca="1" ref="G23" ca="1">IF(E23="","",CONCATENATE(INDIRECT("'"&amp;E23&amp;"'!$c$2"),IF(O23="",""," ("),O23,IF(O23="","",")")))</f>
        <v>Switch Request Pending in CSS - Electricity (Losing) (Related MPAN, 5 Day(s))</v>
      </c>
      <c r="H23" s="574" t="s">
        <v>280</v>
      </c>
      <c r="I23" s="553">
        <v>5</v>
      </c>
      <c r="J23" s="403"/>
      <c r="K23" s="966" t="s">
        <v>61</v>
      </c>
      <c r="L23" s="296"/>
      <c r="M23" s="988" t="str">
        <f t="shared" si="11"/>
        <v>NA</v>
      </c>
      <c r="N23" s="472"/>
      <c r="O23" s="313" t="str">
        <f t="shared" si="1"/>
        <v>Related MPAN, 5 Day(s)</v>
      </c>
      <c r="P23" s="461" t="str">
        <f t="shared" si="8"/>
        <v>ET-E001-SRO-L3</v>
      </c>
      <c r="Q23" s="9" t="str">
        <f>CONCATENATE(P23,E23)</f>
        <v>ET-E001-SRO-L3ET-102-LOSE</v>
      </c>
    </row>
    <row r="24" spans="1:18" x14ac:dyDescent="0.3">
      <c r="A24" s="311" t="s">
        <v>949</v>
      </c>
      <c r="B24" s="462" t="s">
        <v>807</v>
      </c>
      <c r="C24" s="1112" t="s">
        <v>964</v>
      </c>
      <c r="D24" s="10" t="str">
        <f t="shared" si="0"/>
        <v>ET-E001-003-L3</v>
      </c>
      <c r="E24" s="11" t="s">
        <v>962</v>
      </c>
      <c r="F24" s="373" t="str">
        <f t="shared" si="4"/>
        <v>Click to view Script</v>
      </c>
      <c r="G24" s="1019" t="str" cm="1">
        <f t="array" aca="1" ref="G24" ca="1">IF(E24="","",CONCATENATE(INDIRECT("'"&amp;E24&amp;"'!$c$2"),IF(O24="",""," ("),O24,IF(O24="","",")")))</f>
        <v>Switch Request Objection - Electricity (Losing) (Related MPAN, 5 Day(s))</v>
      </c>
      <c r="H24" s="574" t="s">
        <v>280</v>
      </c>
      <c r="I24" s="553">
        <v>5</v>
      </c>
      <c r="J24" s="15"/>
      <c r="K24" s="966" t="s">
        <v>61</v>
      </c>
      <c r="L24" s="296"/>
      <c r="M24" s="988" t="str">
        <f>IF(P24="","",IF(P24=P23,E23,"NA"))</f>
        <v>ET-102-LOSE</v>
      </c>
      <c r="N24" s="469"/>
      <c r="O24" s="313" t="str">
        <f t="shared" si="1"/>
        <v>Related MPAN, 5 Day(s)</v>
      </c>
      <c r="P24" s="461" t="str">
        <f t="shared" si="8"/>
        <v>ET-E001-SRO-L3</v>
      </c>
      <c r="Q24" s="9" t="str">
        <f>CONCATENATE(P24,E24)</f>
        <v>ET-E001-SRO-L3ET-003-LOSE</v>
      </c>
    </row>
    <row r="25" spans="1:18" x14ac:dyDescent="0.3">
      <c r="A25" s="311" t="s">
        <v>949</v>
      </c>
      <c r="B25" s="462" t="s">
        <v>807</v>
      </c>
      <c r="C25" s="1112" t="s">
        <v>965</v>
      </c>
      <c r="D25" s="10" t="str">
        <f t="shared" si="0"/>
        <v>ET-E001-102-L4</v>
      </c>
      <c r="E25" s="11" t="s">
        <v>961</v>
      </c>
      <c r="F25" s="373" t="str">
        <f t="shared" ref="F25:F27" si="13">IF(D25="","",HYPERLINK("#'"&amp;E25&amp;"'!A1","Click to view Script"))</f>
        <v>Click to view Script</v>
      </c>
      <c r="G25" s="1019" t="str" cm="1">
        <f t="array" aca="1" ref="G25" ca="1">IF(E25="","",CONCATENATE(INDIRECT("'"&amp;E25&amp;"'!$c$2"),IF(O25="",""," ("),O25,IF(O25="","",")")))</f>
        <v>Switch Request Pending in CSS - Electricity (Losing) (OFAF, Related MPAN, 5 Day(s))</v>
      </c>
      <c r="H25" s="574" t="s">
        <v>280</v>
      </c>
      <c r="I25" s="553">
        <v>5</v>
      </c>
      <c r="J25" s="403" t="s">
        <v>61</v>
      </c>
      <c r="K25" s="966" t="s">
        <v>61</v>
      </c>
      <c r="L25" s="296"/>
      <c r="M25" s="988" t="str">
        <f t="shared" si="11"/>
        <v>NA</v>
      </c>
      <c r="N25" s="472"/>
      <c r="O25" s="313" t="str">
        <f t="shared" si="1"/>
        <v>OFAF, Related MPAN, 5 Day(s)</v>
      </c>
      <c r="P25" s="461" t="str">
        <f t="shared" si="8"/>
        <v>ET-E001-SRO-L4</v>
      </c>
      <c r="Q25" s="9" t="str">
        <f>CONCATENATE(P25,E25)</f>
        <v>ET-E001-SRO-L4ET-102-LOSE</v>
      </c>
    </row>
    <row r="26" spans="1:18" ht="13.85" thickBot="1" x14ac:dyDescent="0.35">
      <c r="A26" s="311" t="s">
        <v>949</v>
      </c>
      <c r="B26" s="462" t="s">
        <v>807</v>
      </c>
      <c r="C26" s="1112" t="s">
        <v>965</v>
      </c>
      <c r="D26" s="10" t="str">
        <f t="shared" si="0"/>
        <v>ET-E001-003-L4</v>
      </c>
      <c r="E26" s="11" t="s">
        <v>962</v>
      </c>
      <c r="F26" s="373" t="str">
        <f t="shared" si="13"/>
        <v>Click to view Script</v>
      </c>
      <c r="G26" s="1019" t="str" cm="1">
        <f t="array" aca="1" ref="G26" ca="1">IF(E26="","",CONCATENATE(INDIRECT("'"&amp;E26&amp;"'!$c$2"),IF(O26="",""," ("),O26,IF(O26="","",")")))</f>
        <v>Switch Request Objection - Electricity (Losing) (OFAF, Related MPAN, 5 Day(s))</v>
      </c>
      <c r="H26" s="574" t="s">
        <v>280</v>
      </c>
      <c r="I26" s="553">
        <v>5</v>
      </c>
      <c r="J26" s="15" t="s">
        <v>61</v>
      </c>
      <c r="K26" s="966" t="s">
        <v>61</v>
      </c>
      <c r="L26" s="296"/>
      <c r="M26" s="988" t="str">
        <f>IF(P26="","",IF(P26=P25,E25,"NA"))</f>
        <v>ET-102-LOSE</v>
      </c>
      <c r="N26" s="469"/>
      <c r="O26" s="313" t="str">
        <f t="shared" si="1"/>
        <v>OFAF, Related MPAN, 5 Day(s)</v>
      </c>
      <c r="P26" s="461" t="str">
        <f t="shared" si="8"/>
        <v>ET-E001-SRO-L4</v>
      </c>
      <c r="Q26" s="9" t="str">
        <f>CONCATENATE(P26,E26)</f>
        <v>ET-E001-SRO-L4ET-003-LOSE</v>
      </c>
    </row>
    <row r="27" spans="1:18" s="865" customFormat="1" ht="7.5" customHeight="1" thickBot="1" x14ac:dyDescent="0.35">
      <c r="A27" s="866"/>
      <c r="B27" s="866"/>
      <c r="C27" s="967"/>
      <c r="D27" s="993" t="str">
        <f t="shared" si="0"/>
        <v/>
      </c>
      <c r="E27" s="993"/>
      <c r="F27" s="993" t="str">
        <f t="shared" si="13"/>
        <v/>
      </c>
      <c r="G27" s="1020" t="str" cm="1">
        <f t="array" aca="1" ref="G27" ca="1">IF(E27="","",CONCATENATE(INDIRECT("'"&amp;E27&amp;"'!$B$2"),IF(O27="",""," ("),O27,IF(O27="","",")")))</f>
        <v/>
      </c>
      <c r="H27" s="866"/>
      <c r="I27" s="866"/>
      <c r="J27" s="866"/>
      <c r="K27" s="967"/>
      <c r="L27" s="993"/>
      <c r="M27" s="993"/>
      <c r="N27" s="993"/>
      <c r="O27" s="993"/>
      <c r="P27" s="868" t="str">
        <f t="shared" si="8"/>
        <v/>
      </c>
      <c r="Q27" s="865" t="str">
        <f t="shared" si="12"/>
        <v/>
      </c>
    </row>
    <row r="28" spans="1:18" ht="12.1" x14ac:dyDescent="0.3">
      <c r="A28" s="5" t="s">
        <v>944</v>
      </c>
      <c r="B28" s="462" t="s">
        <v>810</v>
      </c>
      <c r="C28" s="1034" t="s">
        <v>966</v>
      </c>
      <c r="D28" s="10" t="str">
        <f t="shared" si="0"/>
        <v>ET-D001-103-G1</v>
      </c>
      <c r="E28" s="11" t="s">
        <v>967</v>
      </c>
      <c r="F28" s="373" t="str">
        <f t="shared" ref="F28:F48" si="14">IF(D28="","",HYPERLINK("#'"&amp;E28&amp;"'!A1","Click to view Script"))</f>
        <v>Click to view Script</v>
      </c>
      <c r="G28" s="1019" t="str" cm="1">
        <f t="array" aca="1" ref="G28" ca="1">IF(E28="","",CONCATENATE(INDIRECT("'"&amp;E28&amp;"'!$c$2"),IF(O28="",""," ("),O28,IF(O28="","",")")))</f>
        <v>Switch Request Pending in CSS - Dual Fuel (Gaining) (OFAF, 5 Day(s))</v>
      </c>
      <c r="H28" s="569" t="s">
        <v>753</v>
      </c>
      <c r="I28" s="316">
        <v>5</v>
      </c>
      <c r="J28" s="316" t="s">
        <v>61</v>
      </c>
      <c r="K28" s="968"/>
      <c r="L28" s="13"/>
      <c r="M28" s="988" t="str">
        <f>IF(P28="","",IF(P28=P27,E27,"NA"))</f>
        <v>NA</v>
      </c>
      <c r="N28" s="471"/>
      <c r="O28" s="313" t="str">
        <f t="shared" si="1"/>
        <v>OFAF, 5 Day(s)</v>
      </c>
      <c r="P28" s="461" t="str">
        <f t="shared" si="8"/>
        <v>ET-D001-SRO-G1</v>
      </c>
      <c r="Q28" s="9" t="str">
        <f t="shared" ref="Q28:Q35" si="15">CONCATENATE(P28,E28)</f>
        <v>ET-D001-SRO-G1ET-103-GAIN</v>
      </c>
    </row>
    <row r="29" spans="1:18" ht="12.1" x14ac:dyDescent="0.3">
      <c r="A29" s="5" t="s">
        <v>944</v>
      </c>
      <c r="B29" s="479" t="s">
        <v>810</v>
      </c>
      <c r="C29" s="283" t="s">
        <v>966</v>
      </c>
      <c r="D29" s="10" t="str">
        <f t="shared" si="0"/>
        <v>ET-D001-004-G1</v>
      </c>
      <c r="E29" s="296" t="s">
        <v>968</v>
      </c>
      <c r="F29" s="373" t="str">
        <f t="shared" si="14"/>
        <v>Click to view Script</v>
      </c>
      <c r="G29" s="1019" t="str" cm="1">
        <f t="array" aca="1" ref="G29" ca="1">IF(E29="","",CONCATENATE(INDIRECT("'"&amp;E29&amp;"'!$c$2"),IF(O29="",""," ("),O29,IF(O29="","",")")))</f>
        <v>Switch Request Objection - Dual Fuel (Gaining) (OFAF, 5 Day(s))</v>
      </c>
      <c r="H29" s="570" t="s">
        <v>753</v>
      </c>
      <c r="I29" s="553">
        <v>5</v>
      </c>
      <c r="J29" s="296" t="s">
        <v>61</v>
      </c>
      <c r="K29" s="966"/>
      <c r="L29" s="296"/>
      <c r="M29" s="988" t="str">
        <f>IF(P29="","",IF(P29=P28,E28,"NA"))</f>
        <v>ET-103-GAIN</v>
      </c>
      <c r="N29" s="256"/>
      <c r="O29" s="313" t="str">
        <f t="shared" si="1"/>
        <v>OFAF, 5 Day(s)</v>
      </c>
      <c r="P29" s="461" t="str">
        <f t="shared" si="8"/>
        <v>ET-D001-SRO-G1</v>
      </c>
      <c r="Q29" s="9" t="str">
        <f t="shared" si="15"/>
        <v>ET-D001-SRO-G1ET-004-GAIN</v>
      </c>
    </row>
    <row r="30" spans="1:18" ht="12.1" x14ac:dyDescent="0.3">
      <c r="A30" s="5" t="s">
        <v>944</v>
      </c>
      <c r="B30" s="479" t="s">
        <v>810</v>
      </c>
      <c r="C30" s="283" t="s">
        <v>969</v>
      </c>
      <c r="D30" s="10" t="str">
        <f t="shared" si="0"/>
        <v>ET-D001-103-G2</v>
      </c>
      <c r="E30" s="11" t="s">
        <v>967</v>
      </c>
      <c r="F30" s="373" t="str">
        <f t="shared" si="14"/>
        <v>Click to view Script</v>
      </c>
      <c r="G30" s="1019" t="str" cm="1">
        <f t="array" aca="1" ref="G30" ca="1">IF(E30="","",CONCATENATE(INDIRECT("'"&amp;E30&amp;"'!$c$2"),IF(O30="",""," ("),O30,IF(O30="","",")")))</f>
        <v>Switch Request Pending in CSS - Dual Fuel (Gaining) (OFAF, Related MPAN, 5 Day(s))</v>
      </c>
      <c r="H30" s="570" t="s">
        <v>753</v>
      </c>
      <c r="I30" s="553">
        <v>5</v>
      </c>
      <c r="J30" s="13" t="s">
        <v>61</v>
      </c>
      <c r="K30" s="966" t="s">
        <v>61</v>
      </c>
      <c r="L30" s="296"/>
      <c r="M30" s="988" t="str">
        <f>IF(P30="","",IF(P30=P29,E29,"NA"))</f>
        <v>NA</v>
      </c>
      <c r="N30" s="10"/>
      <c r="O30" s="313" t="str">
        <f t="shared" si="1"/>
        <v>OFAF, Related MPAN, 5 Day(s)</v>
      </c>
      <c r="P30" s="461" t="str">
        <f t="shared" si="8"/>
        <v>ET-D001-SRO-G2</v>
      </c>
      <c r="Q30" s="9" t="str">
        <f t="shared" si="15"/>
        <v>ET-D001-SRO-G2ET-103-GAIN</v>
      </c>
    </row>
    <row r="31" spans="1:18" s="289" customFormat="1" ht="12.1" x14ac:dyDescent="0.3">
      <c r="A31" s="5" t="s">
        <v>944</v>
      </c>
      <c r="B31" s="481" t="s">
        <v>810</v>
      </c>
      <c r="C31" s="1035" t="s">
        <v>969</v>
      </c>
      <c r="D31" s="10" t="str">
        <f t="shared" si="0"/>
        <v>ET-D001-004-G2</v>
      </c>
      <c r="E31" s="296" t="s">
        <v>968</v>
      </c>
      <c r="F31" s="373" t="str">
        <f t="shared" si="14"/>
        <v>Click to view Script</v>
      </c>
      <c r="G31" s="1019" t="str" cm="1">
        <f t="array" aca="1" ref="G31" ca="1">IF(E31="","",CONCATENATE(INDIRECT("'"&amp;E31&amp;"'!$c$2"),IF(O31="",""," ("),O31,IF(O31="","",")")))</f>
        <v>Switch Request Objection - Dual Fuel (Gaining) (OFAF, Related MPAN, 5 Day(s))</v>
      </c>
      <c r="H31" s="570" t="s">
        <v>753</v>
      </c>
      <c r="I31" s="553">
        <v>5</v>
      </c>
      <c r="J31" s="296" t="s">
        <v>61</v>
      </c>
      <c r="K31" s="966" t="s">
        <v>61</v>
      </c>
      <c r="L31" s="296"/>
      <c r="M31" s="988" t="str">
        <f>IF(P31="","",IF(P31=P30,E30,"NA"))</f>
        <v>ET-103-GAIN</v>
      </c>
      <c r="N31" s="474"/>
      <c r="O31" s="313" t="str">
        <f t="shared" si="1"/>
        <v>OFAF, Related MPAN, 5 Day(s)</v>
      </c>
      <c r="P31" s="461" t="str">
        <f t="shared" si="8"/>
        <v>ET-D001-SRO-G2</v>
      </c>
      <c r="Q31" s="289" t="str">
        <f t="shared" si="15"/>
        <v>ET-D001-SRO-G2ET-004-GAIN</v>
      </c>
      <c r="R31" s="9"/>
    </row>
    <row r="32" spans="1:18" ht="12.1" x14ac:dyDescent="0.3">
      <c r="A32" s="311" t="s">
        <v>949</v>
      </c>
      <c r="B32" s="458" t="s">
        <v>810</v>
      </c>
      <c r="C32" s="1035" t="s">
        <v>970</v>
      </c>
      <c r="D32" s="10" t="str">
        <f t="shared" si="0"/>
        <v>ET-D001-103-L1</v>
      </c>
      <c r="E32" s="11" t="s">
        <v>971</v>
      </c>
      <c r="F32" s="373" t="str">
        <f t="shared" si="14"/>
        <v>Click to view Script</v>
      </c>
      <c r="G32" s="1019" t="str" cm="1">
        <f t="array" aca="1" ref="G32" ca="1">IF(E32="","",CONCATENATE(INDIRECT("'"&amp;E32&amp;"'!$c$2"),IF(O32="",""," ("),O32,IF(O32="","",")")))</f>
        <v>Switch Request Pending in CSS - Dual Fuel (Losing) (OFAF, 5 Day(s))</v>
      </c>
      <c r="H32" s="570" t="s">
        <v>753</v>
      </c>
      <c r="I32" s="553">
        <v>5</v>
      </c>
      <c r="J32" s="309" t="s">
        <v>61</v>
      </c>
      <c r="K32" s="969"/>
      <c r="L32" s="13"/>
      <c r="M32" s="988" t="str">
        <f t="shared" ref="M32" si="16">IF(P32="","",IF(P32=P31,E31,"NA"))</f>
        <v>NA</v>
      </c>
      <c r="N32" s="472"/>
      <c r="O32" s="313" t="str">
        <f t="shared" si="1"/>
        <v>OFAF, 5 Day(s)</v>
      </c>
      <c r="P32" s="461" t="str">
        <f t="shared" si="8"/>
        <v>ET-D001-SRO-L1</v>
      </c>
      <c r="Q32" s="9" t="str">
        <f t="shared" si="15"/>
        <v>ET-D001-SRO-L1ET-103-LOSE</v>
      </c>
    </row>
    <row r="33" spans="1:18" s="289" customFormat="1" ht="12.1" x14ac:dyDescent="0.3">
      <c r="A33" s="311" t="s">
        <v>949</v>
      </c>
      <c r="B33" s="462" t="s">
        <v>810</v>
      </c>
      <c r="C33" s="1035" t="s">
        <v>970</v>
      </c>
      <c r="D33" s="10" t="str">
        <f t="shared" si="0"/>
        <v>ET-D001-004-L1</v>
      </c>
      <c r="E33" s="296" t="s">
        <v>972</v>
      </c>
      <c r="F33" s="373" t="str">
        <f t="shared" si="14"/>
        <v>Click to view Script</v>
      </c>
      <c r="G33" s="1019" t="str" cm="1">
        <f t="array" aca="1" ref="G33" ca="1">IF(E33="","",CONCATENATE(INDIRECT("'"&amp;E33&amp;"'!$c$2"),IF(O33="",""," ("),O33,IF(O33="","",")")))</f>
        <v>Switch Request Objection - Dual Fuel (Losing) (OFAF, 5 Day(s))</v>
      </c>
      <c r="H33" s="570" t="s">
        <v>753</v>
      </c>
      <c r="I33" s="553">
        <v>5</v>
      </c>
      <c r="J33" s="296" t="s">
        <v>61</v>
      </c>
      <c r="K33" s="966"/>
      <c r="L33" s="296"/>
      <c r="M33" s="988" t="str">
        <f>IF(P33="","",IF(P33=P32,E32,"NA"))</f>
        <v>ET-103-LOSE</v>
      </c>
      <c r="N33" s="474"/>
      <c r="O33" s="313" t="str">
        <f t="shared" si="1"/>
        <v>OFAF, 5 Day(s)</v>
      </c>
      <c r="P33" s="461" t="str">
        <f t="shared" si="8"/>
        <v>ET-D001-SRO-L1</v>
      </c>
      <c r="Q33" s="289" t="str">
        <f t="shared" si="15"/>
        <v>ET-D001-SRO-L1ET-004-LOSE</v>
      </c>
      <c r="R33" s="9"/>
    </row>
    <row r="34" spans="1:18" s="289" customFormat="1" ht="12.1" x14ac:dyDescent="0.3">
      <c r="A34" s="311" t="s">
        <v>949</v>
      </c>
      <c r="B34" s="462" t="s">
        <v>810</v>
      </c>
      <c r="C34" s="1035" t="s">
        <v>973</v>
      </c>
      <c r="D34" s="10" t="str">
        <f t="shared" si="0"/>
        <v>ET-D001-103-L2</v>
      </c>
      <c r="E34" s="11" t="s">
        <v>971</v>
      </c>
      <c r="F34" s="373" t="str">
        <f t="shared" si="14"/>
        <v>Click to view Script</v>
      </c>
      <c r="G34" s="1019" t="str" cm="1">
        <f t="array" aca="1" ref="G34" ca="1">IF(E34="","",CONCATENATE(INDIRECT("'"&amp;E34&amp;"'!$c$2"),IF(O34="",""," ("),O34,IF(O34="","",")")))</f>
        <v>Switch Request Pending in CSS - Dual Fuel (Losing) (OFAF, Related MPAN, 5 Day(s))</v>
      </c>
      <c r="H34" s="570" t="s">
        <v>753</v>
      </c>
      <c r="I34" s="553">
        <v>5</v>
      </c>
      <c r="J34" s="309" t="s">
        <v>61</v>
      </c>
      <c r="K34" s="966" t="s">
        <v>61</v>
      </c>
      <c r="L34" s="296"/>
      <c r="M34" s="988" t="str">
        <f>IF(P34="","",IF(P34=P33,E33,"NA"))</f>
        <v>NA</v>
      </c>
      <c r="N34" s="472"/>
      <c r="O34" s="313" t="str">
        <f t="shared" si="1"/>
        <v>OFAF, Related MPAN, 5 Day(s)</v>
      </c>
      <c r="P34" s="461" t="str">
        <f t="shared" si="8"/>
        <v>ET-D001-SRO-L2</v>
      </c>
      <c r="Q34" s="289" t="str">
        <f t="shared" si="15"/>
        <v>ET-D001-SRO-L2ET-103-LOSE</v>
      </c>
      <c r="R34" s="9"/>
    </row>
    <row r="35" spans="1:18" ht="12.7" thickBot="1" x14ac:dyDescent="0.35">
      <c r="A35" s="311" t="s">
        <v>949</v>
      </c>
      <c r="B35" s="462" t="s">
        <v>810</v>
      </c>
      <c r="C35" s="1035" t="s">
        <v>973</v>
      </c>
      <c r="D35" s="10" t="str">
        <f t="shared" si="0"/>
        <v>ET-D001-004-L2</v>
      </c>
      <c r="E35" s="296" t="s">
        <v>972</v>
      </c>
      <c r="F35" s="373" t="str">
        <f t="shared" si="14"/>
        <v>Click to view Script</v>
      </c>
      <c r="G35" s="1019" t="str" cm="1">
        <f t="array" aca="1" ref="G35" ca="1">IF(E35="","",CONCATENATE(INDIRECT("'"&amp;E35&amp;"'!$c$2"),IF(O35="",""," ("),O35,IF(O35="","",")")))</f>
        <v>Switch Request Objection - Dual Fuel (Losing) (OFAF, Related MPAN, 5 Day(s))</v>
      </c>
      <c r="H35" s="570" t="s">
        <v>753</v>
      </c>
      <c r="I35" s="553">
        <v>5</v>
      </c>
      <c r="J35" s="296" t="s">
        <v>61</v>
      </c>
      <c r="K35" s="966" t="s">
        <v>61</v>
      </c>
      <c r="L35" s="296"/>
      <c r="M35" s="988" t="str">
        <f>IF(P35="","",IF(P35=P34,E34,"NA"))</f>
        <v>ET-103-LOSE</v>
      </c>
      <c r="N35" s="474"/>
      <c r="O35" s="313" t="str">
        <f t="shared" si="1"/>
        <v>OFAF, Related MPAN, 5 Day(s)</v>
      </c>
      <c r="P35" s="461" t="str">
        <f t="shared" si="8"/>
        <v>ET-D001-SRO-L2</v>
      </c>
      <c r="Q35" s="9" t="str">
        <f t="shared" si="15"/>
        <v>ET-D001-SRO-L2ET-004-LOSE</v>
      </c>
    </row>
    <row r="36" spans="1:18" s="865" customFormat="1" ht="7.5" customHeight="1" thickBot="1" x14ac:dyDescent="0.35">
      <c r="A36" s="866"/>
      <c r="B36" s="866"/>
      <c r="C36" s="967"/>
      <c r="D36" s="993" t="str">
        <f t="shared" si="0"/>
        <v/>
      </c>
      <c r="E36" s="993"/>
      <c r="F36" s="993" t="str">
        <f t="shared" si="14"/>
        <v/>
      </c>
      <c r="G36" s="1020" t="str" cm="1">
        <f t="array" aca="1" ref="G36" ca="1">IF(E36="","",CONCATENATE(INDIRECT("'"&amp;E36&amp;"'!$B$2"),IF(O36="",""," ("),O36,IF(O36="","",")")))</f>
        <v/>
      </c>
      <c r="H36" s="866"/>
      <c r="I36" s="866"/>
      <c r="J36" s="866"/>
      <c r="K36" s="967"/>
      <c r="L36" s="993"/>
      <c r="M36" s="989" t="str">
        <f>IF(P36="","",IF(P36=#REF!,#REF!,"NA"))</f>
        <v/>
      </c>
      <c r="N36" s="867"/>
      <c r="O36" s="1061" t="str">
        <f t="shared" si="1"/>
        <v/>
      </c>
      <c r="P36" s="868" t="str">
        <f t="shared" si="6"/>
        <v/>
      </c>
      <c r="Q36" s="865" t="str">
        <f t="shared" si="12"/>
        <v/>
      </c>
    </row>
    <row r="37" spans="1:18" ht="12.1" x14ac:dyDescent="0.3">
      <c r="A37" s="324" t="s">
        <v>974</v>
      </c>
      <c r="B37" s="463" t="s">
        <v>813</v>
      </c>
      <c r="C37" s="1036" t="s">
        <v>975</v>
      </c>
      <c r="D37" s="10" t="str">
        <f t="shared" si="0"/>
        <v>ET-G002-005-G1</v>
      </c>
      <c r="E37" s="11" t="s">
        <v>976</v>
      </c>
      <c r="F37" s="373" t="str">
        <f t="shared" si="14"/>
        <v>Click to view Script</v>
      </c>
      <c r="G37" s="1019" t="str" cm="1">
        <f t="array" aca="1" ref="G37" ca="1">IF(E37="","",CONCATENATE(INDIRECT("'"&amp;E37&amp;"'!$c$2"),IF(O37="",""," ("),O37,IF(O37="","",")")))</f>
        <v>Switch Request Confirmed in CSS - Gas (Gaining) (1 Day(s), Domestic, Change of Occupancy)</v>
      </c>
      <c r="H37" s="583" t="s">
        <v>279</v>
      </c>
      <c r="I37" s="309">
        <v>1</v>
      </c>
      <c r="J37" s="335"/>
      <c r="K37" s="970"/>
      <c r="L37" s="296" t="s">
        <v>977</v>
      </c>
      <c r="M37" s="988" t="str">
        <f t="shared" ref="M37" si="17">IF(P37="","",IF(P37=P36,E36,"NA"))</f>
        <v>NA</v>
      </c>
      <c r="N37" s="472"/>
      <c r="O37" s="313" t="str">
        <f t="shared" si="1"/>
        <v>1 Day(s), Domestic, Change of Occupancy</v>
      </c>
      <c r="P37" s="461" t="str">
        <f t="shared" ref="P37:P68" si="18">IF(C37="","",C37)</f>
        <v>ET-G002-SRS-G1</v>
      </c>
      <c r="Q37" s="9" t="str">
        <f t="shared" ref="Q37:Q68" si="19">CONCATENATE(P37,E37)</f>
        <v>ET-G002-SRS-G1ET-005-GAIN</v>
      </c>
    </row>
    <row r="38" spans="1:18" ht="24.2" x14ac:dyDescent="0.3">
      <c r="A38" s="324" t="s">
        <v>974</v>
      </c>
      <c r="B38" s="463" t="s">
        <v>813</v>
      </c>
      <c r="C38" s="1036" t="s">
        <v>975</v>
      </c>
      <c r="D38" s="10" t="str">
        <f t="shared" si="0"/>
        <v>ET-G002-008-G1</v>
      </c>
      <c r="E38" s="826" t="s">
        <v>978</v>
      </c>
      <c r="F38" s="373" t="str">
        <f t="shared" si="14"/>
        <v>Click to view Script</v>
      </c>
      <c r="G38" s="1019" t="str" cm="1">
        <f t="array" aca="1" ref="G38" ca="1">IF(E38="","",CONCATENATE(INDIRECT("'"&amp;E38&amp;"'!$c$2"),IF(O38="",""," ("),O38,IF(O38="","",")")))</f>
        <v>GRDA process on receipt of Confirmed Synchronisation (Gaining) (1 Day(s), Domestic, Change of Occupancy)</v>
      </c>
      <c r="H38" s="585" t="s">
        <v>279</v>
      </c>
      <c r="I38" s="13">
        <v>1</v>
      </c>
      <c r="J38" s="13"/>
      <c r="K38" s="971"/>
      <c r="L38" s="296" t="s">
        <v>977</v>
      </c>
      <c r="M38" s="988" t="str">
        <f>IF(P38="","",IF(P38=P37,E37,"NA"))</f>
        <v>ET-005-GAIN</v>
      </c>
      <c r="N38" s="469"/>
      <c r="O38" s="313" t="str">
        <f t="shared" si="1"/>
        <v>1 Day(s), Domestic, Change of Occupancy</v>
      </c>
      <c r="P38" s="461" t="str">
        <f t="shared" si="18"/>
        <v>ET-G002-SRS-G1</v>
      </c>
      <c r="Q38" s="9" t="str">
        <f t="shared" si="19"/>
        <v>ET-G002-SRS-G1ET-008-GAIN</v>
      </c>
    </row>
    <row r="39" spans="1:18" ht="23.2" customHeight="1" x14ac:dyDescent="0.3">
      <c r="A39" s="324" t="s">
        <v>974</v>
      </c>
      <c r="B39" s="463" t="s">
        <v>813</v>
      </c>
      <c r="C39" s="1036" t="s">
        <v>975</v>
      </c>
      <c r="D39" s="10" t="str">
        <f t="shared" si="0"/>
        <v>ET-G002-011-G1</v>
      </c>
      <c r="E39" s="11" t="s">
        <v>979</v>
      </c>
      <c r="F39" s="373" t="str">
        <f t="shared" si="14"/>
        <v>Click to view Script</v>
      </c>
      <c r="G39" s="1019" t="str" cm="1">
        <f t="array" aca="1" ref="G39" ca="1">IF(E39="","",CONCATENATE(INDIRECT("'"&amp;E39&amp;"'!$c$2"),IF(O39="",""," ("),O39,IF(O39="","",")")))</f>
        <v>Switch Request Secured Active - Gas (Gaining) (1 Day(s), Domestic, Change of Occupancy)</v>
      </c>
      <c r="H39" s="585" t="s">
        <v>279</v>
      </c>
      <c r="I39" s="13">
        <v>1</v>
      </c>
      <c r="J39" s="13"/>
      <c r="K39" s="971"/>
      <c r="L39" s="296" t="s">
        <v>977</v>
      </c>
      <c r="M39" s="988" t="str">
        <f>IF(P39="","",IF(P39=P38,E38,"NA"))</f>
        <v>ET-008-GAIN</v>
      </c>
      <c r="N39" s="469"/>
      <c r="O39" s="313" t="str">
        <f t="shared" si="1"/>
        <v>1 Day(s), Domestic, Change of Occupancy</v>
      </c>
      <c r="P39" s="461" t="str">
        <f t="shared" si="18"/>
        <v>ET-G002-SRS-G1</v>
      </c>
      <c r="Q39" s="9" t="str">
        <f t="shared" si="19"/>
        <v>ET-G002-SRS-G1ET-011-GAIN</v>
      </c>
    </row>
    <row r="40" spans="1:18" ht="12.1" x14ac:dyDescent="0.3">
      <c r="A40" s="324" t="s">
        <v>974</v>
      </c>
      <c r="B40" s="463" t="s">
        <v>813</v>
      </c>
      <c r="C40" s="1036" t="s">
        <v>975</v>
      </c>
      <c r="D40" s="10" t="str">
        <f t="shared" si="0"/>
        <v>ET-G002-014-G1</v>
      </c>
      <c r="E40" s="11" t="s">
        <v>980</v>
      </c>
      <c r="F40" s="373" t="str">
        <f t="shared" si="14"/>
        <v>Click to view Script</v>
      </c>
      <c r="G40" s="1019" t="str" cm="1">
        <f t="array" aca="1" ref="G40" ca="1">IF(E40="","",CONCATENATE(INDIRECT("'"&amp;E40&amp;"'!$c$2"),IF(O40="",""," ("),O40,IF(O40="","",")")))</f>
        <v>Post Switch Execution - Gas (Gaining) (1 Day(s), Domestic, Change of Occupancy)</v>
      </c>
      <c r="H40" s="585" t="s">
        <v>279</v>
      </c>
      <c r="I40" s="13">
        <v>1</v>
      </c>
      <c r="J40" s="13"/>
      <c r="K40" s="971"/>
      <c r="L40" s="296" t="s">
        <v>977</v>
      </c>
      <c r="M40" s="988" t="str">
        <f>IF(P40="","",IF(P40=P39,E39,"NA"))</f>
        <v>ET-011-GAIN</v>
      </c>
      <c r="N40" s="469"/>
      <c r="O40" s="313" t="str">
        <f t="shared" si="1"/>
        <v>1 Day(s), Domestic, Change of Occupancy</v>
      </c>
      <c r="P40" s="461" t="str">
        <f t="shared" si="18"/>
        <v>ET-G002-SRS-G1</v>
      </c>
      <c r="Q40" s="9" t="str">
        <f t="shared" si="19"/>
        <v>ET-G002-SRS-G1ET-014-GAIN</v>
      </c>
    </row>
    <row r="41" spans="1:18" ht="24.2" x14ac:dyDescent="0.3">
      <c r="A41" s="324" t="s">
        <v>974</v>
      </c>
      <c r="B41" s="463" t="s">
        <v>813</v>
      </c>
      <c r="C41" s="1036" t="s">
        <v>981</v>
      </c>
      <c r="D41" s="10" t="str">
        <f t="shared" si="0"/>
        <v>ET-G002-005-G2</v>
      </c>
      <c r="E41" s="11" t="s">
        <v>976</v>
      </c>
      <c r="F41" s="373" t="str">
        <f t="shared" ref="F41:F44" si="20">IF(D41="","",HYPERLINK("#'"&amp;E41&amp;"'!A1","Click to view Script"))</f>
        <v>Click to view Script</v>
      </c>
      <c r="G41" s="1019" t="str" cm="1">
        <f t="array" aca="1" ref="G41" ca="1">IF(E41="","",CONCATENATE(INDIRECT("'"&amp;E41&amp;"'!$c$2"),IF(O41="",""," ("),O41,IF(O41="","",")")))</f>
        <v>Switch Request Confirmed in CSS - Gas (Gaining) (2 Day(s), Non-Domestic, Change of Occupancy)</v>
      </c>
      <c r="H41" s="583" t="s">
        <v>279</v>
      </c>
      <c r="I41" s="309">
        <v>2</v>
      </c>
      <c r="J41" s="335"/>
      <c r="K41" s="970"/>
      <c r="L41" s="296" t="s">
        <v>982</v>
      </c>
      <c r="M41" s="988" t="str">
        <f t="shared" ref="M41:M45" si="21">IF(P41="","",IF(P41=P40,E40,"NA"))</f>
        <v>NA</v>
      </c>
      <c r="N41" s="472"/>
      <c r="O41" s="313" t="str">
        <f t="shared" ref="O41:O44" si="22">CONCATENATE(IF(J41="","",CONCATENATE($J$1)),IF(K41="","",CONCATENATE(IF(J41="","",", "),$K$1)),IF(I41="","",CONCATENATE(IF(AND(J41="",K41=""),"",", "),I41," ",$I$1)),IF(L41="","",CONCATENATE(IF(AND(J41="",K41="",I41=""),"",", "),L41)))</f>
        <v>2 Day(s), Non-Domestic, Change of Occupancy</v>
      </c>
      <c r="P41" s="461" t="str">
        <f t="shared" si="18"/>
        <v>ET-G002-SRS-G2</v>
      </c>
      <c r="Q41" s="9" t="str">
        <f t="shared" si="19"/>
        <v>ET-G002-SRS-G2ET-005-GAIN</v>
      </c>
    </row>
    <row r="42" spans="1:18" ht="24.2" x14ac:dyDescent="0.3">
      <c r="A42" s="324" t="s">
        <v>974</v>
      </c>
      <c r="B42" s="463" t="s">
        <v>813</v>
      </c>
      <c r="C42" s="1036" t="s">
        <v>981</v>
      </c>
      <c r="D42" s="10" t="str">
        <f t="shared" si="0"/>
        <v>ET-G002-008-G2</v>
      </c>
      <c r="E42" s="826" t="s">
        <v>978</v>
      </c>
      <c r="F42" s="373" t="str">
        <f t="shared" si="20"/>
        <v>Click to view Script</v>
      </c>
      <c r="G42" s="1019" t="str" cm="1">
        <f t="array" aca="1" ref="G42" ca="1">IF(E42="","",CONCATENATE(INDIRECT("'"&amp;E42&amp;"'!$c$2"),IF(O42="",""," ("),O42,IF(O42="","",")")))</f>
        <v>GRDA process on receipt of Confirmed Synchronisation (Gaining) (2 Day(s), Non-Domestic, Change of Occupancy)</v>
      </c>
      <c r="H42" s="585" t="s">
        <v>279</v>
      </c>
      <c r="I42" s="13">
        <v>2</v>
      </c>
      <c r="J42" s="13"/>
      <c r="K42" s="971"/>
      <c r="L42" s="296" t="s">
        <v>982</v>
      </c>
      <c r="M42" s="988" t="str">
        <f>IF(P42="","",IF(P42=P41,E41,"NA"))</f>
        <v>ET-005-GAIN</v>
      </c>
      <c r="N42" s="469"/>
      <c r="O42" s="313" t="str">
        <f t="shared" si="22"/>
        <v>2 Day(s), Non-Domestic, Change of Occupancy</v>
      </c>
      <c r="P42" s="461" t="str">
        <f t="shared" si="18"/>
        <v>ET-G002-SRS-G2</v>
      </c>
      <c r="Q42" s="9" t="str">
        <f t="shared" si="19"/>
        <v>ET-G002-SRS-G2ET-008-GAIN</v>
      </c>
    </row>
    <row r="43" spans="1:18" ht="24.2" x14ac:dyDescent="0.3">
      <c r="A43" s="324" t="s">
        <v>974</v>
      </c>
      <c r="B43" s="463" t="s">
        <v>813</v>
      </c>
      <c r="C43" s="1036" t="s">
        <v>981</v>
      </c>
      <c r="D43" s="10" t="str">
        <f t="shared" si="0"/>
        <v>ET-G002-011-G2</v>
      </c>
      <c r="E43" s="11" t="s">
        <v>979</v>
      </c>
      <c r="F43" s="373" t="str">
        <f t="shared" si="20"/>
        <v>Click to view Script</v>
      </c>
      <c r="G43" s="1019" t="str" cm="1">
        <f t="array" aca="1" ref="G43" ca="1">IF(E43="","",CONCATENATE(INDIRECT("'"&amp;E43&amp;"'!$c$2"),IF(O43="",""," ("),O43,IF(O43="","",")")))</f>
        <v>Switch Request Secured Active - Gas (Gaining) (2 Day(s), Non-Domestic, Change of Occupancy)</v>
      </c>
      <c r="H43" s="585" t="s">
        <v>279</v>
      </c>
      <c r="I43" s="13">
        <v>2</v>
      </c>
      <c r="J43" s="13"/>
      <c r="K43" s="971"/>
      <c r="L43" s="296" t="s">
        <v>982</v>
      </c>
      <c r="M43" s="988" t="str">
        <f>IF(P43="","",IF(P43=P42,E42,"NA"))</f>
        <v>ET-008-GAIN</v>
      </c>
      <c r="N43" s="469"/>
      <c r="O43" s="313" t="str">
        <f t="shared" si="22"/>
        <v>2 Day(s), Non-Domestic, Change of Occupancy</v>
      </c>
      <c r="P43" s="461" t="str">
        <f t="shared" si="18"/>
        <v>ET-G002-SRS-G2</v>
      </c>
      <c r="Q43" s="9" t="str">
        <f t="shared" si="19"/>
        <v>ET-G002-SRS-G2ET-011-GAIN</v>
      </c>
    </row>
    <row r="44" spans="1:18" ht="12.1" x14ac:dyDescent="0.3">
      <c r="A44" s="324" t="s">
        <v>974</v>
      </c>
      <c r="B44" s="463" t="s">
        <v>813</v>
      </c>
      <c r="C44" s="1036" t="s">
        <v>981</v>
      </c>
      <c r="D44" s="10" t="str">
        <f t="shared" si="0"/>
        <v>ET-G002-014-G2</v>
      </c>
      <c r="E44" s="11" t="s">
        <v>980</v>
      </c>
      <c r="F44" s="373" t="str">
        <f t="shared" si="20"/>
        <v>Click to view Script</v>
      </c>
      <c r="G44" s="1019" t="str" cm="1">
        <f t="array" aca="1" ref="G44" ca="1">IF(E44="","",CONCATENATE(INDIRECT("'"&amp;E44&amp;"'!$c$2"),IF(O44="",""," ("),O44,IF(O44="","",")")))</f>
        <v>Post Switch Execution - Gas (Gaining) (2 Day(s), Non-Domestic, Change of Occupancy)</v>
      </c>
      <c r="H44" s="585" t="s">
        <v>279</v>
      </c>
      <c r="I44" s="13">
        <v>2</v>
      </c>
      <c r="J44" s="13"/>
      <c r="K44" s="971"/>
      <c r="L44" s="296" t="s">
        <v>982</v>
      </c>
      <c r="M44" s="988" t="str">
        <f>IF(P44="","",IF(P44=P43,E43,"NA"))</f>
        <v>ET-011-GAIN</v>
      </c>
      <c r="N44" s="469"/>
      <c r="O44" s="313" t="str">
        <f t="shared" si="22"/>
        <v>2 Day(s), Non-Domestic, Change of Occupancy</v>
      </c>
      <c r="P44" s="461" t="str">
        <f t="shared" si="18"/>
        <v>ET-G002-SRS-G2</v>
      </c>
      <c r="Q44" s="9" t="str">
        <f t="shared" si="19"/>
        <v>ET-G002-SRS-G2ET-014-GAIN</v>
      </c>
    </row>
    <row r="45" spans="1:18" ht="24.2" x14ac:dyDescent="0.3">
      <c r="A45" s="324" t="s">
        <v>974</v>
      </c>
      <c r="B45" s="463" t="s">
        <v>813</v>
      </c>
      <c r="C45" s="1036" t="s">
        <v>983</v>
      </c>
      <c r="D45" s="10" t="str">
        <f t="shared" si="0"/>
        <v>ET-G002-005-G3</v>
      </c>
      <c r="E45" s="11" t="s">
        <v>976</v>
      </c>
      <c r="F45" s="373" t="str">
        <f t="shared" si="14"/>
        <v>Click to view Script</v>
      </c>
      <c r="G45" s="1019" t="str" cm="1">
        <f t="array" aca="1" ref="G45" ca="1">IF(E45="","",CONCATENATE(INDIRECT("'"&amp;E45&amp;"'!$c$2"),IF(O45="",""," ("),O45,IF(O45="","",")")))</f>
        <v>Switch Request Confirmed in CSS - Gas (Gaining) (OFAF, 1 Day(s), Domestic, Change of Occupancy)</v>
      </c>
      <c r="H45" s="585" t="s">
        <v>279</v>
      </c>
      <c r="I45" s="554">
        <v>1</v>
      </c>
      <c r="J45" s="296" t="s">
        <v>61</v>
      </c>
      <c r="K45" s="965"/>
      <c r="L45" s="296" t="s">
        <v>977</v>
      </c>
      <c r="M45" s="988" t="str">
        <f t="shared" si="21"/>
        <v>NA</v>
      </c>
      <c r="N45" s="473"/>
      <c r="O45" s="313" t="str">
        <f t="shared" si="1"/>
        <v>OFAF, 1 Day(s), Domestic, Change of Occupancy</v>
      </c>
      <c r="P45" s="461" t="str">
        <f t="shared" si="18"/>
        <v>ET-G002-SRS-G3</v>
      </c>
      <c r="Q45" s="9" t="str">
        <f t="shared" si="19"/>
        <v>ET-G002-SRS-G3ET-005-GAIN</v>
      </c>
    </row>
    <row r="46" spans="1:18" ht="24.2" x14ac:dyDescent="0.3">
      <c r="A46" s="324" t="s">
        <v>974</v>
      </c>
      <c r="B46" s="463" t="s">
        <v>813</v>
      </c>
      <c r="C46" s="1036" t="s">
        <v>983</v>
      </c>
      <c r="D46" s="10" t="str">
        <f t="shared" si="0"/>
        <v>ET-G002-008-G3</v>
      </c>
      <c r="E46" s="826" t="s">
        <v>978</v>
      </c>
      <c r="F46" s="373" t="str">
        <f t="shared" si="14"/>
        <v>Click to view Script</v>
      </c>
      <c r="G46" s="1019" t="str" cm="1">
        <f t="array" aca="1" ref="G46" ca="1">IF(E46="","",CONCATENATE(INDIRECT("'"&amp;E46&amp;"'!$c$2"),IF(O46="",""," ("),O46,IF(O46="","",")")))</f>
        <v>GRDA process on receipt of Confirmed Synchronisation (Gaining) (OFAF, 1 Day(s), Domestic, Change of Occupancy)</v>
      </c>
      <c r="H46" s="585" t="s">
        <v>279</v>
      </c>
      <c r="I46" s="554">
        <v>1</v>
      </c>
      <c r="J46" s="296" t="s">
        <v>61</v>
      </c>
      <c r="K46" s="966"/>
      <c r="L46" s="296" t="s">
        <v>977</v>
      </c>
      <c r="M46" s="988" t="str">
        <f>IF(P46="","",IF(P46=P45,E45,"NA"))</f>
        <v>ET-005-GAIN</v>
      </c>
      <c r="N46" s="473"/>
      <c r="O46" s="313" t="str">
        <f t="shared" si="1"/>
        <v>OFAF, 1 Day(s), Domestic, Change of Occupancy</v>
      </c>
      <c r="P46" s="461" t="str">
        <f t="shared" si="18"/>
        <v>ET-G002-SRS-G3</v>
      </c>
      <c r="Q46" s="9" t="str">
        <f t="shared" si="19"/>
        <v>ET-G002-SRS-G3ET-008-GAIN</v>
      </c>
    </row>
    <row r="47" spans="1:18" ht="24.2" x14ac:dyDescent="0.3">
      <c r="A47" s="324" t="s">
        <v>974</v>
      </c>
      <c r="B47" s="463" t="s">
        <v>813</v>
      </c>
      <c r="C47" s="1036" t="s">
        <v>983</v>
      </c>
      <c r="D47" s="10" t="str">
        <f t="shared" si="0"/>
        <v>ET-G002-011-G3</v>
      </c>
      <c r="E47" s="11" t="s">
        <v>979</v>
      </c>
      <c r="F47" s="373" t="str">
        <f t="shared" si="14"/>
        <v>Click to view Script</v>
      </c>
      <c r="G47" s="1019" t="str" cm="1">
        <f t="array" aca="1" ref="G47" ca="1">IF(E47="","",CONCATENATE(INDIRECT("'"&amp;E47&amp;"'!$c$2"),IF(O47="",""," ("),O47,IF(O47="","",")")))</f>
        <v>Switch Request Secured Active - Gas (Gaining) (OFAF, 1 Day(s), Domestic, Change of Occupancy)</v>
      </c>
      <c r="H47" s="585" t="s">
        <v>279</v>
      </c>
      <c r="I47" s="554">
        <v>1</v>
      </c>
      <c r="J47" s="296" t="s">
        <v>61</v>
      </c>
      <c r="K47" s="966"/>
      <c r="L47" s="296" t="s">
        <v>977</v>
      </c>
      <c r="M47" s="988" t="str">
        <f>IF(P47="","",IF(P47=P46,E46,"NA"))</f>
        <v>ET-008-GAIN</v>
      </c>
      <c r="N47" s="473"/>
      <c r="O47" s="313" t="str">
        <f t="shared" si="1"/>
        <v>OFAF, 1 Day(s), Domestic, Change of Occupancy</v>
      </c>
      <c r="P47" s="461" t="str">
        <f t="shared" si="18"/>
        <v>ET-G002-SRS-G3</v>
      </c>
      <c r="Q47" s="9" t="str">
        <f t="shared" si="19"/>
        <v>ET-G002-SRS-G3ET-011-GAIN</v>
      </c>
    </row>
    <row r="48" spans="1:18" ht="12.1" x14ac:dyDescent="0.3">
      <c r="A48" s="324" t="s">
        <v>974</v>
      </c>
      <c r="B48" s="463" t="s">
        <v>813</v>
      </c>
      <c r="C48" s="1036" t="s">
        <v>983</v>
      </c>
      <c r="D48" s="10" t="str">
        <f t="shared" si="0"/>
        <v>ET-G002-014-G3</v>
      </c>
      <c r="E48" s="11" t="s">
        <v>980</v>
      </c>
      <c r="F48" s="373" t="str">
        <f t="shared" si="14"/>
        <v>Click to view Script</v>
      </c>
      <c r="G48" s="1019" t="str" cm="1">
        <f t="array" aca="1" ref="G48" ca="1">IF(E48="","",CONCATENATE(INDIRECT("'"&amp;E48&amp;"'!$c$2"),IF(O48="",""," ("),O48,IF(O48="","",")")))</f>
        <v>Post Switch Execution - Gas (Gaining) (OFAF, 1 Day(s), Domestic, Change of Occupancy)</v>
      </c>
      <c r="H48" s="585" t="s">
        <v>279</v>
      </c>
      <c r="I48" s="554">
        <v>1</v>
      </c>
      <c r="J48" s="296" t="s">
        <v>61</v>
      </c>
      <c r="K48" s="966"/>
      <c r="L48" s="296" t="s">
        <v>977</v>
      </c>
      <c r="M48" s="988" t="str">
        <f>IF(P48="","",IF(P48=P47,E47,"NA"))</f>
        <v>ET-011-GAIN</v>
      </c>
      <c r="N48" s="473"/>
      <c r="O48" s="313" t="str">
        <f t="shared" si="1"/>
        <v>OFAF, 1 Day(s), Domestic, Change of Occupancy</v>
      </c>
      <c r="P48" s="461" t="str">
        <f t="shared" si="18"/>
        <v>ET-G002-SRS-G3</v>
      </c>
      <c r="Q48" s="9" t="str">
        <f t="shared" si="19"/>
        <v>ET-G002-SRS-G3ET-014-GAIN</v>
      </c>
    </row>
    <row r="49" spans="1:17" ht="24.2" x14ac:dyDescent="0.3">
      <c r="A49" s="324" t="s">
        <v>974</v>
      </c>
      <c r="B49" s="463" t="s">
        <v>813</v>
      </c>
      <c r="C49" s="1036" t="s">
        <v>984</v>
      </c>
      <c r="D49" s="10" t="str">
        <f t="shared" si="0"/>
        <v>ET-G002-005-G4</v>
      </c>
      <c r="E49" s="11" t="s">
        <v>976</v>
      </c>
      <c r="F49" s="373" t="str">
        <f t="shared" ref="F49:F52" si="23">IF(D49="","",HYPERLINK("#'"&amp;E49&amp;"'!A1","Click to view Script"))</f>
        <v>Click to view Script</v>
      </c>
      <c r="G49" s="1019" t="str" cm="1">
        <f t="array" aca="1" ref="G49" ca="1">IF(E49="","",CONCATENATE(INDIRECT("'"&amp;E49&amp;"'!$c$2"),IF(O49="",""," ("),O49,IF(O49="","",")")))</f>
        <v>Switch Request Confirmed in CSS - Gas (Gaining) (OFAF, 2 Day(s), Non-Domestic, Change of Occupancy)</v>
      </c>
      <c r="H49" s="585" t="s">
        <v>279</v>
      </c>
      <c r="I49" s="554">
        <v>2</v>
      </c>
      <c r="J49" s="296" t="s">
        <v>61</v>
      </c>
      <c r="K49" s="965"/>
      <c r="L49" s="296" t="s">
        <v>982</v>
      </c>
      <c r="M49" s="988" t="str">
        <f t="shared" ref="M49:M53" si="24">IF(P49="","",IF(P49=P48,E48,"NA"))</f>
        <v>NA</v>
      </c>
      <c r="N49" s="473"/>
      <c r="O49" s="313" t="str">
        <f t="shared" ref="O49:O52" si="25">CONCATENATE(IF(J49="","",CONCATENATE($J$1)),IF(K49="","",CONCATENATE(IF(J49="","",", "),$K$1)),IF(I49="","",CONCATENATE(IF(AND(J49="",K49=""),"",", "),I49," ",$I$1)),IF(L49="","",CONCATENATE(IF(AND(J49="",K49="",I49=""),"",", "),L49)))</f>
        <v>OFAF, 2 Day(s), Non-Domestic, Change of Occupancy</v>
      </c>
      <c r="P49" s="461" t="str">
        <f t="shared" si="18"/>
        <v>ET-G002-SRS-G4</v>
      </c>
      <c r="Q49" s="9" t="str">
        <f t="shared" si="19"/>
        <v>ET-G002-SRS-G4ET-005-GAIN</v>
      </c>
    </row>
    <row r="50" spans="1:17" ht="24.2" x14ac:dyDescent="0.3">
      <c r="A50" s="324" t="s">
        <v>974</v>
      </c>
      <c r="B50" s="463" t="s">
        <v>813</v>
      </c>
      <c r="C50" s="1036" t="s">
        <v>984</v>
      </c>
      <c r="D50" s="10" t="str">
        <f t="shared" si="0"/>
        <v>ET-G002-008-G4</v>
      </c>
      <c r="E50" s="826" t="s">
        <v>978</v>
      </c>
      <c r="F50" s="373" t="str">
        <f t="shared" si="23"/>
        <v>Click to view Script</v>
      </c>
      <c r="G50" s="1019" t="str" cm="1">
        <f t="array" aca="1" ref="G50" ca="1">IF(E50="","",CONCATENATE(INDIRECT("'"&amp;E50&amp;"'!$c$2"),IF(O50="",""," ("),O50,IF(O50="","",")")))</f>
        <v>GRDA process on receipt of Confirmed Synchronisation (Gaining) (OFAF, 2 Day(s), Non-Domestic, Change of Occupancy)</v>
      </c>
      <c r="H50" s="585" t="s">
        <v>279</v>
      </c>
      <c r="I50" s="554">
        <v>2</v>
      </c>
      <c r="J50" s="296" t="s">
        <v>61</v>
      </c>
      <c r="K50" s="966"/>
      <c r="L50" s="296" t="s">
        <v>982</v>
      </c>
      <c r="M50" s="988" t="str">
        <f>IF(P50="","",IF(P50=P49,E49,"NA"))</f>
        <v>ET-005-GAIN</v>
      </c>
      <c r="N50" s="473"/>
      <c r="O50" s="313" t="str">
        <f t="shared" si="25"/>
        <v>OFAF, 2 Day(s), Non-Domestic, Change of Occupancy</v>
      </c>
      <c r="P50" s="461" t="str">
        <f t="shared" si="18"/>
        <v>ET-G002-SRS-G4</v>
      </c>
      <c r="Q50" s="9" t="str">
        <f t="shared" si="19"/>
        <v>ET-G002-SRS-G4ET-008-GAIN</v>
      </c>
    </row>
    <row r="51" spans="1:17" ht="24.2" x14ac:dyDescent="0.3">
      <c r="A51" s="324" t="s">
        <v>974</v>
      </c>
      <c r="B51" s="463" t="s">
        <v>813</v>
      </c>
      <c r="C51" s="1036" t="s">
        <v>984</v>
      </c>
      <c r="D51" s="10" t="str">
        <f t="shared" si="0"/>
        <v>ET-G002-011-G4</v>
      </c>
      <c r="E51" s="11" t="s">
        <v>979</v>
      </c>
      <c r="F51" s="373" t="str">
        <f t="shared" si="23"/>
        <v>Click to view Script</v>
      </c>
      <c r="G51" s="1019" t="str" cm="1">
        <f t="array" aca="1" ref="G51" ca="1">IF(E51="","",CONCATENATE(INDIRECT("'"&amp;E51&amp;"'!$c$2"),IF(O51="",""," ("),O51,IF(O51="","",")")))</f>
        <v>Switch Request Secured Active - Gas (Gaining) (OFAF, 2 Day(s), Non-Domestic, Change of Occupancy)</v>
      </c>
      <c r="H51" s="585" t="s">
        <v>279</v>
      </c>
      <c r="I51" s="554">
        <v>2</v>
      </c>
      <c r="J51" s="296" t="s">
        <v>61</v>
      </c>
      <c r="K51" s="966"/>
      <c r="L51" s="296" t="s">
        <v>982</v>
      </c>
      <c r="M51" s="988" t="str">
        <f>IF(P51="","",IF(P51=P50,E50,"NA"))</f>
        <v>ET-008-GAIN</v>
      </c>
      <c r="N51" s="473"/>
      <c r="O51" s="313" t="str">
        <f t="shared" si="25"/>
        <v>OFAF, 2 Day(s), Non-Domestic, Change of Occupancy</v>
      </c>
      <c r="P51" s="461" t="str">
        <f t="shared" si="18"/>
        <v>ET-G002-SRS-G4</v>
      </c>
      <c r="Q51" s="9" t="str">
        <f t="shared" si="19"/>
        <v>ET-G002-SRS-G4ET-011-GAIN</v>
      </c>
    </row>
    <row r="52" spans="1:17" ht="12.1" x14ac:dyDescent="0.3">
      <c r="A52" s="324" t="s">
        <v>974</v>
      </c>
      <c r="B52" s="463" t="s">
        <v>813</v>
      </c>
      <c r="C52" s="1036" t="s">
        <v>984</v>
      </c>
      <c r="D52" s="10" t="str">
        <f t="shared" si="0"/>
        <v>ET-G002-014-G4</v>
      </c>
      <c r="E52" s="11" t="s">
        <v>980</v>
      </c>
      <c r="F52" s="373" t="str">
        <f t="shared" si="23"/>
        <v>Click to view Script</v>
      </c>
      <c r="G52" s="1019" t="str" cm="1">
        <f t="array" aca="1" ref="G52" ca="1">IF(E52="","",CONCATENATE(INDIRECT("'"&amp;E52&amp;"'!$C$2"),IF(O52="",""," ("),O52,IF(O52="","",")")))</f>
        <v>Post Switch Execution - Gas (Gaining) (OFAF, 2 Day(s), Non-Domestic, Change of Occupancy)</v>
      </c>
      <c r="H52" s="585" t="s">
        <v>279</v>
      </c>
      <c r="I52" s="554">
        <v>2</v>
      </c>
      <c r="J52" s="296" t="s">
        <v>61</v>
      </c>
      <c r="K52" s="966"/>
      <c r="L52" s="296" t="s">
        <v>982</v>
      </c>
      <c r="M52" s="988" t="str">
        <f>IF(P52="","",IF(P52=P51,E51,"NA"))</f>
        <v>ET-011-GAIN</v>
      </c>
      <c r="N52" s="473"/>
      <c r="O52" s="313" t="str">
        <f t="shared" si="25"/>
        <v>OFAF, 2 Day(s), Non-Domestic, Change of Occupancy</v>
      </c>
      <c r="P52" s="461" t="str">
        <f t="shared" si="18"/>
        <v>ET-G002-SRS-G4</v>
      </c>
      <c r="Q52" s="9" t="str">
        <f t="shared" si="19"/>
        <v>ET-G002-SRS-G4ET-014-GAIN</v>
      </c>
    </row>
    <row r="53" spans="1:17" ht="12.1" x14ac:dyDescent="0.3">
      <c r="A53" s="311" t="s">
        <v>985</v>
      </c>
      <c r="B53" s="464" t="s">
        <v>813</v>
      </c>
      <c r="C53" s="1036" t="s">
        <v>986</v>
      </c>
      <c r="D53" s="10" t="str">
        <f t="shared" si="0"/>
        <v>ET-G002-005-L1</v>
      </c>
      <c r="E53" s="11" t="s">
        <v>987</v>
      </c>
      <c r="F53" s="373" t="str">
        <f t="shared" ref="F53:F69" si="26">IF(D53="","",HYPERLINK("#'"&amp;E53&amp;"'!A1","Click to view Script"))</f>
        <v>Click to view Script</v>
      </c>
      <c r="G53" s="1019" t="str" cm="1">
        <f t="array" aca="1" ref="G53" ca="1">IF(E53="","",CONCATENATE(INDIRECT("'"&amp;E53&amp;"'!$C$2"),IF(O53="",""," ("),O53,IF(O53="","",")")))</f>
        <v>Switch Request Confirmed in CSS - Gas (Losing) (1 Day(s), Domestic, Change of Occupancy)</v>
      </c>
      <c r="H53" s="585" t="s">
        <v>279</v>
      </c>
      <c r="I53" s="13">
        <v>1</v>
      </c>
      <c r="J53" s="15"/>
      <c r="K53" s="283"/>
      <c r="L53" s="296" t="s">
        <v>977</v>
      </c>
      <c r="M53" s="988" t="str">
        <f t="shared" si="24"/>
        <v>NA</v>
      </c>
      <c r="N53" s="469"/>
      <c r="O53" s="313" t="str">
        <f t="shared" si="1"/>
        <v>1 Day(s), Domestic, Change of Occupancy</v>
      </c>
      <c r="P53" s="461" t="str">
        <f t="shared" si="18"/>
        <v>ET-G002-SRS-L1</v>
      </c>
      <c r="Q53" s="9" t="str">
        <f t="shared" si="19"/>
        <v>ET-G002-SRS-L1ET-005-LOSE</v>
      </c>
    </row>
    <row r="54" spans="1:17" ht="24.2" x14ac:dyDescent="0.3">
      <c r="A54" s="311" t="s">
        <v>985</v>
      </c>
      <c r="B54" s="463" t="s">
        <v>813</v>
      </c>
      <c r="C54" s="1036" t="s">
        <v>986</v>
      </c>
      <c r="D54" s="10" t="str">
        <f t="shared" si="0"/>
        <v>ET-G002-008-L1</v>
      </c>
      <c r="E54" s="826" t="s">
        <v>988</v>
      </c>
      <c r="F54" s="373" t="str">
        <f t="shared" si="26"/>
        <v>Click to view Script</v>
      </c>
      <c r="G54" s="1019" t="str" cm="1">
        <f t="array" aca="1" ref="G54" ca="1">IF(E54="","",CONCATENATE(INDIRECT("'"&amp;E54&amp;"'!$C$2"),IF(O54="",""," ("),O54,IF(O54="","",")")))</f>
        <v>GRDA process on receipt of Confirmed Synchronisation (Losing) (1 Day(s), Domestic, Change of Occupancy)</v>
      </c>
      <c r="H54" s="585" t="s">
        <v>279</v>
      </c>
      <c r="I54" s="13">
        <v>1</v>
      </c>
      <c r="J54" s="13"/>
      <c r="K54" s="969"/>
      <c r="L54" s="296" t="s">
        <v>977</v>
      </c>
      <c r="M54" s="988" t="str">
        <f>IF(P54="","",IF(P54=P53,E53,"NA"))</f>
        <v>ET-005-LOSE</v>
      </c>
      <c r="N54" s="469"/>
      <c r="O54" s="313" t="str">
        <f t="shared" si="1"/>
        <v>1 Day(s), Domestic, Change of Occupancy</v>
      </c>
      <c r="P54" s="461" t="str">
        <f t="shared" si="18"/>
        <v>ET-G002-SRS-L1</v>
      </c>
      <c r="Q54" s="9" t="str">
        <f t="shared" si="19"/>
        <v>ET-G002-SRS-L1ET-008-LOSE</v>
      </c>
    </row>
    <row r="55" spans="1:17" ht="12.1" x14ac:dyDescent="0.3">
      <c r="A55" s="311" t="s">
        <v>985</v>
      </c>
      <c r="B55" s="463" t="s">
        <v>813</v>
      </c>
      <c r="C55" s="1036" t="s">
        <v>986</v>
      </c>
      <c r="D55" s="10" t="str">
        <f t="shared" si="0"/>
        <v>ET-G002-011-L1</v>
      </c>
      <c r="E55" s="11" t="s">
        <v>989</v>
      </c>
      <c r="F55" s="373" t="str">
        <f t="shared" si="26"/>
        <v>Click to view Script</v>
      </c>
      <c r="G55" s="1019" t="str" cm="1">
        <f t="array" aca="1" ref="G55" ca="1">IF(E55="","",CONCATENATE(INDIRECT("'"&amp;E55&amp;"'!$C$2"),IF(O55="",""," ("),O55,IF(O55="","",")")))</f>
        <v>Switch Request Secured InActive - Gas (Losing) (1 Day(s), Domestic, Change of Occupancy)</v>
      </c>
      <c r="H55" s="585" t="s">
        <v>279</v>
      </c>
      <c r="I55" s="13">
        <v>1</v>
      </c>
      <c r="J55" s="13"/>
      <c r="K55" s="971"/>
      <c r="L55" s="296" t="s">
        <v>977</v>
      </c>
      <c r="M55" s="988" t="str">
        <f>IF(P55="","",IF(P55=P54,E54,"NA"))</f>
        <v>ET-008-LOSE</v>
      </c>
      <c r="N55" s="469"/>
      <c r="O55" s="313" t="str">
        <f t="shared" si="1"/>
        <v>1 Day(s), Domestic, Change of Occupancy</v>
      </c>
      <c r="P55" s="461" t="str">
        <f t="shared" si="18"/>
        <v>ET-G002-SRS-L1</v>
      </c>
      <c r="Q55" s="9" t="str">
        <f t="shared" si="19"/>
        <v>ET-G002-SRS-L1ET-011-LOSE</v>
      </c>
    </row>
    <row r="56" spans="1:17" ht="12.1" x14ac:dyDescent="0.3">
      <c r="A56" s="311" t="s">
        <v>985</v>
      </c>
      <c r="B56" s="463" t="s">
        <v>813</v>
      </c>
      <c r="C56" s="1036" t="s">
        <v>986</v>
      </c>
      <c r="D56" s="10" t="str">
        <f t="shared" si="0"/>
        <v>ET-G002-014-L1</v>
      </c>
      <c r="E56" s="11" t="s">
        <v>990</v>
      </c>
      <c r="F56" s="373" t="str">
        <f t="shared" si="26"/>
        <v>Click to view Script</v>
      </c>
      <c r="G56" s="1019" t="str" cm="1">
        <f t="array" aca="1" ref="G56" ca="1">IF(E56="","",CONCATENATE(INDIRECT("'"&amp;E56&amp;"'!$C$2"),IF(O56="",""," ("),O56,IF(O56="","",")")))</f>
        <v>Post Switch Execution - Gas (Losing) (1 Day(s), Domestic, Change of Occupancy)</v>
      </c>
      <c r="H56" s="585" t="s">
        <v>279</v>
      </c>
      <c r="I56" s="13">
        <v>1</v>
      </c>
      <c r="J56" s="13"/>
      <c r="K56" s="971"/>
      <c r="L56" s="296" t="s">
        <v>977</v>
      </c>
      <c r="M56" s="988" t="str">
        <f>IF(P56="","",IF(P56=P55,E55,"NA"))</f>
        <v>ET-011-LOSE</v>
      </c>
      <c r="N56" s="469"/>
      <c r="O56" s="313" t="str">
        <f t="shared" si="1"/>
        <v>1 Day(s), Domestic, Change of Occupancy</v>
      </c>
      <c r="P56" s="461" t="str">
        <f t="shared" si="18"/>
        <v>ET-G002-SRS-L1</v>
      </c>
      <c r="Q56" s="9" t="str">
        <f t="shared" si="19"/>
        <v>ET-G002-SRS-L1ET-014-LOSE</v>
      </c>
    </row>
    <row r="57" spans="1:17" ht="24.2" x14ac:dyDescent="0.3">
      <c r="A57" s="311" t="s">
        <v>985</v>
      </c>
      <c r="B57" s="463" t="s">
        <v>813</v>
      </c>
      <c r="C57" s="1036" t="s">
        <v>991</v>
      </c>
      <c r="D57" s="10" t="str">
        <f t="shared" si="0"/>
        <v>ET-G002-005-L2</v>
      </c>
      <c r="E57" s="11" t="s">
        <v>987</v>
      </c>
      <c r="F57" s="373" t="str">
        <f t="shared" ref="F57:F60" si="27">IF(D57="","",HYPERLINK("#'"&amp;E57&amp;"'!A1","Click to view Script"))</f>
        <v>Click to view Script</v>
      </c>
      <c r="G57" s="1019" t="str" cm="1">
        <f t="array" aca="1" ref="G57" ca="1">IF(E57="","",CONCATENATE(INDIRECT("'"&amp;E57&amp;"'!$c$2"),IF(O57="",""," ("),O57,IF(O57="","",")")))</f>
        <v>Switch Request Confirmed in CSS - Gas (Losing) (2 Day(s), Non-Domestic, Change of Occupancy)</v>
      </c>
      <c r="H57" s="585" t="s">
        <v>279</v>
      </c>
      <c r="I57" s="13">
        <v>2</v>
      </c>
      <c r="J57" s="15"/>
      <c r="K57" s="283"/>
      <c r="L57" s="296" t="s">
        <v>982</v>
      </c>
      <c r="M57" s="988" t="str">
        <f t="shared" ref="M57:M65" si="28">IF(P57="","",IF(P57=P56,E56,"NA"))</f>
        <v>NA</v>
      </c>
      <c r="N57" s="469"/>
      <c r="O57" s="313" t="str">
        <f t="shared" ref="O57:O60" si="29">CONCATENATE(IF(J57="","",CONCATENATE($J$1)),IF(K57="","",CONCATENATE(IF(J57="","",", "),$K$1)),IF(I57="","",CONCATENATE(IF(AND(J57="",K57=""),"",", "),I57," ",$I$1)),IF(L57="","",CONCATENATE(IF(AND(J57="",K57="",I57=""),"",", "),L57)))</f>
        <v>2 Day(s), Non-Domestic, Change of Occupancy</v>
      </c>
      <c r="P57" s="461" t="str">
        <f t="shared" si="18"/>
        <v>ET-G002-SRS-L2</v>
      </c>
      <c r="Q57" s="9" t="str">
        <f t="shared" si="19"/>
        <v>ET-G002-SRS-L2ET-005-LOSE</v>
      </c>
    </row>
    <row r="58" spans="1:17" ht="24.2" x14ac:dyDescent="0.3">
      <c r="A58" s="311" t="s">
        <v>985</v>
      </c>
      <c r="B58" s="463" t="s">
        <v>813</v>
      </c>
      <c r="C58" s="1036" t="s">
        <v>991</v>
      </c>
      <c r="D58" s="10" t="str">
        <f t="shared" si="0"/>
        <v>ET-G002-008-L2</v>
      </c>
      <c r="E58" s="826" t="s">
        <v>988</v>
      </c>
      <c r="F58" s="373" t="str">
        <f t="shared" si="27"/>
        <v>Click to view Script</v>
      </c>
      <c r="G58" s="1019" t="str" cm="1">
        <f t="array" aca="1" ref="G58" ca="1">IF(E58="","",CONCATENATE(INDIRECT("'"&amp;E58&amp;"'!$C$2"),IF(O58="",""," ("),O58,IF(O58="","",")")))</f>
        <v>GRDA process on receipt of Confirmed Synchronisation (Losing) (2 Day(s), Non-Domestic, Change of Occupancy)</v>
      </c>
      <c r="H58" s="585" t="s">
        <v>279</v>
      </c>
      <c r="I58" s="13">
        <v>2</v>
      </c>
      <c r="J58" s="13"/>
      <c r="K58" s="969"/>
      <c r="L58" s="296" t="s">
        <v>982</v>
      </c>
      <c r="M58" s="988" t="str">
        <f>IF(P58="","",IF(P58=P57,E57,"NA"))</f>
        <v>ET-005-LOSE</v>
      </c>
      <c r="N58" s="469"/>
      <c r="O58" s="313" t="str">
        <f t="shared" si="29"/>
        <v>2 Day(s), Non-Domestic, Change of Occupancy</v>
      </c>
      <c r="P58" s="461" t="str">
        <f t="shared" si="18"/>
        <v>ET-G002-SRS-L2</v>
      </c>
      <c r="Q58" s="9" t="str">
        <f t="shared" si="19"/>
        <v>ET-G002-SRS-L2ET-008-LOSE</v>
      </c>
    </row>
    <row r="59" spans="1:17" ht="24.2" x14ac:dyDescent="0.3">
      <c r="A59" s="311" t="s">
        <v>985</v>
      </c>
      <c r="B59" s="463" t="s">
        <v>813</v>
      </c>
      <c r="C59" s="1036" t="s">
        <v>991</v>
      </c>
      <c r="D59" s="10" t="str">
        <f t="shared" si="0"/>
        <v>ET-G002-011-L2</v>
      </c>
      <c r="E59" s="11" t="s">
        <v>989</v>
      </c>
      <c r="F59" s="373" t="str">
        <f t="shared" si="27"/>
        <v>Click to view Script</v>
      </c>
      <c r="G59" s="1019" t="str" cm="1">
        <f t="array" aca="1" ref="G59" ca="1">IF(E59="","",CONCATENATE(INDIRECT("'"&amp;E59&amp;"'!$c$2"),IF(O59="",""," ("),O59,IF(O59="","",")")))</f>
        <v>Switch Request Secured InActive - Gas (Losing) (2 Day(s), Non-Domestic, Change of Occupancy)</v>
      </c>
      <c r="H59" s="585" t="s">
        <v>279</v>
      </c>
      <c r="I59" s="13">
        <v>2</v>
      </c>
      <c r="J59" s="13"/>
      <c r="K59" s="971"/>
      <c r="L59" s="296" t="s">
        <v>982</v>
      </c>
      <c r="M59" s="988" t="str">
        <f>IF(P59="","",IF(P59=P58,E58,"NA"))</f>
        <v>ET-008-LOSE</v>
      </c>
      <c r="N59" s="469"/>
      <c r="O59" s="313" t="str">
        <f t="shared" si="29"/>
        <v>2 Day(s), Non-Domestic, Change of Occupancy</v>
      </c>
      <c r="P59" s="461" t="str">
        <f t="shared" si="18"/>
        <v>ET-G002-SRS-L2</v>
      </c>
      <c r="Q59" s="9" t="str">
        <f t="shared" si="19"/>
        <v>ET-G002-SRS-L2ET-011-LOSE</v>
      </c>
    </row>
    <row r="60" spans="1:17" ht="12.1" x14ac:dyDescent="0.3">
      <c r="A60" s="311" t="s">
        <v>985</v>
      </c>
      <c r="B60" s="463" t="s">
        <v>813</v>
      </c>
      <c r="C60" s="1036" t="s">
        <v>991</v>
      </c>
      <c r="D60" s="10" t="str">
        <f t="shared" si="0"/>
        <v>ET-G002-014-L2</v>
      </c>
      <c r="E60" s="11" t="s">
        <v>990</v>
      </c>
      <c r="F60" s="373" t="str">
        <f t="shared" si="27"/>
        <v>Click to view Script</v>
      </c>
      <c r="G60" s="1019" t="str" cm="1">
        <f t="array" aca="1" ref="G60" ca="1">IF(E60="","",CONCATENATE(INDIRECT("'"&amp;E60&amp;"'!$c$2"),IF(O60="",""," ("),O60,IF(O60="","",")")))</f>
        <v>Post Switch Execution - Gas (Losing) (2 Day(s), Non-Domestic, Change of Occupancy)</v>
      </c>
      <c r="H60" s="585" t="s">
        <v>279</v>
      </c>
      <c r="I60" s="13">
        <v>2</v>
      </c>
      <c r="J60" s="13"/>
      <c r="K60" s="971"/>
      <c r="L60" s="296" t="s">
        <v>982</v>
      </c>
      <c r="M60" s="988" t="str">
        <f>IF(P60="","",IF(P60=P59,E59,"NA"))</f>
        <v>ET-011-LOSE</v>
      </c>
      <c r="N60" s="469"/>
      <c r="O60" s="313" t="str">
        <f t="shared" si="29"/>
        <v>2 Day(s), Non-Domestic, Change of Occupancy</v>
      </c>
      <c r="P60" s="461" t="str">
        <f t="shared" si="18"/>
        <v>ET-G002-SRS-L2</v>
      </c>
      <c r="Q60" s="9" t="str">
        <f t="shared" si="19"/>
        <v>ET-G002-SRS-L2ET-014-LOSE</v>
      </c>
    </row>
    <row r="61" spans="1:17" ht="24.2" x14ac:dyDescent="0.3">
      <c r="A61" s="311" t="s">
        <v>985</v>
      </c>
      <c r="B61" s="463" t="s">
        <v>813</v>
      </c>
      <c r="C61" s="1036" t="s">
        <v>992</v>
      </c>
      <c r="D61" s="10" t="str">
        <f t="shared" si="0"/>
        <v>ET-G002-005-L3</v>
      </c>
      <c r="E61" s="11" t="s">
        <v>987</v>
      </c>
      <c r="F61" s="373" t="str">
        <f t="shared" si="26"/>
        <v>Click to view Script</v>
      </c>
      <c r="G61" s="1019" t="str" cm="1">
        <f t="array" aca="1" ref="G61" ca="1">IF(E61="","",CONCATENATE(INDIRECT("'"&amp;E61&amp;"'!$c$2"),IF(O61="",""," ("),O61,IF(O61="","",")")))</f>
        <v>Switch Request Confirmed in CSS - Gas (Losing) (OFAF, 1 Day(s), Domestic, Change of Occupancy)</v>
      </c>
      <c r="H61" s="585" t="s">
        <v>279</v>
      </c>
      <c r="I61" s="13">
        <v>1</v>
      </c>
      <c r="J61" s="13" t="s">
        <v>61</v>
      </c>
      <c r="K61" s="971"/>
      <c r="L61" s="296" t="s">
        <v>977</v>
      </c>
      <c r="M61" s="988" t="str">
        <f t="shared" ref="M61" si="30">IF(P61="","",IF(P61=P60,E60,"NA"))</f>
        <v>NA</v>
      </c>
      <c r="N61" s="469"/>
      <c r="O61" s="313" t="str">
        <f t="shared" si="1"/>
        <v>OFAF, 1 Day(s), Domestic, Change of Occupancy</v>
      </c>
      <c r="P61" s="461" t="str">
        <f t="shared" si="18"/>
        <v>ET-G002-SRS-L3</v>
      </c>
      <c r="Q61" s="9" t="str">
        <f t="shared" si="19"/>
        <v>ET-G002-SRS-L3ET-005-LOSE</v>
      </c>
    </row>
    <row r="62" spans="1:17" ht="24.2" x14ac:dyDescent="0.3">
      <c r="A62" s="311" t="s">
        <v>985</v>
      </c>
      <c r="B62" s="463" t="s">
        <v>813</v>
      </c>
      <c r="C62" s="1036" t="s">
        <v>992</v>
      </c>
      <c r="D62" s="10" t="str">
        <f t="shared" si="0"/>
        <v>ET-G002-008-L3</v>
      </c>
      <c r="E62" s="826" t="s">
        <v>988</v>
      </c>
      <c r="F62" s="373" t="str">
        <f t="shared" si="26"/>
        <v>Click to view Script</v>
      </c>
      <c r="G62" s="1019" t="str" cm="1">
        <f t="array" aca="1" ref="G62" ca="1">IF(E62="","",CONCATENATE(INDIRECT("'"&amp;E62&amp;"'!$c$2"),IF(O62="",""," ("),O62,IF(O62="","",")")))</f>
        <v>GRDA process on receipt of Confirmed Synchronisation (Losing) (OFAF, 1 Day(s), Domestic, Change of Occupancy)</v>
      </c>
      <c r="H62" s="585" t="s">
        <v>279</v>
      </c>
      <c r="I62" s="13">
        <v>1</v>
      </c>
      <c r="J62" s="13" t="s">
        <v>61</v>
      </c>
      <c r="K62" s="969"/>
      <c r="L62" s="296" t="s">
        <v>977</v>
      </c>
      <c r="M62" s="988" t="str">
        <f>IF(P62="","",IF(P62=P61,E61,"NA"))</f>
        <v>ET-005-LOSE</v>
      </c>
      <c r="N62" s="469"/>
      <c r="O62" s="313" t="str">
        <f t="shared" si="1"/>
        <v>OFAF, 1 Day(s), Domestic, Change of Occupancy</v>
      </c>
      <c r="P62" s="461" t="str">
        <f t="shared" si="18"/>
        <v>ET-G002-SRS-L3</v>
      </c>
      <c r="Q62" s="9" t="str">
        <f t="shared" si="19"/>
        <v>ET-G002-SRS-L3ET-008-LOSE</v>
      </c>
    </row>
    <row r="63" spans="1:17" ht="24.2" x14ac:dyDescent="0.3">
      <c r="A63" s="311" t="s">
        <v>985</v>
      </c>
      <c r="B63" s="463" t="s">
        <v>813</v>
      </c>
      <c r="C63" s="1036" t="s">
        <v>992</v>
      </c>
      <c r="D63" s="10" t="str">
        <f t="shared" si="0"/>
        <v>ET-G002-011-L3</v>
      </c>
      <c r="E63" s="11" t="s">
        <v>989</v>
      </c>
      <c r="F63" s="373" t="str">
        <f t="shared" si="26"/>
        <v>Click to view Script</v>
      </c>
      <c r="G63" s="1019" t="str" cm="1">
        <f t="array" aca="1" ref="G63" ca="1">IF(E63="","",CONCATENATE(INDIRECT("'"&amp;E63&amp;"'!$c$2"),IF(O63="",""," ("),O63,IF(O63="","",")")))</f>
        <v>Switch Request Secured InActive - Gas (Losing) (OFAF, 1 Day(s), Domestic, Change of Occupancy)</v>
      </c>
      <c r="H63" s="585" t="s">
        <v>279</v>
      </c>
      <c r="I63" s="13">
        <v>1</v>
      </c>
      <c r="J63" s="13" t="s">
        <v>61</v>
      </c>
      <c r="K63" s="971"/>
      <c r="L63" s="296" t="s">
        <v>977</v>
      </c>
      <c r="M63" s="988" t="str">
        <f>IF(P63="","",IF(P63=P62,E62,"NA"))</f>
        <v>ET-008-LOSE</v>
      </c>
      <c r="N63" s="469"/>
      <c r="O63" s="313" t="str">
        <f t="shared" si="1"/>
        <v>OFAF, 1 Day(s), Domestic, Change of Occupancy</v>
      </c>
      <c r="P63" s="461" t="str">
        <f t="shared" si="18"/>
        <v>ET-G002-SRS-L3</v>
      </c>
      <c r="Q63" s="9" t="str">
        <f t="shared" si="19"/>
        <v>ET-G002-SRS-L3ET-011-LOSE</v>
      </c>
    </row>
    <row r="64" spans="1:17" ht="12.1" x14ac:dyDescent="0.3">
      <c r="A64" s="311" t="s">
        <v>985</v>
      </c>
      <c r="B64" s="463" t="s">
        <v>813</v>
      </c>
      <c r="C64" s="1036" t="s">
        <v>992</v>
      </c>
      <c r="D64" s="10" t="str">
        <f t="shared" si="0"/>
        <v>ET-G002-014-L3</v>
      </c>
      <c r="E64" s="11" t="s">
        <v>990</v>
      </c>
      <c r="F64" s="373" t="str">
        <f t="shared" si="26"/>
        <v>Click to view Script</v>
      </c>
      <c r="G64" s="1019" t="str" cm="1">
        <f t="array" aca="1" ref="G64" ca="1">IF(E64="","",CONCATENATE(INDIRECT("'"&amp;E64&amp;"'!$c$2"),IF(O64="",""," ("),O64,IF(O64="","",")")))</f>
        <v>Post Switch Execution - Gas (Losing) (OFAF, 1 Day(s), Domestic, Change of Occupancy)</v>
      </c>
      <c r="H64" s="585" t="s">
        <v>279</v>
      </c>
      <c r="I64" s="308">
        <v>1</v>
      </c>
      <c r="J64" s="13" t="s">
        <v>61</v>
      </c>
      <c r="K64" s="971"/>
      <c r="L64" s="296" t="s">
        <v>977</v>
      </c>
      <c r="M64" s="988" t="str">
        <f>IF(P64="","",IF(P64=P63,E63,"NA"))</f>
        <v>ET-011-LOSE</v>
      </c>
      <c r="N64" s="473"/>
      <c r="O64" s="313" t="str">
        <f t="shared" si="1"/>
        <v>OFAF, 1 Day(s), Domestic, Change of Occupancy</v>
      </c>
      <c r="P64" s="461" t="str">
        <f t="shared" si="18"/>
        <v>ET-G002-SRS-L3</v>
      </c>
      <c r="Q64" s="9" t="str">
        <f t="shared" si="19"/>
        <v>ET-G002-SRS-L3ET-014-LOSE</v>
      </c>
    </row>
    <row r="65" spans="1:17" ht="24.2" x14ac:dyDescent="0.3">
      <c r="A65" s="311" t="s">
        <v>985</v>
      </c>
      <c r="B65" s="463" t="s">
        <v>813</v>
      </c>
      <c r="C65" s="1036" t="s">
        <v>993</v>
      </c>
      <c r="D65" s="10" t="str">
        <f t="shared" si="0"/>
        <v>ET-G002-005-L4</v>
      </c>
      <c r="E65" s="11" t="s">
        <v>987</v>
      </c>
      <c r="F65" s="373" t="str">
        <f t="shared" ref="F65:F68" si="31">IF(D65="","",HYPERLINK("#'"&amp;E65&amp;"'!A1","Click to view Script"))</f>
        <v>Click to view Script</v>
      </c>
      <c r="G65" s="1019" t="str" cm="1">
        <f t="array" aca="1" ref="G65" ca="1">IF(E65="","",CONCATENATE(INDIRECT("'"&amp;E65&amp;"'!$c$2"),IF(O65="",""," ("),O65,IF(O65="","",")")))</f>
        <v>Switch Request Confirmed in CSS - Gas (Losing) (OFAF, 2 Day(s), Non-Domestic, Change of Occupancy)</v>
      </c>
      <c r="H65" s="585" t="s">
        <v>279</v>
      </c>
      <c r="I65" s="13">
        <v>2</v>
      </c>
      <c r="J65" s="13" t="s">
        <v>61</v>
      </c>
      <c r="K65" s="971"/>
      <c r="L65" s="296" t="s">
        <v>982</v>
      </c>
      <c r="M65" s="988" t="str">
        <f t="shared" si="28"/>
        <v>NA</v>
      </c>
      <c r="N65" s="469"/>
      <c r="O65" s="313" t="str">
        <f t="shared" ref="O65:O68" si="32">CONCATENATE(IF(J65="","",CONCATENATE($J$1)),IF(K65="","",CONCATENATE(IF(J65="","",", "),$K$1)),IF(I65="","",CONCATENATE(IF(AND(J65="",K65=""),"",", "),I65," ",$I$1)),IF(L65="","",CONCATENATE(IF(AND(J65="",K65="",I65=""),"",", "),L65)))</f>
        <v>OFAF, 2 Day(s), Non-Domestic, Change of Occupancy</v>
      </c>
      <c r="P65" s="461" t="str">
        <f t="shared" si="18"/>
        <v>ET-G002-SRS-L4</v>
      </c>
      <c r="Q65" s="9" t="str">
        <f t="shared" si="19"/>
        <v>ET-G002-SRS-L4ET-005-LOSE</v>
      </c>
    </row>
    <row r="66" spans="1:17" ht="24.2" x14ac:dyDescent="0.3">
      <c r="A66" s="311" t="s">
        <v>985</v>
      </c>
      <c r="B66" s="463" t="s">
        <v>813</v>
      </c>
      <c r="C66" s="1036" t="s">
        <v>993</v>
      </c>
      <c r="D66" s="10" t="str">
        <f t="shared" ref="D66:D129" si="33">IF(B66="","",CONCATENATE(B66,MID(E66,3,4),RIGHT(C66,LEN(C66)-FIND("-",C66,11)+1)))</f>
        <v>ET-G002-008-L4</v>
      </c>
      <c r="E66" s="826" t="s">
        <v>988</v>
      </c>
      <c r="F66" s="373" t="str">
        <f t="shared" si="31"/>
        <v>Click to view Script</v>
      </c>
      <c r="G66" s="1019" t="str" cm="1">
        <f t="array" aca="1" ref="G66" ca="1">IF(E66="","",CONCATENATE(INDIRECT("'"&amp;E66&amp;"'!$c$2"),IF(O66="",""," ("),O66,IF(O66="","",")")))</f>
        <v>GRDA process on receipt of Confirmed Synchronisation (Losing) (OFAF, 2 Day(s), Non-Domestic, Change of Occupancy)</v>
      </c>
      <c r="H66" s="585" t="s">
        <v>279</v>
      </c>
      <c r="I66" s="13">
        <v>2</v>
      </c>
      <c r="J66" s="13" t="s">
        <v>61</v>
      </c>
      <c r="K66" s="969"/>
      <c r="L66" s="296" t="s">
        <v>982</v>
      </c>
      <c r="M66" s="988" t="str">
        <f>IF(P66="","",IF(P66=P65,E65,"NA"))</f>
        <v>ET-005-LOSE</v>
      </c>
      <c r="N66" s="469"/>
      <c r="O66" s="313" t="str">
        <f t="shared" si="32"/>
        <v>OFAF, 2 Day(s), Non-Domestic, Change of Occupancy</v>
      </c>
      <c r="P66" s="461" t="str">
        <f t="shared" si="18"/>
        <v>ET-G002-SRS-L4</v>
      </c>
      <c r="Q66" s="9" t="str">
        <f t="shared" si="19"/>
        <v>ET-G002-SRS-L4ET-008-LOSE</v>
      </c>
    </row>
    <row r="67" spans="1:17" ht="24.2" x14ac:dyDescent="0.3">
      <c r="A67" s="311" t="s">
        <v>985</v>
      </c>
      <c r="B67" s="463" t="s">
        <v>813</v>
      </c>
      <c r="C67" s="1036" t="s">
        <v>993</v>
      </c>
      <c r="D67" s="10" t="str">
        <f t="shared" si="33"/>
        <v>ET-G002-011-L4</v>
      </c>
      <c r="E67" s="11" t="s">
        <v>989</v>
      </c>
      <c r="F67" s="373" t="str">
        <f t="shared" si="31"/>
        <v>Click to view Script</v>
      </c>
      <c r="G67" s="1019" t="str" cm="1">
        <f t="array" aca="1" ref="G67" ca="1">IF(E67="","",CONCATENATE(INDIRECT("'"&amp;E67&amp;"'!$c$2"),IF(O67="",""," ("),O67,IF(O67="","",")")))</f>
        <v>Switch Request Secured InActive - Gas (Losing) (OFAF, 2 Day(s), Non-Domestic, Change of Occupancy)</v>
      </c>
      <c r="H67" s="585" t="s">
        <v>279</v>
      </c>
      <c r="I67" s="13">
        <v>2</v>
      </c>
      <c r="J67" s="13" t="s">
        <v>61</v>
      </c>
      <c r="K67" s="971"/>
      <c r="L67" s="296" t="s">
        <v>982</v>
      </c>
      <c r="M67" s="988" t="str">
        <f>IF(P67="","",IF(P67=P66,E66,"NA"))</f>
        <v>ET-008-LOSE</v>
      </c>
      <c r="N67" s="469"/>
      <c r="O67" s="313" t="str">
        <f t="shared" si="32"/>
        <v>OFAF, 2 Day(s), Non-Domestic, Change of Occupancy</v>
      </c>
      <c r="P67" s="461" t="str">
        <f t="shared" si="18"/>
        <v>ET-G002-SRS-L4</v>
      </c>
      <c r="Q67" s="9" t="str">
        <f t="shared" si="19"/>
        <v>ET-G002-SRS-L4ET-011-LOSE</v>
      </c>
    </row>
    <row r="68" spans="1:17" ht="12.7" thickBot="1" x14ac:dyDescent="0.35">
      <c r="A68" s="311" t="s">
        <v>985</v>
      </c>
      <c r="B68" s="463" t="s">
        <v>813</v>
      </c>
      <c r="C68" s="1036" t="s">
        <v>993</v>
      </c>
      <c r="D68" s="10" t="str">
        <f t="shared" si="33"/>
        <v>ET-G002-014-L4</v>
      </c>
      <c r="E68" s="11" t="s">
        <v>990</v>
      </c>
      <c r="F68" s="373" t="str">
        <f t="shared" si="31"/>
        <v>Click to view Script</v>
      </c>
      <c r="G68" s="1019" t="str" cm="1">
        <f t="array" aca="1" ref="G68" ca="1">IF(E68="","",CONCATENATE(INDIRECT("'"&amp;E68&amp;"'!$c$2"),IF(O68="",""," ("),O68,IF(O68="","",")")))</f>
        <v>Post Switch Execution - Gas (Losing) (OFAF, 2 Day(s), Non-Domestic, Change of Occupancy)</v>
      </c>
      <c r="H68" s="585" t="s">
        <v>279</v>
      </c>
      <c r="I68" s="308">
        <v>2</v>
      </c>
      <c r="J68" s="13" t="s">
        <v>61</v>
      </c>
      <c r="K68" s="971"/>
      <c r="L68" s="296" t="s">
        <v>982</v>
      </c>
      <c r="M68" s="988" t="str">
        <f>IF(P68="","",IF(P68=P67,E67,"NA"))</f>
        <v>ET-011-LOSE</v>
      </c>
      <c r="N68" s="473"/>
      <c r="O68" s="313" t="str">
        <f t="shared" si="32"/>
        <v>OFAF, 2 Day(s), Non-Domestic, Change of Occupancy</v>
      </c>
      <c r="P68" s="461" t="str">
        <f t="shared" si="18"/>
        <v>ET-G002-SRS-L4</v>
      </c>
      <c r="Q68" s="9" t="str">
        <f t="shared" si="19"/>
        <v>ET-G002-SRS-L4ET-014-LOSE</v>
      </c>
    </row>
    <row r="69" spans="1:17" s="865" customFormat="1" ht="7.5" customHeight="1" thickBot="1" x14ac:dyDescent="0.35">
      <c r="A69" s="866"/>
      <c r="B69" s="866"/>
      <c r="C69" s="967"/>
      <c r="D69" s="993" t="str">
        <f t="shared" si="33"/>
        <v/>
      </c>
      <c r="E69" s="993"/>
      <c r="F69" s="993" t="str">
        <f t="shared" si="26"/>
        <v/>
      </c>
      <c r="G69" s="1020" t="str" cm="1">
        <f t="array" aca="1" ref="G69" ca="1">IF(E69="","",CONCATENATE(INDIRECT("'"&amp;E69&amp;"'!$B$2"),IF(O69="",""," ("),O69,IF(O69="","",")")))</f>
        <v/>
      </c>
      <c r="H69" s="866"/>
      <c r="I69" s="866"/>
      <c r="J69" s="866"/>
      <c r="K69" s="967"/>
      <c r="L69" s="993"/>
      <c r="M69" s="989" t="str">
        <f>IF(P69="","",IF(P69=#REF!,#REF!,"NA"))</f>
        <v/>
      </c>
      <c r="N69" s="867"/>
      <c r="O69" s="1061" t="str">
        <f t="shared" si="1"/>
        <v/>
      </c>
      <c r="P69" s="868" t="str">
        <f t="shared" ref="P69:P100" si="34">IF(C69="","",C69)</f>
        <v/>
      </c>
      <c r="Q69" s="865" t="str">
        <f t="shared" si="12"/>
        <v/>
      </c>
    </row>
    <row r="70" spans="1:17" ht="24.2" x14ac:dyDescent="0.3">
      <c r="A70" s="324" t="s">
        <v>974</v>
      </c>
      <c r="B70" s="462" t="s">
        <v>819</v>
      </c>
      <c r="C70" s="1037" t="s">
        <v>994</v>
      </c>
      <c r="D70" s="10" t="str">
        <f t="shared" si="33"/>
        <v>ET-E002-006-G1</v>
      </c>
      <c r="E70" s="11" t="s">
        <v>995</v>
      </c>
      <c r="F70" s="373" t="str">
        <f t="shared" ref="F70:F89" si="35">IF(D70="","",HYPERLINK("#'"&amp;E70&amp;"'!A1","Click to view Script"))</f>
        <v>Click to view Script</v>
      </c>
      <c r="G70" s="1019" t="str" cm="1">
        <f t="array" aca="1" ref="G70" ca="1">IF(E70="","",CONCATENATE(INDIRECT("'"&amp;E70&amp;"'!$c$2"),IF(O70="",""," ("),O70,IF(O70="","",")")))</f>
        <v>Switch Request Confirmed in CSS - Electricity (Gaining) (1 Day(s), Domestic, Change of Occupancy)</v>
      </c>
      <c r="H70" s="573" t="s">
        <v>280</v>
      </c>
      <c r="I70" s="308">
        <v>1</v>
      </c>
      <c r="J70" s="403"/>
      <c r="K70" s="965"/>
      <c r="L70" s="296" t="s">
        <v>977</v>
      </c>
      <c r="M70" s="988" t="str">
        <f t="shared" ref="M70:M94" si="36">IF(P70="","",IF(P70=P69,E69,"NA"))</f>
        <v>NA</v>
      </c>
      <c r="N70" s="472"/>
      <c r="O70" s="313" t="str">
        <f t="shared" si="1"/>
        <v>1 Day(s), Domestic, Change of Occupancy</v>
      </c>
      <c r="P70" s="461" t="str">
        <f t="shared" si="34"/>
        <v>ET-E002-SRS-G1</v>
      </c>
      <c r="Q70" s="9" t="str">
        <f t="shared" ref="Q70:Q117" si="37">CONCATENATE(P70,E70)</f>
        <v>ET-E002-SRS-G1ET-006-GAIN</v>
      </c>
    </row>
    <row r="71" spans="1:17" ht="24.2" x14ac:dyDescent="0.3">
      <c r="A71" s="324" t="s">
        <v>974</v>
      </c>
      <c r="B71" s="462" t="s">
        <v>819</v>
      </c>
      <c r="C71" s="1037" t="s">
        <v>994</v>
      </c>
      <c r="D71" s="10" t="str">
        <f t="shared" si="33"/>
        <v>ET-E002-009-G1</v>
      </c>
      <c r="E71" s="826" t="s">
        <v>996</v>
      </c>
      <c r="F71" s="373" t="str">
        <f t="shared" si="35"/>
        <v>Click to view Script</v>
      </c>
      <c r="G71" s="1019" t="str" cm="1">
        <f t="array" aca="1" ref="G71" ca="1">IF(E71="","",CONCATENATE(INDIRECT("'"&amp;E71&amp;"'!$c$2"),IF(O71="",""," ("),O71,IF(O71="","",")")))</f>
        <v>ERDA process on receipt of Confirmed Synchronisation (Gaining) (1 Day(s), Domestic, Change of Occupancy)</v>
      </c>
      <c r="H71" s="575" t="s">
        <v>280</v>
      </c>
      <c r="I71" s="308">
        <v>1</v>
      </c>
      <c r="J71" s="13"/>
      <c r="K71" s="966"/>
      <c r="L71" s="296" t="s">
        <v>977</v>
      </c>
      <c r="M71" s="988" t="str">
        <f>IF(P71="","",IF(P71=P70,E70,"NA"))</f>
        <v>ET-006-GAIN</v>
      </c>
      <c r="N71" s="469"/>
      <c r="O71" s="313" t="str">
        <f t="shared" si="1"/>
        <v>1 Day(s), Domestic, Change of Occupancy</v>
      </c>
      <c r="P71" s="461" t="str">
        <f t="shared" si="34"/>
        <v>ET-E002-SRS-G1</v>
      </c>
      <c r="Q71" s="9" t="str">
        <f t="shared" si="37"/>
        <v>ET-E002-SRS-G1ET-009-GAIN</v>
      </c>
    </row>
    <row r="72" spans="1:17" ht="22.5" customHeight="1" x14ac:dyDescent="0.3">
      <c r="A72" s="324" t="s">
        <v>974</v>
      </c>
      <c r="B72" s="462" t="s">
        <v>819</v>
      </c>
      <c r="C72" s="1037" t="s">
        <v>994</v>
      </c>
      <c r="D72" s="10" t="str">
        <f t="shared" si="33"/>
        <v>ET-E002-012-G1</v>
      </c>
      <c r="E72" s="11" t="s">
        <v>997</v>
      </c>
      <c r="F72" s="373" t="str">
        <f t="shared" si="35"/>
        <v>Click to view Script</v>
      </c>
      <c r="G72" s="1019" t="str" cm="1">
        <f t="array" aca="1" ref="G72" ca="1">IF(E72="","",CONCATENATE(INDIRECT("'"&amp;E72&amp;"'!$c$2"),IF(O72="",""," ("),O72,IF(O72="","",")")))</f>
        <v>Switch Request Secured Active - Electricity (Gaining) (1 Day(s), Domestic, Change of Occupancy)</v>
      </c>
      <c r="H72" s="575" t="s">
        <v>280</v>
      </c>
      <c r="I72" s="308">
        <v>1</v>
      </c>
      <c r="J72" s="13"/>
      <c r="K72" s="966"/>
      <c r="L72" s="296" t="s">
        <v>977</v>
      </c>
      <c r="M72" s="988" t="str">
        <f>IF(P72="","",IF(P72=P71,E71,"NA"))</f>
        <v>ET-009-GAIN</v>
      </c>
      <c r="N72" s="469"/>
      <c r="O72" s="313" t="str">
        <f t="shared" si="1"/>
        <v>1 Day(s), Domestic, Change of Occupancy</v>
      </c>
      <c r="P72" s="461" t="str">
        <f t="shared" si="34"/>
        <v>ET-E002-SRS-G1</v>
      </c>
      <c r="Q72" s="9" t="str">
        <f t="shared" si="37"/>
        <v>ET-E002-SRS-G1ET-012-GAIN</v>
      </c>
    </row>
    <row r="73" spans="1:17" ht="12.1" x14ac:dyDescent="0.3">
      <c r="A73" s="324" t="s">
        <v>974</v>
      </c>
      <c r="B73" s="462" t="s">
        <v>819</v>
      </c>
      <c r="C73" s="1037" t="s">
        <v>994</v>
      </c>
      <c r="D73" s="10" t="str">
        <f t="shared" si="33"/>
        <v>ET-E002-015-G1</v>
      </c>
      <c r="E73" s="11" t="s">
        <v>998</v>
      </c>
      <c r="F73" s="373" t="str">
        <f t="shared" si="35"/>
        <v>Click to view Script</v>
      </c>
      <c r="G73" s="1019" t="str" cm="1">
        <f t="array" aca="1" ref="G73" ca="1">IF(E73="","",CONCATENATE(INDIRECT("'"&amp;E73&amp;"'!$c$2"),IF(O73="",""," ("),O73,IF(O73="","",")")))</f>
        <v>Post Switch Execution - Electricity (Gaining) (1 Day(s), Domestic, Change of Occupancy)</v>
      </c>
      <c r="H73" s="575" t="s">
        <v>280</v>
      </c>
      <c r="I73" s="308">
        <v>1</v>
      </c>
      <c r="J73" s="13"/>
      <c r="K73" s="966"/>
      <c r="L73" s="296" t="s">
        <v>977</v>
      </c>
      <c r="M73" s="988" t="str">
        <f>IF(P73="","",IF(P73=P72,E72,"NA"))</f>
        <v>ET-012-GAIN</v>
      </c>
      <c r="N73" s="469"/>
      <c r="O73" s="313" t="str">
        <f t="shared" si="1"/>
        <v>1 Day(s), Domestic, Change of Occupancy</v>
      </c>
      <c r="P73" s="461" t="str">
        <f t="shared" si="34"/>
        <v>ET-E002-SRS-G1</v>
      </c>
      <c r="Q73" s="9" t="str">
        <f t="shared" si="37"/>
        <v>ET-E002-SRS-G1ET-015-GAIN</v>
      </c>
    </row>
    <row r="74" spans="1:17" ht="24.2" x14ac:dyDescent="0.3">
      <c r="A74" s="324" t="s">
        <v>974</v>
      </c>
      <c r="B74" s="462" t="s">
        <v>819</v>
      </c>
      <c r="C74" s="1037" t="s">
        <v>999</v>
      </c>
      <c r="D74" s="10" t="str">
        <f t="shared" si="33"/>
        <v>ET-E002-006-G2</v>
      </c>
      <c r="E74" s="11" t="s">
        <v>995</v>
      </c>
      <c r="F74" s="373" t="str">
        <f t="shared" ref="F74:F77" si="38">IF(D74="","",HYPERLINK("#'"&amp;E74&amp;"'!A1","Click to view Script"))</f>
        <v>Click to view Script</v>
      </c>
      <c r="G74" s="1019" t="str" cm="1">
        <f t="array" aca="1" ref="G74" ca="1">IF(E74="","",CONCATENATE(INDIRECT("'"&amp;E74&amp;"'!$c$2"),IF(O74="",""," ("),O74,IF(O74="","",")")))</f>
        <v>Switch Request Confirmed in CSS - Electricity (Gaining) (2 Day(s), Non-Domestic, Change of Occupancy)</v>
      </c>
      <c r="H74" s="573" t="s">
        <v>280</v>
      </c>
      <c r="I74" s="308">
        <v>2</v>
      </c>
      <c r="J74" s="403"/>
      <c r="K74" s="965"/>
      <c r="L74" s="296" t="s">
        <v>982</v>
      </c>
      <c r="M74" s="988" t="str">
        <f t="shared" ref="M74:M78" si="39">IF(P74="","",IF(P74=P73,E73,"NA"))</f>
        <v>NA</v>
      </c>
      <c r="N74" s="472"/>
      <c r="O74" s="313" t="str">
        <f t="shared" ref="O74:O77" si="40">CONCATENATE(IF(J74="","",CONCATENATE($J$1)),IF(K74="","",CONCATENATE(IF(J74="","",", "),$K$1)),IF(I74="","",CONCATENATE(IF(AND(J74="",K74=""),"",", "),I74," ",$I$1)),IF(L74="","",CONCATENATE(IF(AND(J74="",K74="",I74=""),"",", "),L74)))</f>
        <v>2 Day(s), Non-Domestic, Change of Occupancy</v>
      </c>
      <c r="P74" s="461" t="str">
        <f t="shared" si="34"/>
        <v>ET-E002-SRS-G2</v>
      </c>
      <c r="Q74" s="9" t="str">
        <f t="shared" si="37"/>
        <v>ET-E002-SRS-G2ET-006-GAIN</v>
      </c>
    </row>
    <row r="75" spans="1:17" ht="24.2" x14ac:dyDescent="0.3">
      <c r="A75" s="324" t="s">
        <v>974</v>
      </c>
      <c r="B75" s="462" t="s">
        <v>819</v>
      </c>
      <c r="C75" s="1037" t="s">
        <v>999</v>
      </c>
      <c r="D75" s="10" t="str">
        <f t="shared" si="33"/>
        <v>ET-E002-009-G2</v>
      </c>
      <c r="E75" s="826" t="s">
        <v>996</v>
      </c>
      <c r="F75" s="373" t="str">
        <f t="shared" si="38"/>
        <v>Click to view Script</v>
      </c>
      <c r="G75" s="1019" t="str" cm="1">
        <f t="array" aca="1" ref="G75" ca="1">IF(E75="","",CONCATENATE(INDIRECT("'"&amp;E75&amp;"'!$c$2"),IF(O75="",""," ("),O75,IF(O75="","",")")))</f>
        <v>ERDA process on receipt of Confirmed Synchronisation (Gaining) (2 Day(s), Non-Domestic, Change of Occupancy)</v>
      </c>
      <c r="H75" s="575" t="s">
        <v>280</v>
      </c>
      <c r="I75" s="308">
        <v>2</v>
      </c>
      <c r="J75" s="13"/>
      <c r="K75" s="966"/>
      <c r="L75" s="296" t="s">
        <v>982</v>
      </c>
      <c r="M75" s="988" t="str">
        <f>IF(P75="","",IF(P75=P74,E74,"NA"))</f>
        <v>ET-006-GAIN</v>
      </c>
      <c r="N75" s="469"/>
      <c r="O75" s="313" t="str">
        <f t="shared" si="40"/>
        <v>2 Day(s), Non-Domestic, Change of Occupancy</v>
      </c>
      <c r="P75" s="461" t="str">
        <f t="shared" si="34"/>
        <v>ET-E002-SRS-G2</v>
      </c>
      <c r="Q75" s="9" t="str">
        <f t="shared" si="37"/>
        <v>ET-E002-SRS-G2ET-009-GAIN</v>
      </c>
    </row>
    <row r="76" spans="1:17" ht="24.2" x14ac:dyDescent="0.3">
      <c r="A76" s="324" t="s">
        <v>974</v>
      </c>
      <c r="B76" s="462" t="s">
        <v>819</v>
      </c>
      <c r="C76" s="1037" t="s">
        <v>999</v>
      </c>
      <c r="D76" s="10" t="str">
        <f t="shared" si="33"/>
        <v>ET-E002-012-G2</v>
      </c>
      <c r="E76" s="11" t="s">
        <v>997</v>
      </c>
      <c r="F76" s="373" t="str">
        <f t="shared" si="38"/>
        <v>Click to view Script</v>
      </c>
      <c r="G76" s="1019" t="str" cm="1">
        <f t="array" aca="1" ref="G76" ca="1">IF(E76="","",CONCATENATE(INDIRECT("'"&amp;E76&amp;"'!$c$2"),IF(O76="",""," ("),O76,IF(O76="","",")")))</f>
        <v>Switch Request Secured Active - Electricity (Gaining) (2 Day(s), Non-Domestic, Change of Occupancy)</v>
      </c>
      <c r="H76" s="575" t="s">
        <v>280</v>
      </c>
      <c r="I76" s="308">
        <v>2</v>
      </c>
      <c r="J76" s="13"/>
      <c r="K76" s="966"/>
      <c r="L76" s="296" t="s">
        <v>982</v>
      </c>
      <c r="M76" s="988" t="str">
        <f>IF(P76="","",IF(P76=P75,E75,"NA"))</f>
        <v>ET-009-GAIN</v>
      </c>
      <c r="N76" s="469"/>
      <c r="O76" s="313" t="str">
        <f t="shared" si="40"/>
        <v>2 Day(s), Non-Domestic, Change of Occupancy</v>
      </c>
      <c r="P76" s="461" t="str">
        <f t="shared" si="34"/>
        <v>ET-E002-SRS-G2</v>
      </c>
      <c r="Q76" s="9" t="str">
        <f t="shared" si="37"/>
        <v>ET-E002-SRS-G2ET-012-GAIN</v>
      </c>
    </row>
    <row r="77" spans="1:17" ht="11.95" customHeight="1" x14ac:dyDescent="0.3">
      <c r="A77" s="324" t="s">
        <v>974</v>
      </c>
      <c r="B77" s="462" t="s">
        <v>819</v>
      </c>
      <c r="C77" s="1037" t="s">
        <v>999</v>
      </c>
      <c r="D77" s="10" t="str">
        <f t="shared" si="33"/>
        <v>ET-E002-015-G2</v>
      </c>
      <c r="E77" s="11" t="s">
        <v>998</v>
      </c>
      <c r="F77" s="373" t="str">
        <f t="shared" si="38"/>
        <v>Click to view Script</v>
      </c>
      <c r="G77" s="1019" t="str" cm="1">
        <f t="array" aca="1" ref="G77" ca="1">IF(E77="","",CONCATENATE(INDIRECT("'"&amp;E77&amp;"'!$c$2"),IF(O77="",""," ("),O77,IF(O77="","",")")))</f>
        <v>Post Switch Execution - Electricity (Gaining) (2 Day(s), Non-Domestic, Change of Occupancy)</v>
      </c>
      <c r="H77" s="575" t="s">
        <v>280</v>
      </c>
      <c r="I77" s="308">
        <v>2</v>
      </c>
      <c r="J77" s="13"/>
      <c r="K77" s="966"/>
      <c r="L77" s="296" t="s">
        <v>982</v>
      </c>
      <c r="M77" s="988" t="str">
        <f>IF(P77="","",IF(P77=P76,E76,"NA"))</f>
        <v>ET-012-GAIN</v>
      </c>
      <c r="N77" s="469"/>
      <c r="O77" s="313" t="str">
        <f t="shared" si="40"/>
        <v>2 Day(s), Non-Domestic, Change of Occupancy</v>
      </c>
      <c r="P77" s="461" t="str">
        <f t="shared" si="34"/>
        <v>ET-E002-SRS-G2</v>
      </c>
      <c r="Q77" s="9" t="str">
        <f t="shared" si="37"/>
        <v>ET-E002-SRS-G2ET-015-GAIN</v>
      </c>
    </row>
    <row r="78" spans="1:17" ht="12.1" x14ac:dyDescent="0.3">
      <c r="A78" s="324" t="s">
        <v>974</v>
      </c>
      <c r="B78" s="462" t="s">
        <v>819</v>
      </c>
      <c r="C78" s="1037" t="s">
        <v>1000</v>
      </c>
      <c r="D78" s="10" t="str">
        <f t="shared" si="33"/>
        <v>ET-E002-006-G3</v>
      </c>
      <c r="E78" s="11" t="s">
        <v>995</v>
      </c>
      <c r="F78" s="373" t="str">
        <f t="shared" si="35"/>
        <v>Click to view Script</v>
      </c>
      <c r="G78" s="1019" t="str" cm="1">
        <f t="array" aca="1" ref="G78" ca="1">IF(E78="","",CONCATENATE(INDIRECT("'"&amp;E78&amp;"'!$c$2"),IF(O78="",""," ("),O78,IF(O78="","",")")))</f>
        <v>Switch Request Confirmed in CSS - Electricity (Gaining) (OFAF, 1 Day(s))</v>
      </c>
      <c r="H78" s="575" t="s">
        <v>280</v>
      </c>
      <c r="I78" s="308">
        <v>1</v>
      </c>
      <c r="J78" s="13" t="s">
        <v>61</v>
      </c>
      <c r="K78" s="966"/>
      <c r="L78" s="296"/>
      <c r="M78" s="988" t="str">
        <f t="shared" si="39"/>
        <v>NA</v>
      </c>
      <c r="N78" s="469"/>
      <c r="O78" s="313" t="str">
        <f t="shared" si="1"/>
        <v>OFAF, 1 Day(s)</v>
      </c>
      <c r="P78" s="461" t="str">
        <f t="shared" si="34"/>
        <v>ET-E002-SRS-G3</v>
      </c>
      <c r="Q78" s="9" t="str">
        <f t="shared" si="37"/>
        <v>ET-E002-SRS-G3ET-006-GAIN</v>
      </c>
    </row>
    <row r="79" spans="1:17" ht="12.1" x14ac:dyDescent="0.3">
      <c r="A79" s="324" t="s">
        <v>974</v>
      </c>
      <c r="B79" s="462" t="s">
        <v>819</v>
      </c>
      <c r="C79" s="1037" t="s">
        <v>1000</v>
      </c>
      <c r="D79" s="10" t="str">
        <f t="shared" si="33"/>
        <v>ET-E002-009-G3</v>
      </c>
      <c r="E79" s="826" t="s">
        <v>996</v>
      </c>
      <c r="F79" s="373" t="str">
        <f t="shared" si="35"/>
        <v>Click to view Script</v>
      </c>
      <c r="G79" s="1019" t="str" cm="1">
        <f t="array" aca="1" ref="G79" ca="1">IF(E79="","",CONCATENATE(INDIRECT("'"&amp;E79&amp;"'!$c$2"),IF(O79="",""," ("),O79,IF(O79="","",")")))</f>
        <v>ERDA process on receipt of Confirmed Synchronisation (Gaining) (OFAF, 1 Day(s))</v>
      </c>
      <c r="H79" s="575" t="s">
        <v>280</v>
      </c>
      <c r="I79" s="308">
        <v>1</v>
      </c>
      <c r="J79" s="13" t="s">
        <v>61</v>
      </c>
      <c r="K79" s="966"/>
      <c r="L79" s="296"/>
      <c r="M79" s="988" t="str">
        <f t="shared" ref="M79:M93" si="41">IF(P79="","",IF(P79=P78,E78,"NA"))</f>
        <v>ET-006-GAIN</v>
      </c>
      <c r="N79" s="469"/>
      <c r="O79" s="313" t="str">
        <f t="shared" si="1"/>
        <v>OFAF, 1 Day(s)</v>
      </c>
      <c r="P79" s="461" t="str">
        <f t="shared" si="34"/>
        <v>ET-E002-SRS-G3</v>
      </c>
      <c r="Q79" s="9" t="str">
        <f t="shared" si="37"/>
        <v>ET-E002-SRS-G3ET-009-GAIN</v>
      </c>
    </row>
    <row r="80" spans="1:17" ht="12.1" x14ac:dyDescent="0.3">
      <c r="A80" s="324" t="s">
        <v>974</v>
      </c>
      <c r="B80" s="462" t="s">
        <v>819</v>
      </c>
      <c r="C80" s="1037" t="s">
        <v>1000</v>
      </c>
      <c r="D80" s="10" t="str">
        <f t="shared" si="33"/>
        <v>ET-E002-012-G3</v>
      </c>
      <c r="E80" s="11" t="s">
        <v>997</v>
      </c>
      <c r="F80" s="373" t="str">
        <f t="shared" si="35"/>
        <v>Click to view Script</v>
      </c>
      <c r="G80" s="1019" t="str" cm="1">
        <f t="array" aca="1" ref="G80" ca="1">IF(E80="","",CONCATENATE(INDIRECT("'"&amp;E80&amp;"'!$c$2"),IF(O80="",""," ("),O80,IF(O80="","",")")))</f>
        <v>Switch Request Secured Active - Electricity (Gaining) (OFAF, 1 Day(s))</v>
      </c>
      <c r="H80" s="575" t="s">
        <v>280</v>
      </c>
      <c r="I80" s="308">
        <v>1</v>
      </c>
      <c r="J80" s="13" t="s">
        <v>61</v>
      </c>
      <c r="K80" s="966"/>
      <c r="L80" s="296"/>
      <c r="M80" s="988" t="str">
        <f t="shared" si="41"/>
        <v>ET-009-GAIN</v>
      </c>
      <c r="N80" s="469"/>
      <c r="O80" s="313" t="str">
        <f t="shared" si="1"/>
        <v>OFAF, 1 Day(s)</v>
      </c>
      <c r="P80" s="461" t="str">
        <f t="shared" si="34"/>
        <v>ET-E002-SRS-G3</v>
      </c>
      <c r="Q80" s="9" t="str">
        <f t="shared" si="37"/>
        <v>ET-E002-SRS-G3ET-012-GAIN</v>
      </c>
    </row>
    <row r="81" spans="1:17" ht="12.1" x14ac:dyDescent="0.3">
      <c r="A81" s="324" t="s">
        <v>974</v>
      </c>
      <c r="B81" s="462" t="s">
        <v>819</v>
      </c>
      <c r="C81" s="1037" t="s">
        <v>1000</v>
      </c>
      <c r="D81" s="10" t="str">
        <f t="shared" si="33"/>
        <v>ET-E002-015-G3</v>
      </c>
      <c r="E81" s="11" t="s">
        <v>998</v>
      </c>
      <c r="F81" s="373" t="str">
        <f t="shared" si="35"/>
        <v>Click to view Script</v>
      </c>
      <c r="G81" s="1019" t="str" cm="1">
        <f t="array" aca="1" ref="G81" ca="1">IF(E81="","",CONCATENATE(INDIRECT("'"&amp;E81&amp;"'!$c$2"),IF(O81="",""," ("),O81,IF(O81="","",")")))</f>
        <v>Post Switch Execution - Electricity (Gaining) (OFAF, 1 Day(s))</v>
      </c>
      <c r="H81" s="575" t="s">
        <v>280</v>
      </c>
      <c r="I81" s="308">
        <v>1</v>
      </c>
      <c r="J81" s="13" t="s">
        <v>61</v>
      </c>
      <c r="K81" s="966"/>
      <c r="L81" s="296"/>
      <c r="M81" s="988" t="str">
        <f t="shared" si="41"/>
        <v>ET-012-GAIN</v>
      </c>
      <c r="N81" s="473"/>
      <c r="O81" s="313" t="str">
        <f t="shared" si="1"/>
        <v>OFAF, 1 Day(s)</v>
      </c>
      <c r="P81" s="461" t="str">
        <f t="shared" si="34"/>
        <v>ET-E002-SRS-G3</v>
      </c>
      <c r="Q81" s="9" t="str">
        <f t="shared" si="37"/>
        <v>ET-E002-SRS-G3ET-015-GAIN</v>
      </c>
    </row>
    <row r="82" spans="1:17" ht="12.1" x14ac:dyDescent="0.3">
      <c r="A82" s="324" t="s">
        <v>974</v>
      </c>
      <c r="B82" s="462" t="s">
        <v>819</v>
      </c>
      <c r="C82" s="1037" t="s">
        <v>1001</v>
      </c>
      <c r="D82" s="10" t="str">
        <f t="shared" si="33"/>
        <v>ET-E002-006-G4</v>
      </c>
      <c r="E82" s="11" t="s">
        <v>995</v>
      </c>
      <c r="F82" s="373" t="str">
        <f t="shared" si="35"/>
        <v>Click to view Script</v>
      </c>
      <c r="G82" s="1019" t="str" cm="1">
        <f t="array" aca="1" ref="G82" ca="1">IF(E82="","",CONCATENATE(INDIRECT("'"&amp;E82&amp;"'!$c$2"),IF(O82="",""," ("),O82,IF(O82="","",")")))</f>
        <v>Switch Request Confirmed in CSS - Electricity (Gaining) (Related MPAN, 1 Day(s))</v>
      </c>
      <c r="H82" s="575" t="s">
        <v>280</v>
      </c>
      <c r="I82" s="308">
        <v>1</v>
      </c>
      <c r="J82" s="296"/>
      <c r="K82" s="965" t="s">
        <v>61</v>
      </c>
      <c r="L82" s="296"/>
      <c r="M82" s="988" t="str">
        <f t="shared" si="41"/>
        <v>NA</v>
      </c>
      <c r="N82" s="473"/>
      <c r="O82" s="313" t="str">
        <f t="shared" si="1"/>
        <v>Related MPAN, 1 Day(s)</v>
      </c>
      <c r="P82" s="461" t="str">
        <f t="shared" si="34"/>
        <v>ET-E002-SRS-G4</v>
      </c>
      <c r="Q82" s="9" t="str">
        <f t="shared" si="37"/>
        <v>ET-E002-SRS-G4ET-006-GAIN</v>
      </c>
    </row>
    <row r="83" spans="1:17" ht="12.1" x14ac:dyDescent="0.3">
      <c r="A83" s="324" t="s">
        <v>974</v>
      </c>
      <c r="B83" s="462" t="s">
        <v>819</v>
      </c>
      <c r="C83" s="1037" t="s">
        <v>1001</v>
      </c>
      <c r="D83" s="10" t="str">
        <f t="shared" si="33"/>
        <v>ET-E002-009-G4</v>
      </c>
      <c r="E83" s="826" t="s">
        <v>996</v>
      </c>
      <c r="F83" s="373" t="str">
        <f t="shared" si="35"/>
        <v>Click to view Script</v>
      </c>
      <c r="G83" s="1019" t="str" cm="1">
        <f t="array" aca="1" ref="G83" ca="1">IF(E83="","",CONCATENATE(INDIRECT("'"&amp;E83&amp;"'!$c$2"),IF(O83="",""," ("),O83,IF(O83="","",")")))</f>
        <v>ERDA process on receipt of Confirmed Synchronisation (Gaining) (Related MPAN, 1 Day(s))</v>
      </c>
      <c r="H83" s="575" t="s">
        <v>280</v>
      </c>
      <c r="I83" s="308">
        <v>1</v>
      </c>
      <c r="J83" s="296"/>
      <c r="K83" s="966" t="s">
        <v>61</v>
      </c>
      <c r="L83" s="296"/>
      <c r="M83" s="988" t="str">
        <f t="shared" si="41"/>
        <v>ET-006-GAIN</v>
      </c>
      <c r="N83" s="473"/>
      <c r="O83" s="313" t="str">
        <f t="shared" si="1"/>
        <v>Related MPAN, 1 Day(s)</v>
      </c>
      <c r="P83" s="461" t="str">
        <f t="shared" si="34"/>
        <v>ET-E002-SRS-G4</v>
      </c>
      <c r="Q83" s="9" t="str">
        <f t="shared" si="37"/>
        <v>ET-E002-SRS-G4ET-009-GAIN</v>
      </c>
    </row>
    <row r="84" spans="1:17" ht="12.1" x14ac:dyDescent="0.3">
      <c r="A84" s="324" t="s">
        <v>974</v>
      </c>
      <c r="B84" s="462" t="s">
        <v>819</v>
      </c>
      <c r="C84" s="1037" t="s">
        <v>1001</v>
      </c>
      <c r="D84" s="10" t="str">
        <f t="shared" si="33"/>
        <v>ET-E002-012-G4</v>
      </c>
      <c r="E84" s="11" t="s">
        <v>997</v>
      </c>
      <c r="F84" s="373" t="str">
        <f t="shared" si="35"/>
        <v>Click to view Script</v>
      </c>
      <c r="G84" s="1019" t="str" cm="1">
        <f t="array" aca="1" ref="G84" ca="1">IF(E84="","",CONCATENATE(INDIRECT("'"&amp;E84&amp;"'!$c$2"),IF(O84="",""," ("),O84,IF(O84="","",")")))</f>
        <v>Switch Request Secured Active - Electricity (Gaining) (Related MPAN, 1 Day(s))</v>
      </c>
      <c r="H84" s="575" t="s">
        <v>280</v>
      </c>
      <c r="I84" s="308">
        <v>1</v>
      </c>
      <c r="J84" s="296"/>
      <c r="K84" s="966" t="s">
        <v>61</v>
      </c>
      <c r="L84" s="296"/>
      <c r="M84" s="988" t="str">
        <f t="shared" si="41"/>
        <v>ET-009-GAIN</v>
      </c>
      <c r="N84" s="473"/>
      <c r="O84" s="313" t="str">
        <f t="shared" si="1"/>
        <v>Related MPAN, 1 Day(s)</v>
      </c>
      <c r="P84" s="461" t="str">
        <f t="shared" si="34"/>
        <v>ET-E002-SRS-G4</v>
      </c>
      <c r="Q84" s="9" t="str">
        <f t="shared" si="37"/>
        <v>ET-E002-SRS-G4ET-012-GAIN</v>
      </c>
    </row>
    <row r="85" spans="1:17" ht="12.1" x14ac:dyDescent="0.3">
      <c r="A85" s="324" t="s">
        <v>974</v>
      </c>
      <c r="B85" s="462" t="s">
        <v>819</v>
      </c>
      <c r="C85" s="1037" t="s">
        <v>1001</v>
      </c>
      <c r="D85" s="10" t="str">
        <f t="shared" si="33"/>
        <v>ET-E002-015-G4</v>
      </c>
      <c r="E85" s="11" t="s">
        <v>998</v>
      </c>
      <c r="F85" s="373" t="str">
        <f t="shared" si="35"/>
        <v>Click to view Script</v>
      </c>
      <c r="G85" s="1019" t="str" cm="1">
        <f t="array" aca="1" ref="G85" ca="1">IF(E85="","",CONCATENATE(INDIRECT("'"&amp;E85&amp;"'!$c$2"),IF(O85="",""," ("),O85,IF(O85="","",")")))</f>
        <v>Post Switch Execution - Electricity (Gaining) (Related MPAN, 1 Day(s))</v>
      </c>
      <c r="H85" s="575" t="s">
        <v>280</v>
      </c>
      <c r="I85" s="308">
        <v>1</v>
      </c>
      <c r="J85" s="567"/>
      <c r="K85" s="966" t="s">
        <v>61</v>
      </c>
      <c r="L85" s="296"/>
      <c r="M85" s="988" t="str">
        <f t="shared" si="41"/>
        <v>ET-012-GAIN</v>
      </c>
      <c r="N85" s="473"/>
      <c r="O85" s="313" t="str">
        <f t="shared" si="1"/>
        <v>Related MPAN, 1 Day(s)</v>
      </c>
      <c r="P85" s="461" t="str">
        <f t="shared" si="34"/>
        <v>ET-E002-SRS-G4</v>
      </c>
      <c r="Q85" s="9" t="str">
        <f t="shared" si="37"/>
        <v>ET-E002-SRS-G4ET-015-GAIN</v>
      </c>
    </row>
    <row r="86" spans="1:17" ht="24.2" x14ac:dyDescent="0.3">
      <c r="A86" s="324" t="s">
        <v>974</v>
      </c>
      <c r="B86" s="462" t="s">
        <v>819</v>
      </c>
      <c r="C86" s="1037" t="s">
        <v>1002</v>
      </c>
      <c r="D86" s="10" t="str">
        <f t="shared" si="33"/>
        <v>ET-E002-006-G5</v>
      </c>
      <c r="E86" s="11" t="s">
        <v>995</v>
      </c>
      <c r="F86" s="373" t="str">
        <f t="shared" si="35"/>
        <v>Click to view Script</v>
      </c>
      <c r="G86" s="1019" t="str" cm="1">
        <f t="array" aca="1" ref="G86" ca="1">IF(E86="","",CONCATENATE(INDIRECT("'"&amp;E86&amp;"'!$c$2"),IF(O86="",""," ("),O86,IF(O86="","",")")))</f>
        <v>Switch Request Confirmed in CSS - Electricity (Gaining) (OFAF, Related MPAN, 1 Day(s), Domestic, Change of Occupancy)</v>
      </c>
      <c r="H86" s="575" t="s">
        <v>280</v>
      </c>
      <c r="I86" s="308">
        <v>1</v>
      </c>
      <c r="J86" s="296" t="s">
        <v>61</v>
      </c>
      <c r="K86" s="966" t="s">
        <v>61</v>
      </c>
      <c r="L86" s="296" t="s">
        <v>977</v>
      </c>
      <c r="M86" s="988" t="str">
        <f t="shared" si="41"/>
        <v>NA</v>
      </c>
      <c r="N86" s="473"/>
      <c r="O86" s="313" t="str">
        <f t="shared" ref="O86:O169" si="42">CONCATENATE(IF(J86="","",CONCATENATE($J$1)),IF(K86="","",CONCATENATE(IF(J86="","",", "),$K$1)),IF(I86="","",CONCATENATE(IF(AND(J86="",K86=""),"",", "),I86," ",$I$1)),IF(L86="","",CONCATENATE(IF(AND(J86="",K86="",I86=""),"",", "),L86)))</f>
        <v>OFAF, Related MPAN, 1 Day(s), Domestic, Change of Occupancy</v>
      </c>
      <c r="P86" s="461" t="str">
        <f t="shared" si="34"/>
        <v>ET-E002-SRS-G5</v>
      </c>
      <c r="Q86" s="9" t="str">
        <f t="shared" si="37"/>
        <v>ET-E002-SRS-G5ET-006-GAIN</v>
      </c>
    </row>
    <row r="87" spans="1:17" ht="24.2" x14ac:dyDescent="0.3">
      <c r="A87" s="324" t="s">
        <v>974</v>
      </c>
      <c r="B87" s="462" t="s">
        <v>819</v>
      </c>
      <c r="C87" s="1037" t="s">
        <v>1002</v>
      </c>
      <c r="D87" s="10" t="str">
        <f t="shared" si="33"/>
        <v>ET-E002-009-G5</v>
      </c>
      <c r="E87" s="826" t="s">
        <v>996</v>
      </c>
      <c r="F87" s="373" t="str">
        <f t="shared" si="35"/>
        <v>Click to view Script</v>
      </c>
      <c r="G87" s="1019" t="str" cm="1">
        <f t="array" aca="1" ref="G87" ca="1">IF(E87="","",CONCATENATE(INDIRECT("'"&amp;E87&amp;"'!$c$2"),IF(O87="",""," ("),O87,IF(O87="","",")")))</f>
        <v>ERDA process on receipt of Confirmed Synchronisation (Gaining) (OFAF, Related MPAN, 1 Day(s), Domestic, Change of Occupancy)</v>
      </c>
      <c r="H87" s="575" t="s">
        <v>280</v>
      </c>
      <c r="I87" s="308">
        <v>1</v>
      </c>
      <c r="J87" s="296" t="s">
        <v>61</v>
      </c>
      <c r="K87" s="966" t="s">
        <v>61</v>
      </c>
      <c r="L87" s="296" t="s">
        <v>977</v>
      </c>
      <c r="M87" s="988" t="str">
        <f t="shared" si="41"/>
        <v>ET-006-GAIN</v>
      </c>
      <c r="N87" s="473"/>
      <c r="O87" s="313" t="str">
        <f t="shared" si="42"/>
        <v>OFAF, Related MPAN, 1 Day(s), Domestic, Change of Occupancy</v>
      </c>
      <c r="P87" s="461" t="str">
        <f t="shared" si="34"/>
        <v>ET-E002-SRS-G5</v>
      </c>
      <c r="Q87" s="9" t="str">
        <f t="shared" si="37"/>
        <v>ET-E002-SRS-G5ET-009-GAIN</v>
      </c>
    </row>
    <row r="88" spans="1:17" ht="24.2" x14ac:dyDescent="0.3">
      <c r="A88" s="324" t="s">
        <v>974</v>
      </c>
      <c r="B88" s="462" t="s">
        <v>819</v>
      </c>
      <c r="C88" s="1037" t="s">
        <v>1002</v>
      </c>
      <c r="D88" s="10" t="str">
        <f t="shared" si="33"/>
        <v>ET-E002-012-G5</v>
      </c>
      <c r="E88" s="11" t="s">
        <v>997</v>
      </c>
      <c r="F88" s="373" t="str">
        <f t="shared" si="35"/>
        <v>Click to view Script</v>
      </c>
      <c r="G88" s="1019" t="str" cm="1">
        <f t="array" aca="1" ref="G88" ca="1">IF(E88="","",CONCATENATE(INDIRECT("'"&amp;E88&amp;"'!$c$2"),IF(O88="",""," ("),O88,IF(O88="","",")")))</f>
        <v>Switch Request Secured Active - Electricity (Gaining) (OFAF, Related MPAN, 1 Day(s), Domestic, Change of Occupancy)</v>
      </c>
      <c r="H88" s="575" t="s">
        <v>280</v>
      </c>
      <c r="I88" s="308">
        <v>1</v>
      </c>
      <c r="J88" s="296" t="s">
        <v>61</v>
      </c>
      <c r="K88" s="966" t="s">
        <v>61</v>
      </c>
      <c r="L88" s="296" t="s">
        <v>977</v>
      </c>
      <c r="M88" s="988" t="str">
        <f t="shared" si="41"/>
        <v>ET-009-GAIN</v>
      </c>
      <c r="N88" s="473"/>
      <c r="O88" s="313" t="str">
        <f t="shared" si="42"/>
        <v>OFAF, Related MPAN, 1 Day(s), Domestic, Change of Occupancy</v>
      </c>
      <c r="P88" s="461" t="str">
        <f t="shared" si="34"/>
        <v>ET-E002-SRS-G5</v>
      </c>
      <c r="Q88" s="9" t="str">
        <f t="shared" si="37"/>
        <v>ET-E002-SRS-G5ET-012-GAIN</v>
      </c>
    </row>
    <row r="89" spans="1:17" ht="24.2" x14ac:dyDescent="0.3">
      <c r="A89" s="324" t="s">
        <v>974</v>
      </c>
      <c r="B89" s="462" t="s">
        <v>819</v>
      </c>
      <c r="C89" s="1037" t="s">
        <v>1002</v>
      </c>
      <c r="D89" s="10" t="str">
        <f t="shared" si="33"/>
        <v>ET-E002-015-G5</v>
      </c>
      <c r="E89" s="11" t="s">
        <v>998</v>
      </c>
      <c r="F89" s="373" t="str">
        <f t="shared" si="35"/>
        <v>Click to view Script</v>
      </c>
      <c r="G89" s="1019" t="str" cm="1">
        <f t="array" aca="1" ref="G89" ca="1">IF(E89="","",CONCATENATE(INDIRECT("'"&amp;E89&amp;"'!$c$2"),IF(O89="",""," ("),O89,IF(O89="","",")")))</f>
        <v>Post Switch Execution - Electricity (Gaining) (OFAF, Related MPAN, 1 Day(s), Domestic, Change of Occupancy)</v>
      </c>
      <c r="H89" s="575" t="s">
        <v>280</v>
      </c>
      <c r="I89" s="308">
        <v>1</v>
      </c>
      <c r="J89" s="296" t="s">
        <v>61</v>
      </c>
      <c r="K89" s="966" t="s">
        <v>61</v>
      </c>
      <c r="L89" s="296" t="s">
        <v>977</v>
      </c>
      <c r="M89" s="988" t="str">
        <f t="shared" si="41"/>
        <v>ET-012-GAIN</v>
      </c>
      <c r="N89" s="473"/>
      <c r="O89" s="313" t="str">
        <f t="shared" si="42"/>
        <v>OFAF, Related MPAN, 1 Day(s), Domestic, Change of Occupancy</v>
      </c>
      <c r="P89" s="461" t="str">
        <f t="shared" si="34"/>
        <v>ET-E002-SRS-G5</v>
      </c>
      <c r="Q89" s="9" t="str">
        <f t="shared" si="37"/>
        <v>ET-E002-SRS-G5ET-015-GAIN</v>
      </c>
    </row>
    <row r="90" spans="1:17" ht="24.2" x14ac:dyDescent="0.3">
      <c r="A90" s="324" t="s">
        <v>974</v>
      </c>
      <c r="B90" s="462" t="s">
        <v>819</v>
      </c>
      <c r="C90" s="1037" t="s">
        <v>1003</v>
      </c>
      <c r="D90" s="10" t="str">
        <f t="shared" si="33"/>
        <v>ET-E002-006-G6</v>
      </c>
      <c r="E90" s="11" t="s">
        <v>995</v>
      </c>
      <c r="F90" s="373" t="str">
        <f t="shared" ref="F90:F93" si="43">IF(D90="","",HYPERLINK("#'"&amp;E90&amp;"'!A1","Click to view Script"))</f>
        <v>Click to view Script</v>
      </c>
      <c r="G90" s="1019" t="str" cm="1">
        <f t="array" aca="1" ref="G90" ca="1">IF(E90="","",CONCATENATE(INDIRECT("'"&amp;E90&amp;"'!$c$2"),IF(O90="",""," ("),O90,IF(O90="","",")")))</f>
        <v>Switch Request Confirmed in CSS - Electricity (Gaining) (OFAF, Related MPAN, 2 Day(s), Non-Domestic, Change of Occupancy)</v>
      </c>
      <c r="H90" s="575" t="s">
        <v>280</v>
      </c>
      <c r="I90" s="308">
        <v>2</v>
      </c>
      <c r="J90" s="296" t="s">
        <v>61</v>
      </c>
      <c r="K90" s="966" t="s">
        <v>61</v>
      </c>
      <c r="L90" s="296" t="s">
        <v>982</v>
      </c>
      <c r="M90" s="988" t="str">
        <f t="shared" si="41"/>
        <v>NA</v>
      </c>
      <c r="N90" s="473"/>
      <c r="O90" s="313" t="str">
        <f t="shared" ref="O90:O93" si="44">CONCATENATE(IF(J90="","",CONCATENATE($J$1)),IF(K90="","",CONCATENATE(IF(J90="","",", "),$K$1)),IF(I90="","",CONCATENATE(IF(AND(J90="",K90=""),"",", "),I90," ",$I$1)),IF(L90="","",CONCATENATE(IF(AND(J90="",K90="",I90=""),"",", "),L90)))</f>
        <v>OFAF, Related MPAN, 2 Day(s), Non-Domestic, Change of Occupancy</v>
      </c>
      <c r="P90" s="461" t="str">
        <f t="shared" si="34"/>
        <v>ET-E002-SRS-G6</v>
      </c>
      <c r="Q90" s="9" t="str">
        <f t="shared" si="37"/>
        <v>ET-E002-SRS-G6ET-006-GAIN</v>
      </c>
    </row>
    <row r="91" spans="1:17" ht="24.2" x14ac:dyDescent="0.3">
      <c r="A91" s="324" t="s">
        <v>974</v>
      </c>
      <c r="B91" s="462" t="s">
        <v>819</v>
      </c>
      <c r="C91" s="1037" t="s">
        <v>1003</v>
      </c>
      <c r="D91" s="10" t="str">
        <f t="shared" si="33"/>
        <v>ET-E002-009-G6</v>
      </c>
      <c r="E91" s="826" t="s">
        <v>996</v>
      </c>
      <c r="F91" s="373" t="str">
        <f t="shared" si="43"/>
        <v>Click to view Script</v>
      </c>
      <c r="G91" s="1019" t="str" cm="1">
        <f t="array" aca="1" ref="G91" ca="1">IF(E91="","",CONCATENATE(INDIRECT("'"&amp;E91&amp;"'!$c$2"),IF(O91="",""," ("),O91,IF(O91="","",")")))</f>
        <v>ERDA process on receipt of Confirmed Synchronisation (Gaining) (OFAF, Related MPAN, 2 Day(s), Non-Domestic, Change of Occupancy)</v>
      </c>
      <c r="H91" s="575" t="s">
        <v>280</v>
      </c>
      <c r="I91" s="308">
        <v>2</v>
      </c>
      <c r="J91" s="296" t="s">
        <v>61</v>
      </c>
      <c r="K91" s="966" t="s">
        <v>61</v>
      </c>
      <c r="L91" s="296" t="s">
        <v>982</v>
      </c>
      <c r="M91" s="988" t="str">
        <f t="shared" si="41"/>
        <v>ET-006-GAIN</v>
      </c>
      <c r="N91" s="473"/>
      <c r="O91" s="313" t="str">
        <f t="shared" si="44"/>
        <v>OFAF, Related MPAN, 2 Day(s), Non-Domestic, Change of Occupancy</v>
      </c>
      <c r="P91" s="461" t="str">
        <f t="shared" si="34"/>
        <v>ET-E002-SRS-G6</v>
      </c>
      <c r="Q91" s="9" t="str">
        <f t="shared" si="37"/>
        <v>ET-E002-SRS-G6ET-009-GAIN</v>
      </c>
    </row>
    <row r="92" spans="1:17" ht="24.2" x14ac:dyDescent="0.3">
      <c r="A92" s="324" t="s">
        <v>974</v>
      </c>
      <c r="B92" s="462" t="s">
        <v>819</v>
      </c>
      <c r="C92" s="1037" t="s">
        <v>1003</v>
      </c>
      <c r="D92" s="10" t="str">
        <f t="shared" si="33"/>
        <v>ET-E002-012-G6</v>
      </c>
      <c r="E92" s="11" t="s">
        <v>997</v>
      </c>
      <c r="F92" s="373" t="str">
        <f t="shared" si="43"/>
        <v>Click to view Script</v>
      </c>
      <c r="G92" s="1019" t="str" cm="1">
        <f t="array" aca="1" ref="G92" ca="1">IF(E92="","",CONCATENATE(INDIRECT("'"&amp;E92&amp;"'!$c$2"),IF(O92="",""," ("),O92,IF(O92="","",")")))</f>
        <v>Switch Request Secured Active - Electricity (Gaining) (OFAF, Related MPAN, 2 Day(s), Non-Domestic, Change of Occupancy)</v>
      </c>
      <c r="H92" s="575" t="s">
        <v>280</v>
      </c>
      <c r="I92" s="308">
        <v>2</v>
      </c>
      <c r="J92" s="296" t="s">
        <v>61</v>
      </c>
      <c r="K92" s="966" t="s">
        <v>61</v>
      </c>
      <c r="L92" s="296" t="s">
        <v>982</v>
      </c>
      <c r="M92" s="988" t="str">
        <f t="shared" si="41"/>
        <v>ET-009-GAIN</v>
      </c>
      <c r="N92" s="473"/>
      <c r="O92" s="313" t="str">
        <f t="shared" si="44"/>
        <v>OFAF, Related MPAN, 2 Day(s), Non-Domestic, Change of Occupancy</v>
      </c>
      <c r="P92" s="461" t="str">
        <f t="shared" si="34"/>
        <v>ET-E002-SRS-G6</v>
      </c>
      <c r="Q92" s="9" t="str">
        <f t="shared" si="37"/>
        <v>ET-E002-SRS-G6ET-012-GAIN</v>
      </c>
    </row>
    <row r="93" spans="1:17" ht="24.2" x14ac:dyDescent="0.3">
      <c r="A93" s="324" t="s">
        <v>974</v>
      </c>
      <c r="B93" s="462" t="s">
        <v>819</v>
      </c>
      <c r="C93" s="1037" t="s">
        <v>1003</v>
      </c>
      <c r="D93" s="10" t="str">
        <f t="shared" si="33"/>
        <v>ET-E002-015-G6</v>
      </c>
      <c r="E93" s="11" t="s">
        <v>998</v>
      </c>
      <c r="F93" s="373" t="str">
        <f t="shared" si="43"/>
        <v>Click to view Script</v>
      </c>
      <c r="G93" s="1019" t="str" cm="1">
        <f t="array" aca="1" ref="G93" ca="1">IF(E93="","",CONCATENATE(INDIRECT("'"&amp;E93&amp;"'!$c$2"),IF(O93="",""," ("),O93,IF(O93="","",")")))</f>
        <v>Post Switch Execution - Electricity (Gaining) (OFAF, Related MPAN, 2 Day(s), Non-Domestic, Change of Occupancy)</v>
      </c>
      <c r="H93" s="575" t="s">
        <v>280</v>
      </c>
      <c r="I93" s="308">
        <v>2</v>
      </c>
      <c r="J93" s="296" t="s">
        <v>61</v>
      </c>
      <c r="K93" s="966" t="s">
        <v>61</v>
      </c>
      <c r="L93" s="296" t="s">
        <v>982</v>
      </c>
      <c r="M93" s="988" t="str">
        <f t="shared" si="41"/>
        <v>ET-012-GAIN</v>
      </c>
      <c r="N93" s="473"/>
      <c r="O93" s="313" t="str">
        <f t="shared" si="44"/>
        <v>OFAF, Related MPAN, 2 Day(s), Non-Domestic, Change of Occupancy</v>
      </c>
      <c r="P93" s="461" t="str">
        <f t="shared" si="34"/>
        <v>ET-E002-SRS-G6</v>
      </c>
      <c r="Q93" s="9" t="str">
        <f t="shared" si="37"/>
        <v>ET-E002-SRS-G6ET-015-GAIN</v>
      </c>
    </row>
    <row r="94" spans="1:17" ht="24.2" x14ac:dyDescent="0.3">
      <c r="A94" s="311" t="s">
        <v>985</v>
      </c>
      <c r="B94" s="458" t="s">
        <v>819</v>
      </c>
      <c r="C94" s="283" t="s">
        <v>1004</v>
      </c>
      <c r="D94" s="10" t="str">
        <f t="shared" si="33"/>
        <v>ET-E002-006-L1</v>
      </c>
      <c r="E94" s="11" t="s">
        <v>1005</v>
      </c>
      <c r="F94" s="373" t="str">
        <f t="shared" ref="F94:F118" si="45">IF(D94="","",HYPERLINK("#'"&amp;E94&amp;"'!A1","Click to view Script"))</f>
        <v>Click to view Script</v>
      </c>
      <c r="G94" s="1019" t="str" cm="1">
        <f t="array" aca="1" ref="G94" ca="1">IF(E94="","",CONCATENATE(INDIRECT("'"&amp;E94&amp;"'!$c$2"),IF(O94="",""," ("),O94,IF(O94="","",")")))</f>
        <v>Switch Request Confirmed in CSS - Electricity (Losing) (1 Day(s), Domestic, Change of Occupancy)</v>
      </c>
      <c r="H94" s="575" t="s">
        <v>280</v>
      </c>
      <c r="I94" s="308">
        <v>1</v>
      </c>
      <c r="J94" s="403"/>
      <c r="K94" s="965"/>
      <c r="L94" s="296" t="s">
        <v>977</v>
      </c>
      <c r="M94" s="988" t="str">
        <f t="shared" si="36"/>
        <v>NA</v>
      </c>
      <c r="N94" s="469"/>
      <c r="O94" s="313" t="str">
        <f t="shared" si="42"/>
        <v>1 Day(s), Domestic, Change of Occupancy</v>
      </c>
      <c r="P94" s="461" t="str">
        <f t="shared" si="34"/>
        <v>ET-E002-SRS-L1</v>
      </c>
      <c r="Q94" s="9" t="str">
        <f t="shared" si="37"/>
        <v>ET-E002-SRS-L1ET-006-LOSE</v>
      </c>
    </row>
    <row r="95" spans="1:17" ht="24.2" x14ac:dyDescent="0.3">
      <c r="A95" s="311" t="s">
        <v>985</v>
      </c>
      <c r="B95" s="462" t="s">
        <v>819</v>
      </c>
      <c r="C95" s="283" t="s">
        <v>1004</v>
      </c>
      <c r="D95" s="10" t="str">
        <f t="shared" si="33"/>
        <v>ET-E002-009-L1</v>
      </c>
      <c r="E95" s="826" t="s">
        <v>1006</v>
      </c>
      <c r="F95" s="373" t="str">
        <f t="shared" si="45"/>
        <v>Click to view Script</v>
      </c>
      <c r="G95" s="1019" t="str" cm="1">
        <f t="array" aca="1" ref="G95" ca="1">IF(E95="","",CONCATENATE(INDIRECT("'"&amp;E95&amp;"'!$c$2"),IF(O95="",""," ("),O95,IF(O95="","",")")))</f>
        <v>ERDA process on receipt of Confirmed Synchronisation (Losing) (1 Day(s), Domestic, Change of Occupancy)</v>
      </c>
      <c r="H95" s="575" t="s">
        <v>280</v>
      </c>
      <c r="I95" s="308">
        <v>1</v>
      </c>
      <c r="J95" s="13"/>
      <c r="K95" s="966"/>
      <c r="L95" s="296" t="s">
        <v>977</v>
      </c>
      <c r="M95" s="988" t="str">
        <f>IF(P95="","",IF(P95=P94,E94,"NA"))</f>
        <v>ET-006-LOSE</v>
      </c>
      <c r="N95" s="469"/>
      <c r="O95" s="313" t="str">
        <f t="shared" si="42"/>
        <v>1 Day(s), Domestic, Change of Occupancy</v>
      </c>
      <c r="P95" s="461" t="str">
        <f t="shared" si="34"/>
        <v>ET-E002-SRS-L1</v>
      </c>
      <c r="Q95" s="9" t="str">
        <f t="shared" si="37"/>
        <v>ET-E002-SRS-L1ET-009-LOSE</v>
      </c>
    </row>
    <row r="96" spans="1:17" ht="24.2" x14ac:dyDescent="0.3">
      <c r="A96" s="311" t="s">
        <v>985</v>
      </c>
      <c r="B96" s="462" t="s">
        <v>819</v>
      </c>
      <c r="C96" s="283" t="s">
        <v>1004</v>
      </c>
      <c r="D96" s="10" t="str">
        <f t="shared" si="33"/>
        <v>ET-E002-012-L1</v>
      </c>
      <c r="E96" s="11" t="s">
        <v>1007</v>
      </c>
      <c r="F96" s="373" t="str">
        <f t="shared" si="45"/>
        <v>Click to view Script</v>
      </c>
      <c r="G96" s="1019" t="str" cm="1">
        <f t="array" aca="1" ref="G96" ca="1">IF(E96="","",CONCATENATE(INDIRECT("'"&amp;E96&amp;"'!$c$2"),IF(O96="",""," ("),O96,IF(O96="","",")")))</f>
        <v>Switch Request Secured InActive - Electricity (Losing) (1 Day(s), Domestic, Change of Occupancy)</v>
      </c>
      <c r="H96" s="575" t="s">
        <v>280</v>
      </c>
      <c r="I96" s="308">
        <v>1</v>
      </c>
      <c r="J96" s="13"/>
      <c r="K96" s="966"/>
      <c r="L96" s="296" t="s">
        <v>977</v>
      </c>
      <c r="M96" s="988" t="str">
        <f>IF(P96="","",IF(P96=P95,E95,"NA"))</f>
        <v>ET-009-LOSE</v>
      </c>
      <c r="N96" s="469"/>
      <c r="O96" s="313" t="str">
        <f t="shared" si="42"/>
        <v>1 Day(s), Domestic, Change of Occupancy</v>
      </c>
      <c r="P96" s="461" t="str">
        <f t="shared" si="34"/>
        <v>ET-E002-SRS-L1</v>
      </c>
      <c r="Q96" s="9" t="str">
        <f t="shared" si="37"/>
        <v>ET-E002-SRS-L1ET-012-LOSE</v>
      </c>
    </row>
    <row r="97" spans="1:17" ht="12.1" x14ac:dyDescent="0.3">
      <c r="A97" s="311" t="s">
        <v>985</v>
      </c>
      <c r="B97" s="462" t="s">
        <v>819</v>
      </c>
      <c r="C97" s="283" t="s">
        <v>1004</v>
      </c>
      <c r="D97" s="10" t="str">
        <f t="shared" si="33"/>
        <v>ET-E002-015-L1</v>
      </c>
      <c r="E97" s="11" t="s">
        <v>1008</v>
      </c>
      <c r="F97" s="373" t="str">
        <f t="shared" si="45"/>
        <v>Click to view Script</v>
      </c>
      <c r="G97" s="1019" t="str" cm="1">
        <f t="array" aca="1" ref="G97" ca="1">IF(E97="","",CONCATENATE(INDIRECT("'"&amp;E97&amp;"'!$c$2"),IF(O97="",""," ("),O97,IF(O97="","",")")))</f>
        <v>Post Switch Execution - Electricity (Losing) (1 Day(s), Domestic, Change of Occupancy)</v>
      </c>
      <c r="H97" s="575" t="s">
        <v>280</v>
      </c>
      <c r="I97" s="308">
        <v>1</v>
      </c>
      <c r="J97" s="13"/>
      <c r="K97" s="966"/>
      <c r="L97" s="296" t="s">
        <v>977</v>
      </c>
      <c r="M97" s="988" t="str">
        <f>IF(P97="","",IF(P97=P96,E96,"NA"))</f>
        <v>ET-012-LOSE</v>
      </c>
      <c r="N97" s="469"/>
      <c r="O97" s="313" t="str">
        <f t="shared" si="42"/>
        <v>1 Day(s), Domestic, Change of Occupancy</v>
      </c>
      <c r="P97" s="461" t="str">
        <f t="shared" si="34"/>
        <v>ET-E002-SRS-L1</v>
      </c>
      <c r="Q97" s="9" t="str">
        <f t="shared" si="37"/>
        <v>ET-E002-SRS-L1ET-015-LOSE</v>
      </c>
    </row>
    <row r="98" spans="1:17" ht="24.2" x14ac:dyDescent="0.3">
      <c r="A98" s="311" t="s">
        <v>985</v>
      </c>
      <c r="B98" s="462" t="s">
        <v>819</v>
      </c>
      <c r="C98" s="283" t="s">
        <v>1009</v>
      </c>
      <c r="D98" s="10" t="str">
        <f t="shared" si="33"/>
        <v>ET-E002-006-L2</v>
      </c>
      <c r="E98" s="11" t="s">
        <v>1005</v>
      </c>
      <c r="F98" s="373" t="str">
        <f t="shared" ref="F98:F101" si="46">IF(D98="","",HYPERLINK("#'"&amp;E98&amp;"'!A1","Click to view Script"))</f>
        <v>Click to view Script</v>
      </c>
      <c r="G98" s="1019" t="str" cm="1">
        <f t="array" aca="1" ref="G98" ca="1">IF(E98="","",CONCATENATE(INDIRECT("'"&amp;E98&amp;"'!$c$2"),IF(O98="",""," ("),O98,IF(O98="","",")")))</f>
        <v>Switch Request Confirmed in CSS - Electricity (Losing) (2 Day(s), Non-Domestic, Change of Occupancy)</v>
      </c>
      <c r="H98" s="575" t="s">
        <v>280</v>
      </c>
      <c r="I98" s="308">
        <v>2</v>
      </c>
      <c r="J98" s="403"/>
      <c r="K98" s="965"/>
      <c r="L98" s="296" t="s">
        <v>982</v>
      </c>
      <c r="M98" s="988" t="str">
        <f t="shared" ref="M98:M102" si="47">IF(P98="","",IF(P98=P97,E97,"NA"))</f>
        <v>NA</v>
      </c>
      <c r="N98" s="469"/>
      <c r="O98" s="313" t="str">
        <f t="shared" ref="O98:O101" si="48">CONCATENATE(IF(J98="","",CONCATENATE($J$1)),IF(K98="","",CONCATENATE(IF(J98="","",", "),$K$1)),IF(I98="","",CONCATENATE(IF(AND(J98="",K98=""),"",", "),I98," ",$I$1)),IF(L98="","",CONCATENATE(IF(AND(J98="",K98="",I98=""),"",", "),L98)))</f>
        <v>2 Day(s), Non-Domestic, Change of Occupancy</v>
      </c>
      <c r="P98" s="461" t="str">
        <f t="shared" si="34"/>
        <v>ET-E002-SRS-L2</v>
      </c>
      <c r="Q98" s="9" t="str">
        <f t="shared" si="37"/>
        <v>ET-E002-SRS-L2ET-006-LOSE</v>
      </c>
    </row>
    <row r="99" spans="1:17" ht="24.2" x14ac:dyDescent="0.3">
      <c r="A99" s="311" t="s">
        <v>985</v>
      </c>
      <c r="B99" s="462" t="s">
        <v>819</v>
      </c>
      <c r="C99" s="283" t="s">
        <v>1009</v>
      </c>
      <c r="D99" s="10" t="str">
        <f t="shared" si="33"/>
        <v>ET-E002-009-L2</v>
      </c>
      <c r="E99" s="826" t="s">
        <v>1006</v>
      </c>
      <c r="F99" s="373" t="str">
        <f t="shared" si="46"/>
        <v>Click to view Script</v>
      </c>
      <c r="G99" s="1019" t="str" cm="1">
        <f t="array" aca="1" ref="G99" ca="1">IF(E99="","",CONCATENATE(INDIRECT("'"&amp;E99&amp;"'!$c$2"),IF(O99="",""," ("),O99,IF(O99="","",")")))</f>
        <v>ERDA process on receipt of Confirmed Synchronisation (Losing) (2 Day(s), Non-Domestic, Change of Occupancy)</v>
      </c>
      <c r="H99" s="575" t="s">
        <v>280</v>
      </c>
      <c r="I99" s="308">
        <v>2</v>
      </c>
      <c r="J99" s="13"/>
      <c r="K99" s="966"/>
      <c r="L99" s="296" t="s">
        <v>982</v>
      </c>
      <c r="M99" s="988" t="str">
        <f>IF(P99="","",IF(P99=P98,E98,"NA"))</f>
        <v>ET-006-LOSE</v>
      </c>
      <c r="N99" s="469"/>
      <c r="O99" s="313" t="str">
        <f t="shared" si="48"/>
        <v>2 Day(s), Non-Domestic, Change of Occupancy</v>
      </c>
      <c r="P99" s="461" t="str">
        <f t="shared" si="34"/>
        <v>ET-E002-SRS-L2</v>
      </c>
      <c r="Q99" s="9" t="str">
        <f t="shared" si="37"/>
        <v>ET-E002-SRS-L2ET-009-LOSE</v>
      </c>
    </row>
    <row r="100" spans="1:17" ht="24.2" x14ac:dyDescent="0.3">
      <c r="A100" s="311" t="s">
        <v>985</v>
      </c>
      <c r="B100" s="462" t="s">
        <v>819</v>
      </c>
      <c r="C100" s="283" t="s">
        <v>1009</v>
      </c>
      <c r="D100" s="10" t="str">
        <f t="shared" si="33"/>
        <v>ET-E002-012-L2</v>
      </c>
      <c r="E100" s="11" t="s">
        <v>1007</v>
      </c>
      <c r="F100" s="373" t="str">
        <f t="shared" si="46"/>
        <v>Click to view Script</v>
      </c>
      <c r="G100" s="1019" t="str" cm="1">
        <f t="array" aca="1" ref="G100" ca="1">IF(E100="","",CONCATENATE(INDIRECT("'"&amp;E100&amp;"'!$c$2"),IF(O100="",""," ("),O100,IF(O100="","",")")))</f>
        <v>Switch Request Secured InActive - Electricity (Losing) (2 Day(s), Non-Domestic, Change of Occupancy)</v>
      </c>
      <c r="H100" s="575" t="s">
        <v>280</v>
      </c>
      <c r="I100" s="308">
        <v>2</v>
      </c>
      <c r="J100" s="13"/>
      <c r="K100" s="966"/>
      <c r="L100" s="296" t="s">
        <v>982</v>
      </c>
      <c r="M100" s="988" t="str">
        <f>IF(P100="","",IF(P100=P99,E99,"NA"))</f>
        <v>ET-009-LOSE</v>
      </c>
      <c r="N100" s="469"/>
      <c r="O100" s="313" t="str">
        <f t="shared" si="48"/>
        <v>2 Day(s), Non-Domestic, Change of Occupancy</v>
      </c>
      <c r="P100" s="461" t="str">
        <f t="shared" si="34"/>
        <v>ET-E002-SRS-L2</v>
      </c>
      <c r="Q100" s="9" t="str">
        <f t="shared" si="37"/>
        <v>ET-E002-SRS-L2ET-012-LOSE</v>
      </c>
    </row>
    <row r="101" spans="1:17" ht="12.1" x14ac:dyDescent="0.3">
      <c r="A101" s="311" t="s">
        <v>985</v>
      </c>
      <c r="B101" s="462" t="s">
        <v>819</v>
      </c>
      <c r="C101" s="283" t="s">
        <v>1009</v>
      </c>
      <c r="D101" s="10" t="str">
        <f t="shared" si="33"/>
        <v>ET-E002-015-L2</v>
      </c>
      <c r="E101" s="11" t="s">
        <v>1008</v>
      </c>
      <c r="F101" s="373" t="str">
        <f t="shared" si="46"/>
        <v>Click to view Script</v>
      </c>
      <c r="G101" s="1019" t="str" cm="1">
        <f t="array" aca="1" ref="G101" ca="1">IF(E101="","",CONCATENATE(INDIRECT("'"&amp;E101&amp;"'!$c$2"),IF(O101="",""," ("),O101,IF(O101="","",")")))</f>
        <v>Post Switch Execution - Electricity (Losing) (2 Day(s), Non-Domestic, Change of Occupancy)</v>
      </c>
      <c r="H101" s="575" t="s">
        <v>280</v>
      </c>
      <c r="I101" s="308">
        <v>2</v>
      </c>
      <c r="J101" s="13"/>
      <c r="K101" s="966"/>
      <c r="L101" s="296" t="s">
        <v>982</v>
      </c>
      <c r="M101" s="988" t="str">
        <f>IF(P101="","",IF(P101=P100,E100,"NA"))</f>
        <v>ET-012-LOSE</v>
      </c>
      <c r="N101" s="469"/>
      <c r="O101" s="313" t="str">
        <f t="shared" si="48"/>
        <v>2 Day(s), Non-Domestic, Change of Occupancy</v>
      </c>
      <c r="P101" s="461" t="str">
        <f t="shared" ref="P101:P132" si="49">IF(C101="","",C101)</f>
        <v>ET-E002-SRS-L2</v>
      </c>
      <c r="Q101" s="9" t="str">
        <f t="shared" si="37"/>
        <v>ET-E002-SRS-L2ET-015-LOSE</v>
      </c>
    </row>
    <row r="102" spans="1:17" ht="12.1" x14ac:dyDescent="0.3">
      <c r="A102" s="311" t="s">
        <v>985</v>
      </c>
      <c r="B102" s="462" t="s">
        <v>819</v>
      </c>
      <c r="C102" s="283" t="s">
        <v>1010</v>
      </c>
      <c r="D102" s="10" t="str">
        <f t="shared" si="33"/>
        <v>ET-E002-006-L3</v>
      </c>
      <c r="E102" s="11" t="s">
        <v>1005</v>
      </c>
      <c r="F102" s="373" t="str">
        <f t="shared" si="45"/>
        <v>Click to view Script</v>
      </c>
      <c r="G102" s="1019" t="str" cm="1">
        <f t="array" aca="1" ref="G102" ca="1">IF(E102="","",CONCATENATE(INDIRECT("'"&amp;E102&amp;"'!$c$2"),IF(O102="",""," ("),O102,IF(O102="","",")")))</f>
        <v>Switch Request Confirmed in CSS - Electricity (Losing) (OFAF, 1 Day(s))</v>
      </c>
      <c r="H102" s="575" t="s">
        <v>280</v>
      </c>
      <c r="I102" s="308">
        <v>1</v>
      </c>
      <c r="J102" s="13" t="s">
        <v>61</v>
      </c>
      <c r="K102" s="966"/>
      <c r="L102" s="296"/>
      <c r="M102" s="988" t="str">
        <f t="shared" si="47"/>
        <v>NA</v>
      </c>
      <c r="N102" s="469"/>
      <c r="O102" s="313" t="str">
        <f t="shared" si="42"/>
        <v>OFAF, 1 Day(s)</v>
      </c>
      <c r="P102" s="461" t="str">
        <f t="shared" si="49"/>
        <v>ET-E002-SRS-L3</v>
      </c>
      <c r="Q102" s="9" t="str">
        <f t="shared" si="37"/>
        <v>ET-E002-SRS-L3ET-006-LOSE</v>
      </c>
    </row>
    <row r="103" spans="1:17" ht="12.1" x14ac:dyDescent="0.3">
      <c r="A103" s="311" t="s">
        <v>985</v>
      </c>
      <c r="B103" s="462" t="s">
        <v>819</v>
      </c>
      <c r="C103" s="283" t="s">
        <v>1010</v>
      </c>
      <c r="D103" s="10" t="str">
        <f t="shared" si="33"/>
        <v>ET-E002-009-L3</v>
      </c>
      <c r="E103" s="826" t="s">
        <v>1006</v>
      </c>
      <c r="F103" s="373" t="str">
        <f t="shared" si="45"/>
        <v>Click to view Script</v>
      </c>
      <c r="G103" s="1019" t="str" cm="1">
        <f t="array" aca="1" ref="G103" ca="1">IF(E103="","",CONCATENATE(INDIRECT("'"&amp;E103&amp;"'!$c$2"),IF(O103="",""," ("),O103,IF(O103="","",")")))</f>
        <v>ERDA process on receipt of Confirmed Synchronisation (Losing) (OFAF, 1 Day(s))</v>
      </c>
      <c r="H103" s="575" t="s">
        <v>280</v>
      </c>
      <c r="I103" s="308">
        <v>1</v>
      </c>
      <c r="J103" s="13" t="s">
        <v>61</v>
      </c>
      <c r="K103" s="966"/>
      <c r="L103" s="296"/>
      <c r="M103" s="988" t="str">
        <f>IF(P103="","",IF(P103=P102,E102,"NA"))</f>
        <v>ET-006-LOSE</v>
      </c>
      <c r="N103" s="469"/>
      <c r="O103" s="313" t="str">
        <f t="shared" si="42"/>
        <v>OFAF, 1 Day(s)</v>
      </c>
      <c r="P103" s="461" t="str">
        <f t="shared" si="49"/>
        <v>ET-E002-SRS-L3</v>
      </c>
      <c r="Q103" s="9" t="str">
        <f t="shared" si="37"/>
        <v>ET-E002-SRS-L3ET-009-LOSE</v>
      </c>
    </row>
    <row r="104" spans="1:17" ht="12.1" x14ac:dyDescent="0.3">
      <c r="A104" s="311" t="s">
        <v>985</v>
      </c>
      <c r="B104" s="462" t="s">
        <v>819</v>
      </c>
      <c r="C104" s="283" t="s">
        <v>1010</v>
      </c>
      <c r="D104" s="10" t="str">
        <f t="shared" si="33"/>
        <v>ET-E002-012-L3</v>
      </c>
      <c r="E104" s="11" t="s">
        <v>1007</v>
      </c>
      <c r="F104" s="373" t="str">
        <f t="shared" si="45"/>
        <v>Click to view Script</v>
      </c>
      <c r="G104" s="1019" t="str" cm="1">
        <f t="array" aca="1" ref="G104" ca="1">IF(E104="","",CONCATENATE(INDIRECT("'"&amp;E104&amp;"'!$c$2"),IF(O104="",""," ("),O104,IF(O104="","",")")))</f>
        <v>Switch Request Secured InActive - Electricity (Losing) (OFAF, 1 Day(s))</v>
      </c>
      <c r="H104" s="575" t="s">
        <v>280</v>
      </c>
      <c r="I104" s="308">
        <v>1</v>
      </c>
      <c r="J104" s="13" t="s">
        <v>61</v>
      </c>
      <c r="K104" s="966"/>
      <c r="L104" s="296"/>
      <c r="M104" s="988" t="str">
        <f>IF(P104="","",IF(P104=P103,E103,"NA"))</f>
        <v>ET-009-LOSE</v>
      </c>
      <c r="N104" s="469"/>
      <c r="O104" s="313" t="str">
        <f t="shared" si="42"/>
        <v>OFAF, 1 Day(s)</v>
      </c>
      <c r="P104" s="461" t="str">
        <f t="shared" si="49"/>
        <v>ET-E002-SRS-L3</v>
      </c>
      <c r="Q104" s="9" t="str">
        <f t="shared" si="37"/>
        <v>ET-E002-SRS-L3ET-012-LOSE</v>
      </c>
    </row>
    <row r="105" spans="1:17" ht="12.1" x14ac:dyDescent="0.3">
      <c r="A105" s="311" t="s">
        <v>985</v>
      </c>
      <c r="B105" s="462" t="s">
        <v>819</v>
      </c>
      <c r="C105" s="283" t="s">
        <v>1010</v>
      </c>
      <c r="D105" s="10" t="str">
        <f t="shared" si="33"/>
        <v>ET-E002-015-L3</v>
      </c>
      <c r="E105" s="11" t="s">
        <v>1008</v>
      </c>
      <c r="F105" s="373" t="str">
        <f t="shared" si="45"/>
        <v>Click to view Script</v>
      </c>
      <c r="G105" s="1019" t="str" cm="1">
        <f t="array" aca="1" ref="G105" ca="1">IF(E105="","",CONCATENATE(INDIRECT("'"&amp;E105&amp;"'!$c$2"),IF(O105="",""," ("),O105,IF(O105="","",")")))</f>
        <v>Post Switch Execution - Electricity (Losing) (OFAF, 1 Day(s))</v>
      </c>
      <c r="H105" s="575" t="s">
        <v>280</v>
      </c>
      <c r="I105" s="308">
        <v>1</v>
      </c>
      <c r="J105" s="13" t="s">
        <v>61</v>
      </c>
      <c r="K105" s="966"/>
      <c r="L105" s="296"/>
      <c r="M105" s="988" t="str">
        <f>IF(P105="","",IF(P105=P104,E104,"NA"))</f>
        <v>ET-012-LOSE</v>
      </c>
      <c r="N105" s="473"/>
      <c r="O105" s="313" t="str">
        <f t="shared" si="42"/>
        <v>OFAF, 1 Day(s)</v>
      </c>
      <c r="P105" s="461" t="str">
        <f t="shared" si="49"/>
        <v>ET-E002-SRS-L3</v>
      </c>
      <c r="Q105" s="9" t="str">
        <f t="shared" si="37"/>
        <v>ET-E002-SRS-L3ET-015-LOSE</v>
      </c>
    </row>
    <row r="106" spans="1:17" ht="12.1" x14ac:dyDescent="0.3">
      <c r="A106" s="311" t="s">
        <v>985</v>
      </c>
      <c r="B106" s="462" t="s">
        <v>819</v>
      </c>
      <c r="C106" s="283" t="s">
        <v>1011</v>
      </c>
      <c r="D106" s="10" t="str">
        <f t="shared" si="33"/>
        <v>ET-E002-006-L4</v>
      </c>
      <c r="E106" s="11" t="s">
        <v>1005</v>
      </c>
      <c r="F106" s="373" t="str">
        <f t="shared" si="45"/>
        <v>Click to view Script</v>
      </c>
      <c r="G106" s="1019" t="str" cm="1">
        <f t="array" aca="1" ref="G106" ca="1">IF(E106="","",CONCATENATE(INDIRECT("'"&amp;E106&amp;"'!$c$2"),IF(O106="",""," ("),O106,IF(O106="","",")")))</f>
        <v>Switch Request Confirmed in CSS - Electricity (Losing) (Related MPAN, 1 Day(s))</v>
      </c>
      <c r="H106" s="575" t="s">
        <v>280</v>
      </c>
      <c r="I106" s="308">
        <v>1</v>
      </c>
      <c r="J106" s="296"/>
      <c r="K106" s="965" t="s">
        <v>61</v>
      </c>
      <c r="L106" s="296"/>
      <c r="M106" s="988" t="str">
        <f t="shared" ref="M106:M110" si="50">IF(P106="","",IF(P106=P105,E105,"NA"))</f>
        <v>NA</v>
      </c>
      <c r="N106" s="473"/>
      <c r="O106" s="313" t="str">
        <f t="shared" si="42"/>
        <v>Related MPAN, 1 Day(s)</v>
      </c>
      <c r="P106" s="461" t="str">
        <f t="shared" si="49"/>
        <v>ET-E002-SRS-L4</v>
      </c>
      <c r="Q106" s="9" t="str">
        <f t="shared" si="37"/>
        <v>ET-E002-SRS-L4ET-006-LOSE</v>
      </c>
    </row>
    <row r="107" spans="1:17" ht="12.1" x14ac:dyDescent="0.3">
      <c r="A107" s="311" t="s">
        <v>985</v>
      </c>
      <c r="B107" s="479" t="s">
        <v>819</v>
      </c>
      <c r="C107" s="283" t="s">
        <v>1011</v>
      </c>
      <c r="D107" s="10" t="str">
        <f t="shared" si="33"/>
        <v>ET-E002-009-L4</v>
      </c>
      <c r="E107" s="826" t="s">
        <v>1006</v>
      </c>
      <c r="F107" s="373" t="str">
        <f t="shared" si="45"/>
        <v>Click to view Script</v>
      </c>
      <c r="G107" s="1019" t="str" cm="1">
        <f t="array" aca="1" ref="G107" ca="1">IF(E107="","",CONCATENATE(INDIRECT("'"&amp;E107&amp;"'!$c$2"),IF(O107="",""," ("),O107,IF(O107="","",")")))</f>
        <v>ERDA process on receipt of Confirmed Synchronisation (Losing) (Related MPAN, 1 Day(s))</v>
      </c>
      <c r="H107" s="575" t="s">
        <v>280</v>
      </c>
      <c r="I107" s="308">
        <v>1</v>
      </c>
      <c r="J107" s="296"/>
      <c r="K107" s="966" t="s">
        <v>61</v>
      </c>
      <c r="L107" s="296"/>
      <c r="M107" s="988" t="str">
        <f>IF(P107="","",IF(P107=P106,E106,"NA"))</f>
        <v>ET-006-LOSE</v>
      </c>
      <c r="N107" s="473"/>
      <c r="O107" s="313" t="str">
        <f t="shared" si="42"/>
        <v>Related MPAN, 1 Day(s)</v>
      </c>
      <c r="P107" s="461" t="str">
        <f t="shared" si="49"/>
        <v>ET-E002-SRS-L4</v>
      </c>
      <c r="Q107" s="9" t="str">
        <f t="shared" si="37"/>
        <v>ET-E002-SRS-L4ET-009-LOSE</v>
      </c>
    </row>
    <row r="108" spans="1:17" ht="12.1" x14ac:dyDescent="0.3">
      <c r="A108" s="311" t="s">
        <v>985</v>
      </c>
      <c r="B108" s="479" t="s">
        <v>819</v>
      </c>
      <c r="C108" s="283" t="s">
        <v>1011</v>
      </c>
      <c r="D108" s="10" t="str">
        <f t="shared" si="33"/>
        <v>ET-E002-012-L4</v>
      </c>
      <c r="E108" s="11" t="s">
        <v>1007</v>
      </c>
      <c r="F108" s="373" t="str">
        <f t="shared" si="45"/>
        <v>Click to view Script</v>
      </c>
      <c r="G108" s="1019" t="str" cm="1">
        <f t="array" aca="1" ref="G108" ca="1">IF(E108="","",CONCATENATE(INDIRECT("'"&amp;E108&amp;"'!$c$2"),IF(O108="",""," ("),O108,IF(O108="","",")")))</f>
        <v>Switch Request Secured InActive - Electricity (Losing) (Related MPAN, 1 Day(s))</v>
      </c>
      <c r="H108" s="575" t="s">
        <v>280</v>
      </c>
      <c r="I108" s="308">
        <v>1</v>
      </c>
      <c r="J108" s="296"/>
      <c r="K108" s="966" t="s">
        <v>61</v>
      </c>
      <c r="L108" s="296"/>
      <c r="M108" s="988" t="str">
        <f>IF(P108="","",IF(P108=P107,E107,"NA"))</f>
        <v>ET-009-LOSE</v>
      </c>
      <c r="N108" s="473"/>
      <c r="O108" s="313" t="str">
        <f t="shared" si="42"/>
        <v>Related MPAN, 1 Day(s)</v>
      </c>
      <c r="P108" s="461" t="str">
        <f t="shared" si="49"/>
        <v>ET-E002-SRS-L4</v>
      </c>
      <c r="Q108" s="9" t="str">
        <f t="shared" si="37"/>
        <v>ET-E002-SRS-L4ET-012-LOSE</v>
      </c>
    </row>
    <row r="109" spans="1:17" ht="12.1" x14ac:dyDescent="0.3">
      <c r="A109" s="311" t="s">
        <v>985</v>
      </c>
      <c r="B109" s="479" t="s">
        <v>819</v>
      </c>
      <c r="C109" s="283" t="s">
        <v>1011</v>
      </c>
      <c r="D109" s="10" t="str">
        <f t="shared" si="33"/>
        <v>ET-E002-015-L4</v>
      </c>
      <c r="E109" s="11" t="s">
        <v>1008</v>
      </c>
      <c r="F109" s="373" t="str">
        <f t="shared" si="45"/>
        <v>Click to view Script</v>
      </c>
      <c r="G109" s="1019" t="str" cm="1">
        <f t="array" aca="1" ref="G109" ca="1">IF(E109="","",CONCATENATE(INDIRECT("'"&amp;E109&amp;"'!$c$2"),IF(O109="",""," ("),O109,IF(O109="","",")")))</f>
        <v>Post Switch Execution - Electricity (Losing) (Related MPAN, 1 Day(s))</v>
      </c>
      <c r="H109" s="575" t="s">
        <v>280</v>
      </c>
      <c r="I109" s="308">
        <v>1</v>
      </c>
      <c r="J109" s="567"/>
      <c r="K109" s="966" t="s">
        <v>61</v>
      </c>
      <c r="L109" s="296"/>
      <c r="M109" s="988" t="str">
        <f>IF(P109="","",IF(P109=P108,E108,"NA"))</f>
        <v>ET-012-LOSE</v>
      </c>
      <c r="N109" s="473"/>
      <c r="O109" s="313" t="str">
        <f t="shared" si="42"/>
        <v>Related MPAN, 1 Day(s)</v>
      </c>
      <c r="P109" s="461" t="str">
        <f t="shared" si="49"/>
        <v>ET-E002-SRS-L4</v>
      </c>
      <c r="Q109" s="9" t="str">
        <f t="shared" si="37"/>
        <v>ET-E002-SRS-L4ET-015-LOSE</v>
      </c>
    </row>
    <row r="110" spans="1:17" ht="24.2" x14ac:dyDescent="0.3">
      <c r="A110" s="311" t="s">
        <v>985</v>
      </c>
      <c r="B110" s="462" t="s">
        <v>819</v>
      </c>
      <c r="C110" s="283" t="s">
        <v>1012</v>
      </c>
      <c r="D110" s="10" t="str">
        <f t="shared" si="33"/>
        <v>ET-E002-006-L5</v>
      </c>
      <c r="E110" s="11" t="s">
        <v>1005</v>
      </c>
      <c r="F110" s="373" t="str">
        <f t="shared" si="45"/>
        <v>Click to view Script</v>
      </c>
      <c r="G110" s="1019" t="str" cm="1">
        <f t="array" aca="1" ref="G110" ca="1">IF(E110="","",CONCATENATE(INDIRECT("'"&amp;E110&amp;"'!$c$2"),IF(O110="",""," ("),O110,IF(O110="","",")")))</f>
        <v>Switch Request Confirmed in CSS - Electricity (Losing) (OFAF, Related MPAN, 1 Day(s), Domestic, Change of Occupancy)</v>
      </c>
      <c r="H110" s="575" t="s">
        <v>280</v>
      </c>
      <c r="I110" s="308">
        <v>1</v>
      </c>
      <c r="J110" s="296" t="s">
        <v>61</v>
      </c>
      <c r="K110" s="966" t="s">
        <v>61</v>
      </c>
      <c r="L110" s="296" t="s">
        <v>977</v>
      </c>
      <c r="M110" s="988" t="str">
        <f t="shared" si="50"/>
        <v>NA</v>
      </c>
      <c r="N110" s="473"/>
      <c r="O110" s="313" t="str">
        <f t="shared" si="42"/>
        <v>OFAF, Related MPAN, 1 Day(s), Domestic, Change of Occupancy</v>
      </c>
      <c r="P110" s="461" t="str">
        <f t="shared" si="49"/>
        <v>ET-E002-SRS-L5</v>
      </c>
      <c r="Q110" s="9" t="str">
        <f t="shared" si="37"/>
        <v>ET-E002-SRS-L5ET-006-LOSE</v>
      </c>
    </row>
    <row r="111" spans="1:17" ht="24.2" x14ac:dyDescent="0.3">
      <c r="A111" s="311" t="s">
        <v>985</v>
      </c>
      <c r="B111" s="479" t="s">
        <v>819</v>
      </c>
      <c r="C111" s="283" t="s">
        <v>1012</v>
      </c>
      <c r="D111" s="10" t="str">
        <f t="shared" si="33"/>
        <v>ET-E002-009-L5</v>
      </c>
      <c r="E111" s="826" t="s">
        <v>1006</v>
      </c>
      <c r="F111" s="373" t="str">
        <f t="shared" si="45"/>
        <v>Click to view Script</v>
      </c>
      <c r="G111" s="1019" t="str" cm="1">
        <f t="array" aca="1" ref="G111" ca="1">IF(E111="","",CONCATENATE(INDIRECT("'"&amp;E111&amp;"'!$c$2"),IF(O111="",""," ("),O111,IF(O111="","",")")))</f>
        <v>ERDA process on receipt of Confirmed Synchronisation (Losing) (OFAF, Related MPAN, 1 Day(s), Domestic, Change of Occupancy)</v>
      </c>
      <c r="H111" s="575" t="s">
        <v>280</v>
      </c>
      <c r="I111" s="308">
        <v>1</v>
      </c>
      <c r="J111" s="296" t="s">
        <v>61</v>
      </c>
      <c r="K111" s="966" t="s">
        <v>61</v>
      </c>
      <c r="L111" s="296" t="s">
        <v>977</v>
      </c>
      <c r="M111" s="988" t="str">
        <f>IF(P111="","",IF(P111=P110,E110,"NA"))</f>
        <v>ET-006-LOSE</v>
      </c>
      <c r="N111" s="473"/>
      <c r="O111" s="313" t="str">
        <f t="shared" si="42"/>
        <v>OFAF, Related MPAN, 1 Day(s), Domestic, Change of Occupancy</v>
      </c>
      <c r="P111" s="461" t="str">
        <f t="shared" si="49"/>
        <v>ET-E002-SRS-L5</v>
      </c>
      <c r="Q111" s="9" t="str">
        <f t="shared" si="37"/>
        <v>ET-E002-SRS-L5ET-009-LOSE</v>
      </c>
    </row>
    <row r="112" spans="1:17" ht="24.2" x14ac:dyDescent="0.3">
      <c r="A112" s="311" t="s">
        <v>985</v>
      </c>
      <c r="B112" s="479" t="s">
        <v>819</v>
      </c>
      <c r="C112" s="283" t="s">
        <v>1012</v>
      </c>
      <c r="D112" s="10" t="str">
        <f t="shared" si="33"/>
        <v>ET-E002-012-L5</v>
      </c>
      <c r="E112" s="11" t="s">
        <v>1007</v>
      </c>
      <c r="F112" s="373" t="str">
        <f t="shared" si="45"/>
        <v>Click to view Script</v>
      </c>
      <c r="G112" s="1019" t="str" cm="1">
        <f t="array" aca="1" ref="G112" ca="1">IF(E112="","",CONCATENATE(INDIRECT("'"&amp;E112&amp;"'!$c$2"),IF(O112="",""," ("),O112,IF(O112="","",")")))</f>
        <v>Switch Request Secured InActive - Electricity (Losing) (OFAF, Related MPAN, 1 Day(s), Domestic, Change of Occupancy)</v>
      </c>
      <c r="H112" s="575" t="s">
        <v>280</v>
      </c>
      <c r="I112" s="308">
        <v>1</v>
      </c>
      <c r="J112" s="296" t="s">
        <v>61</v>
      </c>
      <c r="K112" s="966" t="s">
        <v>61</v>
      </c>
      <c r="L112" s="296" t="s">
        <v>977</v>
      </c>
      <c r="M112" s="988" t="str">
        <f>IF(P112="","",IF(P112=P111,E111,"NA"))</f>
        <v>ET-009-LOSE</v>
      </c>
      <c r="N112" s="473"/>
      <c r="O112" s="313" t="str">
        <f t="shared" si="42"/>
        <v>OFAF, Related MPAN, 1 Day(s), Domestic, Change of Occupancy</v>
      </c>
      <c r="P112" s="461" t="str">
        <f t="shared" si="49"/>
        <v>ET-E002-SRS-L5</v>
      </c>
      <c r="Q112" s="9" t="str">
        <f t="shared" si="37"/>
        <v>ET-E002-SRS-L5ET-012-LOSE</v>
      </c>
    </row>
    <row r="113" spans="1:17" ht="24.2" x14ac:dyDescent="0.3">
      <c r="A113" s="311" t="s">
        <v>985</v>
      </c>
      <c r="B113" s="479" t="s">
        <v>819</v>
      </c>
      <c r="C113" s="283" t="s">
        <v>1012</v>
      </c>
      <c r="D113" s="10" t="str">
        <f t="shared" si="33"/>
        <v>ET-E002-015-L5</v>
      </c>
      <c r="E113" s="11" t="s">
        <v>1008</v>
      </c>
      <c r="F113" s="373" t="str">
        <f t="shared" si="45"/>
        <v>Click to view Script</v>
      </c>
      <c r="G113" s="1019" t="str" cm="1">
        <f t="array" aca="1" ref="G113" ca="1">IF(E113="","",CONCATENATE(INDIRECT("'"&amp;E113&amp;"'!$c$2"),IF(O113="",""," ("),O113,IF(O113="","",")")))</f>
        <v>Post Switch Execution - Electricity (Losing) (OFAF, Related MPAN, 1 Day(s), Domestic, Change of Occupancy)</v>
      </c>
      <c r="H113" s="575" t="s">
        <v>280</v>
      </c>
      <c r="I113" s="308">
        <v>1</v>
      </c>
      <c r="J113" s="296" t="s">
        <v>61</v>
      </c>
      <c r="K113" s="966" t="s">
        <v>61</v>
      </c>
      <c r="L113" s="296" t="s">
        <v>977</v>
      </c>
      <c r="M113" s="988" t="str">
        <f>IF(P113="","",IF(P113=P112,E112,"NA"))</f>
        <v>ET-012-LOSE</v>
      </c>
      <c r="N113" s="473"/>
      <c r="O113" s="313" t="str">
        <f t="shared" si="42"/>
        <v>OFAF, Related MPAN, 1 Day(s), Domestic, Change of Occupancy</v>
      </c>
      <c r="P113" s="461" t="str">
        <f t="shared" si="49"/>
        <v>ET-E002-SRS-L5</v>
      </c>
      <c r="Q113" s="9" t="str">
        <f t="shared" si="37"/>
        <v>ET-E002-SRS-L5ET-015-LOSE</v>
      </c>
    </row>
    <row r="114" spans="1:17" ht="24.2" x14ac:dyDescent="0.3">
      <c r="A114" s="311" t="s">
        <v>985</v>
      </c>
      <c r="B114" s="462" t="s">
        <v>819</v>
      </c>
      <c r="C114" s="283" t="s">
        <v>1013</v>
      </c>
      <c r="D114" s="10" t="str">
        <f t="shared" si="33"/>
        <v>ET-E002-006-L6</v>
      </c>
      <c r="E114" s="11" t="s">
        <v>1005</v>
      </c>
      <c r="F114" s="373" t="str">
        <f t="shared" ref="F114:F117" si="51">IF(D114="","",HYPERLINK("#'"&amp;E114&amp;"'!A1","Click to view Script"))</f>
        <v>Click to view Script</v>
      </c>
      <c r="G114" s="1019" t="str" cm="1">
        <f t="array" aca="1" ref="G114" ca="1">IF(E114="","",CONCATENATE(INDIRECT("'"&amp;E114&amp;"'!$c$2"),IF(O114="",""," ("),O114,IF(O114="","",")")))</f>
        <v>Switch Request Confirmed in CSS - Electricity (Losing) (OFAF, Related MPAN, 2 Day(s), Non-Domestic, Change of Occupancy)</v>
      </c>
      <c r="H114" s="575" t="s">
        <v>280</v>
      </c>
      <c r="I114" s="308">
        <v>2</v>
      </c>
      <c r="J114" s="296" t="s">
        <v>61</v>
      </c>
      <c r="K114" s="966" t="s">
        <v>61</v>
      </c>
      <c r="L114" s="296" t="s">
        <v>982</v>
      </c>
      <c r="M114" s="988" t="str">
        <f t="shared" ref="M114" si="52">IF(P114="","",IF(P114=P113,E113,"NA"))</f>
        <v>NA</v>
      </c>
      <c r="N114" s="473"/>
      <c r="O114" s="313" t="str">
        <f t="shared" ref="O114:O117" si="53">CONCATENATE(IF(J114="","",CONCATENATE($J$1)),IF(K114="","",CONCATENATE(IF(J114="","",", "),$K$1)),IF(I114="","",CONCATENATE(IF(AND(J114="",K114=""),"",", "),I114," ",$I$1)),IF(L114="","",CONCATENATE(IF(AND(J114="",K114="",I114=""),"",", "),L114)))</f>
        <v>OFAF, Related MPAN, 2 Day(s), Non-Domestic, Change of Occupancy</v>
      </c>
      <c r="P114" s="461" t="str">
        <f t="shared" si="49"/>
        <v>ET-E002-SRS-L6</v>
      </c>
      <c r="Q114" s="9" t="str">
        <f t="shared" si="37"/>
        <v>ET-E002-SRS-L6ET-006-LOSE</v>
      </c>
    </row>
    <row r="115" spans="1:17" ht="24.2" x14ac:dyDescent="0.3">
      <c r="A115" s="311" t="s">
        <v>985</v>
      </c>
      <c r="B115" s="479" t="s">
        <v>819</v>
      </c>
      <c r="C115" s="283" t="s">
        <v>1013</v>
      </c>
      <c r="D115" s="10" t="str">
        <f t="shared" si="33"/>
        <v>ET-E002-009-L6</v>
      </c>
      <c r="E115" s="826" t="s">
        <v>1006</v>
      </c>
      <c r="F115" s="373" t="str">
        <f t="shared" si="51"/>
        <v>Click to view Script</v>
      </c>
      <c r="G115" s="1019" t="str" cm="1">
        <f t="array" aca="1" ref="G115" ca="1">IF(E115="","",CONCATENATE(INDIRECT("'"&amp;E115&amp;"'!$c$2"),IF(O115="",""," ("),O115,IF(O115="","",")")))</f>
        <v>ERDA process on receipt of Confirmed Synchronisation (Losing) (OFAF, Related MPAN, 2 Day(s), Non-Domestic, Change of Occupancy)</v>
      </c>
      <c r="H115" s="575" t="s">
        <v>280</v>
      </c>
      <c r="I115" s="308">
        <v>2</v>
      </c>
      <c r="J115" s="296" t="s">
        <v>61</v>
      </c>
      <c r="K115" s="966" t="s">
        <v>61</v>
      </c>
      <c r="L115" s="296" t="s">
        <v>982</v>
      </c>
      <c r="M115" s="988" t="str">
        <f>IF(P115="","",IF(P115=P114,E114,"NA"))</f>
        <v>ET-006-LOSE</v>
      </c>
      <c r="N115" s="473"/>
      <c r="O115" s="313" t="str">
        <f t="shared" si="53"/>
        <v>OFAF, Related MPAN, 2 Day(s), Non-Domestic, Change of Occupancy</v>
      </c>
      <c r="P115" s="461" t="str">
        <f t="shared" si="49"/>
        <v>ET-E002-SRS-L6</v>
      </c>
      <c r="Q115" s="9" t="str">
        <f t="shared" si="37"/>
        <v>ET-E002-SRS-L6ET-009-LOSE</v>
      </c>
    </row>
    <row r="116" spans="1:17" ht="24.2" x14ac:dyDescent="0.3">
      <c r="A116" s="311" t="s">
        <v>985</v>
      </c>
      <c r="B116" s="479" t="s">
        <v>819</v>
      </c>
      <c r="C116" s="283" t="s">
        <v>1013</v>
      </c>
      <c r="D116" s="10" t="str">
        <f t="shared" si="33"/>
        <v>ET-E002-012-L6</v>
      </c>
      <c r="E116" s="11" t="s">
        <v>1007</v>
      </c>
      <c r="F116" s="373" t="str">
        <f t="shared" si="51"/>
        <v>Click to view Script</v>
      </c>
      <c r="G116" s="1019" t="str" cm="1">
        <f t="array" aca="1" ref="G116" ca="1">IF(E116="","",CONCATENATE(INDIRECT("'"&amp;E116&amp;"'!$c$2"),IF(O116="",""," ("),O116,IF(O116="","",")")))</f>
        <v>Switch Request Secured InActive - Electricity (Losing) (OFAF, Related MPAN, 2 Day(s), Non-Domestic, Change of Occupancy)</v>
      </c>
      <c r="H116" s="575" t="s">
        <v>280</v>
      </c>
      <c r="I116" s="308">
        <v>2</v>
      </c>
      <c r="J116" s="296" t="s">
        <v>61</v>
      </c>
      <c r="K116" s="966" t="s">
        <v>61</v>
      </c>
      <c r="L116" s="296" t="s">
        <v>982</v>
      </c>
      <c r="M116" s="988" t="str">
        <f>IF(P116="","",IF(P116=P115,E115,"NA"))</f>
        <v>ET-009-LOSE</v>
      </c>
      <c r="N116" s="473"/>
      <c r="O116" s="313" t="str">
        <f t="shared" si="53"/>
        <v>OFAF, Related MPAN, 2 Day(s), Non-Domestic, Change of Occupancy</v>
      </c>
      <c r="P116" s="461" t="str">
        <f t="shared" si="49"/>
        <v>ET-E002-SRS-L6</v>
      </c>
      <c r="Q116" s="9" t="str">
        <f t="shared" si="37"/>
        <v>ET-E002-SRS-L6ET-012-LOSE</v>
      </c>
    </row>
    <row r="117" spans="1:17" ht="24.8" thickBot="1" x14ac:dyDescent="0.35">
      <c r="A117" s="311" t="s">
        <v>985</v>
      </c>
      <c r="B117" s="479" t="s">
        <v>819</v>
      </c>
      <c r="C117" s="283" t="s">
        <v>1013</v>
      </c>
      <c r="D117" s="10" t="str">
        <f t="shared" si="33"/>
        <v>ET-E002-015-L6</v>
      </c>
      <c r="E117" s="11" t="s">
        <v>1008</v>
      </c>
      <c r="F117" s="373" t="str">
        <f t="shared" si="51"/>
        <v>Click to view Script</v>
      </c>
      <c r="G117" s="1019" t="str" cm="1">
        <f t="array" aca="1" ref="G117" ca="1">IF(E117="","",CONCATENATE(INDIRECT("'"&amp;E117&amp;"'!$c$2"),IF(O117="",""," ("),O117,IF(O117="","",")")))</f>
        <v>Post Switch Execution - Electricity (Losing) (OFAF, Related MPAN, 2 Day(s), Non-Domestic, Change of Occupancy)</v>
      </c>
      <c r="H117" s="575" t="s">
        <v>280</v>
      </c>
      <c r="I117" s="308">
        <v>2</v>
      </c>
      <c r="J117" s="296" t="s">
        <v>61</v>
      </c>
      <c r="K117" s="966" t="s">
        <v>61</v>
      </c>
      <c r="L117" s="296" t="s">
        <v>982</v>
      </c>
      <c r="M117" s="988" t="str">
        <f>IF(P117="","",IF(P117=P116,E116,"NA"))</f>
        <v>ET-012-LOSE</v>
      </c>
      <c r="N117" s="473"/>
      <c r="O117" s="313" t="str">
        <f t="shared" si="53"/>
        <v>OFAF, Related MPAN, 2 Day(s), Non-Domestic, Change of Occupancy</v>
      </c>
      <c r="P117" s="461" t="str">
        <f t="shared" si="49"/>
        <v>ET-E002-SRS-L6</v>
      </c>
      <c r="Q117" s="9" t="str">
        <f t="shared" si="37"/>
        <v>ET-E002-SRS-L6ET-015-LOSE</v>
      </c>
    </row>
    <row r="118" spans="1:17" s="865" customFormat="1" ht="7.5" customHeight="1" thickBot="1" x14ac:dyDescent="0.35">
      <c r="A118" s="866"/>
      <c r="B118" s="866"/>
      <c r="C118" s="967"/>
      <c r="D118" s="993" t="str">
        <f t="shared" si="33"/>
        <v/>
      </c>
      <c r="E118" s="993"/>
      <c r="F118" s="993" t="str">
        <f t="shared" si="45"/>
        <v/>
      </c>
      <c r="G118" s="1020" t="str" cm="1">
        <f t="array" aca="1" ref="G118" ca="1">IF(E118="","",CONCATENATE(INDIRECT("'"&amp;E118&amp;"'!$c$2"),IF(O118="",""," ("),O118,IF(O118="","",")")))</f>
        <v/>
      </c>
      <c r="H118" s="866"/>
      <c r="I118" s="866"/>
      <c r="J118" s="866"/>
      <c r="K118" s="967"/>
      <c r="L118" s="993"/>
      <c r="M118" s="989" t="str">
        <f>IF(P118="","",IF(P118=#REF!,#REF!,"NA"))</f>
        <v/>
      </c>
      <c r="N118" s="867"/>
      <c r="O118" s="1061" t="str">
        <f t="shared" si="42"/>
        <v/>
      </c>
      <c r="P118" s="868" t="str">
        <f t="shared" si="49"/>
        <v/>
      </c>
      <c r="Q118" s="865" t="str">
        <f t="shared" ref="Q118:Q152" si="54">CONCATENATE(P118,E118)</f>
        <v/>
      </c>
    </row>
    <row r="119" spans="1:17" ht="12.1" x14ac:dyDescent="0.3">
      <c r="A119" s="491" t="s">
        <v>974</v>
      </c>
      <c r="B119" s="465" t="s">
        <v>824</v>
      </c>
      <c r="C119" s="971" t="s">
        <v>1014</v>
      </c>
      <c r="D119" s="10" t="str">
        <f t="shared" si="33"/>
        <v>ET-D002-007-G1</v>
      </c>
      <c r="E119" s="11" t="s">
        <v>1015</v>
      </c>
      <c r="F119" s="373" t="str">
        <f t="shared" ref="F119:F126" si="55">IF(D119="","",HYPERLINK("#'"&amp;E119&amp;"'!A1","Click to view Script"))</f>
        <v>Click to view Script</v>
      </c>
      <c r="G119" s="1019" t="str" cm="1">
        <f t="array" aca="1" ref="G119" ca="1">IF(E119="","",CONCATENATE(INDIRECT("'"&amp;E119&amp;"'!$c$2"),IF(O119="",""," ("),O119,IF(O119="","",")")))</f>
        <v>Switch Request Confirmed in CSS - Dual Fuel (Gaining) (OFAF, 1 Day(s))</v>
      </c>
      <c r="H119" s="571" t="s">
        <v>753</v>
      </c>
      <c r="I119" s="308">
        <v>1</v>
      </c>
      <c r="J119" s="309" t="s">
        <v>61</v>
      </c>
      <c r="K119" s="969"/>
      <c r="L119" s="13"/>
      <c r="M119" s="988" t="str">
        <f t="shared" ref="M119" si="56">IF(P119="","",IF(P119=P118,E118,"NA"))</f>
        <v>NA</v>
      </c>
      <c r="N119" s="472"/>
      <c r="O119" s="313" t="str">
        <f t="shared" si="42"/>
        <v>OFAF, 1 Day(s)</v>
      </c>
      <c r="P119" s="461" t="str">
        <f t="shared" si="49"/>
        <v>ET-D002-SRS-G1</v>
      </c>
      <c r="Q119" s="9" t="str">
        <f t="shared" ref="Q119:Q142" si="57">CONCATENATE(P119,E119)</f>
        <v>ET-D002-SRS-G1ET-007-GAIN</v>
      </c>
    </row>
    <row r="120" spans="1:17" ht="12.1" x14ac:dyDescent="0.3">
      <c r="A120" s="491" t="s">
        <v>974</v>
      </c>
      <c r="B120" s="465" t="s">
        <v>824</v>
      </c>
      <c r="C120" s="971" t="s">
        <v>1014</v>
      </c>
      <c r="D120" s="10" t="str">
        <f t="shared" si="33"/>
        <v>ET-D002-010-G1</v>
      </c>
      <c r="E120" s="826" t="s">
        <v>1016</v>
      </c>
      <c r="F120" s="373" t="str">
        <f t="shared" si="55"/>
        <v>Click to view Script</v>
      </c>
      <c r="G120" s="1019" t="str" cm="1">
        <f t="array" aca="1" ref="G120" ca="1">IF(E120="","",CONCATENATE(INDIRECT("'"&amp;E120&amp;"'!$c$2"),IF(O120="",""," ("),O120,IF(O120="","",")")))</f>
        <v>ERDA and GRDA process on receipt of Confirmed Synchronisation (Gaining) (OFAF, 1 Day(s))</v>
      </c>
      <c r="H120" s="572" t="s">
        <v>753</v>
      </c>
      <c r="I120" s="308">
        <v>1</v>
      </c>
      <c r="J120" s="13" t="s">
        <v>61</v>
      </c>
      <c r="K120" s="971"/>
      <c r="L120" s="13"/>
      <c r="M120" s="988" t="str">
        <f t="shared" ref="M120:M126" si="58">IF(P120="","",IF(P120=P119,E119,"NA"))</f>
        <v>ET-007-GAIN</v>
      </c>
      <c r="N120" s="469"/>
      <c r="O120" s="313" t="str">
        <f t="shared" si="42"/>
        <v>OFAF, 1 Day(s)</v>
      </c>
      <c r="P120" s="461" t="str">
        <f t="shared" si="49"/>
        <v>ET-D002-SRS-G1</v>
      </c>
      <c r="Q120" s="9" t="str">
        <f t="shared" si="57"/>
        <v>ET-D002-SRS-G1ET-010-GAIN</v>
      </c>
    </row>
    <row r="121" spans="1:17" ht="12.1" x14ac:dyDescent="0.3">
      <c r="A121" s="491" t="s">
        <v>974</v>
      </c>
      <c r="B121" s="465" t="s">
        <v>824</v>
      </c>
      <c r="C121" s="971" t="s">
        <v>1014</v>
      </c>
      <c r="D121" s="10" t="str">
        <f t="shared" si="33"/>
        <v>ET-D002-013-G1</v>
      </c>
      <c r="E121" s="11" t="s">
        <v>1017</v>
      </c>
      <c r="F121" s="373" t="str">
        <f t="shared" si="55"/>
        <v>Click to view Script</v>
      </c>
      <c r="G121" s="1019" t="str" cm="1">
        <f t="array" aca="1" ref="G121" ca="1">IF(E121="","",CONCATENATE(INDIRECT("'"&amp;E121&amp;"'!$c$2"),IF(O121="",""," ("),O121,IF(O121="","",")")))</f>
        <v>Switch Request Secured Active - Dual Fuel (Gaining) (OFAF, 1 Day(s))</v>
      </c>
      <c r="H121" s="572" t="s">
        <v>753</v>
      </c>
      <c r="I121" s="308">
        <v>1</v>
      </c>
      <c r="J121" s="13" t="s">
        <v>61</v>
      </c>
      <c r="K121" s="971"/>
      <c r="L121" s="13"/>
      <c r="M121" s="988" t="str">
        <f t="shared" si="58"/>
        <v>ET-010-GAIN</v>
      </c>
      <c r="N121" s="469"/>
      <c r="O121" s="313" t="str">
        <f t="shared" si="42"/>
        <v>OFAF, 1 Day(s)</v>
      </c>
      <c r="P121" s="461" t="str">
        <f t="shared" si="49"/>
        <v>ET-D002-SRS-G1</v>
      </c>
      <c r="Q121" s="9" t="str">
        <f t="shared" si="57"/>
        <v>ET-D002-SRS-G1ET-013-GAIN</v>
      </c>
    </row>
    <row r="122" spans="1:17" ht="12.1" x14ac:dyDescent="0.3">
      <c r="A122" s="491" t="s">
        <v>974</v>
      </c>
      <c r="B122" s="465" t="s">
        <v>824</v>
      </c>
      <c r="C122" s="971" t="s">
        <v>1014</v>
      </c>
      <c r="D122" s="10" t="str">
        <f t="shared" si="33"/>
        <v>ET-D002-016-G1</v>
      </c>
      <c r="E122" s="11" t="s">
        <v>1018</v>
      </c>
      <c r="F122" s="373" t="str">
        <f t="shared" si="55"/>
        <v>Click to view Script</v>
      </c>
      <c r="G122" s="1019" t="str" cm="1">
        <f t="array" aca="1" ref="G122" ca="1">IF(E122="","",CONCATENATE(INDIRECT("'"&amp;E122&amp;"'!$c$2"),IF(O122="",""," ("),O122,IF(O122="","",")")))</f>
        <v>Post Switch Execution - Dual Fuel (Gaining) (OFAF, 1 Day(s))</v>
      </c>
      <c r="H122" s="572" t="s">
        <v>753</v>
      </c>
      <c r="I122" s="308">
        <v>1</v>
      </c>
      <c r="J122" s="13" t="s">
        <v>61</v>
      </c>
      <c r="K122" s="971"/>
      <c r="L122" s="13"/>
      <c r="M122" s="988" t="str">
        <f t="shared" si="58"/>
        <v>ET-013-GAIN</v>
      </c>
      <c r="N122" s="469"/>
      <c r="O122" s="313" t="str">
        <f t="shared" si="42"/>
        <v>OFAF, 1 Day(s)</v>
      </c>
      <c r="P122" s="461" t="str">
        <f t="shared" si="49"/>
        <v>ET-D002-SRS-G1</v>
      </c>
      <c r="Q122" s="9" t="str">
        <f t="shared" si="57"/>
        <v>ET-D002-SRS-G1ET-016-GAIN</v>
      </c>
    </row>
    <row r="123" spans="1:17" ht="24.2" x14ac:dyDescent="0.3">
      <c r="A123" s="491" t="s">
        <v>974</v>
      </c>
      <c r="B123" s="465" t="s">
        <v>824</v>
      </c>
      <c r="C123" s="971" t="s">
        <v>1019</v>
      </c>
      <c r="D123" s="10" t="str">
        <f t="shared" si="33"/>
        <v>ET-D002-007-G2</v>
      </c>
      <c r="E123" s="11" t="s">
        <v>1015</v>
      </c>
      <c r="F123" s="373" t="str">
        <f t="shared" si="55"/>
        <v>Click to view Script</v>
      </c>
      <c r="G123" s="1019" t="str" cm="1">
        <f t="array" aca="1" ref="G123" ca="1">IF(E123="","",CONCATENATE(INDIRECT("'"&amp;E123&amp;"'!$c$2"),IF(O123="",""," ("),O123,IF(O123="","",")")))</f>
        <v>Switch Request Confirmed in CSS - Dual Fuel (Gaining) (OFAF, Related MPAN, 1 Day(s), Domestic, Change of Occupancy)</v>
      </c>
      <c r="H123" s="572" t="s">
        <v>753</v>
      </c>
      <c r="I123" s="308">
        <v>1</v>
      </c>
      <c r="J123" s="309" t="s">
        <v>61</v>
      </c>
      <c r="K123" s="969" t="s">
        <v>61</v>
      </c>
      <c r="L123" s="296" t="s">
        <v>977</v>
      </c>
      <c r="M123" s="988" t="str">
        <f t="shared" si="58"/>
        <v>NA</v>
      </c>
      <c r="N123" s="469"/>
      <c r="O123" s="313" t="str">
        <f t="shared" si="42"/>
        <v>OFAF, Related MPAN, 1 Day(s), Domestic, Change of Occupancy</v>
      </c>
      <c r="P123" s="461" t="str">
        <f t="shared" si="49"/>
        <v>ET-D002-SRS-G2</v>
      </c>
      <c r="Q123" s="9" t="str">
        <f t="shared" si="57"/>
        <v>ET-D002-SRS-G2ET-007-GAIN</v>
      </c>
    </row>
    <row r="124" spans="1:17" ht="24.2" x14ac:dyDescent="0.3">
      <c r="A124" s="491" t="s">
        <v>974</v>
      </c>
      <c r="B124" s="465" t="s">
        <v>824</v>
      </c>
      <c r="C124" s="971" t="s">
        <v>1019</v>
      </c>
      <c r="D124" s="10" t="str">
        <f t="shared" si="33"/>
        <v>ET-D002-010-G2</v>
      </c>
      <c r="E124" s="826" t="s">
        <v>1016</v>
      </c>
      <c r="F124" s="373" t="str">
        <f t="shared" si="55"/>
        <v>Click to view Script</v>
      </c>
      <c r="G124" s="1019" t="str" cm="1">
        <f t="array" aca="1" ref="G124" ca="1">IF(E124="","",CONCATENATE(INDIRECT("'"&amp;E124&amp;"'!$c$2"),IF(O124="",""," ("),O124,IF(O124="","",")")))</f>
        <v>ERDA and GRDA process on receipt of Confirmed Synchronisation (Gaining) (OFAF, Related MPAN, 1 Day(s), Domestic, Change of Occupancy)</v>
      </c>
      <c r="H124" s="572" t="s">
        <v>753</v>
      </c>
      <c r="I124" s="308">
        <v>1</v>
      </c>
      <c r="J124" s="13" t="s">
        <v>61</v>
      </c>
      <c r="K124" s="971" t="s">
        <v>61</v>
      </c>
      <c r="L124" s="296" t="s">
        <v>977</v>
      </c>
      <c r="M124" s="988" t="str">
        <f t="shared" si="58"/>
        <v>ET-007-GAIN</v>
      </c>
      <c r="N124" s="469"/>
      <c r="O124" s="313" t="str">
        <f t="shared" si="42"/>
        <v>OFAF, Related MPAN, 1 Day(s), Domestic, Change of Occupancy</v>
      </c>
      <c r="P124" s="461" t="str">
        <f t="shared" si="49"/>
        <v>ET-D002-SRS-G2</v>
      </c>
      <c r="Q124" s="9" t="str">
        <f t="shared" si="57"/>
        <v>ET-D002-SRS-G2ET-010-GAIN</v>
      </c>
    </row>
    <row r="125" spans="1:17" ht="24.2" x14ac:dyDescent="0.3">
      <c r="A125" s="491" t="s">
        <v>974</v>
      </c>
      <c r="B125" s="465" t="s">
        <v>824</v>
      </c>
      <c r="C125" s="971" t="s">
        <v>1019</v>
      </c>
      <c r="D125" s="10" t="str">
        <f t="shared" si="33"/>
        <v>ET-D002-013-G2</v>
      </c>
      <c r="E125" s="11" t="s">
        <v>1017</v>
      </c>
      <c r="F125" s="373" t="str">
        <f t="shared" si="55"/>
        <v>Click to view Script</v>
      </c>
      <c r="G125" s="1019" t="str" cm="1">
        <f t="array" aca="1" ref="G125" ca="1">IF(E125="","",CONCATENATE(INDIRECT("'"&amp;E125&amp;"'!$c$2"),IF(O125="",""," ("),O125,IF(O125="","",")")))</f>
        <v>Switch Request Secured Active - Dual Fuel (Gaining) (OFAF, Related MPAN, 1 Day(s), Domestic, Change of Occupancy)</v>
      </c>
      <c r="H125" s="572" t="s">
        <v>753</v>
      </c>
      <c r="I125" s="308">
        <v>1</v>
      </c>
      <c r="J125" s="13" t="s">
        <v>61</v>
      </c>
      <c r="K125" s="971" t="s">
        <v>61</v>
      </c>
      <c r="L125" s="296" t="s">
        <v>977</v>
      </c>
      <c r="M125" s="988" t="str">
        <f t="shared" si="58"/>
        <v>ET-010-GAIN</v>
      </c>
      <c r="N125" s="469"/>
      <c r="O125" s="313" t="str">
        <f t="shared" si="42"/>
        <v>OFAF, Related MPAN, 1 Day(s), Domestic, Change of Occupancy</v>
      </c>
      <c r="P125" s="461" t="str">
        <f t="shared" si="49"/>
        <v>ET-D002-SRS-G2</v>
      </c>
      <c r="Q125" s="9" t="str">
        <f t="shared" si="57"/>
        <v>ET-D002-SRS-G2ET-013-GAIN</v>
      </c>
    </row>
    <row r="126" spans="1:17" ht="24.8" customHeight="1" x14ac:dyDescent="0.3">
      <c r="A126" s="491" t="s">
        <v>974</v>
      </c>
      <c r="B126" s="465" t="s">
        <v>824</v>
      </c>
      <c r="C126" s="971" t="s">
        <v>1019</v>
      </c>
      <c r="D126" s="10" t="str">
        <f t="shared" si="33"/>
        <v>ET-D002-016-G2</v>
      </c>
      <c r="E126" s="11" t="s">
        <v>1018</v>
      </c>
      <c r="F126" s="373" t="str">
        <f t="shared" si="55"/>
        <v>Click to view Script</v>
      </c>
      <c r="G126" s="1019" t="str" cm="1">
        <f t="array" aca="1" ref="G126" ca="1">IF(E126="","",CONCATENATE(INDIRECT("'"&amp;E126&amp;"'!$c$2"),IF(O126="",""," ("),O126,IF(O126="","",")")))</f>
        <v>Post Switch Execution - Dual Fuel (Gaining) (OFAF, Related MPAN, 1 Day(s), Domestic, Change of Occupancy)</v>
      </c>
      <c r="H126" s="572" t="s">
        <v>753</v>
      </c>
      <c r="I126" s="308">
        <v>1</v>
      </c>
      <c r="J126" s="13" t="s">
        <v>61</v>
      </c>
      <c r="K126" s="971" t="s">
        <v>61</v>
      </c>
      <c r="L126" s="296" t="s">
        <v>977</v>
      </c>
      <c r="M126" s="988" t="str">
        <f t="shared" si="58"/>
        <v>ET-013-GAIN</v>
      </c>
      <c r="N126" s="469"/>
      <c r="O126" s="313" t="str">
        <f t="shared" si="42"/>
        <v>OFAF, Related MPAN, 1 Day(s), Domestic, Change of Occupancy</v>
      </c>
      <c r="P126" s="461" t="str">
        <f t="shared" si="49"/>
        <v>ET-D002-SRS-G2</v>
      </c>
      <c r="Q126" s="9" t="str">
        <f t="shared" si="57"/>
        <v>ET-D002-SRS-G2ET-016-GAIN</v>
      </c>
    </row>
    <row r="127" spans="1:17" ht="24.2" x14ac:dyDescent="0.3">
      <c r="A127" s="491" t="s">
        <v>974</v>
      </c>
      <c r="B127" s="465" t="s">
        <v>824</v>
      </c>
      <c r="C127" s="971" t="s">
        <v>1020</v>
      </c>
      <c r="D127" s="10" t="str">
        <f t="shared" si="33"/>
        <v>ET-D002-007-G3</v>
      </c>
      <c r="E127" s="11" t="s">
        <v>1015</v>
      </c>
      <c r="F127" s="373" t="str">
        <f t="shared" ref="F127:F130" si="59">IF(D127="","",HYPERLINK("#'"&amp;E127&amp;"'!A1","Click to view Script"))</f>
        <v>Click to view Script</v>
      </c>
      <c r="G127" s="1019" t="str" cm="1">
        <f t="array" aca="1" ref="G127" ca="1">IF(E127="","",CONCATENATE(INDIRECT("'"&amp;E127&amp;"'!$c$2"),IF(O127="",""," ("),O127,IF(O127="","",")")))</f>
        <v>Switch Request Confirmed in CSS - Dual Fuel (Gaining) (OFAF, Related MPAN, 2 Day(s), Non-Domestic, Change of Occupancy)</v>
      </c>
      <c r="H127" s="572" t="s">
        <v>753</v>
      </c>
      <c r="I127" s="308">
        <v>2</v>
      </c>
      <c r="J127" s="309" t="s">
        <v>61</v>
      </c>
      <c r="K127" s="969" t="s">
        <v>61</v>
      </c>
      <c r="L127" s="296" t="s">
        <v>982</v>
      </c>
      <c r="M127" s="988" t="str">
        <f t="shared" ref="M127" si="60">IF(P127="","",IF(P127=P126,E126,"NA"))</f>
        <v>NA</v>
      </c>
      <c r="N127" s="469"/>
      <c r="O127" s="313" t="str">
        <f t="shared" ref="O127:O130" si="61">CONCATENATE(IF(J127="","",CONCATENATE($J$1)),IF(K127="","",CONCATENATE(IF(J127="","",", "),$K$1)),IF(I127="","",CONCATENATE(IF(AND(J127="",K127=""),"",", "),I127," ",$I$1)),IF(L127="","",CONCATENATE(IF(AND(J127="",K127="",I127=""),"",", "),L127)))</f>
        <v>OFAF, Related MPAN, 2 Day(s), Non-Domestic, Change of Occupancy</v>
      </c>
      <c r="P127" s="461" t="str">
        <f t="shared" si="49"/>
        <v>ET-D002-SRS-G3</v>
      </c>
      <c r="Q127" s="9" t="str">
        <f t="shared" si="57"/>
        <v>ET-D002-SRS-G3ET-007-GAIN</v>
      </c>
    </row>
    <row r="128" spans="1:17" ht="24.2" x14ac:dyDescent="0.3">
      <c r="A128" s="491" t="s">
        <v>974</v>
      </c>
      <c r="B128" s="465" t="s">
        <v>824</v>
      </c>
      <c r="C128" s="971" t="s">
        <v>1020</v>
      </c>
      <c r="D128" s="10" t="str">
        <f t="shared" si="33"/>
        <v>ET-D002-010-G3</v>
      </c>
      <c r="E128" s="826" t="s">
        <v>1016</v>
      </c>
      <c r="F128" s="373" t="str">
        <f t="shared" si="59"/>
        <v>Click to view Script</v>
      </c>
      <c r="G128" s="1019" t="str" cm="1">
        <f t="array" aca="1" ref="G128" ca="1">IF(E128="","",CONCATENATE(INDIRECT("'"&amp;E128&amp;"'!$c$2"),IF(O128="",""," ("),O128,IF(O128="","",")")))</f>
        <v>ERDA and GRDA process on receipt of Confirmed Synchronisation (Gaining) (OFAF, Related MPAN, 2 Day(s), Non-Domestic, Change of Occupancy)</v>
      </c>
      <c r="H128" s="572" t="s">
        <v>753</v>
      </c>
      <c r="I128" s="308">
        <v>2</v>
      </c>
      <c r="J128" s="13" t="s">
        <v>61</v>
      </c>
      <c r="K128" s="971" t="s">
        <v>61</v>
      </c>
      <c r="L128" s="296" t="s">
        <v>982</v>
      </c>
      <c r="M128" s="988" t="str">
        <f t="shared" ref="M128:M134" si="62">IF(P128="","",IF(P128=P127,E127,"NA"))</f>
        <v>ET-007-GAIN</v>
      </c>
      <c r="N128" s="469"/>
      <c r="O128" s="313" t="str">
        <f t="shared" si="61"/>
        <v>OFAF, Related MPAN, 2 Day(s), Non-Domestic, Change of Occupancy</v>
      </c>
      <c r="P128" s="461" t="str">
        <f t="shared" si="49"/>
        <v>ET-D002-SRS-G3</v>
      </c>
      <c r="Q128" s="9" t="str">
        <f t="shared" si="57"/>
        <v>ET-D002-SRS-G3ET-010-GAIN</v>
      </c>
    </row>
    <row r="129" spans="1:17" ht="24.2" x14ac:dyDescent="0.3">
      <c r="A129" s="491" t="s">
        <v>974</v>
      </c>
      <c r="B129" s="465" t="s">
        <v>824</v>
      </c>
      <c r="C129" s="971" t="s">
        <v>1020</v>
      </c>
      <c r="D129" s="10" t="str">
        <f t="shared" si="33"/>
        <v>ET-D002-013-G3</v>
      </c>
      <c r="E129" s="11" t="s">
        <v>1017</v>
      </c>
      <c r="F129" s="373" t="str">
        <f t="shared" si="59"/>
        <v>Click to view Script</v>
      </c>
      <c r="G129" s="1019" t="str" cm="1">
        <f t="array" aca="1" ref="G129" ca="1">IF(E129="","",CONCATENATE(INDIRECT("'"&amp;E129&amp;"'!$c$2"),IF(O129="",""," ("),O129,IF(O129="","",")")))</f>
        <v>Switch Request Secured Active - Dual Fuel (Gaining) (OFAF, Related MPAN, 2 Day(s), Non-Domestic, Change of Occupancy)</v>
      </c>
      <c r="H129" s="572" t="s">
        <v>753</v>
      </c>
      <c r="I129" s="308">
        <v>2</v>
      </c>
      <c r="J129" s="13" t="s">
        <v>61</v>
      </c>
      <c r="K129" s="971" t="s">
        <v>61</v>
      </c>
      <c r="L129" s="296" t="s">
        <v>982</v>
      </c>
      <c r="M129" s="988" t="str">
        <f t="shared" si="62"/>
        <v>ET-010-GAIN</v>
      </c>
      <c r="N129" s="469"/>
      <c r="O129" s="313" t="str">
        <f t="shared" si="61"/>
        <v>OFAF, Related MPAN, 2 Day(s), Non-Domestic, Change of Occupancy</v>
      </c>
      <c r="P129" s="461" t="str">
        <f t="shared" si="49"/>
        <v>ET-D002-SRS-G3</v>
      </c>
      <c r="Q129" s="9" t="str">
        <f t="shared" si="57"/>
        <v>ET-D002-SRS-G3ET-013-GAIN</v>
      </c>
    </row>
    <row r="130" spans="1:17" ht="24.8" customHeight="1" x14ac:dyDescent="0.3">
      <c r="A130" s="491" t="s">
        <v>974</v>
      </c>
      <c r="B130" s="465" t="s">
        <v>824</v>
      </c>
      <c r="C130" s="971" t="s">
        <v>1020</v>
      </c>
      <c r="D130" s="10" t="str">
        <f t="shared" ref="D130:D193" si="63">IF(B130="","",CONCATENATE(B130,MID(E130,3,4),RIGHT(C130,LEN(C130)-FIND("-",C130,11)+1)))</f>
        <v>ET-D002-016-G3</v>
      </c>
      <c r="E130" s="11" t="s">
        <v>1018</v>
      </c>
      <c r="F130" s="373" t="str">
        <f t="shared" si="59"/>
        <v>Click to view Script</v>
      </c>
      <c r="G130" s="1019" t="str" cm="1">
        <f t="array" aca="1" ref="G130" ca="1">IF(E130="","",CONCATENATE(INDIRECT("'"&amp;E130&amp;"'!$c$2"),IF(O130="",""," ("),O130,IF(O130="","",")")))</f>
        <v>Post Switch Execution - Dual Fuel (Gaining) (OFAF, Related MPAN, 2 Day(s), Non-Domestic, Change of Occupancy)</v>
      </c>
      <c r="H130" s="572" t="s">
        <v>753</v>
      </c>
      <c r="I130" s="308">
        <v>2</v>
      </c>
      <c r="J130" s="13" t="s">
        <v>61</v>
      </c>
      <c r="K130" s="971" t="s">
        <v>61</v>
      </c>
      <c r="L130" s="296" t="s">
        <v>982</v>
      </c>
      <c r="M130" s="988" t="str">
        <f t="shared" si="62"/>
        <v>ET-013-GAIN</v>
      </c>
      <c r="N130" s="469"/>
      <c r="O130" s="313" t="str">
        <f t="shared" si="61"/>
        <v>OFAF, Related MPAN, 2 Day(s), Non-Domestic, Change of Occupancy</v>
      </c>
      <c r="P130" s="461" t="str">
        <f t="shared" si="49"/>
        <v>ET-D002-SRS-G3</v>
      </c>
      <c r="Q130" s="9" t="str">
        <f t="shared" si="57"/>
        <v>ET-D002-SRS-G3ET-016-GAIN</v>
      </c>
    </row>
    <row r="131" spans="1:17" ht="12.1" x14ac:dyDescent="0.3">
      <c r="A131" s="307" t="s">
        <v>985</v>
      </c>
      <c r="B131" s="466" t="s">
        <v>824</v>
      </c>
      <c r="C131" s="971" t="s">
        <v>1021</v>
      </c>
      <c r="D131" s="10" t="str">
        <f t="shared" si="63"/>
        <v>ET-D002-007-L1</v>
      </c>
      <c r="E131" s="11" t="s">
        <v>1022</v>
      </c>
      <c r="F131" s="373" t="str">
        <f t="shared" ref="F131:F143" si="64">IF(D131="","",HYPERLINK("#'"&amp;E131&amp;"'!A1","Click to view Script"))</f>
        <v>Click to view Script</v>
      </c>
      <c r="G131" s="1019" t="str" cm="1">
        <f t="array" aca="1" ref="G131" ca="1">IF(E131="","",CONCATENATE(INDIRECT("'"&amp;E131&amp;"'!$c$2"),IF(O131="",""," ("),O131,IF(O131="","",")")))</f>
        <v>Switch Request Confirmed in CSS - Dual Fuel (Losing) (OFAF, 1 Day(s))</v>
      </c>
      <c r="H131" s="572" t="s">
        <v>753</v>
      </c>
      <c r="I131" s="308">
        <v>1</v>
      </c>
      <c r="J131" s="309" t="s">
        <v>61</v>
      </c>
      <c r="K131" s="969"/>
      <c r="L131" s="13"/>
      <c r="M131" s="988" t="str">
        <f t="shared" si="62"/>
        <v>NA</v>
      </c>
      <c r="N131" s="469"/>
      <c r="O131" s="313" t="str">
        <f t="shared" si="42"/>
        <v>OFAF, 1 Day(s)</v>
      </c>
      <c r="P131" s="461" t="str">
        <f t="shared" si="49"/>
        <v>ET-D002-SRS-L1</v>
      </c>
      <c r="Q131" s="9" t="str">
        <f t="shared" si="57"/>
        <v>ET-D002-SRS-L1ET-007-LOSE</v>
      </c>
    </row>
    <row r="132" spans="1:17" ht="12.1" x14ac:dyDescent="0.3">
      <c r="A132" s="307" t="s">
        <v>985</v>
      </c>
      <c r="B132" s="465" t="s">
        <v>824</v>
      </c>
      <c r="C132" s="971" t="s">
        <v>1021</v>
      </c>
      <c r="D132" s="10" t="str">
        <f t="shared" si="63"/>
        <v>ET-D002-010-L1</v>
      </c>
      <c r="E132" s="826" t="s">
        <v>1023</v>
      </c>
      <c r="F132" s="373" t="str">
        <f t="shared" si="64"/>
        <v>Click to view Script</v>
      </c>
      <c r="G132" s="1019" t="str" cm="1">
        <f t="array" aca="1" ref="G132" ca="1">IF(E132="","",CONCATENATE(INDIRECT("'"&amp;E132&amp;"'!$c$2"),IF(O132="",""," ("),O132,IF(O132="","",")")))</f>
        <v>ERDA and GRDA process on receipt of Confirmed Synchronisation (losing) (OFAF, 1 Day(s))</v>
      </c>
      <c r="H132" s="572" t="s">
        <v>753</v>
      </c>
      <c r="I132" s="308">
        <v>1</v>
      </c>
      <c r="J132" s="13" t="s">
        <v>61</v>
      </c>
      <c r="K132" s="971"/>
      <c r="L132" s="13"/>
      <c r="M132" s="988" t="str">
        <f t="shared" si="62"/>
        <v>ET-007-LOSE</v>
      </c>
      <c r="N132" s="469"/>
      <c r="O132" s="313" t="str">
        <f t="shared" si="42"/>
        <v>OFAF, 1 Day(s)</v>
      </c>
      <c r="P132" s="461" t="str">
        <f t="shared" si="49"/>
        <v>ET-D002-SRS-L1</v>
      </c>
      <c r="Q132" s="9" t="str">
        <f t="shared" si="57"/>
        <v>ET-D002-SRS-L1ET-010-LOSE</v>
      </c>
    </row>
    <row r="133" spans="1:17" ht="12.1" x14ac:dyDescent="0.3">
      <c r="A133" s="307" t="s">
        <v>985</v>
      </c>
      <c r="B133" s="465" t="s">
        <v>824</v>
      </c>
      <c r="C133" s="971" t="s">
        <v>1021</v>
      </c>
      <c r="D133" s="10" t="str">
        <f t="shared" si="63"/>
        <v>ET-D002-013-L1</v>
      </c>
      <c r="E133" s="11" t="s">
        <v>1024</v>
      </c>
      <c r="F133" s="373" t="str">
        <f t="shared" si="64"/>
        <v>Click to view Script</v>
      </c>
      <c r="G133" s="1019" t="str" cm="1">
        <f t="array" aca="1" ref="G133" ca="1">IF(E133="","",CONCATENATE(INDIRECT("'"&amp;E133&amp;"'!$c$2"),IF(O133="",""," ("),O133,IF(O133="","",")")))</f>
        <v>Switch Request Secured InActive - Dual Fuel (Losing) (OFAF, 1 Day(s))</v>
      </c>
      <c r="H133" s="572" t="s">
        <v>753</v>
      </c>
      <c r="I133" s="308">
        <v>1</v>
      </c>
      <c r="J133" s="13" t="s">
        <v>61</v>
      </c>
      <c r="K133" s="971"/>
      <c r="L133" s="13"/>
      <c r="M133" s="988" t="str">
        <f t="shared" si="62"/>
        <v>ET-010-LOSE</v>
      </c>
      <c r="N133" s="469"/>
      <c r="O133" s="313" t="str">
        <f t="shared" si="42"/>
        <v>OFAF, 1 Day(s)</v>
      </c>
      <c r="P133" s="461" t="str">
        <f t="shared" ref="P133:P168" si="65">IF(C133="","",C133)</f>
        <v>ET-D002-SRS-L1</v>
      </c>
      <c r="Q133" s="9" t="str">
        <f t="shared" si="57"/>
        <v>ET-D002-SRS-L1ET-013-LOSE</v>
      </c>
    </row>
    <row r="134" spans="1:17" ht="12.1" x14ac:dyDescent="0.3">
      <c r="A134" s="307" t="s">
        <v>985</v>
      </c>
      <c r="B134" s="465" t="s">
        <v>824</v>
      </c>
      <c r="C134" s="971" t="s">
        <v>1021</v>
      </c>
      <c r="D134" s="10" t="str">
        <f t="shared" si="63"/>
        <v>ET-D002-016-L1</v>
      </c>
      <c r="E134" s="11" t="s">
        <v>1025</v>
      </c>
      <c r="F134" s="373" t="str">
        <f t="shared" si="64"/>
        <v>Click to view Script</v>
      </c>
      <c r="G134" s="1019" t="str" cm="1">
        <f t="array" aca="1" ref="G134" ca="1">IF(E134="","",CONCATENATE(INDIRECT("'"&amp;E134&amp;"'!$c$2"),IF(O134="",""," ("),O134,IF(O134="","",")")))</f>
        <v>Post Switch Execution - Dual Fuel (Losing) (OFAF, 1 Day(s))</v>
      </c>
      <c r="H134" s="572" t="s">
        <v>753</v>
      </c>
      <c r="I134" s="308">
        <v>1</v>
      </c>
      <c r="J134" s="13" t="s">
        <v>61</v>
      </c>
      <c r="K134" s="971"/>
      <c r="L134" s="13"/>
      <c r="M134" s="988" t="str">
        <f t="shared" si="62"/>
        <v>ET-013-LOSE</v>
      </c>
      <c r="N134" s="469"/>
      <c r="O134" s="313" t="str">
        <f t="shared" si="42"/>
        <v>OFAF, 1 Day(s)</v>
      </c>
      <c r="P134" s="461" t="str">
        <f t="shared" si="65"/>
        <v>ET-D002-SRS-L1</v>
      </c>
      <c r="Q134" s="9" t="str">
        <f t="shared" si="57"/>
        <v>ET-D002-SRS-L1ET-016-LOSE</v>
      </c>
    </row>
    <row r="135" spans="1:17" ht="24.2" x14ac:dyDescent="0.3">
      <c r="A135" s="307" t="s">
        <v>985</v>
      </c>
      <c r="B135" s="465" t="s">
        <v>824</v>
      </c>
      <c r="C135" s="971" t="s">
        <v>1026</v>
      </c>
      <c r="D135" s="10" t="str">
        <f t="shared" si="63"/>
        <v>ET-D002-007-L2</v>
      </c>
      <c r="E135" s="11" t="s">
        <v>1022</v>
      </c>
      <c r="F135" s="373" t="str">
        <f t="shared" si="64"/>
        <v>Click to view Script</v>
      </c>
      <c r="G135" s="1019" t="str" cm="1">
        <f t="array" aca="1" ref="G135" ca="1">IF(E135="","",CONCATENATE(INDIRECT("'"&amp;E135&amp;"'!$c$2"),IF(O135="",""," ("),O135,IF(O135="","",")")))</f>
        <v>Switch Request Confirmed in CSS - Dual Fuel (Losing) (OFAF, Related MPAN, 1 Day(s), Domestic, Change of Occupancy)</v>
      </c>
      <c r="H135" s="572" t="s">
        <v>753</v>
      </c>
      <c r="I135" s="308">
        <v>1</v>
      </c>
      <c r="J135" s="13" t="s">
        <v>61</v>
      </c>
      <c r="K135" s="971" t="s">
        <v>61</v>
      </c>
      <c r="L135" s="296" t="s">
        <v>977</v>
      </c>
      <c r="M135" s="988" t="str">
        <f t="shared" ref="M135" si="66">IF(P135="","",IF(P135=P134,E134,"NA"))</f>
        <v>NA</v>
      </c>
      <c r="N135" s="469"/>
      <c r="O135" s="313" t="str">
        <f t="shared" si="42"/>
        <v>OFAF, Related MPAN, 1 Day(s), Domestic, Change of Occupancy</v>
      </c>
      <c r="P135" s="461" t="str">
        <f t="shared" si="65"/>
        <v>ET-D002-SRS-L2</v>
      </c>
      <c r="Q135" s="9" t="str">
        <f t="shared" si="57"/>
        <v>ET-D002-SRS-L2ET-007-LOSE</v>
      </c>
    </row>
    <row r="136" spans="1:17" ht="24.2" x14ac:dyDescent="0.3">
      <c r="A136" s="307" t="s">
        <v>985</v>
      </c>
      <c r="B136" s="465" t="s">
        <v>824</v>
      </c>
      <c r="C136" s="971" t="s">
        <v>1026</v>
      </c>
      <c r="D136" s="10" t="str">
        <f t="shared" si="63"/>
        <v>ET-D002-010-L2</v>
      </c>
      <c r="E136" s="826" t="s">
        <v>1023</v>
      </c>
      <c r="F136" s="373" t="str">
        <f t="shared" si="64"/>
        <v>Click to view Script</v>
      </c>
      <c r="G136" s="1019" t="str" cm="1">
        <f t="array" aca="1" ref="G136" ca="1">IF(E136="","",CONCATENATE(INDIRECT("'"&amp;E136&amp;"'!$c$2"),IF(O136="",""," ("),O136,IF(O136="","",")")))</f>
        <v>ERDA and GRDA process on receipt of Confirmed Synchronisation (losing) (OFAF, Related MPAN, 1 Day(s), Domestic, Change of Occupancy)</v>
      </c>
      <c r="H136" s="572" t="s">
        <v>753</v>
      </c>
      <c r="I136" s="308">
        <v>1</v>
      </c>
      <c r="J136" s="13" t="s">
        <v>61</v>
      </c>
      <c r="K136" s="971" t="s">
        <v>61</v>
      </c>
      <c r="L136" s="296" t="s">
        <v>977</v>
      </c>
      <c r="M136" s="988" t="str">
        <f>IF(P136="","",IF(P136=P135,E135,"NA"))</f>
        <v>ET-007-LOSE</v>
      </c>
      <c r="N136" s="469"/>
      <c r="O136" s="313" t="str">
        <f t="shared" si="42"/>
        <v>OFAF, Related MPAN, 1 Day(s), Domestic, Change of Occupancy</v>
      </c>
      <c r="P136" s="461" t="str">
        <f t="shared" si="65"/>
        <v>ET-D002-SRS-L2</v>
      </c>
      <c r="Q136" s="9" t="str">
        <f t="shared" si="57"/>
        <v>ET-D002-SRS-L2ET-010-LOSE</v>
      </c>
    </row>
    <row r="137" spans="1:17" ht="24.2" x14ac:dyDescent="0.3">
      <c r="A137" s="307" t="s">
        <v>985</v>
      </c>
      <c r="B137" s="465" t="s">
        <v>824</v>
      </c>
      <c r="C137" s="971" t="s">
        <v>1026</v>
      </c>
      <c r="D137" s="10" t="str">
        <f t="shared" si="63"/>
        <v>ET-D002-013-L2</v>
      </c>
      <c r="E137" s="11" t="s">
        <v>1024</v>
      </c>
      <c r="F137" s="373" t="str">
        <f t="shared" si="64"/>
        <v>Click to view Script</v>
      </c>
      <c r="G137" s="1019" t="str" cm="1">
        <f t="array" aca="1" ref="G137" ca="1">IF(E137="","",CONCATENATE(INDIRECT("'"&amp;E137&amp;"'!$c$2"),IF(O137="",""," ("),O137,IF(O137="","",")")))</f>
        <v>Switch Request Secured InActive - Dual Fuel (Losing) (OFAF, Related MPAN, 1 Day(s), Domestic, Change of Occupancy)</v>
      </c>
      <c r="H137" s="572" t="s">
        <v>753</v>
      </c>
      <c r="I137" s="308">
        <v>1</v>
      </c>
      <c r="J137" s="13" t="s">
        <v>61</v>
      </c>
      <c r="K137" s="971" t="s">
        <v>61</v>
      </c>
      <c r="L137" s="296" t="s">
        <v>977</v>
      </c>
      <c r="M137" s="988" t="str">
        <f>IF(P137="","",IF(P137=P136,E136,"NA"))</f>
        <v>ET-010-LOSE</v>
      </c>
      <c r="N137" s="469"/>
      <c r="O137" s="313" t="str">
        <f t="shared" si="42"/>
        <v>OFAF, Related MPAN, 1 Day(s), Domestic, Change of Occupancy</v>
      </c>
      <c r="P137" s="461" t="str">
        <f t="shared" si="65"/>
        <v>ET-D002-SRS-L2</v>
      </c>
      <c r="Q137" s="9" t="str">
        <f t="shared" si="57"/>
        <v>ET-D002-SRS-L2ET-013-LOSE</v>
      </c>
    </row>
    <row r="138" spans="1:17" ht="24.2" x14ac:dyDescent="0.3">
      <c r="A138" s="307" t="s">
        <v>985</v>
      </c>
      <c r="B138" s="465" t="s">
        <v>824</v>
      </c>
      <c r="C138" s="971" t="s">
        <v>1026</v>
      </c>
      <c r="D138" s="10" t="str">
        <f t="shared" si="63"/>
        <v>ET-D002-016-L2</v>
      </c>
      <c r="E138" s="11" t="s">
        <v>1025</v>
      </c>
      <c r="F138" s="373" t="str">
        <f t="shared" si="64"/>
        <v>Click to view Script</v>
      </c>
      <c r="G138" s="1019" t="str" cm="1">
        <f t="array" aca="1" ref="G138" ca="1">IF(E138="","",CONCATENATE(INDIRECT("'"&amp;E138&amp;"'!$c$2"),IF(O138="",""," ("),O138,IF(O138="","",")")))</f>
        <v>Post Switch Execution - Dual Fuel (Losing) (OFAF, Related MPAN, 1 Day(s), Domestic, Change of Occupancy)</v>
      </c>
      <c r="H138" s="572" t="s">
        <v>753</v>
      </c>
      <c r="I138" s="308">
        <v>1</v>
      </c>
      <c r="J138" s="13" t="s">
        <v>61</v>
      </c>
      <c r="K138" s="971" t="s">
        <v>61</v>
      </c>
      <c r="L138" s="296" t="s">
        <v>977</v>
      </c>
      <c r="M138" s="988" t="str">
        <f>IF(P138="","",IF(P138=P137,E137,"NA"))</f>
        <v>ET-013-LOSE</v>
      </c>
      <c r="N138" s="469"/>
      <c r="O138" s="313" t="str">
        <f t="shared" si="42"/>
        <v>OFAF, Related MPAN, 1 Day(s), Domestic, Change of Occupancy</v>
      </c>
      <c r="P138" s="461" t="str">
        <f t="shared" si="65"/>
        <v>ET-D002-SRS-L2</v>
      </c>
      <c r="Q138" s="9" t="str">
        <f t="shared" si="57"/>
        <v>ET-D002-SRS-L2ET-016-LOSE</v>
      </c>
    </row>
    <row r="139" spans="1:17" ht="24.2" x14ac:dyDescent="0.3">
      <c r="A139" s="307" t="s">
        <v>985</v>
      </c>
      <c r="B139" s="465" t="s">
        <v>824</v>
      </c>
      <c r="C139" s="971" t="s">
        <v>1027</v>
      </c>
      <c r="D139" s="10" t="str">
        <f t="shared" si="63"/>
        <v>ET-D002-007-L3</v>
      </c>
      <c r="E139" s="11" t="s">
        <v>1022</v>
      </c>
      <c r="F139" s="373" t="str">
        <f t="shared" ref="F139:F142" si="67">IF(D139="","",HYPERLINK("#'"&amp;E139&amp;"'!A1","Click to view Script"))</f>
        <v>Click to view Script</v>
      </c>
      <c r="G139" s="1019" t="str" cm="1">
        <f t="array" aca="1" ref="G139" ca="1">IF(E139="","",CONCATENATE(INDIRECT("'"&amp;E139&amp;"'!$c$2"),IF(O139="",""," ("),O139,IF(O139="","",")")))</f>
        <v>Switch Request Confirmed in CSS - Dual Fuel (Losing) (OFAF, Related MPAN, 2 Day(s), Non-Domestic, Change of Occupancy)</v>
      </c>
      <c r="H139" s="572" t="s">
        <v>753</v>
      </c>
      <c r="I139" s="308">
        <v>2</v>
      </c>
      <c r="J139" s="13" t="s">
        <v>61</v>
      </c>
      <c r="K139" s="971" t="s">
        <v>61</v>
      </c>
      <c r="L139" s="296" t="s">
        <v>982</v>
      </c>
      <c r="M139" s="988" t="str">
        <f t="shared" ref="M139" si="68">IF(P139="","",IF(P139=P138,E138,"NA"))</f>
        <v>NA</v>
      </c>
      <c r="N139" s="469"/>
      <c r="O139" s="313" t="str">
        <f t="shared" ref="O139:O142" si="69">CONCATENATE(IF(J139="","",CONCATENATE($J$1)),IF(K139="","",CONCATENATE(IF(J139="","",", "),$K$1)),IF(I139="","",CONCATENATE(IF(AND(J139="",K139=""),"",", "),I139," ",$I$1)),IF(L139="","",CONCATENATE(IF(AND(J139="",K139="",I139=""),"",", "),L139)))</f>
        <v>OFAF, Related MPAN, 2 Day(s), Non-Domestic, Change of Occupancy</v>
      </c>
      <c r="P139" s="461" t="str">
        <f t="shared" si="65"/>
        <v>ET-D002-SRS-L3</v>
      </c>
      <c r="Q139" s="9" t="str">
        <f t="shared" si="57"/>
        <v>ET-D002-SRS-L3ET-007-LOSE</v>
      </c>
    </row>
    <row r="140" spans="1:17" ht="24.2" x14ac:dyDescent="0.3">
      <c r="A140" s="307" t="s">
        <v>985</v>
      </c>
      <c r="B140" s="465" t="s">
        <v>824</v>
      </c>
      <c r="C140" s="971" t="s">
        <v>1027</v>
      </c>
      <c r="D140" s="10" t="str">
        <f t="shared" si="63"/>
        <v>ET-D002-010-L3</v>
      </c>
      <c r="E140" s="826" t="s">
        <v>1023</v>
      </c>
      <c r="F140" s="373" t="str">
        <f t="shared" si="67"/>
        <v>Click to view Script</v>
      </c>
      <c r="G140" s="1019" t="str" cm="1">
        <f t="array" aca="1" ref="G140" ca="1">IF(E140="","",CONCATENATE(INDIRECT("'"&amp;E140&amp;"'!$c$2"),IF(O140="",""," ("),O140,IF(O140="","",")")))</f>
        <v>ERDA and GRDA process on receipt of Confirmed Synchronisation (losing) (OFAF, Related MPAN, 2 Day(s), Non-Domestic, Change of Occupancy)</v>
      </c>
      <c r="H140" s="572" t="s">
        <v>753</v>
      </c>
      <c r="I140" s="308">
        <v>2</v>
      </c>
      <c r="J140" s="13" t="s">
        <v>61</v>
      </c>
      <c r="K140" s="971" t="s">
        <v>61</v>
      </c>
      <c r="L140" s="296" t="s">
        <v>982</v>
      </c>
      <c r="M140" s="988" t="str">
        <f>IF(P140="","",IF(P140=P139,E139,"NA"))</f>
        <v>ET-007-LOSE</v>
      </c>
      <c r="N140" s="469"/>
      <c r="O140" s="313" t="str">
        <f t="shared" si="69"/>
        <v>OFAF, Related MPAN, 2 Day(s), Non-Domestic, Change of Occupancy</v>
      </c>
      <c r="P140" s="461" t="str">
        <f t="shared" si="65"/>
        <v>ET-D002-SRS-L3</v>
      </c>
      <c r="Q140" s="9" t="str">
        <f t="shared" si="57"/>
        <v>ET-D002-SRS-L3ET-010-LOSE</v>
      </c>
    </row>
    <row r="141" spans="1:17" ht="24.2" x14ac:dyDescent="0.3">
      <c r="A141" s="307" t="s">
        <v>985</v>
      </c>
      <c r="B141" s="465" t="s">
        <v>824</v>
      </c>
      <c r="C141" s="971" t="s">
        <v>1027</v>
      </c>
      <c r="D141" s="10" t="str">
        <f t="shared" si="63"/>
        <v>ET-D002-013-L3</v>
      </c>
      <c r="E141" s="11" t="s">
        <v>1024</v>
      </c>
      <c r="F141" s="373" t="str">
        <f t="shared" si="67"/>
        <v>Click to view Script</v>
      </c>
      <c r="G141" s="1019" t="str" cm="1">
        <f t="array" aca="1" ref="G141" ca="1">IF(E141="","",CONCATENATE(INDIRECT("'"&amp;E141&amp;"'!$c$2"),IF(O141="",""," ("),O141,IF(O141="","",")")))</f>
        <v>Switch Request Secured InActive - Dual Fuel (Losing) (OFAF, Related MPAN, 2 Day(s), Non-Domestic, Change of Occupancy)</v>
      </c>
      <c r="H141" s="572" t="s">
        <v>753</v>
      </c>
      <c r="I141" s="308">
        <v>2</v>
      </c>
      <c r="J141" s="13" t="s">
        <v>61</v>
      </c>
      <c r="K141" s="971" t="s">
        <v>61</v>
      </c>
      <c r="L141" s="296" t="s">
        <v>982</v>
      </c>
      <c r="M141" s="988" t="str">
        <f>IF(P141="","",IF(P141=P140,E140,"NA"))</f>
        <v>ET-010-LOSE</v>
      </c>
      <c r="N141" s="469"/>
      <c r="O141" s="313" t="str">
        <f t="shared" si="69"/>
        <v>OFAF, Related MPAN, 2 Day(s), Non-Domestic, Change of Occupancy</v>
      </c>
      <c r="P141" s="461" t="str">
        <f t="shared" si="65"/>
        <v>ET-D002-SRS-L3</v>
      </c>
      <c r="Q141" s="9" t="str">
        <f t="shared" si="57"/>
        <v>ET-D002-SRS-L3ET-013-LOSE</v>
      </c>
    </row>
    <row r="142" spans="1:17" ht="24.8" thickBot="1" x14ac:dyDescent="0.35">
      <c r="A142" s="307" t="s">
        <v>985</v>
      </c>
      <c r="B142" s="465" t="s">
        <v>824</v>
      </c>
      <c r="C142" s="971" t="s">
        <v>1027</v>
      </c>
      <c r="D142" s="10" t="str">
        <f t="shared" si="63"/>
        <v>ET-D002-016-L3</v>
      </c>
      <c r="E142" s="11" t="s">
        <v>1025</v>
      </c>
      <c r="F142" s="373" t="str">
        <f t="shared" si="67"/>
        <v>Click to view Script</v>
      </c>
      <c r="G142" s="1019" t="str" cm="1">
        <f t="array" aca="1" ref="G142" ca="1">IF(E142="","",CONCATENATE(INDIRECT("'"&amp;E142&amp;"'!$c$2"),IF(O142="",""," ("),O142,IF(O142="","",")")))</f>
        <v>Post Switch Execution - Dual Fuel (Losing) (OFAF, Related MPAN, 2 Day(s), Non-Domestic, Change of Occupancy)</v>
      </c>
      <c r="H142" s="572" t="s">
        <v>753</v>
      </c>
      <c r="I142" s="308">
        <v>2</v>
      </c>
      <c r="J142" s="13" t="s">
        <v>61</v>
      </c>
      <c r="K142" s="971" t="s">
        <v>61</v>
      </c>
      <c r="L142" s="296" t="s">
        <v>982</v>
      </c>
      <c r="M142" s="988" t="str">
        <f>IF(P142="","",IF(P142=P141,E141,"NA"))</f>
        <v>ET-013-LOSE</v>
      </c>
      <c r="N142" s="469"/>
      <c r="O142" s="313" t="str">
        <f t="shared" si="69"/>
        <v>OFAF, Related MPAN, 2 Day(s), Non-Domestic, Change of Occupancy</v>
      </c>
      <c r="P142" s="461" t="str">
        <f t="shared" si="65"/>
        <v>ET-D002-SRS-L3</v>
      </c>
      <c r="Q142" s="9" t="str">
        <f t="shared" si="57"/>
        <v>ET-D002-SRS-L3ET-016-LOSE</v>
      </c>
    </row>
    <row r="143" spans="1:17" s="865" customFormat="1" ht="7.5" customHeight="1" thickBot="1" x14ac:dyDescent="0.35">
      <c r="A143" s="866"/>
      <c r="B143" s="866"/>
      <c r="C143" s="967"/>
      <c r="D143" s="993" t="str">
        <f t="shared" si="63"/>
        <v/>
      </c>
      <c r="E143" s="993"/>
      <c r="F143" s="993" t="str">
        <f t="shared" si="64"/>
        <v/>
      </c>
      <c r="G143" s="1020" t="str" cm="1">
        <f t="array" aca="1" ref="G143" ca="1">IF(E143="","",CONCATENATE(INDIRECT("'"&amp;E143&amp;"'!$B$2"),IF(O143="",""," ("),O143,IF(O143="","",")")))</f>
        <v/>
      </c>
      <c r="H143" s="866"/>
      <c r="I143" s="866"/>
      <c r="J143" s="866"/>
      <c r="K143" s="967"/>
      <c r="L143" s="993"/>
      <c r="M143" s="989" t="str">
        <f>IF(P143="","",IF(P143=#REF!,#REF!,"NA"))</f>
        <v/>
      </c>
      <c r="N143" s="867"/>
      <c r="O143" s="1061" t="str">
        <f t="shared" si="42"/>
        <v/>
      </c>
      <c r="P143" s="868" t="str">
        <f t="shared" si="65"/>
        <v/>
      </c>
      <c r="Q143" s="865" t="str">
        <f t="shared" si="54"/>
        <v/>
      </c>
    </row>
    <row r="144" spans="1:17" ht="12.1" x14ac:dyDescent="0.3">
      <c r="A144" s="497" t="s">
        <v>1028</v>
      </c>
      <c r="B144" s="465" t="s">
        <v>829</v>
      </c>
      <c r="C144" s="971" t="s">
        <v>1029</v>
      </c>
      <c r="D144" s="10" t="str">
        <f t="shared" si="63"/>
        <v>ET-G003-101-G1</v>
      </c>
      <c r="E144" s="11" t="s">
        <v>946</v>
      </c>
      <c r="F144" s="287" t="str">
        <f t="shared" ref="F144:F152" si="70">IF(D144="","",HYPERLINK("#'"&amp;E144&amp;"'!A1","Click to view Script"))</f>
        <v>Click to view Script</v>
      </c>
      <c r="G144" s="1019" t="str" cm="1">
        <f t="array" aca="1" ref="G144" ca="1">IF(E144="","",CONCATENATE(INDIRECT("'"&amp;E144&amp;"'!$c$2"),IF(O144="",""," ("),O144,IF(O144="","",")")))</f>
        <v>Switch Request Pending in CSS - Gas (Gaining) (5 Day(s))</v>
      </c>
      <c r="H144" s="586" t="s">
        <v>279</v>
      </c>
      <c r="I144" s="555">
        <v>5</v>
      </c>
      <c r="J144" s="309"/>
      <c r="K144" s="969"/>
      <c r="L144" s="13"/>
      <c r="M144" s="988" t="str">
        <f>IF(P144="","",IF(P144=P143,E143,"NA"))</f>
        <v>NA</v>
      </c>
      <c r="N144" s="472"/>
      <c r="O144" s="313" t="str">
        <f t="shared" si="42"/>
        <v>5 Day(s)</v>
      </c>
      <c r="P144" s="461" t="str">
        <f t="shared" si="65"/>
        <v>ET-G003-SRWP-G1</v>
      </c>
      <c r="Q144" s="9" t="str">
        <f t="shared" ref="Q144:Q151" si="71">CONCATENATE(P144,E144)</f>
        <v>ET-G003-SRWP-G1ET-101-GAIN</v>
      </c>
    </row>
    <row r="145" spans="1:18" ht="12.1" x14ac:dyDescent="0.3">
      <c r="A145" s="497" t="s">
        <v>1028</v>
      </c>
      <c r="B145" s="462" t="s">
        <v>829</v>
      </c>
      <c r="C145" s="971" t="s">
        <v>1029</v>
      </c>
      <c r="D145" s="10" t="str">
        <f t="shared" si="63"/>
        <v>ET-G003-017-G1</v>
      </c>
      <c r="E145" s="11" t="s">
        <v>1030</v>
      </c>
      <c r="F145" s="287" t="str">
        <f t="shared" si="70"/>
        <v>Click to view Script</v>
      </c>
      <c r="G145" s="1019" t="str" cm="1">
        <f t="array" aca="1" ref="G145" ca="1">IF(E145="","",CONCATENATE(INDIRECT("'"&amp;E145&amp;"'!$c$2"),IF(O145="",""," ("),O145,IF(O145="","",")")))</f>
        <v>Switch Request Withdrawal - GAS (Gaining) (5 Day(s))</v>
      </c>
      <c r="H145" s="587" t="s">
        <v>279</v>
      </c>
      <c r="I145" s="282">
        <v>5</v>
      </c>
      <c r="J145" s="13"/>
      <c r="K145" s="971"/>
      <c r="L145" s="13"/>
      <c r="M145" s="988" t="str">
        <f>IF(P145="","",IF(P145=P144,E144,"NA"))</f>
        <v>ET-101-GAIN</v>
      </c>
      <c r="N145" s="469"/>
      <c r="O145" s="313" t="str">
        <f t="shared" si="42"/>
        <v>5 Day(s)</v>
      </c>
      <c r="P145" s="461" t="str">
        <f t="shared" si="65"/>
        <v>ET-G003-SRWP-G1</v>
      </c>
      <c r="Q145" s="9" t="str">
        <f t="shared" si="71"/>
        <v>ET-G003-SRWP-G1ET-017-GAIN</v>
      </c>
    </row>
    <row r="146" spans="1:18" ht="12.1" x14ac:dyDescent="0.3">
      <c r="A146" s="497" t="s">
        <v>1028</v>
      </c>
      <c r="B146" s="462" t="s">
        <v>829</v>
      </c>
      <c r="C146" s="971" t="s">
        <v>1031</v>
      </c>
      <c r="D146" s="10" t="str">
        <f t="shared" si="63"/>
        <v>ET-G003-101-G2</v>
      </c>
      <c r="E146" s="11" t="s">
        <v>946</v>
      </c>
      <c r="F146" s="287" t="str">
        <f t="shared" si="70"/>
        <v>Click to view Script</v>
      </c>
      <c r="G146" s="1019" t="str" cm="1">
        <f t="array" aca="1" ref="G146" ca="1">IF(E146="","",CONCATENATE(INDIRECT("'"&amp;E146&amp;"'!$c$2"),IF(O146="",""," ("),O146,IF(O146="","",")")))</f>
        <v>Switch Request Pending in CSS - Gas (Gaining) (OFAF, 5 Day(s))</v>
      </c>
      <c r="H146" s="587" t="s">
        <v>279</v>
      </c>
      <c r="I146" s="282">
        <v>5</v>
      </c>
      <c r="J146" s="282" t="s">
        <v>61</v>
      </c>
      <c r="K146" s="972"/>
      <c r="L146" s="282"/>
      <c r="M146" s="988" t="str">
        <f>IF(P146="","",IF(P146=P145,E145,"NA"))</f>
        <v>NA</v>
      </c>
      <c r="N146" s="469"/>
      <c r="O146" s="313" t="str">
        <f t="shared" si="42"/>
        <v>OFAF, 5 Day(s)</v>
      </c>
      <c r="P146" s="461" t="str">
        <f t="shared" si="65"/>
        <v>ET-G003-SRWP-G2</v>
      </c>
      <c r="Q146" s="9" t="str">
        <f t="shared" si="71"/>
        <v>ET-G003-SRWP-G2ET-101-GAIN</v>
      </c>
    </row>
    <row r="147" spans="1:18" s="289" customFormat="1" ht="12.1" x14ac:dyDescent="0.3">
      <c r="A147" s="497" t="s">
        <v>1028</v>
      </c>
      <c r="B147" s="462" t="s">
        <v>829</v>
      </c>
      <c r="C147" s="971" t="s">
        <v>1031</v>
      </c>
      <c r="D147" s="10" t="str">
        <f t="shared" si="63"/>
        <v>ET-G003-017-G2</v>
      </c>
      <c r="E147" s="11" t="s">
        <v>1030</v>
      </c>
      <c r="F147" s="287" t="str">
        <f t="shared" si="70"/>
        <v>Click to view Script</v>
      </c>
      <c r="G147" s="1019" t="str" cm="1">
        <f t="array" aca="1" ref="G147" ca="1">IF(E147="","",CONCATENATE(INDIRECT("'"&amp;E147&amp;"'!$c$2"),IF(O147="",""," ("),O147,IF(O147="","",")")))</f>
        <v>Switch Request Withdrawal - GAS (Gaining) (OFAF, 5 Day(s))</v>
      </c>
      <c r="H147" s="587" t="s">
        <v>279</v>
      </c>
      <c r="I147" s="282">
        <v>5</v>
      </c>
      <c r="J147" s="282" t="s">
        <v>61</v>
      </c>
      <c r="K147" s="972"/>
      <c r="L147" s="282"/>
      <c r="M147" s="988" t="str">
        <f>IF(P147="","",IF(P147=P146,E146,"NA"))</f>
        <v>ET-101-GAIN</v>
      </c>
      <c r="N147" s="469"/>
      <c r="O147" s="313" t="str">
        <f t="shared" si="42"/>
        <v>OFAF, 5 Day(s)</v>
      </c>
      <c r="P147" s="461" t="str">
        <f t="shared" si="65"/>
        <v>ET-G003-SRWP-G2</v>
      </c>
      <c r="Q147" s="289" t="str">
        <f t="shared" si="71"/>
        <v>ET-G003-SRWP-G2ET-017-GAIN</v>
      </c>
      <c r="R147" s="9"/>
    </row>
    <row r="148" spans="1:18" ht="12.1" x14ac:dyDescent="0.3">
      <c r="A148" s="497" t="s">
        <v>1032</v>
      </c>
      <c r="B148" s="458" t="s">
        <v>829</v>
      </c>
      <c r="C148" s="971" t="s">
        <v>1033</v>
      </c>
      <c r="D148" s="10" t="str">
        <f t="shared" si="63"/>
        <v>ET-G003-101-L1</v>
      </c>
      <c r="E148" s="11" t="s">
        <v>951</v>
      </c>
      <c r="F148" s="287" t="str">
        <f t="shared" si="70"/>
        <v>Click to view Script</v>
      </c>
      <c r="G148" s="1019" t="str" cm="1">
        <f t="array" aca="1" ref="G148" ca="1">IF(E148="","",CONCATENATE(INDIRECT("'"&amp;E148&amp;"'!$c$2"),IF(O148="",""," ("),O148,IF(O148="","",")")))</f>
        <v>Switch Request Pending in CSS - Gas (Losing) (5 Day(s))</v>
      </c>
      <c r="H148" s="587" t="s">
        <v>279</v>
      </c>
      <c r="I148" s="282">
        <v>5</v>
      </c>
      <c r="J148" s="13"/>
      <c r="K148" s="971"/>
      <c r="L148" s="13"/>
      <c r="M148" s="988" t="str">
        <f t="shared" ref="M148" si="72">IF(P148="","",IF(P148=P147,E147,"NA"))</f>
        <v>NA</v>
      </c>
      <c r="N148" s="10"/>
      <c r="O148" s="313" t="str">
        <f t="shared" si="42"/>
        <v>5 Day(s)</v>
      </c>
      <c r="P148" s="461" t="str">
        <f t="shared" si="65"/>
        <v>ET-G003-SRWP-L1</v>
      </c>
      <c r="Q148" s="9" t="str">
        <f t="shared" si="71"/>
        <v>ET-G003-SRWP-L1ET-101-LOSE</v>
      </c>
    </row>
    <row r="149" spans="1:18" ht="12.1" x14ac:dyDescent="0.3">
      <c r="A149" s="497" t="s">
        <v>1032</v>
      </c>
      <c r="B149" s="462" t="s">
        <v>829</v>
      </c>
      <c r="C149" s="971" t="s">
        <v>1033</v>
      </c>
      <c r="D149" s="10" t="str">
        <f t="shared" si="63"/>
        <v>ET-G003-017-L1</v>
      </c>
      <c r="E149" s="11" t="s">
        <v>1034</v>
      </c>
      <c r="F149" s="287" t="str">
        <f t="shared" si="70"/>
        <v>Click to view Script</v>
      </c>
      <c r="G149" s="1019" t="str" cm="1">
        <f t="array" aca="1" ref="G149" ca="1">IF(E149="","",CONCATENATE(INDIRECT("'"&amp;E149&amp;"'!$c$2"),IF(O149="",""," ("),O149,IF(O149="","",")")))</f>
        <v>Switch Request Withdrawal - GAS (Losing) (5 Day(s))</v>
      </c>
      <c r="H149" s="587" t="s">
        <v>279</v>
      </c>
      <c r="I149" s="282">
        <v>5</v>
      </c>
      <c r="J149" s="13"/>
      <c r="K149" s="971"/>
      <c r="L149" s="13"/>
      <c r="M149" s="988" t="str">
        <f>IF(P149="","",IF(P149=P148,E148,"NA"))</f>
        <v>ET-101-LOSE</v>
      </c>
      <c r="N149" s="469"/>
      <c r="O149" s="313" t="str">
        <f t="shared" si="42"/>
        <v>5 Day(s)</v>
      </c>
      <c r="P149" s="461" t="str">
        <f t="shared" si="65"/>
        <v>ET-G003-SRWP-L1</v>
      </c>
      <c r="Q149" s="9" t="str">
        <f t="shared" si="71"/>
        <v>ET-G003-SRWP-L1ET-017-LOSE</v>
      </c>
    </row>
    <row r="150" spans="1:18" ht="12.1" x14ac:dyDescent="0.3">
      <c r="A150" s="497" t="s">
        <v>1032</v>
      </c>
      <c r="B150" s="462" t="s">
        <v>829</v>
      </c>
      <c r="C150" s="971" t="s">
        <v>1035</v>
      </c>
      <c r="D150" s="10" t="str">
        <f t="shared" si="63"/>
        <v>ET-G003-101-L2</v>
      </c>
      <c r="E150" s="11" t="s">
        <v>951</v>
      </c>
      <c r="F150" s="287" t="str">
        <f t="shared" si="70"/>
        <v>Click to view Script</v>
      </c>
      <c r="G150" s="1019" t="str" cm="1">
        <f t="array" aca="1" ref="G150" ca="1">IF(E150="","",CONCATENATE(INDIRECT("'"&amp;E150&amp;"'!$c$2"),IF(O150="",""," ("),O150,IF(O150="","",")")))</f>
        <v>Switch Request Pending in CSS - Gas (Losing) (OFAF, 5 Day(s))</v>
      </c>
      <c r="H150" s="587" t="s">
        <v>279</v>
      </c>
      <c r="I150" s="282">
        <v>5</v>
      </c>
      <c r="J150" s="282" t="s">
        <v>61</v>
      </c>
      <c r="K150" s="972"/>
      <c r="L150" s="282"/>
      <c r="M150" s="988" t="str">
        <f>IF(P150="","",IF(P150=P149,E149,"NA"))</f>
        <v>NA</v>
      </c>
      <c r="N150" s="469"/>
      <c r="O150" s="313" t="str">
        <f t="shared" si="42"/>
        <v>OFAF, 5 Day(s)</v>
      </c>
      <c r="P150" s="461" t="str">
        <f t="shared" si="65"/>
        <v>ET-G003-SRWP-L2</v>
      </c>
      <c r="Q150" s="9" t="str">
        <f t="shared" si="71"/>
        <v>ET-G003-SRWP-L2ET-101-LOSE</v>
      </c>
    </row>
    <row r="151" spans="1:18" ht="12.7" thickBot="1" x14ac:dyDescent="0.35">
      <c r="A151" s="497" t="s">
        <v>1032</v>
      </c>
      <c r="B151" s="462" t="s">
        <v>829</v>
      </c>
      <c r="C151" s="971" t="s">
        <v>1035</v>
      </c>
      <c r="D151" s="10" t="str">
        <f t="shared" si="63"/>
        <v>ET-G003-017-L2</v>
      </c>
      <c r="E151" s="11" t="s">
        <v>1034</v>
      </c>
      <c r="F151" s="287" t="str">
        <f t="shared" si="70"/>
        <v>Click to view Script</v>
      </c>
      <c r="G151" s="1019" t="str" cm="1">
        <f t="array" aca="1" ref="G151" ca="1">IF(E151="","",CONCATENATE(INDIRECT("'"&amp;E151&amp;"'!$c$2"),IF(O151="",""," ("),O151,IF(O151="","",")")))</f>
        <v>Switch Request Withdrawal - GAS (Losing) (OFAF, 5 Day(s))</v>
      </c>
      <c r="H151" s="587" t="s">
        <v>279</v>
      </c>
      <c r="I151" s="282">
        <v>5</v>
      </c>
      <c r="J151" s="282" t="s">
        <v>61</v>
      </c>
      <c r="K151" s="972"/>
      <c r="L151" s="282"/>
      <c r="M151" s="988" t="str">
        <f>IF(P151="","",IF(P151=P150,E150,"NA"))</f>
        <v>ET-101-LOSE</v>
      </c>
      <c r="N151" s="469"/>
      <c r="O151" s="313" t="str">
        <f t="shared" si="42"/>
        <v>OFAF, 5 Day(s)</v>
      </c>
      <c r="P151" s="461" t="str">
        <f t="shared" si="65"/>
        <v>ET-G003-SRWP-L2</v>
      </c>
      <c r="Q151" s="9" t="str">
        <f t="shared" si="71"/>
        <v>ET-G003-SRWP-L2ET-017-LOSE</v>
      </c>
    </row>
    <row r="152" spans="1:18" s="865" customFormat="1" ht="7.5" customHeight="1" thickBot="1" x14ac:dyDescent="0.35">
      <c r="A152" s="866"/>
      <c r="B152" s="866"/>
      <c r="C152" s="967"/>
      <c r="D152" s="993" t="str">
        <f t="shared" si="63"/>
        <v/>
      </c>
      <c r="E152" s="993"/>
      <c r="F152" s="993" t="str">
        <f t="shared" si="70"/>
        <v/>
      </c>
      <c r="G152" s="1020" t="str" cm="1">
        <f t="array" aca="1" ref="G152" ca="1">IF(E152="","",CONCATENATE(INDIRECT("'"&amp;E152&amp;"'!$B$2"),IF(O152="",""," ("),O152,IF(O152="","",")")))</f>
        <v/>
      </c>
      <c r="H152" s="866"/>
      <c r="I152" s="866"/>
      <c r="J152" s="866"/>
      <c r="K152" s="967"/>
      <c r="L152" s="993"/>
      <c r="M152" s="989" t="str">
        <f>IF(P152="","",IF(P152=#REF!,#REF!,"NA"))</f>
        <v/>
      </c>
      <c r="N152" s="867"/>
      <c r="O152" s="1061" t="str">
        <f t="shared" si="42"/>
        <v/>
      </c>
      <c r="P152" s="868" t="str">
        <f t="shared" si="65"/>
        <v/>
      </c>
      <c r="Q152" s="865" t="str">
        <f t="shared" si="54"/>
        <v/>
      </c>
    </row>
    <row r="153" spans="1:18" ht="12.1" x14ac:dyDescent="0.3">
      <c r="A153" s="497" t="s">
        <v>1028</v>
      </c>
      <c r="B153" s="462" t="s">
        <v>831</v>
      </c>
      <c r="C153" s="1036" t="s">
        <v>1036</v>
      </c>
      <c r="D153" s="10" t="str">
        <f t="shared" si="63"/>
        <v>ET-E003-102-G1</v>
      </c>
      <c r="E153" s="11" t="s">
        <v>955</v>
      </c>
      <c r="F153" s="287" t="str">
        <f t="shared" ref="F153:F178" si="73">IF(D153="","",HYPERLINK("#'"&amp;E153&amp;"'!A1","Click to view Script"))</f>
        <v>Click to view Script</v>
      </c>
      <c r="G153" s="1019" t="str" cm="1">
        <f t="array" aca="1" ref="G153" ca="1">IF(E153="","",CONCATENATE(INDIRECT("'"&amp;E153&amp;"'!$c$2"),IF(O153="",""," ("),O153,IF(O153="","",")")))</f>
        <v>Switch Request Pending in CSS - Electricity (Gaining) (5 Day(s))</v>
      </c>
      <c r="H153" s="577" t="s">
        <v>280</v>
      </c>
      <c r="I153" s="334">
        <v>5</v>
      </c>
      <c r="J153" s="309"/>
      <c r="K153" s="969"/>
      <c r="L153" s="13"/>
      <c r="M153" s="988" t="str">
        <f t="shared" ref="M153:M167" si="74">IF(P153="","",IF(P153=P152,E152,"NA"))</f>
        <v>NA</v>
      </c>
      <c r="N153" s="472"/>
      <c r="O153" s="313" t="str">
        <f t="shared" si="42"/>
        <v>5 Day(s)</v>
      </c>
      <c r="P153" s="461" t="str">
        <f t="shared" si="65"/>
        <v>ET-E003-SRWP-G1</v>
      </c>
      <c r="Q153" s="9" t="str">
        <f t="shared" ref="Q153:Q186" si="75">CONCATENATE(P153,E153)</f>
        <v>ET-E003-SRWP-G1ET-102-GAIN</v>
      </c>
    </row>
    <row r="154" spans="1:18" ht="12.1" x14ac:dyDescent="0.3">
      <c r="A154" s="497" t="s">
        <v>1028</v>
      </c>
      <c r="B154" s="462" t="s">
        <v>831</v>
      </c>
      <c r="C154" s="1036" t="s">
        <v>1036</v>
      </c>
      <c r="D154" s="10" t="str">
        <f t="shared" si="63"/>
        <v>ET-E003-018-G1</v>
      </c>
      <c r="E154" s="11" t="s">
        <v>1037</v>
      </c>
      <c r="F154" s="287" t="str">
        <f t="shared" si="73"/>
        <v>Click to view Script</v>
      </c>
      <c r="G154" s="1019" t="str" cm="1">
        <f t="array" aca="1" ref="G154" ca="1">IF(E154="","",CONCATENATE(INDIRECT("'"&amp;E154&amp;"'!$c$2"),IF(O154="",""," ("),O154,IF(O154="","",")")))</f>
        <v>Switch Request Withdrawal - Electricity (Gaining) (5 Day(s))</v>
      </c>
      <c r="H154" s="578" t="s">
        <v>280</v>
      </c>
      <c r="I154" s="14">
        <v>5</v>
      </c>
      <c r="J154" s="13"/>
      <c r="K154" s="971"/>
      <c r="L154" s="13"/>
      <c r="M154" s="988" t="str">
        <f>IF(P154="","",IF(P154=P153,E153,"NA"))</f>
        <v>ET-102-GAIN</v>
      </c>
      <c r="N154" s="469"/>
      <c r="O154" s="313" t="str">
        <f t="shared" si="42"/>
        <v>5 Day(s)</v>
      </c>
      <c r="P154" s="461" t="str">
        <f t="shared" si="65"/>
        <v>ET-E003-SRWP-G1</v>
      </c>
      <c r="Q154" s="9" t="str">
        <f t="shared" si="75"/>
        <v>ET-E003-SRWP-G1ET-018-GAIN</v>
      </c>
    </row>
    <row r="155" spans="1:18" ht="12.1" x14ac:dyDescent="0.3">
      <c r="A155" s="497" t="s">
        <v>1028</v>
      </c>
      <c r="B155" s="462" t="s">
        <v>831</v>
      </c>
      <c r="C155" s="1036" t="s">
        <v>1038</v>
      </c>
      <c r="D155" s="10" t="str">
        <f t="shared" si="63"/>
        <v>ET-E003-102-G2</v>
      </c>
      <c r="E155" s="11" t="s">
        <v>955</v>
      </c>
      <c r="F155" s="287" t="str">
        <f t="shared" si="73"/>
        <v>Click to view Script</v>
      </c>
      <c r="G155" s="1019" t="str" cm="1">
        <f t="array" aca="1" ref="G155" ca="1">IF(E155="","",CONCATENATE(INDIRECT("'"&amp;E155&amp;"'!$c$2"),IF(O155="",""," ("),O155,IF(O155="","",")")))</f>
        <v>Switch Request Pending in CSS - Electricity (Gaining) (OFAF, 5 Day(s))</v>
      </c>
      <c r="H155" s="578" t="s">
        <v>280</v>
      </c>
      <c r="I155" s="14">
        <v>5</v>
      </c>
      <c r="J155" s="309" t="s">
        <v>61</v>
      </c>
      <c r="K155" s="966"/>
      <c r="L155" s="296"/>
      <c r="M155" s="988" t="str">
        <f t="shared" si="74"/>
        <v>NA</v>
      </c>
      <c r="N155" s="469"/>
      <c r="O155" s="313" t="str">
        <f t="shared" si="42"/>
        <v>OFAF, 5 Day(s)</v>
      </c>
      <c r="P155" s="461" t="str">
        <f t="shared" si="65"/>
        <v>ET-E003-SRWP-G2</v>
      </c>
      <c r="Q155" s="9" t="str">
        <f t="shared" si="75"/>
        <v>ET-E003-SRWP-G2ET-102-GAIN</v>
      </c>
    </row>
    <row r="156" spans="1:18" ht="12.1" x14ac:dyDescent="0.3">
      <c r="A156" s="497" t="s">
        <v>1028</v>
      </c>
      <c r="B156" s="462" t="s">
        <v>831</v>
      </c>
      <c r="C156" s="1036" t="s">
        <v>1038</v>
      </c>
      <c r="D156" s="10" t="str">
        <f t="shared" si="63"/>
        <v>ET-E003-018-G2</v>
      </c>
      <c r="E156" s="11" t="s">
        <v>1037</v>
      </c>
      <c r="F156" s="287" t="str">
        <f t="shared" si="73"/>
        <v>Click to view Script</v>
      </c>
      <c r="G156" s="1019" t="str" cm="1">
        <f t="array" aca="1" ref="G156" ca="1">IF(E156="","",CONCATENATE(INDIRECT("'"&amp;E156&amp;"'!$c$2"),IF(O156="",""," ("),O156,IF(O156="","",")")))</f>
        <v>Switch Request Withdrawal - Electricity (Gaining) (OFAF, 5 Day(s))</v>
      </c>
      <c r="H156" s="578" t="s">
        <v>280</v>
      </c>
      <c r="I156" s="14">
        <v>5</v>
      </c>
      <c r="J156" s="14" t="s">
        <v>61</v>
      </c>
      <c r="K156" s="973"/>
      <c r="L156" s="14"/>
      <c r="M156" s="988" t="str">
        <f>IF(P156="","",IF(P156=P155,E155,"NA"))</f>
        <v>ET-102-GAIN</v>
      </c>
      <c r="N156" s="473"/>
      <c r="O156" s="313" t="str">
        <f t="shared" si="42"/>
        <v>OFAF, 5 Day(s)</v>
      </c>
      <c r="P156" s="461" t="str">
        <f t="shared" si="65"/>
        <v>ET-E003-SRWP-G2</v>
      </c>
      <c r="Q156" s="9" t="str">
        <f t="shared" si="75"/>
        <v>ET-E003-SRWP-G2ET-018-GAIN</v>
      </c>
    </row>
    <row r="157" spans="1:18" ht="12.1" x14ac:dyDescent="0.3">
      <c r="A157" s="497" t="s">
        <v>1028</v>
      </c>
      <c r="B157" s="462" t="s">
        <v>831</v>
      </c>
      <c r="C157" s="1036" t="s">
        <v>1039</v>
      </c>
      <c r="D157" s="10" t="str">
        <f t="shared" si="63"/>
        <v>ET-E003-102-G3</v>
      </c>
      <c r="E157" s="11" t="s">
        <v>955</v>
      </c>
      <c r="F157" s="287" t="str">
        <f t="shared" si="73"/>
        <v>Click to view Script</v>
      </c>
      <c r="G157" s="1019" t="str" cm="1">
        <f t="array" aca="1" ref="G157" ca="1">IF(E157="","",CONCATENATE(INDIRECT("'"&amp;E157&amp;"'!$c$2"),IF(O157="",""," ("),O157,IF(O157="","",")")))</f>
        <v>Switch Request Pending in CSS - Electricity (Gaining) (Related MPAN, 5 Day(s))</v>
      </c>
      <c r="H157" s="578" t="s">
        <v>280</v>
      </c>
      <c r="I157" s="14">
        <v>5</v>
      </c>
      <c r="J157" s="14"/>
      <c r="K157" s="966" t="s">
        <v>61</v>
      </c>
      <c r="L157" s="296"/>
      <c r="M157" s="988" t="str">
        <f t="shared" si="74"/>
        <v>NA</v>
      </c>
      <c r="N157" s="473"/>
      <c r="O157" s="313" t="str">
        <f t="shared" si="42"/>
        <v>Related MPAN, 5 Day(s)</v>
      </c>
      <c r="P157" s="461" t="str">
        <f t="shared" si="65"/>
        <v>ET-E003-SRWP-G3</v>
      </c>
      <c r="Q157" s="9" t="str">
        <f t="shared" si="75"/>
        <v>ET-E003-SRWP-G3ET-102-GAIN</v>
      </c>
    </row>
    <row r="158" spans="1:18" ht="12.1" x14ac:dyDescent="0.3">
      <c r="A158" s="497" t="s">
        <v>1028</v>
      </c>
      <c r="B158" s="462" t="s">
        <v>831</v>
      </c>
      <c r="C158" s="1036" t="s">
        <v>1039</v>
      </c>
      <c r="D158" s="10" t="str">
        <f t="shared" si="63"/>
        <v>ET-E003-018-G3</v>
      </c>
      <c r="E158" s="11" t="s">
        <v>1037</v>
      </c>
      <c r="F158" s="287" t="str">
        <f t="shared" si="73"/>
        <v>Click to view Script</v>
      </c>
      <c r="G158" s="1019" t="str" cm="1">
        <f t="array" aca="1" ref="G158" ca="1">IF(E158="","",CONCATENATE(INDIRECT("'"&amp;E158&amp;"'!$c$2"),IF(O158="",""," ("),O158,IF(O158="","",")")))</f>
        <v>Switch Request Withdrawal - Electricity (Gaining) (Related MPAN, 5 Day(s))</v>
      </c>
      <c r="H158" s="578" t="s">
        <v>280</v>
      </c>
      <c r="I158" s="14">
        <v>5</v>
      </c>
      <c r="J158" s="14"/>
      <c r="K158" s="966" t="s">
        <v>61</v>
      </c>
      <c r="L158" s="296"/>
      <c r="M158" s="988" t="str">
        <f>IF(P158="","",IF(P158=P157,E157,"NA"))</f>
        <v>ET-102-GAIN</v>
      </c>
      <c r="N158" s="473"/>
      <c r="O158" s="313" t="str">
        <f t="shared" si="42"/>
        <v>Related MPAN, 5 Day(s)</v>
      </c>
      <c r="P158" s="461" t="str">
        <f t="shared" si="65"/>
        <v>ET-E003-SRWP-G3</v>
      </c>
      <c r="Q158" s="9" t="str">
        <f t="shared" si="75"/>
        <v>ET-E003-SRWP-G3ET-018-GAIN</v>
      </c>
    </row>
    <row r="159" spans="1:18" ht="12.1" x14ac:dyDescent="0.3">
      <c r="A159" s="497" t="s">
        <v>1028</v>
      </c>
      <c r="B159" s="462" t="s">
        <v>831</v>
      </c>
      <c r="C159" s="1036" t="s">
        <v>1040</v>
      </c>
      <c r="D159" s="10" t="str">
        <f t="shared" si="63"/>
        <v>ET-E003-102-G4</v>
      </c>
      <c r="E159" s="11" t="s">
        <v>955</v>
      </c>
      <c r="F159" s="287" t="str">
        <f t="shared" si="73"/>
        <v>Click to view Script</v>
      </c>
      <c r="G159" s="1019" t="str" cm="1">
        <f t="array" aca="1" ref="G159" ca="1">IF(E159="","",CONCATENATE(INDIRECT("'"&amp;E159&amp;"'!$c$2"),IF(O159="",""," ("),O159,IF(O159="","",")")))</f>
        <v>Switch Request Pending in CSS - Electricity (Gaining) (OFAF, Related MPAN, 5 Day(s))</v>
      </c>
      <c r="H159" s="578" t="s">
        <v>280</v>
      </c>
      <c r="I159" s="14">
        <v>5</v>
      </c>
      <c r="J159" s="13" t="s">
        <v>61</v>
      </c>
      <c r="K159" s="969" t="s">
        <v>61</v>
      </c>
      <c r="L159" s="13"/>
      <c r="M159" s="988" t="str">
        <f>IF(P159="","",IF(P159=P158,E158,"NA"))</f>
        <v>NA</v>
      </c>
      <c r="N159" s="473"/>
      <c r="O159" s="313" t="str">
        <f t="shared" si="42"/>
        <v>OFAF, Related MPAN, 5 Day(s)</v>
      </c>
      <c r="P159" s="461" t="str">
        <f t="shared" si="65"/>
        <v>ET-E003-SRWP-G4</v>
      </c>
      <c r="Q159" s="9" t="str">
        <f t="shared" si="75"/>
        <v>ET-E003-SRWP-G4ET-102-GAIN</v>
      </c>
    </row>
    <row r="160" spans="1:18" ht="12.1" x14ac:dyDescent="0.3">
      <c r="A160" s="497" t="s">
        <v>1028</v>
      </c>
      <c r="B160" s="458" t="s">
        <v>831</v>
      </c>
      <c r="C160" s="1038" t="s">
        <v>1040</v>
      </c>
      <c r="D160" s="10" t="str">
        <f t="shared" si="63"/>
        <v>ET-E003-018-G4</v>
      </c>
      <c r="E160" s="11" t="s">
        <v>1037</v>
      </c>
      <c r="F160" s="287" t="str">
        <f t="shared" si="73"/>
        <v>Click to view Script</v>
      </c>
      <c r="G160" s="1019" t="str" cm="1">
        <f t="array" aca="1" ref="G160" ca="1">IF(E160="","",CONCATENATE(INDIRECT("'"&amp;E160&amp;"'!$c$2"),IF(O160="",""," ("),O160,IF(O160="","",")")))</f>
        <v>Switch Request Withdrawal - Electricity (Gaining) (OFAF, Related MPAN, 5 Day(s))</v>
      </c>
      <c r="H160" s="578" t="s">
        <v>280</v>
      </c>
      <c r="I160" s="14">
        <v>5</v>
      </c>
      <c r="J160" s="14" t="s">
        <v>61</v>
      </c>
      <c r="K160" s="974" t="s">
        <v>61</v>
      </c>
      <c r="L160" s="14"/>
      <c r="M160" s="988" t="str">
        <f>IF(P160="","",IF(P160=P159,E159,"NA"))</f>
        <v>ET-102-GAIN</v>
      </c>
      <c r="N160" s="473"/>
      <c r="O160" s="313" t="str">
        <f t="shared" si="42"/>
        <v>OFAF, Related MPAN, 5 Day(s)</v>
      </c>
      <c r="P160" s="461" t="str">
        <f t="shared" si="65"/>
        <v>ET-E003-SRWP-G4</v>
      </c>
      <c r="Q160" s="9" t="str">
        <f t="shared" si="75"/>
        <v>ET-E003-SRWP-G4ET-018-GAIN</v>
      </c>
    </row>
    <row r="161" spans="1:17" ht="12.1" x14ac:dyDescent="0.3">
      <c r="A161" s="497" t="s">
        <v>1032</v>
      </c>
      <c r="B161" s="462" t="s">
        <v>831</v>
      </c>
      <c r="C161" s="1036" t="s">
        <v>1041</v>
      </c>
      <c r="D161" s="10" t="str">
        <f t="shared" si="63"/>
        <v>ET-E003-102-L1</v>
      </c>
      <c r="E161" s="11" t="s">
        <v>961</v>
      </c>
      <c r="F161" s="287" t="str">
        <f t="shared" si="73"/>
        <v>Click to view Script</v>
      </c>
      <c r="G161" s="1019" t="str" cm="1">
        <f t="array" aca="1" ref="G161" ca="1">IF(E161="","",CONCATENATE(INDIRECT("'"&amp;E161&amp;"'!$c$2"),IF(O161="",""," ("),O161,IF(O161="","",")")))</f>
        <v>Switch Request Pending in CSS - Electricity (Losing) (5 Day(s))</v>
      </c>
      <c r="H161" s="578" t="s">
        <v>280</v>
      </c>
      <c r="I161" s="14">
        <v>5</v>
      </c>
      <c r="J161" s="309"/>
      <c r="K161" s="971"/>
      <c r="L161" s="13"/>
      <c r="M161" s="988" t="str">
        <f t="shared" si="74"/>
        <v>NA</v>
      </c>
      <c r="N161" s="469"/>
      <c r="O161" s="313" t="str">
        <f t="shared" si="42"/>
        <v>5 Day(s)</v>
      </c>
      <c r="P161" s="461" t="str">
        <f t="shared" si="65"/>
        <v>ET-E003-SRWP-L1</v>
      </c>
      <c r="Q161" s="9" t="str">
        <f t="shared" si="75"/>
        <v>ET-E003-SRWP-L1ET-102-LOSE</v>
      </c>
    </row>
    <row r="162" spans="1:17" ht="12.1" x14ac:dyDescent="0.3">
      <c r="A162" s="497" t="s">
        <v>1032</v>
      </c>
      <c r="B162" s="462" t="s">
        <v>831</v>
      </c>
      <c r="C162" s="1036" t="s">
        <v>1041</v>
      </c>
      <c r="D162" s="10" t="str">
        <f t="shared" si="63"/>
        <v>ET-E003-018-L1</v>
      </c>
      <c r="E162" s="11" t="s">
        <v>1042</v>
      </c>
      <c r="F162" s="287" t="str">
        <f t="shared" si="73"/>
        <v>Click to view Script</v>
      </c>
      <c r="G162" s="1019" t="str" cm="1">
        <f t="array" aca="1" ref="G162" ca="1">IF(E162="","",CONCATENATE(INDIRECT("'"&amp;E162&amp;"'!$c$2"),IF(O162="",""," ("),O162,IF(O162="","",")")))</f>
        <v>Switch Request Withdrawal - Electricity (Losing) (5 Day(s))</v>
      </c>
      <c r="H162" s="578" t="s">
        <v>280</v>
      </c>
      <c r="I162" s="14">
        <v>5</v>
      </c>
      <c r="J162" s="13"/>
      <c r="K162" s="971"/>
      <c r="L162" s="13"/>
      <c r="M162" s="988" t="str">
        <f>IF(P162="","",IF(P162=P161,E161,"NA"))</f>
        <v>ET-102-LOSE</v>
      </c>
      <c r="N162" s="469"/>
      <c r="O162" s="313" t="str">
        <f t="shared" si="42"/>
        <v>5 Day(s)</v>
      </c>
      <c r="P162" s="461" t="str">
        <f t="shared" si="65"/>
        <v>ET-E003-SRWP-L1</v>
      </c>
      <c r="Q162" s="9" t="str">
        <f t="shared" si="75"/>
        <v>ET-E003-SRWP-L1ET-018-LOSE</v>
      </c>
    </row>
    <row r="163" spans="1:17" ht="12.1" x14ac:dyDescent="0.3">
      <c r="A163" s="497" t="s">
        <v>1032</v>
      </c>
      <c r="B163" s="462" t="s">
        <v>831</v>
      </c>
      <c r="C163" s="1036" t="s">
        <v>1043</v>
      </c>
      <c r="D163" s="10" t="str">
        <f t="shared" si="63"/>
        <v>ET-E003-102-L2</v>
      </c>
      <c r="E163" s="11" t="s">
        <v>961</v>
      </c>
      <c r="F163" s="287" t="str">
        <f t="shared" si="73"/>
        <v>Click to view Script</v>
      </c>
      <c r="G163" s="1019" t="str" cm="1">
        <f t="array" aca="1" ref="G163" ca="1">IF(E163="","",CONCATENATE(INDIRECT("'"&amp;E163&amp;"'!$c$2"),IF(O163="",""," ("),O163,IF(O163="","",")")))</f>
        <v>Switch Request Pending in CSS - Electricity (Losing) (OFAF, 5 Day(s))</v>
      </c>
      <c r="H163" s="578" t="s">
        <v>280</v>
      </c>
      <c r="I163" s="14">
        <v>5</v>
      </c>
      <c r="J163" s="309" t="s">
        <v>61</v>
      </c>
      <c r="K163" s="966"/>
      <c r="L163" s="296"/>
      <c r="M163" s="988" t="str">
        <f t="shared" si="74"/>
        <v>NA</v>
      </c>
      <c r="N163" s="469"/>
      <c r="O163" s="313" t="str">
        <f t="shared" si="42"/>
        <v>OFAF, 5 Day(s)</v>
      </c>
      <c r="P163" s="461" t="str">
        <f t="shared" si="65"/>
        <v>ET-E003-SRWP-L2</v>
      </c>
      <c r="Q163" s="9" t="str">
        <f t="shared" si="75"/>
        <v>ET-E003-SRWP-L2ET-102-LOSE</v>
      </c>
    </row>
    <row r="164" spans="1:17" ht="12.1" x14ac:dyDescent="0.3">
      <c r="A164" s="497" t="s">
        <v>1032</v>
      </c>
      <c r="B164" s="462" t="s">
        <v>831</v>
      </c>
      <c r="C164" s="1036" t="s">
        <v>1043</v>
      </c>
      <c r="D164" s="10" t="str">
        <f t="shared" si="63"/>
        <v>ET-E003-018-L2</v>
      </c>
      <c r="E164" s="11" t="s">
        <v>1042</v>
      </c>
      <c r="F164" s="287" t="str">
        <f t="shared" si="73"/>
        <v>Click to view Script</v>
      </c>
      <c r="G164" s="1019" t="str" cm="1">
        <f t="array" aca="1" ref="G164" ca="1">IF(E164="","",CONCATENATE(INDIRECT("'"&amp;E164&amp;"'!$c$2"),IF(O164="",""," ("),O164,IF(O164="","",")")))</f>
        <v>Switch Request Withdrawal - Electricity (Losing) (OFAF, 5 Day(s))</v>
      </c>
      <c r="H164" s="578" t="s">
        <v>280</v>
      </c>
      <c r="I164" s="14">
        <v>5</v>
      </c>
      <c r="J164" s="14" t="s">
        <v>61</v>
      </c>
      <c r="K164" s="973"/>
      <c r="L164" s="14"/>
      <c r="M164" s="988" t="str">
        <f>IF(P164="","",IF(P164=P163,E163,"NA"))</f>
        <v>ET-102-LOSE</v>
      </c>
      <c r="N164" s="473"/>
      <c r="O164" s="313" t="str">
        <f t="shared" si="42"/>
        <v>OFAF, 5 Day(s)</v>
      </c>
      <c r="P164" s="461" t="str">
        <f t="shared" si="65"/>
        <v>ET-E003-SRWP-L2</v>
      </c>
      <c r="Q164" s="9" t="str">
        <f t="shared" si="75"/>
        <v>ET-E003-SRWP-L2ET-018-LOSE</v>
      </c>
    </row>
    <row r="165" spans="1:17" ht="12.1" x14ac:dyDescent="0.3">
      <c r="A165" s="497" t="s">
        <v>1032</v>
      </c>
      <c r="B165" s="462" t="s">
        <v>831</v>
      </c>
      <c r="C165" s="1036" t="s">
        <v>1044</v>
      </c>
      <c r="D165" s="10" t="str">
        <f t="shared" si="63"/>
        <v>ET-E003-102-L3</v>
      </c>
      <c r="E165" s="11" t="s">
        <v>961</v>
      </c>
      <c r="F165" s="287" t="str">
        <f t="shared" si="73"/>
        <v>Click to view Script</v>
      </c>
      <c r="G165" s="1019" t="str" cm="1">
        <f t="array" aca="1" ref="G165" ca="1">IF(E165="","",CONCATENATE(INDIRECT("'"&amp;E165&amp;"'!$c$2"),IF(O165="",""," ("),O165,IF(O165="","",")")))</f>
        <v>Switch Request Pending in CSS - Electricity (Losing) (Related MPAN, 5 Day(s))</v>
      </c>
      <c r="H165" s="578" t="s">
        <v>280</v>
      </c>
      <c r="I165" s="14">
        <v>5</v>
      </c>
      <c r="J165" s="14"/>
      <c r="K165" s="966" t="s">
        <v>61</v>
      </c>
      <c r="L165" s="296"/>
      <c r="M165" s="988" t="str">
        <f t="shared" si="74"/>
        <v>NA</v>
      </c>
      <c r="N165" s="473"/>
      <c r="O165" s="313" t="str">
        <f t="shared" si="42"/>
        <v>Related MPAN, 5 Day(s)</v>
      </c>
      <c r="P165" s="461" t="str">
        <f t="shared" si="65"/>
        <v>ET-E003-SRWP-L3</v>
      </c>
      <c r="Q165" s="9" t="str">
        <f t="shared" si="75"/>
        <v>ET-E003-SRWP-L3ET-102-LOSE</v>
      </c>
    </row>
    <row r="166" spans="1:17" ht="12.1" x14ac:dyDescent="0.3">
      <c r="A166" s="497" t="s">
        <v>1032</v>
      </c>
      <c r="B166" s="462" t="s">
        <v>831</v>
      </c>
      <c r="C166" s="1036" t="s">
        <v>1044</v>
      </c>
      <c r="D166" s="10" t="str">
        <f t="shared" si="63"/>
        <v>ET-E003-018-L3</v>
      </c>
      <c r="E166" s="11" t="s">
        <v>1042</v>
      </c>
      <c r="F166" s="287" t="str">
        <f t="shared" si="73"/>
        <v>Click to view Script</v>
      </c>
      <c r="G166" s="1021" t="str" cm="1">
        <f t="array" aca="1" ref="G166" ca="1">IF(E166="","",CONCATENATE(INDIRECT("'"&amp;E166&amp;"'!$c$2"),IF(O166="",""," ("),O166,IF(O166="","",")")))</f>
        <v>Switch Request Withdrawal - Electricity (Losing) (Related MPAN, 5 Day(s))</v>
      </c>
      <c r="H166" s="578" t="s">
        <v>280</v>
      </c>
      <c r="I166" s="14">
        <v>5</v>
      </c>
      <c r="J166" s="14"/>
      <c r="K166" s="966" t="s">
        <v>61</v>
      </c>
      <c r="L166" s="296"/>
      <c r="M166" s="988" t="str">
        <f>IF(P166="","",IF(P166=P165,E165,"NA"))</f>
        <v>ET-102-LOSE</v>
      </c>
      <c r="N166" s="473"/>
      <c r="O166" s="313" t="str">
        <f t="shared" si="42"/>
        <v>Related MPAN, 5 Day(s)</v>
      </c>
      <c r="P166" s="461" t="str">
        <f t="shared" si="65"/>
        <v>ET-E003-SRWP-L3</v>
      </c>
      <c r="Q166" s="9" t="str">
        <f t="shared" si="75"/>
        <v>ET-E003-SRWP-L3ET-018-LOSE</v>
      </c>
    </row>
    <row r="167" spans="1:17" ht="12.1" x14ac:dyDescent="0.3">
      <c r="A167" s="497" t="s">
        <v>1032</v>
      </c>
      <c r="B167" s="462" t="s">
        <v>831</v>
      </c>
      <c r="C167" s="1036" t="s">
        <v>1045</v>
      </c>
      <c r="D167" s="10" t="str">
        <f t="shared" si="63"/>
        <v>ET-E003-102-L4</v>
      </c>
      <c r="E167" s="11" t="s">
        <v>961</v>
      </c>
      <c r="F167" s="287" t="str">
        <f t="shared" si="73"/>
        <v>Click to view Script</v>
      </c>
      <c r="G167" s="1021" t="str" cm="1">
        <f t="array" aca="1" ref="G167" ca="1">IF(E167="","",CONCATENATE(INDIRECT("'"&amp;E167&amp;"'!$c$2"),IF(O167="",""," ("),O167,IF(O167="","",")")))</f>
        <v>Switch Request Pending in CSS - Electricity (Losing) (OFAF, Related MPAN, 5 Day(s))</v>
      </c>
      <c r="H167" s="578" t="s">
        <v>280</v>
      </c>
      <c r="I167" s="14">
        <v>5</v>
      </c>
      <c r="J167" s="13" t="s">
        <v>61</v>
      </c>
      <c r="K167" s="969" t="s">
        <v>61</v>
      </c>
      <c r="L167" s="13"/>
      <c r="M167" s="988" t="str">
        <f t="shared" si="74"/>
        <v>NA</v>
      </c>
      <c r="N167" s="473"/>
      <c r="O167" s="313" t="str">
        <f t="shared" si="42"/>
        <v>OFAF, Related MPAN, 5 Day(s)</v>
      </c>
      <c r="P167" s="461" t="str">
        <f t="shared" si="65"/>
        <v>ET-E003-SRWP-L4</v>
      </c>
      <c r="Q167" s="9" t="str">
        <f t="shared" si="75"/>
        <v>ET-E003-SRWP-L4ET-102-LOSE</v>
      </c>
    </row>
    <row r="168" spans="1:17" ht="12.7" thickBot="1" x14ac:dyDescent="0.35">
      <c r="A168" s="497" t="s">
        <v>1032</v>
      </c>
      <c r="B168" s="462" t="s">
        <v>831</v>
      </c>
      <c r="C168" s="1039" t="s">
        <v>1045</v>
      </c>
      <c r="D168" s="10" t="str">
        <f t="shared" si="63"/>
        <v>ET-E003-018-L4</v>
      </c>
      <c r="E168" s="11" t="s">
        <v>1042</v>
      </c>
      <c r="F168" s="287" t="str">
        <f t="shared" si="73"/>
        <v>Click to view Script</v>
      </c>
      <c r="G168" s="1019" t="str" cm="1">
        <f t="array" aca="1" ref="G168" ca="1">IF(E168="","",CONCATENATE(INDIRECT("'"&amp;E168&amp;"'!$c$2"),IF(O168="",""," ("),O168,IF(O168="","",")")))</f>
        <v>Switch Request Withdrawal - Electricity (Losing) (OFAF, Related MPAN, 5 Day(s))</v>
      </c>
      <c r="H168" s="579" t="s">
        <v>280</v>
      </c>
      <c r="I168" s="310">
        <v>5</v>
      </c>
      <c r="J168" s="14" t="s">
        <v>61</v>
      </c>
      <c r="K168" s="974" t="s">
        <v>61</v>
      </c>
      <c r="L168" s="14"/>
      <c r="M168" s="990" t="str">
        <f>IF(P168="","",IF(P168=P167,E167,"NA"))</f>
        <v>ET-102-LOSE</v>
      </c>
      <c r="N168" s="473"/>
      <c r="O168" s="313" t="str">
        <f t="shared" si="42"/>
        <v>OFAF, Related MPAN, 5 Day(s)</v>
      </c>
      <c r="P168" s="461" t="str">
        <f t="shared" si="65"/>
        <v>ET-E003-SRWP-L4</v>
      </c>
      <c r="Q168" s="9" t="str">
        <f t="shared" si="75"/>
        <v>ET-E003-SRWP-L4ET-018-LOSE</v>
      </c>
    </row>
    <row r="169" spans="1:17" s="865" customFormat="1" ht="7.5" customHeight="1" thickBot="1" x14ac:dyDescent="0.35">
      <c r="A169" s="866"/>
      <c r="B169" s="866"/>
      <c r="C169" s="967"/>
      <c r="D169" s="993" t="str">
        <f t="shared" si="63"/>
        <v/>
      </c>
      <c r="E169" s="993"/>
      <c r="F169" s="993" t="str">
        <f t="shared" si="73"/>
        <v/>
      </c>
      <c r="G169" s="1020" t="str" cm="1">
        <f t="array" aca="1" ref="G169" ca="1">IF(E169="","",CONCATENATE(INDIRECT("'"&amp;E169&amp;"'!$B$2"),IF(O169="",""," ("),O169,IF(O169="","",")")))</f>
        <v/>
      </c>
      <c r="H169" s="866"/>
      <c r="I169" s="866"/>
      <c r="J169" s="866"/>
      <c r="K169" s="967"/>
      <c r="L169" s="993"/>
      <c r="M169" s="989" t="str">
        <f>IF(P169="","",IF(P169=#REF!,#REF!,"NA"))</f>
        <v/>
      </c>
      <c r="N169" s="867"/>
      <c r="O169" s="1061" t="str">
        <f t="shared" si="42"/>
        <v/>
      </c>
      <c r="P169" s="868" t="str">
        <f t="shared" ref="P169" si="76">IF(C169="","",C169)</f>
        <v/>
      </c>
      <c r="Q169" s="865" t="str">
        <f t="shared" si="75"/>
        <v/>
      </c>
    </row>
    <row r="170" spans="1:17" ht="12.1" x14ac:dyDescent="0.3">
      <c r="A170" s="324" t="s">
        <v>1028</v>
      </c>
      <c r="B170" s="462" t="s">
        <v>833</v>
      </c>
      <c r="C170" s="283" t="s">
        <v>1046</v>
      </c>
      <c r="D170" s="10" t="str">
        <f t="shared" si="63"/>
        <v>ET-D003-103-G1</v>
      </c>
      <c r="E170" s="11" t="s">
        <v>967</v>
      </c>
      <c r="F170" s="287" t="str">
        <f t="shared" si="73"/>
        <v>Click to view Script</v>
      </c>
      <c r="G170" s="1019" t="str" cm="1">
        <f t="array" aca="1" ref="G170" ca="1">IF(E170="","",CONCATENATE(INDIRECT("'"&amp;E170&amp;"'!$c$2"),IF(O170="",""," ("),O170,IF(O170="","",")")))</f>
        <v>Switch Request Pending in CSS - Dual Fuel (Gaining) (OFAF, 5 Day(s))</v>
      </c>
      <c r="H170" s="571" t="s">
        <v>753</v>
      </c>
      <c r="I170" s="309">
        <v>5</v>
      </c>
      <c r="J170" s="309" t="s">
        <v>61</v>
      </c>
      <c r="K170" s="969"/>
      <c r="L170" s="13"/>
      <c r="M170" s="988" t="str">
        <f>IF(P170="","",IF(P170=P169,E169,"NA"))</f>
        <v>NA</v>
      </c>
      <c r="N170" s="472"/>
      <c r="O170" s="313" t="str">
        <f t="shared" ref="O170:O239" si="77">CONCATENATE(IF(J170="","",CONCATENATE($J$1)),IF(K170="","",CONCATENATE(IF(J170="","",", "),$K$1)),IF(I170="","",CONCATENATE(IF(AND(J170="",K170=""),"",", "),I170," ",$I$1)),IF(L170="","",CONCATENATE(IF(AND(J170="",K170="",I170=""),"",", "),L170)))</f>
        <v>OFAF, 5 Day(s)</v>
      </c>
      <c r="P170" s="461" t="str">
        <f t="shared" ref="P170:P186" si="78">IF(C170="","",C170)</f>
        <v>ET-D003-SRWP-G1</v>
      </c>
      <c r="Q170" s="9" t="str">
        <f t="shared" si="75"/>
        <v>ET-D003-SRWP-G1ET-103-GAIN</v>
      </c>
    </row>
    <row r="171" spans="1:17" ht="12.1" x14ac:dyDescent="0.3">
      <c r="A171" s="324" t="s">
        <v>1028</v>
      </c>
      <c r="B171" s="462" t="s">
        <v>833</v>
      </c>
      <c r="C171" s="283" t="s">
        <v>1046</v>
      </c>
      <c r="D171" s="10" t="str">
        <f t="shared" si="63"/>
        <v>ET-D003-019-G1</v>
      </c>
      <c r="E171" s="11" t="s">
        <v>1047</v>
      </c>
      <c r="F171" s="287" t="str">
        <f t="shared" si="73"/>
        <v>Click to view Script</v>
      </c>
      <c r="G171" s="1019" t="str" cm="1">
        <f t="array" aca="1" ref="G171" ca="1">IF(E171="","",CONCATENATE(INDIRECT("'"&amp;E171&amp;"'!$c$2"),IF(O171="",""," ("),O171,IF(O171="","",")")))</f>
        <v>Switch Request Withdrawal - Dual Fuel (Gaining) (OFAF, 5 Day(s))</v>
      </c>
      <c r="H171" s="572" t="s">
        <v>753</v>
      </c>
      <c r="I171" s="13">
        <v>5</v>
      </c>
      <c r="J171" s="308" t="s">
        <v>61</v>
      </c>
      <c r="K171" s="975"/>
      <c r="L171" s="13"/>
      <c r="M171" s="988" t="str">
        <f>IF(P171="","",IF(P171=P170,E170,"NA"))</f>
        <v>ET-103-GAIN</v>
      </c>
      <c r="N171" s="469"/>
      <c r="O171" s="313" t="str">
        <f t="shared" si="77"/>
        <v>OFAF, 5 Day(s)</v>
      </c>
      <c r="P171" s="461" t="str">
        <f t="shared" si="78"/>
        <v>ET-D003-SRWP-G1</v>
      </c>
      <c r="Q171" s="9" t="str">
        <f t="shared" si="75"/>
        <v>ET-D003-SRWP-G1ET-019-GAIN</v>
      </c>
    </row>
    <row r="172" spans="1:17" ht="12.1" x14ac:dyDescent="0.3">
      <c r="A172" s="324" t="s">
        <v>1028</v>
      </c>
      <c r="B172" s="462" t="s">
        <v>833</v>
      </c>
      <c r="C172" s="283" t="s">
        <v>1048</v>
      </c>
      <c r="D172" s="10" t="str">
        <f t="shared" si="63"/>
        <v>ET-D003-103-G2</v>
      </c>
      <c r="E172" s="11" t="s">
        <v>967</v>
      </c>
      <c r="F172" s="287" t="str">
        <f t="shared" si="73"/>
        <v>Click to view Script</v>
      </c>
      <c r="G172" s="1019" t="str" cm="1">
        <f t="array" aca="1" ref="G172" ca="1">IF(E172="","",CONCATENATE(INDIRECT("'"&amp;E172&amp;"'!$c$2"),IF(O172="",""," ("),O172,IF(O172="","",")")))</f>
        <v>Switch Request Pending in CSS - Dual Fuel (Gaining) (OFAF, Related MPAN, 5 Day(s))</v>
      </c>
      <c r="H172" s="572" t="s">
        <v>753</v>
      </c>
      <c r="I172" s="13">
        <v>5</v>
      </c>
      <c r="J172" s="13" t="s">
        <v>61</v>
      </c>
      <c r="K172" s="971" t="s">
        <v>61</v>
      </c>
      <c r="L172" s="13"/>
      <c r="M172" s="988" t="str">
        <f>IF(P172="","",IF(P172=P171,E171,"NA"))</f>
        <v>NA</v>
      </c>
      <c r="N172" s="469"/>
      <c r="O172" s="313" t="str">
        <f t="shared" si="77"/>
        <v>OFAF, Related MPAN, 5 Day(s)</v>
      </c>
      <c r="P172" s="461" t="str">
        <f t="shared" si="78"/>
        <v>ET-D003-SRWP-G2</v>
      </c>
      <c r="Q172" s="9" t="str">
        <f t="shared" si="75"/>
        <v>ET-D003-SRWP-G2ET-103-GAIN</v>
      </c>
    </row>
    <row r="173" spans="1:17" ht="12.1" x14ac:dyDescent="0.3">
      <c r="A173" s="324" t="s">
        <v>1028</v>
      </c>
      <c r="B173" s="462" t="s">
        <v>833</v>
      </c>
      <c r="C173" s="283" t="s">
        <v>1048</v>
      </c>
      <c r="D173" s="10" t="str">
        <f t="shared" si="63"/>
        <v>ET-D003-019-G2</v>
      </c>
      <c r="E173" s="11" t="s">
        <v>1047</v>
      </c>
      <c r="F173" s="287" t="str">
        <f t="shared" si="73"/>
        <v>Click to view Script</v>
      </c>
      <c r="G173" s="1019" t="str" cm="1">
        <f t="array" aca="1" ref="G173" ca="1">IF(E173="","",CONCATENATE(INDIRECT("'"&amp;E173&amp;"'!$c$2"),IF(O173="",""," ("),O173,IF(O173="","",")")))</f>
        <v>Switch Request Withdrawal - Dual Fuel (Gaining) (OFAF, Related MPAN, 5 Day(s))</v>
      </c>
      <c r="H173" s="572" t="s">
        <v>753</v>
      </c>
      <c r="I173" s="13">
        <v>5</v>
      </c>
      <c r="J173" s="13" t="s">
        <v>61</v>
      </c>
      <c r="K173" s="971" t="s">
        <v>61</v>
      </c>
      <c r="L173" s="13"/>
      <c r="M173" s="988" t="str">
        <f>IF(P173="","",IF(P173=P172,E172,"NA"))</f>
        <v>ET-103-GAIN</v>
      </c>
      <c r="N173" s="473"/>
      <c r="O173" s="313" t="str">
        <f t="shared" si="77"/>
        <v>OFAF, Related MPAN, 5 Day(s)</v>
      </c>
      <c r="P173" s="461" t="str">
        <f t="shared" si="78"/>
        <v>ET-D003-SRWP-G2</v>
      </c>
      <c r="Q173" s="9" t="str">
        <f t="shared" si="75"/>
        <v>ET-D003-SRWP-G2ET-019-GAIN</v>
      </c>
    </row>
    <row r="174" spans="1:17" ht="12.1" x14ac:dyDescent="0.3">
      <c r="A174" s="324" t="s">
        <v>1032</v>
      </c>
      <c r="B174" s="458" t="s">
        <v>833</v>
      </c>
      <c r="C174" s="283" t="s">
        <v>1049</v>
      </c>
      <c r="D174" s="10" t="str">
        <f t="shared" si="63"/>
        <v>ET-D003-103-L1</v>
      </c>
      <c r="E174" s="11" t="s">
        <v>971</v>
      </c>
      <c r="F174" s="287" t="str">
        <f t="shared" si="73"/>
        <v>Click to view Script</v>
      </c>
      <c r="G174" s="1019" t="str" cm="1">
        <f t="array" aca="1" ref="G174" ca="1">IF(E174="","",CONCATENATE(INDIRECT("'"&amp;E174&amp;"'!$c$2"),IF(O174="",""," ("),O174,IF(O174="","",")")))</f>
        <v>Switch Request Pending in CSS - Dual Fuel (Losing) (OFAF, 5 Day(s))</v>
      </c>
      <c r="H174" s="572" t="s">
        <v>753</v>
      </c>
      <c r="I174" s="13">
        <v>5</v>
      </c>
      <c r="J174" s="13" t="s">
        <v>61</v>
      </c>
      <c r="K174" s="969"/>
      <c r="L174" s="13"/>
      <c r="M174" s="988" t="str">
        <f t="shared" ref="M174" si="79">IF(P174="","",IF(P174=P173,E173,"NA"))</f>
        <v>NA</v>
      </c>
      <c r="N174" s="10"/>
      <c r="O174" s="313" t="str">
        <f t="shared" si="77"/>
        <v>OFAF, 5 Day(s)</v>
      </c>
      <c r="P174" s="461" t="str">
        <f t="shared" si="78"/>
        <v>ET-D003-SRWP-L1</v>
      </c>
      <c r="Q174" s="9" t="str">
        <f t="shared" si="75"/>
        <v>ET-D003-SRWP-L1ET-103-LOSE</v>
      </c>
    </row>
    <row r="175" spans="1:17" ht="12.1" x14ac:dyDescent="0.3">
      <c r="A175" s="324" t="s">
        <v>1032</v>
      </c>
      <c r="B175" s="462" t="s">
        <v>833</v>
      </c>
      <c r="C175" s="283" t="s">
        <v>1049</v>
      </c>
      <c r="D175" s="10" t="str">
        <f t="shared" si="63"/>
        <v>ET-D003-019-L1</v>
      </c>
      <c r="E175" s="11" t="s">
        <v>1050</v>
      </c>
      <c r="F175" s="287" t="str">
        <f t="shared" si="73"/>
        <v>Click to view Script</v>
      </c>
      <c r="G175" s="1019" t="str" cm="1">
        <f t="array" aca="1" ref="G175" ca="1">IF(E175="","",CONCATENATE(INDIRECT("'"&amp;E175&amp;"'!$c$2"),IF(O175="",""," ("),O175,IF(O175="","",")")))</f>
        <v>Switch Request Withdrawal - Dual Fuel (Losing) (OFAF, 5 Day(s))</v>
      </c>
      <c r="H175" s="572" t="s">
        <v>753</v>
      </c>
      <c r="I175" s="13">
        <v>5</v>
      </c>
      <c r="J175" s="308" t="s">
        <v>61</v>
      </c>
      <c r="K175" s="975"/>
      <c r="L175" s="13"/>
      <c r="M175" s="988" t="str">
        <f>IF(P175="","",IF(P175=P174,E174,"NA"))</f>
        <v>ET-103-LOSE</v>
      </c>
      <c r="N175" s="469"/>
      <c r="O175" s="313" t="str">
        <f t="shared" si="77"/>
        <v>OFAF, 5 Day(s)</v>
      </c>
      <c r="P175" s="461" t="str">
        <f t="shared" si="78"/>
        <v>ET-D003-SRWP-L1</v>
      </c>
      <c r="Q175" s="9" t="str">
        <f t="shared" si="75"/>
        <v>ET-D003-SRWP-L1ET-019-LOSE</v>
      </c>
    </row>
    <row r="176" spans="1:17" ht="12.1" x14ac:dyDescent="0.3">
      <c r="A176" s="324" t="s">
        <v>1032</v>
      </c>
      <c r="B176" s="462" t="s">
        <v>833</v>
      </c>
      <c r="C176" s="283" t="s">
        <v>1051</v>
      </c>
      <c r="D176" s="10" t="str">
        <f t="shared" si="63"/>
        <v>ET-D003-103-L2</v>
      </c>
      <c r="E176" s="11" t="s">
        <v>971</v>
      </c>
      <c r="F176" s="287" t="str">
        <f t="shared" si="73"/>
        <v>Click to view Script</v>
      </c>
      <c r="G176" s="1019" t="str" cm="1">
        <f t="array" aca="1" ref="G176" ca="1">IF(E176="","",CONCATENATE(INDIRECT("'"&amp;E176&amp;"'!$c$2"),IF(O176="",""," ("),O176,IF(O176="","",")")))</f>
        <v>Switch Request Pending in CSS - Dual Fuel (Losing) (OFAF, Related MPAN, 5 Day(s))</v>
      </c>
      <c r="H176" s="572" t="s">
        <v>753</v>
      </c>
      <c r="I176" s="13">
        <v>5</v>
      </c>
      <c r="J176" s="13" t="s">
        <v>61</v>
      </c>
      <c r="K176" s="971" t="s">
        <v>61</v>
      </c>
      <c r="L176" s="13"/>
      <c r="M176" s="988" t="str">
        <f>IF(P176="","",IF(P176=P175,E175,"NA"))</f>
        <v>NA</v>
      </c>
      <c r="N176" s="469"/>
      <c r="O176" s="313" t="str">
        <f t="shared" si="77"/>
        <v>OFAF, Related MPAN, 5 Day(s)</v>
      </c>
      <c r="P176" s="461" t="str">
        <f t="shared" si="78"/>
        <v>ET-D003-SRWP-L2</v>
      </c>
      <c r="Q176" s="9" t="str">
        <f t="shared" si="75"/>
        <v>ET-D003-SRWP-L2ET-103-LOSE</v>
      </c>
    </row>
    <row r="177" spans="1:18" ht="12.7" thickBot="1" x14ac:dyDescent="0.35">
      <c r="A177" s="324" t="s">
        <v>1032</v>
      </c>
      <c r="B177" s="462" t="s">
        <v>833</v>
      </c>
      <c r="C177" s="283" t="s">
        <v>1051</v>
      </c>
      <c r="D177" s="10" t="str">
        <f t="shared" si="63"/>
        <v>ET-D003-019-L2</v>
      </c>
      <c r="E177" s="11" t="s">
        <v>1050</v>
      </c>
      <c r="F177" s="287" t="str">
        <f t="shared" si="73"/>
        <v>Click to view Script</v>
      </c>
      <c r="G177" s="1019" t="str" cm="1">
        <f t="array" aca="1" ref="G177" ca="1">IF(E177="","",CONCATENATE(INDIRECT("'"&amp;E177&amp;"'!$c$2"),IF(O177="",""," ("),O177,IF(O177="","",")")))</f>
        <v>Switch Request Withdrawal - Dual Fuel (Losing) (OFAF, Related MPAN, 5 Day(s))</v>
      </c>
      <c r="H177" s="572" t="s">
        <v>753</v>
      </c>
      <c r="I177" s="13">
        <v>5</v>
      </c>
      <c r="J177" s="308" t="s">
        <v>61</v>
      </c>
      <c r="K177" s="971" t="s">
        <v>61</v>
      </c>
      <c r="L177" s="13"/>
      <c r="M177" s="988" t="str">
        <f>IF(P177="","",IF(P177=P176,E176,"NA"))</f>
        <v>ET-103-LOSE</v>
      </c>
      <c r="N177" s="473"/>
      <c r="O177" s="313" t="str">
        <f t="shared" si="77"/>
        <v>OFAF, Related MPAN, 5 Day(s)</v>
      </c>
      <c r="P177" s="461" t="str">
        <f t="shared" si="78"/>
        <v>ET-D003-SRWP-L2</v>
      </c>
      <c r="Q177" s="9" t="str">
        <f t="shared" si="75"/>
        <v>ET-D003-SRWP-L2ET-019-LOSE</v>
      </c>
    </row>
    <row r="178" spans="1:18" s="865" customFormat="1" ht="7.5" customHeight="1" thickBot="1" x14ac:dyDescent="0.35">
      <c r="A178" s="866"/>
      <c r="B178" s="866"/>
      <c r="C178" s="967"/>
      <c r="D178" s="993" t="str">
        <f t="shared" si="63"/>
        <v/>
      </c>
      <c r="E178" s="993"/>
      <c r="F178" s="993" t="str">
        <f t="shared" si="73"/>
        <v/>
      </c>
      <c r="G178" s="1020" t="str" cm="1">
        <f t="array" aca="1" ref="G178" ca="1">IF(E178="","",CONCATENATE(INDIRECT("'"&amp;E178&amp;"'!$B$2"),IF(O178="",""," ("),O178,IF(O178="","",")")))</f>
        <v/>
      </c>
      <c r="H178" s="866"/>
      <c r="I178" s="866"/>
      <c r="J178" s="866"/>
      <c r="K178" s="967"/>
      <c r="L178" s="993"/>
      <c r="M178" s="989" t="str">
        <f>IF(P178="","",IF(P178=#REF!,#REF!,"NA"))</f>
        <v/>
      </c>
      <c r="N178" s="867"/>
      <c r="O178" s="1061" t="str">
        <f t="shared" si="77"/>
        <v/>
      </c>
      <c r="P178" s="868" t="str">
        <f t="shared" si="78"/>
        <v/>
      </c>
      <c r="Q178" s="865" t="str">
        <f t="shared" si="75"/>
        <v/>
      </c>
    </row>
    <row r="179" spans="1:18" ht="12.1" x14ac:dyDescent="0.3">
      <c r="A179" s="324" t="s">
        <v>1052</v>
      </c>
      <c r="B179" s="462" t="s">
        <v>835</v>
      </c>
      <c r="C179" s="283" t="s">
        <v>1053</v>
      </c>
      <c r="D179" s="10" t="str">
        <f t="shared" si="63"/>
        <v>ET-G004-101-G1</v>
      </c>
      <c r="E179" s="11" t="s">
        <v>946</v>
      </c>
      <c r="F179" s="287" t="str">
        <f t="shared" ref="F179:F198" si="80">IF(D179="","",HYPERLINK("#'"&amp;E179&amp;"'!A1","Click to view Script"))</f>
        <v>Click to view Script</v>
      </c>
      <c r="G179" s="1019" t="str" cm="1">
        <f t="array" aca="1" ref="G179" ca="1">IF(E179="","",CONCATENATE(INDIRECT("'"&amp;E179&amp;"'!$c$2"),IF(O179="",""," ("),O179,IF(O179="","",")")))</f>
        <v>Switch Request Pending in CSS - Gas (Gaining) (5 Day(s))</v>
      </c>
      <c r="H179" s="588" t="s">
        <v>279</v>
      </c>
      <c r="I179" s="334">
        <v>5</v>
      </c>
      <c r="J179" s="309"/>
      <c r="K179" s="969"/>
      <c r="L179" s="13"/>
      <c r="M179" s="988" t="str">
        <f>IF(P179="","",IF(P179=P178,E178,"NA"))</f>
        <v>NA</v>
      </c>
      <c r="N179" s="478"/>
      <c r="O179" s="313" t="str">
        <f t="shared" si="77"/>
        <v>5 Day(s)</v>
      </c>
      <c r="P179" s="461" t="str">
        <f t="shared" si="78"/>
        <v>ET-G004-SRAP-G1</v>
      </c>
      <c r="Q179" s="9" t="str">
        <f t="shared" si="75"/>
        <v>ET-G004-SRAP-G1ET-101-GAIN</v>
      </c>
    </row>
    <row r="180" spans="1:18" ht="12.1" x14ac:dyDescent="0.3">
      <c r="A180" s="324" t="s">
        <v>1052</v>
      </c>
      <c r="B180" s="462" t="s">
        <v>835</v>
      </c>
      <c r="C180" s="283" t="s">
        <v>1053</v>
      </c>
      <c r="D180" s="10" t="str">
        <f t="shared" si="63"/>
        <v>ET-G004-020-G1</v>
      </c>
      <c r="E180" s="11" t="s">
        <v>1054</v>
      </c>
      <c r="F180" s="287" t="str">
        <f t="shared" si="80"/>
        <v>Click to view Script</v>
      </c>
      <c r="G180" s="1019" t="str" cm="1">
        <f t="array" aca="1" ref="G180" ca="1">IF(E180="","",CONCATENATE(INDIRECT("'"&amp;E180&amp;"'!$c$2"),IF(O180="",""," ("),O180,IF(O180="","",")")))</f>
        <v>Switch Annulment - Gas (Gaining) (5 Day(s))</v>
      </c>
      <c r="H180" s="587" t="s">
        <v>279</v>
      </c>
      <c r="I180" s="282">
        <v>5</v>
      </c>
      <c r="J180" s="13"/>
      <c r="K180" s="971"/>
      <c r="L180" s="13"/>
      <c r="M180" s="988" t="str">
        <f>IF(P180="","",IF(P180=P179,E179,"NA"))</f>
        <v>ET-101-GAIN</v>
      </c>
      <c r="N180" s="469"/>
      <c r="O180" s="313" t="str">
        <f t="shared" si="77"/>
        <v>5 Day(s)</v>
      </c>
      <c r="P180" s="461" t="str">
        <f t="shared" si="78"/>
        <v>ET-G004-SRAP-G1</v>
      </c>
      <c r="Q180" s="9" t="str">
        <f t="shared" si="75"/>
        <v>ET-G004-SRAP-G1ET-020-GAIN</v>
      </c>
    </row>
    <row r="181" spans="1:18" ht="12.1" x14ac:dyDescent="0.3">
      <c r="A181" s="324" t="s">
        <v>1052</v>
      </c>
      <c r="B181" s="462" t="s">
        <v>835</v>
      </c>
      <c r="C181" s="283" t="s">
        <v>1055</v>
      </c>
      <c r="D181" s="10" t="str">
        <f t="shared" si="63"/>
        <v>ET-G004-101-G2</v>
      </c>
      <c r="E181" s="11" t="s">
        <v>946</v>
      </c>
      <c r="F181" s="287" t="str">
        <f t="shared" si="80"/>
        <v>Click to view Script</v>
      </c>
      <c r="G181" s="1019" t="str" cm="1">
        <f t="array" aca="1" ref="G181" ca="1">IF(E181="","",CONCATENATE(INDIRECT("'"&amp;E181&amp;"'!$c$2"),IF(O181="",""," ("),O181,IF(O181="","",")")))</f>
        <v>Switch Request Pending in CSS - Gas (Gaining) (OFAF, 5 Day(s))</v>
      </c>
      <c r="H181" s="587" t="s">
        <v>279</v>
      </c>
      <c r="I181" s="282">
        <v>5</v>
      </c>
      <c r="J181" s="492" t="s">
        <v>61</v>
      </c>
      <c r="K181" s="976"/>
      <c r="L181" s="492"/>
      <c r="M181" s="988" t="str">
        <f>IF(P181="","",IF(P181=P180,E180,"NA"))</f>
        <v>NA</v>
      </c>
      <c r="N181" s="469"/>
      <c r="O181" s="313" t="str">
        <f t="shared" si="77"/>
        <v>OFAF, 5 Day(s)</v>
      </c>
      <c r="P181" s="461" t="str">
        <f t="shared" si="78"/>
        <v>ET-G004-SRAP-G2</v>
      </c>
      <c r="Q181" s="9" t="str">
        <f t="shared" si="75"/>
        <v>ET-G004-SRAP-G2ET-101-GAIN</v>
      </c>
    </row>
    <row r="182" spans="1:18" ht="12.1" x14ac:dyDescent="0.3">
      <c r="A182" s="324" t="s">
        <v>1052</v>
      </c>
      <c r="B182" s="462" t="s">
        <v>835</v>
      </c>
      <c r="C182" s="283" t="s">
        <v>1055</v>
      </c>
      <c r="D182" s="10" t="str">
        <f t="shared" si="63"/>
        <v>ET-G004-020-G2</v>
      </c>
      <c r="E182" s="11" t="s">
        <v>1054</v>
      </c>
      <c r="F182" s="287" t="str">
        <f t="shared" si="80"/>
        <v>Click to view Script</v>
      </c>
      <c r="G182" s="1019" t="str" cm="1">
        <f t="array" aca="1" ref="G182" ca="1">IF(E182="","",CONCATENATE(INDIRECT("'"&amp;E182&amp;"'!$c$2"),IF(O182="",""," ("),O182,IF(O182="","",")")))</f>
        <v>Switch Annulment - Gas (Gaining) (OFAF, 5 Day(s))</v>
      </c>
      <c r="H182" s="587" t="s">
        <v>279</v>
      </c>
      <c r="I182" s="282">
        <v>5</v>
      </c>
      <c r="J182" s="492" t="s">
        <v>61</v>
      </c>
      <c r="K182" s="976"/>
      <c r="L182" s="492"/>
      <c r="M182" s="988" t="str">
        <f>IF(P182="","",IF(P182=P181,E181,"NA"))</f>
        <v>ET-101-GAIN</v>
      </c>
      <c r="N182" s="473"/>
      <c r="O182" s="313" t="str">
        <f t="shared" si="77"/>
        <v>OFAF, 5 Day(s)</v>
      </c>
      <c r="P182" s="461" t="str">
        <f t="shared" si="78"/>
        <v>ET-G004-SRAP-G2</v>
      </c>
      <c r="Q182" s="9" t="str">
        <f t="shared" si="75"/>
        <v>ET-G004-SRAP-G2ET-020-GAIN</v>
      </c>
    </row>
    <row r="183" spans="1:18" s="305" customFormat="1" ht="12.1" x14ac:dyDescent="0.3">
      <c r="A183" s="324" t="s">
        <v>1056</v>
      </c>
      <c r="B183" s="458" t="s">
        <v>835</v>
      </c>
      <c r="C183" s="1037" t="s">
        <v>1057</v>
      </c>
      <c r="D183" s="10" t="str">
        <f t="shared" si="63"/>
        <v>ET-G004-101-L1</v>
      </c>
      <c r="E183" s="11" t="s">
        <v>951</v>
      </c>
      <c r="F183" s="287" t="str">
        <f t="shared" si="80"/>
        <v>Click to view Script</v>
      </c>
      <c r="G183" s="1019" t="str" cm="1">
        <f t="array" aca="1" ref="G183" ca="1">IF(E183="","",CONCATENATE(INDIRECT("'"&amp;E183&amp;"'!$c$2"),IF(O183="",""," ("),O183,IF(O183="","",")")))</f>
        <v>Switch Request Pending in CSS - Gas (Losing) (5 Day(s))</v>
      </c>
      <c r="H183" s="587" t="s">
        <v>279</v>
      </c>
      <c r="I183" s="282">
        <v>5</v>
      </c>
      <c r="J183" s="13"/>
      <c r="K183" s="971"/>
      <c r="L183" s="13"/>
      <c r="M183" s="988" t="str">
        <f t="shared" ref="M183" si="81">IF(P183="","",IF(P183=P182,E182,"NA"))</f>
        <v>NA</v>
      </c>
      <c r="N183" s="478"/>
      <c r="O183" s="313" t="str">
        <f t="shared" si="77"/>
        <v>5 Day(s)</v>
      </c>
      <c r="P183" s="461" t="str">
        <f t="shared" si="78"/>
        <v>ET-G004-SRAP-L1</v>
      </c>
      <c r="Q183" s="305" t="str">
        <f t="shared" si="75"/>
        <v>ET-G004-SRAP-L1ET-101-LOSE</v>
      </c>
      <c r="R183" s="9"/>
    </row>
    <row r="184" spans="1:18" s="305" customFormat="1" ht="12.1" x14ac:dyDescent="0.3">
      <c r="A184" s="324" t="s">
        <v>1056</v>
      </c>
      <c r="B184" s="462" t="s">
        <v>835</v>
      </c>
      <c r="C184" s="283" t="s">
        <v>1057</v>
      </c>
      <c r="D184" s="10" t="str">
        <f t="shared" si="63"/>
        <v>ET-G004-020-L1</v>
      </c>
      <c r="E184" s="11" t="s">
        <v>1058</v>
      </c>
      <c r="F184" s="287" t="str">
        <f t="shared" si="80"/>
        <v>Click to view Script</v>
      </c>
      <c r="G184" s="1019" t="str" cm="1">
        <f t="array" aca="1" ref="G184" ca="1">IF(E184="","",CONCATENATE(INDIRECT("'"&amp;E184&amp;"'!$c$2"),IF(O184="",""," ("),O184,IF(O184="","",")")))</f>
        <v>Switch Annulment - Gas (Losing) (5 Day(s))</v>
      </c>
      <c r="H184" s="587" t="s">
        <v>279</v>
      </c>
      <c r="I184" s="282">
        <v>5</v>
      </c>
      <c r="J184" s="13"/>
      <c r="K184" s="971"/>
      <c r="L184" s="13"/>
      <c r="M184" s="988" t="str">
        <f>IF(P184="","",IF(P184=P183,E183,"NA"))</f>
        <v>ET-101-LOSE</v>
      </c>
      <c r="N184" s="469"/>
      <c r="O184" s="313" t="str">
        <f t="shared" si="77"/>
        <v>5 Day(s)</v>
      </c>
      <c r="P184" s="461" t="str">
        <f t="shared" si="78"/>
        <v>ET-G004-SRAP-L1</v>
      </c>
      <c r="Q184" s="305" t="str">
        <f t="shared" si="75"/>
        <v>ET-G004-SRAP-L1ET-020-LOSE</v>
      </c>
      <c r="R184" s="9"/>
    </row>
    <row r="185" spans="1:18" ht="12.1" x14ac:dyDescent="0.3">
      <c r="A185" s="324" t="s">
        <v>1056</v>
      </c>
      <c r="B185" s="462" t="s">
        <v>835</v>
      </c>
      <c r="C185" s="283" t="s">
        <v>1059</v>
      </c>
      <c r="D185" s="10" t="str">
        <f t="shared" si="63"/>
        <v>ET-G004-101-L2</v>
      </c>
      <c r="E185" s="11" t="s">
        <v>951</v>
      </c>
      <c r="F185" s="287" t="str">
        <f t="shared" si="80"/>
        <v>Click to view Script</v>
      </c>
      <c r="G185" s="1019" t="str" cm="1">
        <f t="array" aca="1" ref="G185" ca="1">IF(E185="","",CONCATENATE(INDIRECT("'"&amp;E185&amp;"'!$c$2"),IF(O185="",""," ("),O185,IF(O185="","",")")))</f>
        <v>Switch Request Pending in CSS - Gas (Losing) (OFAF, 5 Day(s))</v>
      </c>
      <c r="H185" s="587" t="s">
        <v>279</v>
      </c>
      <c r="I185" s="282">
        <v>5</v>
      </c>
      <c r="J185" s="496" t="s">
        <v>61</v>
      </c>
      <c r="K185" s="977"/>
      <c r="L185" s="492"/>
      <c r="M185" s="988" t="str">
        <f>IF(P185="","",IF(P185=P184,E184,"NA"))</f>
        <v>NA</v>
      </c>
      <c r="N185" s="469"/>
      <c r="O185" s="313" t="str">
        <f t="shared" si="77"/>
        <v>OFAF, 5 Day(s)</v>
      </c>
      <c r="P185" s="461" t="str">
        <f t="shared" si="78"/>
        <v>ET-G004-SRAP-L2</v>
      </c>
      <c r="Q185" s="9" t="str">
        <f t="shared" si="75"/>
        <v>ET-G004-SRAP-L2ET-101-LOSE</v>
      </c>
    </row>
    <row r="186" spans="1:18" ht="12.7" thickBot="1" x14ac:dyDescent="0.35">
      <c r="A186" s="324" t="s">
        <v>1056</v>
      </c>
      <c r="B186" s="462" t="s">
        <v>835</v>
      </c>
      <c r="C186" s="283" t="s">
        <v>1059</v>
      </c>
      <c r="D186" s="10" t="str">
        <f t="shared" si="63"/>
        <v>ET-G004-020-L2</v>
      </c>
      <c r="E186" s="11" t="s">
        <v>1058</v>
      </c>
      <c r="F186" s="287" t="str">
        <f t="shared" si="80"/>
        <v>Click to view Script</v>
      </c>
      <c r="G186" s="1019" t="str" cm="1">
        <f t="array" aca="1" ref="G186" ca="1">IF(E186="","",CONCATENATE(INDIRECT("'"&amp;E186&amp;"'!$c$2"),IF(O186="",""," ("),O186,IF(O186="","",")")))</f>
        <v>Switch Annulment - Gas (Losing) (OFAF, 5 Day(s))</v>
      </c>
      <c r="H186" s="587" t="s">
        <v>279</v>
      </c>
      <c r="I186" s="282">
        <v>5</v>
      </c>
      <c r="J186" s="556" t="s">
        <v>61</v>
      </c>
      <c r="K186" s="978"/>
      <c r="L186" s="282"/>
      <c r="M186" s="988" t="str">
        <f>IF(P186="","",IF(P186=P185,E185,"NA"))</f>
        <v>ET-101-LOSE</v>
      </c>
      <c r="N186" s="473"/>
      <c r="O186" s="313" t="str">
        <f t="shared" si="77"/>
        <v>OFAF, 5 Day(s)</v>
      </c>
      <c r="P186" s="461" t="str">
        <f t="shared" si="78"/>
        <v>ET-G004-SRAP-L2</v>
      </c>
      <c r="Q186" s="9" t="str">
        <f t="shared" si="75"/>
        <v>ET-G004-SRAP-L2ET-020-LOSE</v>
      </c>
    </row>
    <row r="187" spans="1:18" s="865" customFormat="1" ht="7.5" customHeight="1" thickBot="1" x14ac:dyDescent="0.35">
      <c r="A187" s="866"/>
      <c r="B187" s="866"/>
      <c r="C187" s="967"/>
      <c r="D187" s="993" t="str">
        <f t="shared" si="63"/>
        <v/>
      </c>
      <c r="E187" s="993"/>
      <c r="F187" s="993" t="str">
        <f t="shared" si="80"/>
        <v/>
      </c>
      <c r="G187" s="1020" t="str" cm="1">
        <f t="array" aca="1" ref="G187" ca="1">IF(E187="","",CONCATENATE(INDIRECT("'"&amp;E187&amp;"'!$B$2"),IF(O187="",""," ("),O187,IF(O187="","",")")))</f>
        <v/>
      </c>
      <c r="H187" s="866"/>
      <c r="I187" s="866"/>
      <c r="J187" s="866"/>
      <c r="K187" s="967"/>
      <c r="L187" s="993"/>
      <c r="M187" s="989" t="str">
        <f>IF(P187="","",IF(P187=#REF!,#REF!,"NA"))</f>
        <v/>
      </c>
      <c r="N187" s="867"/>
      <c r="O187" s="1061" t="str">
        <f t="shared" si="77"/>
        <v/>
      </c>
      <c r="P187" s="868" t="str">
        <f t="shared" ref="P187:P226" si="82">IF(C187="","",C187)</f>
        <v/>
      </c>
      <c r="Q187" s="865" t="str">
        <f t="shared" ref="Q187:Q239" si="83">CONCATENATE(P187,E187)</f>
        <v/>
      </c>
    </row>
    <row r="188" spans="1:18" s="305" customFormat="1" ht="12.1" x14ac:dyDescent="0.3">
      <c r="A188" s="324" t="s">
        <v>1052</v>
      </c>
      <c r="B188" s="462" t="s">
        <v>837</v>
      </c>
      <c r="C188" s="283" t="s">
        <v>1060</v>
      </c>
      <c r="D188" s="10" t="str">
        <f t="shared" si="63"/>
        <v>ET-E004-102-G1</v>
      </c>
      <c r="E188" s="11" t="s">
        <v>955</v>
      </c>
      <c r="F188" s="287" t="str">
        <f t="shared" si="80"/>
        <v>Click to view Script</v>
      </c>
      <c r="G188" s="1019" t="str" cm="1">
        <f t="array" aca="1" ref="G188" ca="1">IF(E188="","",CONCATENATE(INDIRECT("'"&amp;E188&amp;"'!$c$2"),IF(O188="",""," ("),O188,IF(O188="","",")")))</f>
        <v>Switch Request Pending in CSS - Electricity (Gaining) (5 Day(s))</v>
      </c>
      <c r="H188" s="577" t="s">
        <v>280</v>
      </c>
      <c r="I188" s="334">
        <v>5</v>
      </c>
      <c r="J188" s="309"/>
      <c r="K188" s="969"/>
      <c r="L188" s="13"/>
      <c r="M188" s="988" t="str">
        <f t="shared" ref="M188:M202" si="84">IF(P188="","",IF(P188=P187,E187,"NA"))</f>
        <v>NA</v>
      </c>
      <c r="N188" s="472"/>
      <c r="O188" s="313" t="str">
        <f t="shared" si="77"/>
        <v>5 Day(s)</v>
      </c>
      <c r="P188" s="461" t="str">
        <f t="shared" ref="P188:P203" si="85">IF(C188="","",C188)</f>
        <v>ET-E004-SRAP-G1</v>
      </c>
      <c r="Q188" s="305" t="str">
        <f t="shared" ref="Q188:Q219" si="86">CONCATENATE(P188,E188)</f>
        <v>ET-E004-SRAP-G1ET-102-GAIN</v>
      </c>
      <c r="R188" s="9"/>
    </row>
    <row r="189" spans="1:18" ht="12.1" x14ac:dyDescent="0.3">
      <c r="A189" s="324" t="s">
        <v>1052</v>
      </c>
      <c r="B189" s="462" t="s">
        <v>837</v>
      </c>
      <c r="C189" s="283" t="s">
        <v>1060</v>
      </c>
      <c r="D189" s="10" t="str">
        <f t="shared" si="63"/>
        <v>ET-E004-021-G1</v>
      </c>
      <c r="E189" s="11" t="s">
        <v>1061</v>
      </c>
      <c r="F189" s="287" t="str">
        <f t="shared" si="80"/>
        <v>Click to view Script</v>
      </c>
      <c r="G189" s="1019" t="str" cm="1">
        <f t="array" aca="1" ref="G189" ca="1">IF(E189="","",CONCATENATE(INDIRECT("'"&amp;E189&amp;"'!$c$2"),IF(O189="",""," ("),O189,IF(O189="","",")")))</f>
        <v>Switch Annulment - Electricity (Gaining) (5 Day(s))</v>
      </c>
      <c r="H189" s="578" t="s">
        <v>280</v>
      </c>
      <c r="I189" s="14">
        <v>5</v>
      </c>
      <c r="J189" s="13"/>
      <c r="K189" s="971"/>
      <c r="L189" s="13"/>
      <c r="M189" s="988" t="str">
        <f>IF(P189="","",IF(P189=P188,E188,"NA"))</f>
        <v>ET-102-GAIN</v>
      </c>
      <c r="N189" s="469"/>
      <c r="O189" s="313" t="str">
        <f t="shared" si="77"/>
        <v>5 Day(s)</v>
      </c>
      <c r="P189" s="461" t="str">
        <f t="shared" si="85"/>
        <v>ET-E004-SRAP-G1</v>
      </c>
      <c r="Q189" s="9" t="str">
        <f t="shared" si="86"/>
        <v>ET-E004-SRAP-G1ET-021-GAIN</v>
      </c>
    </row>
    <row r="190" spans="1:18" s="289" customFormat="1" ht="12.1" x14ac:dyDescent="0.3">
      <c r="A190" s="324" t="s">
        <v>1052</v>
      </c>
      <c r="B190" s="462" t="s">
        <v>837</v>
      </c>
      <c r="C190" s="283" t="s">
        <v>1062</v>
      </c>
      <c r="D190" s="10" t="str">
        <f t="shared" si="63"/>
        <v>ET-E004-102-G2</v>
      </c>
      <c r="E190" s="11" t="s">
        <v>955</v>
      </c>
      <c r="F190" s="287" t="str">
        <f t="shared" si="80"/>
        <v>Click to view Script</v>
      </c>
      <c r="G190" s="1019" t="str" cm="1">
        <f t="array" aca="1" ref="G190" ca="1">IF(E190="","",CONCATENATE(INDIRECT("'"&amp;E190&amp;"'!$c$2"),IF(O190="",""," ("),O190,IF(O190="","",")")))</f>
        <v>Switch Request Pending in CSS - Electricity (Gaining) (OFAF, 5 Day(s))</v>
      </c>
      <c r="H190" s="578" t="s">
        <v>280</v>
      </c>
      <c r="I190" s="14">
        <v>5</v>
      </c>
      <c r="J190" s="14" t="s">
        <v>61</v>
      </c>
      <c r="K190" s="966"/>
      <c r="L190" s="296"/>
      <c r="M190" s="988" t="str">
        <f t="shared" si="84"/>
        <v>NA</v>
      </c>
      <c r="N190" s="475"/>
      <c r="O190" s="313" t="str">
        <f t="shared" si="77"/>
        <v>OFAF, 5 Day(s)</v>
      </c>
      <c r="P190" s="461" t="str">
        <f t="shared" si="85"/>
        <v>ET-E004-SRAP-G2</v>
      </c>
      <c r="Q190" s="289" t="str">
        <f t="shared" si="86"/>
        <v>ET-E004-SRAP-G2ET-102-GAIN</v>
      </c>
      <c r="R190" s="9"/>
    </row>
    <row r="191" spans="1:18" ht="12.1" x14ac:dyDescent="0.3">
      <c r="A191" s="324" t="s">
        <v>1052</v>
      </c>
      <c r="B191" s="462" t="s">
        <v>837</v>
      </c>
      <c r="C191" s="283" t="s">
        <v>1062</v>
      </c>
      <c r="D191" s="10" t="str">
        <f t="shared" si="63"/>
        <v>ET-E004-021-G2</v>
      </c>
      <c r="E191" s="11" t="s">
        <v>1061</v>
      </c>
      <c r="F191" s="287" t="str">
        <f t="shared" si="80"/>
        <v>Click to view Script</v>
      </c>
      <c r="G191" s="1019" t="str" cm="1">
        <f t="array" aca="1" ref="G191" ca="1">IF(E191="","",CONCATENATE(INDIRECT("'"&amp;E191&amp;"'!$c$2"),IF(O191="",""," ("),O191,IF(O191="","",")")))</f>
        <v>Switch Annulment - Electricity (Gaining) (OFAF, 5 Day(s))</v>
      </c>
      <c r="H191" s="578" t="s">
        <v>280</v>
      </c>
      <c r="I191" s="14">
        <v>5</v>
      </c>
      <c r="J191" s="14" t="s">
        <v>61</v>
      </c>
      <c r="K191" s="973"/>
      <c r="L191" s="14"/>
      <c r="M191" s="988" t="str">
        <f>IF(P191="","",IF(P191=P190,E190,"NA"))</f>
        <v>ET-102-GAIN</v>
      </c>
      <c r="N191" s="476"/>
      <c r="O191" s="313" t="str">
        <f t="shared" si="77"/>
        <v>OFAF, 5 Day(s)</v>
      </c>
      <c r="P191" s="461" t="str">
        <f t="shared" si="85"/>
        <v>ET-E004-SRAP-G2</v>
      </c>
      <c r="Q191" s="9" t="str">
        <f t="shared" si="86"/>
        <v>ET-E004-SRAP-G2ET-021-GAIN</v>
      </c>
    </row>
    <row r="192" spans="1:18" ht="12.1" x14ac:dyDescent="0.3">
      <c r="A192" s="324" t="s">
        <v>1052</v>
      </c>
      <c r="B192" s="462" t="s">
        <v>837</v>
      </c>
      <c r="C192" s="283" t="s">
        <v>1063</v>
      </c>
      <c r="D192" s="10" t="str">
        <f t="shared" si="63"/>
        <v>ET-E004-102-G3</v>
      </c>
      <c r="E192" s="11" t="s">
        <v>955</v>
      </c>
      <c r="F192" s="287" t="str">
        <f t="shared" si="80"/>
        <v>Click to view Script</v>
      </c>
      <c r="G192" s="1019" t="str" cm="1">
        <f t="array" aca="1" ref="G192" ca="1">IF(E192="","",CONCATENATE(INDIRECT("'"&amp;E192&amp;"'!$c$2"),IF(O192="",""," ("),O192,IF(O192="","",")")))</f>
        <v>Switch Request Pending in CSS - Electricity (Gaining) (Related MPAN, 5 Day(s))</v>
      </c>
      <c r="H192" s="578" t="s">
        <v>280</v>
      </c>
      <c r="I192" s="14">
        <v>5</v>
      </c>
      <c r="J192" s="14"/>
      <c r="K192" s="966" t="s">
        <v>61</v>
      </c>
      <c r="L192" s="296"/>
      <c r="M192" s="988" t="str">
        <f t="shared" si="84"/>
        <v>NA</v>
      </c>
      <c r="N192" s="476"/>
      <c r="O192" s="313" t="str">
        <f t="shared" si="77"/>
        <v>Related MPAN, 5 Day(s)</v>
      </c>
      <c r="P192" s="461" t="str">
        <f t="shared" si="85"/>
        <v>ET-E004-SRAP-G3</v>
      </c>
      <c r="Q192" s="9" t="str">
        <f t="shared" si="86"/>
        <v>ET-E004-SRAP-G3ET-102-GAIN</v>
      </c>
    </row>
    <row r="193" spans="1:18" ht="12.1" x14ac:dyDescent="0.3">
      <c r="A193" s="324" t="s">
        <v>1052</v>
      </c>
      <c r="B193" s="462" t="s">
        <v>837</v>
      </c>
      <c r="C193" s="283" t="s">
        <v>1063</v>
      </c>
      <c r="D193" s="10" t="str">
        <f t="shared" si="63"/>
        <v>ET-E004-021-G3</v>
      </c>
      <c r="E193" s="11" t="s">
        <v>1061</v>
      </c>
      <c r="F193" s="287" t="str">
        <f t="shared" si="80"/>
        <v>Click to view Script</v>
      </c>
      <c r="G193" s="1019" t="str" cm="1">
        <f t="array" aca="1" ref="G193" ca="1">IF(E193="","",CONCATENATE(INDIRECT("'"&amp;E193&amp;"'!$c$2"),IF(O193="",""," ("),O193,IF(O193="","",")")))</f>
        <v>Switch Annulment - Electricity (Gaining) (Related MPAN, 5 Day(s))</v>
      </c>
      <c r="H193" s="578" t="s">
        <v>280</v>
      </c>
      <c r="I193" s="14">
        <v>5</v>
      </c>
      <c r="J193" s="14"/>
      <c r="K193" s="973" t="s">
        <v>61</v>
      </c>
      <c r="L193" s="14"/>
      <c r="M193" s="988" t="str">
        <f>IF(P193="","",IF(P193=P192,E192,"NA"))</f>
        <v>ET-102-GAIN</v>
      </c>
      <c r="N193" s="476"/>
      <c r="O193" s="313" t="str">
        <f t="shared" si="77"/>
        <v>Related MPAN, 5 Day(s)</v>
      </c>
      <c r="P193" s="461" t="str">
        <f t="shared" si="85"/>
        <v>ET-E004-SRAP-G3</v>
      </c>
      <c r="Q193" s="9" t="str">
        <f t="shared" si="86"/>
        <v>ET-E004-SRAP-G3ET-021-GAIN</v>
      </c>
    </row>
    <row r="194" spans="1:18" s="289" customFormat="1" ht="12.1" x14ac:dyDescent="0.3">
      <c r="A194" s="324" t="s">
        <v>1052</v>
      </c>
      <c r="B194" s="462" t="s">
        <v>837</v>
      </c>
      <c r="C194" s="283" t="s">
        <v>1064</v>
      </c>
      <c r="D194" s="10" t="str">
        <f t="shared" ref="D194:D257" si="87">IF(B194="","",CONCATENATE(B194,MID(E194,3,4),RIGHT(C194,LEN(C194)-FIND("-",C194,11)+1)))</f>
        <v>ET-E004-102-G4</v>
      </c>
      <c r="E194" s="11" t="s">
        <v>955</v>
      </c>
      <c r="F194" s="287" t="str">
        <f t="shared" si="80"/>
        <v>Click to view Script</v>
      </c>
      <c r="G194" s="1019" t="str" cm="1">
        <f t="array" aca="1" ref="G194" ca="1">IF(E194="","",CONCATENATE(INDIRECT("'"&amp;E194&amp;"'!$c$2"),IF(O194="",""," ("),O194,IF(O194="","",")")))</f>
        <v>Switch Request Pending in CSS - Electricity (Gaining) (OFAF, Related MPAN, 5 Day(s))</v>
      </c>
      <c r="H194" s="578" t="s">
        <v>280</v>
      </c>
      <c r="I194" s="14">
        <v>5</v>
      </c>
      <c r="J194" s="13" t="s">
        <v>61</v>
      </c>
      <c r="K194" s="969" t="s">
        <v>61</v>
      </c>
      <c r="L194" s="13"/>
      <c r="M194" s="988" t="str">
        <f t="shared" si="84"/>
        <v>NA</v>
      </c>
      <c r="N194" s="476"/>
      <c r="O194" s="313" t="str">
        <f t="shared" si="77"/>
        <v>OFAF, Related MPAN, 5 Day(s)</v>
      </c>
      <c r="P194" s="461" t="str">
        <f t="shared" si="85"/>
        <v>ET-E004-SRAP-G4</v>
      </c>
      <c r="Q194" s="289" t="str">
        <f t="shared" si="86"/>
        <v>ET-E004-SRAP-G4ET-102-GAIN</v>
      </c>
      <c r="R194" s="9"/>
    </row>
    <row r="195" spans="1:18" ht="12.1" x14ac:dyDescent="0.3">
      <c r="A195" s="324" t="s">
        <v>1052</v>
      </c>
      <c r="B195" s="458" t="s">
        <v>837</v>
      </c>
      <c r="C195" s="283" t="s">
        <v>1064</v>
      </c>
      <c r="D195" s="10" t="str">
        <f t="shared" si="87"/>
        <v>ET-E004-021-G4</v>
      </c>
      <c r="E195" s="11" t="s">
        <v>1061</v>
      </c>
      <c r="F195" s="287" t="str">
        <f t="shared" si="80"/>
        <v>Click to view Script</v>
      </c>
      <c r="G195" s="1019" t="str" cm="1">
        <f t="array" aca="1" ref="G195" ca="1">IF(E195="","",CONCATENATE(INDIRECT("'"&amp;E195&amp;"'!$c$2"),IF(O195="",""," ("),O195,IF(O195="","",")")))</f>
        <v>Switch Annulment - Electricity (Gaining) (OFAF, Related MPAN, 5 Day(s))</v>
      </c>
      <c r="H195" s="578" t="s">
        <v>280</v>
      </c>
      <c r="I195" s="14">
        <v>5</v>
      </c>
      <c r="J195" s="14" t="s">
        <v>61</v>
      </c>
      <c r="K195" s="973" t="s">
        <v>61</v>
      </c>
      <c r="L195" s="14"/>
      <c r="M195" s="988" t="str">
        <f>IF(P195="","",IF(P195=P194,E194,"NA"))</f>
        <v>ET-102-GAIN</v>
      </c>
      <c r="N195" s="480"/>
      <c r="O195" s="313" t="str">
        <f t="shared" si="77"/>
        <v>OFAF, Related MPAN, 5 Day(s)</v>
      </c>
      <c r="P195" s="461" t="str">
        <f t="shared" si="85"/>
        <v>ET-E004-SRAP-G4</v>
      </c>
      <c r="Q195" s="9" t="str">
        <f t="shared" si="86"/>
        <v>ET-E004-SRAP-G4ET-021-GAIN</v>
      </c>
    </row>
    <row r="196" spans="1:18" ht="12.1" x14ac:dyDescent="0.3">
      <c r="A196" s="324" t="s">
        <v>1056</v>
      </c>
      <c r="B196" s="462" t="s">
        <v>837</v>
      </c>
      <c r="C196" s="1037" t="s">
        <v>1065</v>
      </c>
      <c r="D196" s="10" t="str">
        <f t="shared" si="87"/>
        <v>ET-E004-102-L1</v>
      </c>
      <c r="E196" s="11" t="s">
        <v>961</v>
      </c>
      <c r="F196" s="287" t="str">
        <f t="shared" si="80"/>
        <v>Click to view Script</v>
      </c>
      <c r="G196" s="1019" t="str" cm="1">
        <f t="array" aca="1" ref="G196" ca="1">IF(E196="","",CONCATENATE(INDIRECT("'"&amp;E196&amp;"'!$c$2"),IF(O196="",""," ("),O196,IF(O196="","",")")))</f>
        <v>Switch Request Pending in CSS - Electricity (Losing) (5 Day(s))</v>
      </c>
      <c r="H196" s="578" t="s">
        <v>280</v>
      </c>
      <c r="I196" s="14">
        <v>5</v>
      </c>
      <c r="J196" s="309"/>
      <c r="K196" s="969"/>
      <c r="L196" s="13"/>
      <c r="M196" s="988" t="str">
        <f t="shared" si="84"/>
        <v>NA</v>
      </c>
      <c r="N196" s="472"/>
      <c r="O196" s="313" t="str">
        <f t="shared" si="77"/>
        <v>5 Day(s)</v>
      </c>
      <c r="P196" s="461" t="str">
        <f t="shared" si="85"/>
        <v>ET-E004-SRAP-L1</v>
      </c>
      <c r="Q196" s="9" t="str">
        <f t="shared" si="86"/>
        <v>ET-E004-SRAP-L1ET-102-LOSE</v>
      </c>
    </row>
    <row r="197" spans="1:18" ht="12.1" x14ac:dyDescent="0.3">
      <c r="A197" s="324" t="s">
        <v>1056</v>
      </c>
      <c r="B197" s="462" t="s">
        <v>837</v>
      </c>
      <c r="C197" s="283" t="s">
        <v>1065</v>
      </c>
      <c r="D197" s="10" t="str">
        <f t="shared" si="87"/>
        <v>ET-E004-021-L1</v>
      </c>
      <c r="E197" s="11" t="s">
        <v>1066</v>
      </c>
      <c r="F197" s="287" t="str">
        <f t="shared" si="80"/>
        <v>Click to view Script</v>
      </c>
      <c r="G197" s="1019" t="str" cm="1">
        <f t="array" aca="1" ref="G197" ca="1">IF(E197="","",CONCATENATE(INDIRECT("'"&amp;E197&amp;"'!$c$2"),IF(O197="",""," ("),O197,IF(O197="","",")")))</f>
        <v>Switch Annulment - Electricity (Losing) (5 Day(s))</v>
      </c>
      <c r="H197" s="578" t="s">
        <v>280</v>
      </c>
      <c r="I197" s="14">
        <v>5</v>
      </c>
      <c r="J197" s="13"/>
      <c r="K197" s="971"/>
      <c r="L197" s="13"/>
      <c r="M197" s="988" t="str">
        <f>IF(P197="","",IF(P197=P196,E196,"NA"))</f>
        <v>ET-102-LOSE</v>
      </c>
      <c r="N197" s="469"/>
      <c r="O197" s="313" t="str">
        <f t="shared" si="77"/>
        <v>5 Day(s)</v>
      </c>
      <c r="P197" s="461" t="str">
        <f t="shared" si="85"/>
        <v>ET-E004-SRAP-L1</v>
      </c>
      <c r="Q197" s="9" t="str">
        <f t="shared" si="86"/>
        <v>ET-E004-SRAP-L1ET-021-LOSE</v>
      </c>
    </row>
    <row r="198" spans="1:18" s="289" customFormat="1" ht="12.1" x14ac:dyDescent="0.3">
      <c r="A198" s="324" t="s">
        <v>1056</v>
      </c>
      <c r="B198" s="462" t="s">
        <v>837</v>
      </c>
      <c r="C198" s="283" t="s">
        <v>1067</v>
      </c>
      <c r="D198" s="10" t="str">
        <f t="shared" si="87"/>
        <v>ET-E004-102-L2</v>
      </c>
      <c r="E198" s="11" t="s">
        <v>961</v>
      </c>
      <c r="F198" s="287" t="str">
        <f t="shared" si="80"/>
        <v>Click to view Script</v>
      </c>
      <c r="G198" s="1019" t="str" cm="1">
        <f t="array" aca="1" ref="G198" ca="1">IF(E198="","",CONCATENATE(INDIRECT("'"&amp;E198&amp;"'!$c$2"),IF(O198="",""," ("),O198,IF(O198="","",")")))</f>
        <v>Switch Request Pending in CSS - Electricity (Losing) (OFAF, 5 Day(s))</v>
      </c>
      <c r="H198" s="578" t="s">
        <v>280</v>
      </c>
      <c r="I198" s="14">
        <v>5</v>
      </c>
      <c r="J198" s="14" t="s">
        <v>61</v>
      </c>
      <c r="K198" s="966"/>
      <c r="L198" s="296"/>
      <c r="M198" s="988" t="str">
        <f t="shared" si="84"/>
        <v>NA</v>
      </c>
      <c r="N198" s="475"/>
      <c r="O198" s="313" t="str">
        <f t="shared" si="77"/>
        <v>OFAF, 5 Day(s)</v>
      </c>
      <c r="P198" s="461" t="str">
        <f t="shared" si="85"/>
        <v>ET-E004-SRAP-L2</v>
      </c>
      <c r="Q198" s="289" t="str">
        <f t="shared" si="86"/>
        <v>ET-E004-SRAP-L2ET-102-LOSE</v>
      </c>
      <c r="R198" s="9"/>
    </row>
    <row r="199" spans="1:18" ht="12.1" x14ac:dyDescent="0.3">
      <c r="A199" s="324" t="s">
        <v>1056</v>
      </c>
      <c r="B199" s="462" t="s">
        <v>837</v>
      </c>
      <c r="C199" s="283" t="s">
        <v>1067</v>
      </c>
      <c r="D199" s="10" t="str">
        <f t="shared" si="87"/>
        <v>ET-E004-021-L2</v>
      </c>
      <c r="E199" s="11" t="s">
        <v>1066</v>
      </c>
      <c r="F199" s="287" t="str">
        <f t="shared" ref="F199:F213" si="88">IF(D199="","",HYPERLINK("#'"&amp;E199&amp;"'!A1","Click to view Script"))</f>
        <v>Click to view Script</v>
      </c>
      <c r="G199" s="1019" t="str" cm="1">
        <f t="array" aca="1" ref="G199" ca="1">IF(E199="","",CONCATENATE(INDIRECT("'"&amp;E199&amp;"'!$c$2"),IF(O199="",""," ("),O199,IF(O199="","",")")))</f>
        <v>Switch Annulment - Electricity (Losing) (OFAF, 5 Day(s))</v>
      </c>
      <c r="H199" s="578" t="s">
        <v>280</v>
      </c>
      <c r="I199" s="14">
        <v>5</v>
      </c>
      <c r="J199" s="14" t="s">
        <v>61</v>
      </c>
      <c r="K199" s="973"/>
      <c r="L199" s="14"/>
      <c r="M199" s="988" t="str">
        <f>IF(P199="","",IF(P199=P198,E198,"NA"))</f>
        <v>ET-102-LOSE</v>
      </c>
      <c r="N199" s="476"/>
      <c r="O199" s="313" t="str">
        <f t="shared" si="77"/>
        <v>OFAF, 5 Day(s)</v>
      </c>
      <c r="P199" s="461" t="str">
        <f t="shared" si="85"/>
        <v>ET-E004-SRAP-L2</v>
      </c>
      <c r="Q199" s="9" t="str">
        <f t="shared" si="86"/>
        <v>ET-E004-SRAP-L2ET-021-LOSE</v>
      </c>
    </row>
    <row r="200" spans="1:18" ht="12.1" x14ac:dyDescent="0.3">
      <c r="A200" s="324" t="s">
        <v>1056</v>
      </c>
      <c r="B200" s="462" t="s">
        <v>837</v>
      </c>
      <c r="C200" s="283" t="s">
        <v>1068</v>
      </c>
      <c r="D200" s="10" t="str">
        <f t="shared" si="87"/>
        <v>ET-E004-102-L3</v>
      </c>
      <c r="E200" s="11" t="s">
        <v>961</v>
      </c>
      <c r="F200" s="287" t="str">
        <f t="shared" si="88"/>
        <v>Click to view Script</v>
      </c>
      <c r="G200" s="1019" t="str" cm="1">
        <f t="array" aca="1" ref="G200" ca="1">IF(E200="","",CONCATENATE(INDIRECT("'"&amp;E200&amp;"'!$c$2"),IF(O200="",""," ("),O200,IF(O200="","",")")))</f>
        <v>Switch Request Pending in CSS - Electricity (Losing) (Related MPAN, 5 Day(s))</v>
      </c>
      <c r="H200" s="578" t="s">
        <v>280</v>
      </c>
      <c r="I200" s="14">
        <v>5</v>
      </c>
      <c r="J200" s="14"/>
      <c r="K200" s="966" t="s">
        <v>61</v>
      </c>
      <c r="L200" s="296"/>
      <c r="M200" s="988" t="str">
        <f t="shared" si="84"/>
        <v>NA</v>
      </c>
      <c r="N200" s="476"/>
      <c r="O200" s="313" t="str">
        <f t="shared" si="77"/>
        <v>Related MPAN, 5 Day(s)</v>
      </c>
      <c r="P200" s="461" t="str">
        <f t="shared" si="85"/>
        <v>ET-E004-SRAP-L3</v>
      </c>
      <c r="Q200" s="9" t="str">
        <f t="shared" si="86"/>
        <v>ET-E004-SRAP-L3ET-102-LOSE</v>
      </c>
    </row>
    <row r="201" spans="1:18" ht="12.1" x14ac:dyDescent="0.3">
      <c r="A201" s="324" t="s">
        <v>1056</v>
      </c>
      <c r="B201" s="462" t="s">
        <v>837</v>
      </c>
      <c r="C201" s="283" t="s">
        <v>1068</v>
      </c>
      <c r="D201" s="10" t="str">
        <f t="shared" si="87"/>
        <v>ET-E004-021-L3</v>
      </c>
      <c r="E201" s="11" t="s">
        <v>1066</v>
      </c>
      <c r="F201" s="287" t="str">
        <f t="shared" si="88"/>
        <v>Click to view Script</v>
      </c>
      <c r="G201" s="1019" t="str" cm="1">
        <f t="array" aca="1" ref="G201" ca="1">IF(E201="","",CONCATENATE(INDIRECT("'"&amp;E201&amp;"'!$c$2"),IF(O201="",""," ("),O201,IF(O201="","",")")))</f>
        <v>Switch Annulment - Electricity (Losing) (Related MPAN, 5 Day(s))</v>
      </c>
      <c r="H201" s="578" t="s">
        <v>280</v>
      </c>
      <c r="I201" s="14">
        <v>5</v>
      </c>
      <c r="J201" s="14"/>
      <c r="K201" s="973" t="s">
        <v>61</v>
      </c>
      <c r="L201" s="14"/>
      <c r="M201" s="988" t="str">
        <f>IF(P201="","",IF(P201=P200,E200,"NA"))</f>
        <v>ET-102-LOSE</v>
      </c>
      <c r="N201" s="476"/>
      <c r="O201" s="313" t="str">
        <f t="shared" si="77"/>
        <v>Related MPAN, 5 Day(s)</v>
      </c>
      <c r="P201" s="461" t="str">
        <f t="shared" si="85"/>
        <v>ET-E004-SRAP-L3</v>
      </c>
      <c r="Q201" s="9" t="str">
        <f t="shared" si="86"/>
        <v>ET-E004-SRAP-L3ET-021-LOSE</v>
      </c>
    </row>
    <row r="202" spans="1:18" s="289" customFormat="1" ht="12.1" x14ac:dyDescent="0.3">
      <c r="A202" s="324" t="s">
        <v>1056</v>
      </c>
      <c r="B202" s="462" t="s">
        <v>837</v>
      </c>
      <c r="C202" s="283" t="s">
        <v>1069</v>
      </c>
      <c r="D202" s="10" t="str">
        <f t="shared" si="87"/>
        <v>ET-E004-102-L4</v>
      </c>
      <c r="E202" s="11" t="s">
        <v>961</v>
      </c>
      <c r="F202" s="287" t="str">
        <f t="shared" si="88"/>
        <v>Click to view Script</v>
      </c>
      <c r="G202" s="1019" t="str" cm="1">
        <f t="array" aca="1" ref="G202" ca="1">IF(E202="","",CONCATENATE(INDIRECT("'"&amp;E202&amp;"'!$c$2"),IF(O202="",""," ("),O202,IF(O202="","",")")))</f>
        <v>Switch Request Pending in CSS - Electricity (Losing) (OFAF, Related MPAN, 5 Day(s))</v>
      </c>
      <c r="H202" s="578" t="s">
        <v>280</v>
      </c>
      <c r="I202" s="14">
        <v>5</v>
      </c>
      <c r="J202" s="13" t="s">
        <v>61</v>
      </c>
      <c r="K202" s="969" t="s">
        <v>61</v>
      </c>
      <c r="L202" s="13"/>
      <c r="M202" s="988" t="str">
        <f t="shared" si="84"/>
        <v>NA</v>
      </c>
      <c r="N202" s="476"/>
      <c r="O202" s="313" t="str">
        <f t="shared" si="77"/>
        <v>OFAF, Related MPAN, 5 Day(s)</v>
      </c>
      <c r="P202" s="461" t="str">
        <f t="shared" si="85"/>
        <v>ET-E004-SRAP-L4</v>
      </c>
      <c r="Q202" s="289" t="str">
        <f t="shared" si="86"/>
        <v>ET-E004-SRAP-L4ET-102-LOSE</v>
      </c>
      <c r="R202" s="9"/>
    </row>
    <row r="203" spans="1:18" ht="12.7" thickBot="1" x14ac:dyDescent="0.35">
      <c r="A203" s="324" t="s">
        <v>1056</v>
      </c>
      <c r="B203" s="462" t="s">
        <v>837</v>
      </c>
      <c r="C203" s="1040" t="s">
        <v>1069</v>
      </c>
      <c r="D203" s="10" t="str">
        <f t="shared" si="87"/>
        <v>ET-E004-021-L4</v>
      </c>
      <c r="E203" s="11" t="s">
        <v>1066</v>
      </c>
      <c r="F203" s="287" t="str">
        <f t="shared" si="88"/>
        <v>Click to view Script</v>
      </c>
      <c r="G203" s="1019" t="str" cm="1">
        <f t="array" aca="1" ref="G203" ca="1">IF(E203="","",CONCATENATE(INDIRECT("'"&amp;E203&amp;"'!$c$2"),IF(O203="",""," ("),O203,IF(O203="","",")")))</f>
        <v>Switch Annulment - Electricity (Losing) (OFAF, Related MPAN, 5 Day(s))</v>
      </c>
      <c r="H203" s="579" t="s">
        <v>280</v>
      </c>
      <c r="I203" s="314">
        <v>5</v>
      </c>
      <c r="J203" s="14" t="s">
        <v>61</v>
      </c>
      <c r="K203" s="973" t="s">
        <v>61</v>
      </c>
      <c r="L203" s="14"/>
      <c r="M203" s="990" t="str">
        <f>IF(P203="","",IF(P203=P202,E202,"NA"))</f>
        <v>ET-102-LOSE</v>
      </c>
      <c r="N203" s="476"/>
      <c r="O203" s="313" t="str">
        <f t="shared" si="77"/>
        <v>OFAF, Related MPAN, 5 Day(s)</v>
      </c>
      <c r="P203" s="461" t="str">
        <f t="shared" si="85"/>
        <v>ET-E004-SRAP-L4</v>
      </c>
      <c r="Q203" s="9" t="str">
        <f t="shared" si="86"/>
        <v>ET-E004-SRAP-L4ET-021-LOSE</v>
      </c>
    </row>
    <row r="204" spans="1:18" s="865" customFormat="1" ht="7.5" customHeight="1" thickBot="1" x14ac:dyDescent="0.35">
      <c r="A204" s="866"/>
      <c r="B204" s="866"/>
      <c r="C204" s="967"/>
      <c r="D204" s="993" t="str">
        <f t="shared" si="87"/>
        <v/>
      </c>
      <c r="E204" s="993"/>
      <c r="F204" s="993" t="str">
        <f t="shared" si="88"/>
        <v/>
      </c>
      <c r="G204" s="1020" t="str" cm="1">
        <f t="array" aca="1" ref="G204" ca="1">IF(E204="","",CONCATENATE(INDIRECT("'"&amp;E204&amp;"'!$B$2"),IF(O204="",""," ("),O204,IF(O204="","",")")))</f>
        <v/>
      </c>
      <c r="H204" s="866"/>
      <c r="I204" s="866"/>
      <c r="J204" s="866"/>
      <c r="K204" s="967"/>
      <c r="L204" s="993"/>
      <c r="M204" s="989" t="str">
        <f>IF(P204="","",IF(P204=#REF!,#REF!,"NA"))</f>
        <v/>
      </c>
      <c r="N204" s="867"/>
      <c r="O204" s="1061" t="str">
        <f t="shared" si="77"/>
        <v/>
      </c>
      <c r="P204" s="868" t="str">
        <f t="shared" si="82"/>
        <v/>
      </c>
      <c r="Q204" s="865" t="str">
        <f t="shared" si="86"/>
        <v/>
      </c>
    </row>
    <row r="205" spans="1:18" ht="12.1" x14ac:dyDescent="0.3">
      <c r="A205" s="324" t="s">
        <v>1052</v>
      </c>
      <c r="B205" s="462" t="s">
        <v>839</v>
      </c>
      <c r="C205" s="283" t="s">
        <v>1070</v>
      </c>
      <c r="D205" s="10" t="str">
        <f t="shared" si="87"/>
        <v>ET-D004-103-G1</v>
      </c>
      <c r="E205" s="11" t="s">
        <v>967</v>
      </c>
      <c r="F205" s="373" t="str">
        <f t="shared" si="88"/>
        <v>Click to view Script</v>
      </c>
      <c r="G205" s="1019" t="str" cm="1">
        <f t="array" aca="1" ref="G205" ca="1">IF(E205="","",CONCATENATE(INDIRECT("'"&amp;E205&amp;"'!$c$2"),IF(O205="",""," ("),O205,IF(O205="","",")")))</f>
        <v>Switch Request Pending in CSS - Dual Fuel (Gaining) (OFAF, 5 Day(s))</v>
      </c>
      <c r="H205" s="571" t="s">
        <v>753</v>
      </c>
      <c r="I205" s="309">
        <v>5</v>
      </c>
      <c r="J205" s="309" t="s">
        <v>61</v>
      </c>
      <c r="K205" s="969"/>
      <c r="L205" s="13"/>
      <c r="M205" s="988" t="str">
        <f t="shared" ref="M205:M212" si="89">IF(P205="","",IF(P205=P204,E204,"NA"))</f>
        <v>NA</v>
      </c>
      <c r="N205" s="472"/>
      <c r="O205" s="313" t="str">
        <f t="shared" si="77"/>
        <v>OFAF, 5 Day(s)</v>
      </c>
      <c r="P205" s="461" t="str">
        <f t="shared" ref="P205:P212" si="90">IF(C205="","",C205)</f>
        <v>ET-D004-SRAP-G1</v>
      </c>
      <c r="Q205" s="9" t="str">
        <f t="shared" si="86"/>
        <v>ET-D004-SRAP-G1ET-103-GAIN</v>
      </c>
    </row>
    <row r="206" spans="1:18" ht="12.1" x14ac:dyDescent="0.3">
      <c r="A206" s="324" t="s">
        <v>1052</v>
      </c>
      <c r="B206" s="479" t="s">
        <v>839</v>
      </c>
      <c r="C206" s="283" t="s">
        <v>1070</v>
      </c>
      <c r="D206" s="10" t="str">
        <f t="shared" si="87"/>
        <v>ET-D004-022-G1</v>
      </c>
      <c r="E206" s="11" t="s">
        <v>1071</v>
      </c>
      <c r="F206" s="373" t="str">
        <f t="shared" si="88"/>
        <v>Click to view Script</v>
      </c>
      <c r="G206" s="1019" t="str" cm="1">
        <f t="array" aca="1" ref="G206" ca="1">IF(E206="","",CONCATENATE(INDIRECT("'"&amp;E206&amp;"'!$c$2"),IF(O206="",""," ("),O206,IF(O206="","",")")))</f>
        <v>Switch Annulment - Dual Fuel (Gaining) (OFAF, 5 Day(s))</v>
      </c>
      <c r="H206" s="571" t="s">
        <v>753</v>
      </c>
      <c r="I206" s="309">
        <v>5</v>
      </c>
      <c r="J206" s="13" t="s">
        <v>61</v>
      </c>
      <c r="K206" s="971"/>
      <c r="L206" s="13"/>
      <c r="M206" s="988" t="str">
        <f t="shared" si="89"/>
        <v>ET-103-GAIN</v>
      </c>
      <c r="N206" s="469"/>
      <c r="O206" s="313" t="str">
        <f t="shared" si="77"/>
        <v>OFAF, 5 Day(s)</v>
      </c>
      <c r="P206" s="461" t="str">
        <f t="shared" si="90"/>
        <v>ET-D004-SRAP-G1</v>
      </c>
      <c r="Q206" s="9" t="str">
        <f t="shared" si="86"/>
        <v>ET-D004-SRAP-G1ET-022-GAIN</v>
      </c>
    </row>
    <row r="207" spans="1:18" ht="12.1" x14ac:dyDescent="0.3">
      <c r="A207" s="324" t="s">
        <v>1052</v>
      </c>
      <c r="B207" s="479" t="s">
        <v>839</v>
      </c>
      <c r="C207" s="1041" t="s">
        <v>1072</v>
      </c>
      <c r="D207" s="10" t="str">
        <f t="shared" si="87"/>
        <v>ET-D004-103-G2</v>
      </c>
      <c r="E207" s="11" t="s">
        <v>967</v>
      </c>
      <c r="F207" s="373" t="str">
        <f t="shared" si="88"/>
        <v>Click to view Script</v>
      </c>
      <c r="G207" s="1019" t="str" cm="1">
        <f t="array" aca="1" ref="G207" ca="1">IF(E207="","",CONCATENATE(INDIRECT("'"&amp;E207&amp;"'!$c$2"),IF(O207="",""," ("),O207,IF(O207="","",")")))</f>
        <v>Switch Request Pending in CSS - Dual Fuel (Gaining) (OFAF, Related MPAN, 5 Day(s))</v>
      </c>
      <c r="H207" s="571" t="s">
        <v>753</v>
      </c>
      <c r="I207" s="309">
        <v>5</v>
      </c>
      <c r="J207" s="308" t="s">
        <v>61</v>
      </c>
      <c r="K207" s="975" t="s">
        <v>61</v>
      </c>
      <c r="L207" s="13"/>
      <c r="M207" s="988" t="str">
        <f t="shared" si="89"/>
        <v>NA</v>
      </c>
      <c r="N207" s="473"/>
      <c r="O207" s="313" t="str">
        <f t="shared" si="77"/>
        <v>OFAF, Related MPAN, 5 Day(s)</v>
      </c>
      <c r="P207" s="461" t="str">
        <f t="shared" si="90"/>
        <v>ET-D004-SRAP-G2</v>
      </c>
      <c r="Q207" s="9" t="str">
        <f t="shared" si="86"/>
        <v>ET-D004-SRAP-G2ET-103-GAIN</v>
      </c>
    </row>
    <row r="208" spans="1:18" ht="12.1" x14ac:dyDescent="0.3">
      <c r="A208" s="324" t="s">
        <v>1052</v>
      </c>
      <c r="B208" s="484" t="s">
        <v>839</v>
      </c>
      <c r="C208" s="283" t="s">
        <v>1072</v>
      </c>
      <c r="D208" s="10" t="str">
        <f t="shared" si="87"/>
        <v>ET-D004-022-G2</v>
      </c>
      <c r="E208" s="11" t="s">
        <v>1071</v>
      </c>
      <c r="F208" s="373" t="str">
        <f t="shared" si="88"/>
        <v>Click to view Script</v>
      </c>
      <c r="G208" s="1019" t="str" cm="1">
        <f t="array" aca="1" ref="G208" ca="1">IF(E208="","",CONCATENATE(INDIRECT("'"&amp;E208&amp;"'!$c$2"),IF(O208="",""," ("),O208,IF(O208="","",")")))</f>
        <v>Switch Annulment - Dual Fuel (Gaining) (OFAF, Related MPAN, 5 Day(s))</v>
      </c>
      <c r="H208" s="571" t="s">
        <v>753</v>
      </c>
      <c r="I208" s="309">
        <v>5</v>
      </c>
      <c r="J208" s="492" t="s">
        <v>61</v>
      </c>
      <c r="K208" s="976" t="s">
        <v>61</v>
      </c>
      <c r="L208" s="492"/>
      <c r="M208" s="988" t="str">
        <f t="shared" si="89"/>
        <v>ET-103-GAIN</v>
      </c>
      <c r="N208" s="10"/>
      <c r="O208" s="313" t="str">
        <f t="shared" si="77"/>
        <v>OFAF, Related MPAN, 5 Day(s)</v>
      </c>
      <c r="P208" s="461" t="str">
        <f t="shared" si="90"/>
        <v>ET-D004-SRAP-G2</v>
      </c>
      <c r="Q208" s="9" t="str">
        <f t="shared" si="86"/>
        <v>ET-D004-SRAP-G2ET-022-GAIN</v>
      </c>
    </row>
    <row r="209" spans="1:17" ht="12.1" x14ac:dyDescent="0.3">
      <c r="A209" s="324" t="s">
        <v>1056</v>
      </c>
      <c r="B209" s="482" t="s">
        <v>839</v>
      </c>
      <c r="C209" s="283" t="s">
        <v>1073</v>
      </c>
      <c r="D209" s="10" t="str">
        <f t="shared" si="87"/>
        <v>ET-D004-103-L1</v>
      </c>
      <c r="E209" s="11" t="s">
        <v>971</v>
      </c>
      <c r="F209" s="373" t="str">
        <f t="shared" si="88"/>
        <v>Click to view Script</v>
      </c>
      <c r="G209" s="1019" t="str" cm="1">
        <f t="array" aca="1" ref="G209" ca="1">IF(E209="","",CONCATENATE(INDIRECT("'"&amp;E209&amp;"'!$c$2"),IF(O209="",""," ("),O209,IF(O209="","",")")))</f>
        <v>Switch Request Pending in CSS - Dual Fuel (Losing) (OFAF, 5 Day(s))</v>
      </c>
      <c r="H209" s="571" t="s">
        <v>753</v>
      </c>
      <c r="I209" s="309">
        <v>5</v>
      </c>
      <c r="J209" s="13" t="s">
        <v>61</v>
      </c>
      <c r="K209" s="971"/>
      <c r="L209" s="13"/>
      <c r="M209" s="988" t="str">
        <f t="shared" si="89"/>
        <v>NA</v>
      </c>
      <c r="N209" s="10"/>
      <c r="O209" s="313" t="str">
        <f t="shared" si="77"/>
        <v>OFAF, 5 Day(s)</v>
      </c>
      <c r="P209" s="461" t="str">
        <f t="shared" si="90"/>
        <v>ET-D004-SRAP-L1</v>
      </c>
      <c r="Q209" s="9" t="str">
        <f t="shared" si="86"/>
        <v>ET-D004-SRAP-L1ET-103-LOSE</v>
      </c>
    </row>
    <row r="210" spans="1:17" ht="12.1" x14ac:dyDescent="0.3">
      <c r="A210" s="324" t="s">
        <v>1056</v>
      </c>
      <c r="B210" s="479" t="s">
        <v>839</v>
      </c>
      <c r="C210" s="283" t="s">
        <v>1073</v>
      </c>
      <c r="D210" s="10" t="str">
        <f t="shared" si="87"/>
        <v>ET-D004-022-L1</v>
      </c>
      <c r="E210" s="11" t="s">
        <v>1074</v>
      </c>
      <c r="F210" s="373" t="str">
        <f t="shared" si="88"/>
        <v>Click to view Script</v>
      </c>
      <c r="G210" s="1019" t="str" cm="1">
        <f t="array" aca="1" ref="G210" ca="1">IF(E210="","",CONCATENATE(INDIRECT("'"&amp;E210&amp;"'!$c$2"),IF(O210="",""," ("),O210,IF(O210="","",")")))</f>
        <v>Switch Annulment - Dual Fuel (Losing) (OFAF, 5 Day(s))</v>
      </c>
      <c r="H210" s="571" t="s">
        <v>753</v>
      </c>
      <c r="I210" s="309">
        <v>5</v>
      </c>
      <c r="J210" s="13" t="s">
        <v>61</v>
      </c>
      <c r="K210" s="971"/>
      <c r="L210" s="13"/>
      <c r="M210" s="988" t="str">
        <f t="shared" si="89"/>
        <v>ET-103-LOSE</v>
      </c>
      <c r="N210" s="469"/>
      <c r="O210" s="313" t="str">
        <f t="shared" si="77"/>
        <v>OFAF, 5 Day(s)</v>
      </c>
      <c r="P210" s="461" t="str">
        <f t="shared" si="90"/>
        <v>ET-D004-SRAP-L1</v>
      </c>
      <c r="Q210" s="9" t="str">
        <f t="shared" si="86"/>
        <v>ET-D004-SRAP-L1ET-022-LOSE</v>
      </c>
    </row>
    <row r="211" spans="1:17" ht="12.1" x14ac:dyDescent="0.3">
      <c r="A211" s="324" t="s">
        <v>1056</v>
      </c>
      <c r="B211" s="479" t="s">
        <v>839</v>
      </c>
      <c r="C211" s="283" t="s">
        <v>1075</v>
      </c>
      <c r="D211" s="10" t="str">
        <f t="shared" si="87"/>
        <v>ET-D004-103-L2</v>
      </c>
      <c r="E211" s="11" t="s">
        <v>971</v>
      </c>
      <c r="F211" s="373" t="str">
        <f t="shared" si="88"/>
        <v>Click to view Script</v>
      </c>
      <c r="G211" s="1019" t="str" cm="1">
        <f t="array" aca="1" ref="G211" ca="1">IF(E211="","",CONCATENATE(INDIRECT("'"&amp;E211&amp;"'!$c$2"),IF(O211="",""," ("),O211,IF(O211="","",")")))</f>
        <v>Switch Request Pending in CSS - Dual Fuel (Losing) (OFAF, Related MPAN, 5 Day(s))</v>
      </c>
      <c r="H211" s="571" t="s">
        <v>753</v>
      </c>
      <c r="I211" s="309">
        <v>5</v>
      </c>
      <c r="J211" s="13" t="s">
        <v>61</v>
      </c>
      <c r="K211" s="971" t="s">
        <v>61</v>
      </c>
      <c r="L211" s="13"/>
      <c r="M211" s="988" t="str">
        <f t="shared" si="89"/>
        <v>NA</v>
      </c>
      <c r="N211" s="469"/>
      <c r="O211" s="313" t="str">
        <f t="shared" si="77"/>
        <v>OFAF, Related MPAN, 5 Day(s)</v>
      </c>
      <c r="P211" s="461" t="str">
        <f t="shared" si="90"/>
        <v>ET-D004-SRAP-L2</v>
      </c>
      <c r="Q211" s="9" t="str">
        <f t="shared" si="86"/>
        <v>ET-D004-SRAP-L2ET-103-LOSE</v>
      </c>
    </row>
    <row r="212" spans="1:17" ht="12.7" thickBot="1" x14ac:dyDescent="0.35">
      <c r="A212" s="324" t="s">
        <v>1056</v>
      </c>
      <c r="B212" s="479" t="s">
        <v>839</v>
      </c>
      <c r="C212" s="283" t="s">
        <v>1075</v>
      </c>
      <c r="D212" s="10" t="str">
        <f t="shared" si="87"/>
        <v>ET-D004-022-L2</v>
      </c>
      <c r="E212" s="11" t="s">
        <v>1074</v>
      </c>
      <c r="F212" s="373" t="str">
        <f t="shared" si="88"/>
        <v>Click to view Script</v>
      </c>
      <c r="G212" s="1019" t="str" cm="1">
        <f t="array" aca="1" ref="G212" ca="1">IF(E212="","",CONCATENATE(INDIRECT("'"&amp;E212&amp;"'!$c$2"),IF(O212="",""," ("),O212,IF(O212="","",")")))</f>
        <v>Switch Annulment - Dual Fuel (Losing) (OFAF, Related MPAN, 5 Day(s))</v>
      </c>
      <c r="H212" s="571" t="s">
        <v>753</v>
      </c>
      <c r="I212" s="309">
        <v>5</v>
      </c>
      <c r="J212" s="492" t="s">
        <v>61</v>
      </c>
      <c r="K212" s="976" t="s">
        <v>61</v>
      </c>
      <c r="L212" s="492"/>
      <c r="M212" s="988" t="str">
        <f t="shared" si="89"/>
        <v>ET-103-LOSE</v>
      </c>
      <c r="N212" s="10"/>
      <c r="O212" s="313" t="str">
        <f t="shared" si="77"/>
        <v>OFAF, Related MPAN, 5 Day(s)</v>
      </c>
      <c r="P212" s="461" t="str">
        <f t="shared" si="90"/>
        <v>ET-D004-SRAP-L2</v>
      </c>
      <c r="Q212" s="9" t="str">
        <f t="shared" si="86"/>
        <v>ET-D004-SRAP-L2ET-022-LOSE</v>
      </c>
    </row>
    <row r="213" spans="1:17" s="865" customFormat="1" ht="7.5" customHeight="1" thickBot="1" x14ac:dyDescent="0.35">
      <c r="A213" s="866"/>
      <c r="B213" s="866"/>
      <c r="C213" s="967"/>
      <c r="D213" s="993" t="str">
        <f t="shared" si="87"/>
        <v/>
      </c>
      <c r="E213" s="993"/>
      <c r="F213" s="993" t="str">
        <f t="shared" si="88"/>
        <v/>
      </c>
      <c r="G213" s="1020" t="str" cm="1">
        <f t="array" aca="1" ref="G213" ca="1">IF(E213="","",CONCATENATE(INDIRECT("'"&amp;E213&amp;"'!$B$2"),IF(O213="",""," ("),O213,IF(O213="","",")")))</f>
        <v/>
      </c>
      <c r="H213" s="866"/>
      <c r="I213" s="866"/>
      <c r="J213" s="866"/>
      <c r="K213" s="967"/>
      <c r="L213" s="993"/>
      <c r="M213" s="989" t="str">
        <f>IF(P213="","",IF(P213=#REF!,#REF!,"NA"))</f>
        <v/>
      </c>
      <c r="N213" s="867"/>
      <c r="O213" s="1061" t="str">
        <f t="shared" si="77"/>
        <v/>
      </c>
      <c r="P213" s="868" t="str">
        <f t="shared" si="82"/>
        <v/>
      </c>
      <c r="Q213" s="865" t="str">
        <f t="shared" si="86"/>
        <v/>
      </c>
    </row>
    <row r="214" spans="1:17" ht="12.1" x14ac:dyDescent="0.3">
      <c r="A214" s="324" t="s">
        <v>25</v>
      </c>
      <c r="B214" s="462" t="s">
        <v>841</v>
      </c>
      <c r="C214" s="283" t="s">
        <v>1076</v>
      </c>
      <c r="D214" s="10" t="str">
        <f t="shared" si="87"/>
        <v>ET-G006-024-01</v>
      </c>
      <c r="E214" s="826" t="s">
        <v>843</v>
      </c>
      <c r="F214" s="373" t="str">
        <f t="shared" ref="F214:F242" si="91">IF(D214="","",HYPERLINK("#'"&amp;E214&amp;"'!A1","Click to view Script"))</f>
        <v>Click to view Script</v>
      </c>
      <c r="G214" s="1019" t="str" cm="1">
        <f t="array" aca="1" ref="G214" ca="1">IF(E214="","",CONCATENATE(INDIRECT("'"&amp;E214&amp;"'!$c$2"),IF(O214="",""," ("),O214,IF(O214="","",")")))</f>
        <v>New RMP details received and stored in CSS  - Gas (Domestic)</v>
      </c>
      <c r="H214" s="589" t="s">
        <v>279</v>
      </c>
      <c r="I214" s="565"/>
      <c r="J214" s="309"/>
      <c r="K214" s="969"/>
      <c r="L214" s="13" t="s">
        <v>1077</v>
      </c>
      <c r="M214" s="988" t="str">
        <f t="shared" ref="M214:M225" si="92">IF(P214="","",IF(P214=P213,E213,"NA"))</f>
        <v>NA</v>
      </c>
      <c r="N214" s="472"/>
      <c r="O214" s="313" t="str">
        <f t="shared" si="77"/>
        <v>Domestic</v>
      </c>
      <c r="P214" s="461" t="str">
        <f t="shared" ref="P214:P225" si="93">IF(C214="","",C214)</f>
        <v>ET-G006-IRS-01</v>
      </c>
      <c r="Q214" s="9" t="str">
        <f t="shared" si="86"/>
        <v>ET-G006-IRS-01ET-024</v>
      </c>
    </row>
    <row r="215" spans="1:17" ht="12.1" x14ac:dyDescent="0.3">
      <c r="A215" s="324" t="s">
        <v>25</v>
      </c>
      <c r="B215" s="462" t="s">
        <v>841</v>
      </c>
      <c r="C215" s="283" t="s">
        <v>1076</v>
      </c>
      <c r="D215" s="10" t="str">
        <f t="shared" si="87"/>
        <v>ET-G006-028-01</v>
      </c>
      <c r="E215" s="11" t="s">
        <v>845</v>
      </c>
      <c r="F215" s="373" t="str">
        <f t="shared" si="91"/>
        <v>Click to view Script</v>
      </c>
      <c r="G215" s="1019" t="str" cm="1">
        <f t="array" aca="1" ref="G215" ca="1">IF(E215="","",CONCATENATE(INDIRECT("'"&amp;E215&amp;"'!$c$2"),IF(O215="",""," ("),O215,IF(O215="","",")")))</f>
        <v>Initial Gas Registration from Energy Supplier - Pending (Domestic)</v>
      </c>
      <c r="H215" s="590" t="s">
        <v>279</v>
      </c>
      <c r="I215" s="492"/>
      <c r="J215" s="13"/>
      <c r="K215" s="971"/>
      <c r="L215" s="13" t="s">
        <v>1077</v>
      </c>
      <c r="M215" s="988" t="str">
        <f t="shared" si="92"/>
        <v>ET-024</v>
      </c>
      <c r="N215" s="469"/>
      <c r="O215" s="313" t="str">
        <f t="shared" si="77"/>
        <v>Domestic</v>
      </c>
      <c r="P215" s="461" t="str">
        <f t="shared" si="93"/>
        <v>ET-G006-IRS-01</v>
      </c>
      <c r="Q215" s="9" t="str">
        <f t="shared" si="86"/>
        <v>ET-G006-IRS-01ET-028</v>
      </c>
    </row>
    <row r="216" spans="1:17" ht="12.1" x14ac:dyDescent="0.3">
      <c r="A216" s="324" t="s">
        <v>25</v>
      </c>
      <c r="B216" s="462" t="s">
        <v>841</v>
      </c>
      <c r="C216" s="283" t="s">
        <v>1076</v>
      </c>
      <c r="D216" s="10" t="str">
        <f t="shared" si="87"/>
        <v>ET-G006-030-01</v>
      </c>
      <c r="E216" s="826" t="s">
        <v>846</v>
      </c>
      <c r="F216" s="373" t="str">
        <f t="shared" si="91"/>
        <v>Click to view Script</v>
      </c>
      <c r="G216" s="1019" t="str" cm="1">
        <f t="array" aca="1" ref="G216" ca="1">IF(E216="","",CONCATENATE(INDIRECT("'"&amp;E216&amp;"'!$c$2"),IF(O216="",""," ("),O216,IF(O216="","",")")))</f>
        <v>Post Initial Registration status Pending - Gas (Domestic)</v>
      </c>
      <c r="H216" s="590" t="s">
        <v>279</v>
      </c>
      <c r="I216" s="492"/>
      <c r="J216" s="13"/>
      <c r="K216" s="971"/>
      <c r="L216" s="13" t="s">
        <v>1077</v>
      </c>
      <c r="M216" s="988" t="str">
        <f t="shared" si="92"/>
        <v>ET-028</v>
      </c>
      <c r="N216" s="469"/>
      <c r="O216" s="313" t="str">
        <f t="shared" si="77"/>
        <v>Domestic</v>
      </c>
      <c r="P216" s="461" t="str">
        <f t="shared" si="93"/>
        <v>ET-G006-IRS-01</v>
      </c>
      <c r="Q216" s="9" t="str">
        <f t="shared" si="86"/>
        <v>ET-G006-IRS-01ET-030</v>
      </c>
    </row>
    <row r="217" spans="1:17" ht="12.1" x14ac:dyDescent="0.3">
      <c r="A217" s="324" t="s">
        <v>25</v>
      </c>
      <c r="B217" s="462" t="s">
        <v>841</v>
      </c>
      <c r="C217" s="283" t="s">
        <v>1076</v>
      </c>
      <c r="D217" s="10" t="str">
        <f t="shared" si="87"/>
        <v>ET-G006-032-01</v>
      </c>
      <c r="E217" s="11" t="s">
        <v>847</v>
      </c>
      <c r="F217" s="373" t="str">
        <f t="shared" si="91"/>
        <v>Click to view Script</v>
      </c>
      <c r="G217" s="1019" t="str" cm="1">
        <f t="array" aca="1" ref="G217" ca="1">IF(E217="","",CONCATENATE(INDIRECT("'"&amp;E217&amp;"'!$c$2"),IF(O217="",""," ("),O217,IF(O217="","",")")))</f>
        <v>Execute Initial Registration - Gas - Secured Active (Domestic)</v>
      </c>
      <c r="H217" s="590" t="s">
        <v>279</v>
      </c>
      <c r="I217" s="492"/>
      <c r="J217" s="13"/>
      <c r="K217" s="971"/>
      <c r="L217" s="13" t="s">
        <v>1077</v>
      </c>
      <c r="M217" s="988" t="str">
        <f t="shared" si="92"/>
        <v>ET-030</v>
      </c>
      <c r="N217" s="469"/>
      <c r="O217" s="313" t="str">
        <f t="shared" si="77"/>
        <v>Domestic</v>
      </c>
      <c r="P217" s="461" t="str">
        <f t="shared" si="93"/>
        <v>ET-G006-IRS-01</v>
      </c>
      <c r="Q217" s="9" t="str">
        <f t="shared" si="86"/>
        <v>ET-G006-IRS-01ET-032</v>
      </c>
    </row>
    <row r="218" spans="1:17" ht="12.1" x14ac:dyDescent="0.3">
      <c r="A218" s="324" t="s">
        <v>25</v>
      </c>
      <c r="B218" s="462" t="s">
        <v>841</v>
      </c>
      <c r="C218" s="283" t="s">
        <v>1076</v>
      </c>
      <c r="D218" s="10" t="str">
        <f t="shared" si="87"/>
        <v>ET-G006-034-01</v>
      </c>
      <c r="E218" s="826" t="s">
        <v>848</v>
      </c>
      <c r="F218" s="373" t="str">
        <f t="shared" si="91"/>
        <v>Click to view Script</v>
      </c>
      <c r="G218" s="1019" t="str" cm="1">
        <f t="array" aca="1" ref="G218" ca="1">IF(E218="","",CONCATENATE(INDIRECT("'"&amp;E218&amp;"'!$c$2"),IF(O218="",""," ("),O218,IF(O218="","",")")))</f>
        <v>Post Execution of Initial Registration - Gas (Domestic)</v>
      </c>
      <c r="H218" s="590" t="s">
        <v>279</v>
      </c>
      <c r="I218" s="492"/>
      <c r="J218" s="13"/>
      <c r="K218" s="971"/>
      <c r="L218" s="13" t="s">
        <v>1077</v>
      </c>
      <c r="M218" s="988" t="str">
        <f t="shared" si="92"/>
        <v>ET-032</v>
      </c>
      <c r="N218" s="469"/>
      <c r="O218" s="313" t="str">
        <f t="shared" si="77"/>
        <v>Domestic</v>
      </c>
      <c r="P218" s="461" t="str">
        <f t="shared" si="93"/>
        <v>ET-G006-IRS-01</v>
      </c>
      <c r="Q218" s="9" t="str">
        <f t="shared" si="86"/>
        <v>ET-G006-IRS-01ET-034</v>
      </c>
    </row>
    <row r="219" spans="1:17" ht="12.1" x14ac:dyDescent="0.3">
      <c r="A219" s="324" t="s">
        <v>25</v>
      </c>
      <c r="B219" s="462" t="s">
        <v>841</v>
      </c>
      <c r="C219" s="283" t="s">
        <v>1076</v>
      </c>
      <c r="D219" s="10" t="str">
        <f t="shared" si="87"/>
        <v>ET-G006-059-01</v>
      </c>
      <c r="E219" s="11" t="s">
        <v>849</v>
      </c>
      <c r="F219" s="373" t="str">
        <f t="shared" ref="F219:F226" si="94">IF(D219="","",HYPERLINK("#'"&amp;E219&amp;"'!A1","Click to view Script"))</f>
        <v>Click to view Script</v>
      </c>
      <c r="G219" s="1019" t="str" cm="1">
        <f t="array" aca="1" ref="G219" ca="1">IF(E219="","",CONCATENATE(INDIRECT("'"&amp;E219&amp;"'!$c$2"),IF(O219="",""," ("),O219,IF(O219="","",")")))</f>
        <v>Update Registration Request (Change of Domestic Premises Ind) - Gas (Domestic)</v>
      </c>
      <c r="H219" s="590" t="s">
        <v>279</v>
      </c>
      <c r="I219" s="492"/>
      <c r="J219" s="13"/>
      <c r="K219" s="971"/>
      <c r="L219" s="13" t="s">
        <v>1077</v>
      </c>
      <c r="M219" s="988" t="str">
        <f t="shared" si="92"/>
        <v>ET-034</v>
      </c>
      <c r="N219" s="469"/>
      <c r="O219" s="313" t="str">
        <f t="shared" si="77"/>
        <v>Domestic</v>
      </c>
      <c r="P219" s="421" t="str">
        <f t="shared" si="93"/>
        <v>ET-G006-IRS-01</v>
      </c>
      <c r="Q219" s="9" t="str">
        <f t="shared" si="86"/>
        <v>ET-G006-IRS-01ET-059</v>
      </c>
    </row>
    <row r="220" spans="1:17" ht="12.1" x14ac:dyDescent="0.3">
      <c r="A220" s="324" t="s">
        <v>25</v>
      </c>
      <c r="B220" s="458" t="s">
        <v>841</v>
      </c>
      <c r="C220" s="283" t="s">
        <v>1078</v>
      </c>
      <c r="D220" s="10" t="str">
        <f t="shared" si="87"/>
        <v>ET-G006-024-02</v>
      </c>
      <c r="E220" s="826" t="s">
        <v>843</v>
      </c>
      <c r="F220" s="373" t="str">
        <f t="shared" si="94"/>
        <v>Click to view Script</v>
      </c>
      <c r="G220" s="1019" t="str" cm="1">
        <f t="array" aca="1" ref="G220" ca="1">IF(E220="","",CONCATENATE(INDIRECT("'"&amp;E220&amp;"'!$c$2"),IF(O220="",""," ("),O220,IF(O220="","",")")))</f>
        <v>New RMP details received and stored in CSS  - Gas (Non-Domestic)</v>
      </c>
      <c r="H220" s="589" t="s">
        <v>279</v>
      </c>
      <c r="I220" s="565"/>
      <c r="J220" s="309"/>
      <c r="K220" s="969"/>
      <c r="L220" s="13" t="s">
        <v>1079</v>
      </c>
      <c r="M220" s="988" t="str">
        <f t="shared" si="92"/>
        <v>NA</v>
      </c>
      <c r="N220" s="472"/>
      <c r="O220" s="313" t="str">
        <f t="shared" si="77"/>
        <v>Non-Domestic</v>
      </c>
      <c r="P220" s="461" t="str">
        <f t="shared" si="93"/>
        <v>ET-G006-IRS-02</v>
      </c>
      <c r="Q220" s="9" t="str">
        <f t="shared" ref="Q220:Q238" si="95">CONCATENATE(P220,E220)</f>
        <v>ET-G006-IRS-02ET-024</v>
      </c>
    </row>
    <row r="221" spans="1:17" ht="12.1" x14ac:dyDescent="0.3">
      <c r="A221" s="324" t="s">
        <v>25</v>
      </c>
      <c r="B221" s="462" t="s">
        <v>841</v>
      </c>
      <c r="C221" s="283" t="s">
        <v>1078</v>
      </c>
      <c r="D221" s="10" t="str">
        <f t="shared" si="87"/>
        <v>ET-G006-028-02</v>
      </c>
      <c r="E221" s="11" t="s">
        <v>845</v>
      </c>
      <c r="F221" s="373" t="str">
        <f t="shared" si="94"/>
        <v>Click to view Script</v>
      </c>
      <c r="G221" s="1019" t="str" cm="1">
        <f t="array" aca="1" ref="G221" ca="1">IF(E221="","",CONCATENATE(INDIRECT("'"&amp;E221&amp;"'!$c$2"),IF(O221="",""," ("),O221,IF(O221="","",")")))</f>
        <v>Initial Gas Registration from Energy Supplier - Pending (Non-Domestic)</v>
      </c>
      <c r="H221" s="590" t="s">
        <v>279</v>
      </c>
      <c r="I221" s="492"/>
      <c r="J221" s="13"/>
      <c r="K221" s="971"/>
      <c r="L221" s="13" t="s">
        <v>1079</v>
      </c>
      <c r="M221" s="988" t="str">
        <f t="shared" si="92"/>
        <v>ET-024</v>
      </c>
      <c r="N221" s="469"/>
      <c r="O221" s="313" t="str">
        <f t="shared" si="77"/>
        <v>Non-Domestic</v>
      </c>
      <c r="P221" s="461" t="str">
        <f t="shared" si="93"/>
        <v>ET-G006-IRS-02</v>
      </c>
      <c r="Q221" s="9" t="str">
        <f t="shared" si="95"/>
        <v>ET-G006-IRS-02ET-028</v>
      </c>
    </row>
    <row r="222" spans="1:17" ht="12.1" x14ac:dyDescent="0.3">
      <c r="A222" s="324" t="s">
        <v>25</v>
      </c>
      <c r="B222" s="462" t="s">
        <v>841</v>
      </c>
      <c r="C222" s="283" t="s">
        <v>1078</v>
      </c>
      <c r="D222" s="10" t="str">
        <f t="shared" si="87"/>
        <v>ET-G006-030-02</v>
      </c>
      <c r="E222" s="826" t="s">
        <v>846</v>
      </c>
      <c r="F222" s="373" t="str">
        <f t="shared" si="94"/>
        <v>Click to view Script</v>
      </c>
      <c r="G222" s="1019" t="str" cm="1">
        <f t="array" aca="1" ref="G222" ca="1">IF(E222="","",CONCATENATE(INDIRECT("'"&amp;E222&amp;"'!$c$2"),IF(O222="",""," ("),O222,IF(O222="","",")")))</f>
        <v>Post Initial Registration status Pending - Gas (Non-Domestic)</v>
      </c>
      <c r="H222" s="590" t="s">
        <v>279</v>
      </c>
      <c r="I222" s="492"/>
      <c r="J222" s="13"/>
      <c r="K222" s="971"/>
      <c r="L222" s="13" t="s">
        <v>1079</v>
      </c>
      <c r="M222" s="988" t="str">
        <f t="shared" si="92"/>
        <v>ET-028</v>
      </c>
      <c r="N222" s="469"/>
      <c r="O222" s="313" t="str">
        <f t="shared" si="77"/>
        <v>Non-Domestic</v>
      </c>
      <c r="P222" s="461" t="str">
        <f t="shared" si="93"/>
        <v>ET-G006-IRS-02</v>
      </c>
      <c r="Q222" s="9" t="str">
        <f t="shared" si="95"/>
        <v>ET-G006-IRS-02ET-030</v>
      </c>
    </row>
    <row r="223" spans="1:17" ht="12.1" x14ac:dyDescent="0.3">
      <c r="A223" s="324" t="s">
        <v>25</v>
      </c>
      <c r="B223" s="462" t="s">
        <v>841</v>
      </c>
      <c r="C223" s="283" t="s">
        <v>1078</v>
      </c>
      <c r="D223" s="10" t="str">
        <f t="shared" si="87"/>
        <v>ET-G006-032-02</v>
      </c>
      <c r="E223" s="11" t="s">
        <v>847</v>
      </c>
      <c r="F223" s="373" t="str">
        <f t="shared" si="94"/>
        <v>Click to view Script</v>
      </c>
      <c r="G223" s="1019" t="str" cm="1">
        <f t="array" aca="1" ref="G223" ca="1">IF(E223="","",CONCATENATE(INDIRECT("'"&amp;E223&amp;"'!$c$2"),IF(O223="",""," ("),O223,IF(O223="","",")")))</f>
        <v>Execute Initial Registration - Gas - Secured Active (Non-Domestic)</v>
      </c>
      <c r="H223" s="590" t="s">
        <v>279</v>
      </c>
      <c r="I223" s="492"/>
      <c r="J223" s="13"/>
      <c r="K223" s="971"/>
      <c r="L223" s="13" t="s">
        <v>1079</v>
      </c>
      <c r="M223" s="988" t="str">
        <f t="shared" si="92"/>
        <v>ET-030</v>
      </c>
      <c r="N223" s="469"/>
      <c r="O223" s="313" t="str">
        <f t="shared" si="77"/>
        <v>Non-Domestic</v>
      </c>
      <c r="P223" s="461" t="str">
        <f t="shared" si="93"/>
        <v>ET-G006-IRS-02</v>
      </c>
      <c r="Q223" s="9" t="str">
        <f t="shared" si="95"/>
        <v>ET-G006-IRS-02ET-032</v>
      </c>
    </row>
    <row r="224" spans="1:17" ht="12.1" x14ac:dyDescent="0.3">
      <c r="A224" s="324" t="s">
        <v>25</v>
      </c>
      <c r="B224" s="462" t="s">
        <v>841</v>
      </c>
      <c r="C224" s="283" t="s">
        <v>1078</v>
      </c>
      <c r="D224" s="10" t="str">
        <f t="shared" si="87"/>
        <v>ET-G006-034-02</v>
      </c>
      <c r="E224" s="826" t="s">
        <v>848</v>
      </c>
      <c r="F224" s="373" t="str">
        <f t="shared" si="94"/>
        <v>Click to view Script</v>
      </c>
      <c r="G224" s="1019" t="str" cm="1">
        <f t="array" aca="1" ref="G224" ca="1">IF(E224="","",CONCATENATE(INDIRECT("'"&amp;E224&amp;"'!$c$2"),IF(O224="",""," ("),O224,IF(O224="","",")")))</f>
        <v>Post Execution of Initial Registration - Gas (Non-Domestic)</v>
      </c>
      <c r="H224" s="590" t="s">
        <v>279</v>
      </c>
      <c r="I224" s="492"/>
      <c r="J224" s="13"/>
      <c r="K224" s="971"/>
      <c r="L224" s="13" t="s">
        <v>1079</v>
      </c>
      <c r="M224" s="988" t="str">
        <f t="shared" si="92"/>
        <v>ET-032</v>
      </c>
      <c r="N224" s="469"/>
      <c r="O224" s="313" t="str">
        <f t="shared" si="77"/>
        <v>Non-Domestic</v>
      </c>
      <c r="P224" s="461" t="str">
        <f t="shared" si="93"/>
        <v>ET-G006-IRS-02</v>
      </c>
      <c r="Q224" s="9" t="str">
        <f t="shared" si="95"/>
        <v>ET-G006-IRS-02ET-034</v>
      </c>
    </row>
    <row r="225" spans="1:17" ht="12.7" thickBot="1" x14ac:dyDescent="0.35">
      <c r="A225" s="324" t="s">
        <v>25</v>
      </c>
      <c r="B225" s="462" t="s">
        <v>841</v>
      </c>
      <c r="C225" s="283" t="s">
        <v>1078</v>
      </c>
      <c r="D225" s="10" t="str">
        <f t="shared" si="87"/>
        <v>ET-G006-059-02</v>
      </c>
      <c r="E225" s="11" t="s">
        <v>849</v>
      </c>
      <c r="F225" s="373" t="str">
        <f t="shared" ref="F225" si="96">IF(D225="","",HYPERLINK("#'"&amp;E225&amp;"'!A1","Click to view Script"))</f>
        <v>Click to view Script</v>
      </c>
      <c r="G225" s="1019" t="str" cm="1">
        <f t="array" aca="1" ref="G225" ca="1">IF(E225="","",CONCATENATE(INDIRECT("'"&amp;E225&amp;"'!$c$2"),IF(O225="",""," ("),O225,IF(O225="","",")")))</f>
        <v>Update Registration Request (Change of Domestic Premises Ind) - Gas (Non-Domestic)</v>
      </c>
      <c r="H225" s="590" t="s">
        <v>279</v>
      </c>
      <c r="I225" s="492"/>
      <c r="J225" s="13"/>
      <c r="K225" s="971"/>
      <c r="L225" s="13" t="s">
        <v>1079</v>
      </c>
      <c r="M225" s="988" t="str">
        <f t="shared" si="92"/>
        <v>ET-034</v>
      </c>
      <c r="N225" s="469"/>
      <c r="O225" s="313" t="str">
        <f t="shared" si="77"/>
        <v>Non-Domestic</v>
      </c>
      <c r="P225" s="421" t="str">
        <f t="shared" si="93"/>
        <v>ET-G006-IRS-02</v>
      </c>
      <c r="Q225" s="9" t="str">
        <f t="shared" si="95"/>
        <v>ET-G006-IRS-02ET-059</v>
      </c>
    </row>
    <row r="226" spans="1:17" s="865" customFormat="1" ht="7.5" customHeight="1" thickBot="1" x14ac:dyDescent="0.35">
      <c r="A226" s="866"/>
      <c r="B226" s="866"/>
      <c r="C226" s="967"/>
      <c r="D226" s="993" t="str">
        <f t="shared" si="87"/>
        <v/>
      </c>
      <c r="E226" s="993"/>
      <c r="F226" s="993" t="str">
        <f t="shared" si="94"/>
        <v/>
      </c>
      <c r="G226" s="1020" t="str" cm="1">
        <f t="array" aca="1" ref="G226" ca="1">IF(E226="","",CONCATENATE(INDIRECT("'"&amp;E226&amp;"'!$B$2"),IF(O226="",""," ("),O226,IF(O226="","",")")))</f>
        <v/>
      </c>
      <c r="H226" s="866"/>
      <c r="I226" s="866"/>
      <c r="J226" s="866"/>
      <c r="K226" s="967"/>
      <c r="L226" s="993"/>
      <c r="M226" s="989" t="str">
        <f>IF(P226="","",IF(P226=#REF!,#REF!,"NA"))</f>
        <v/>
      </c>
      <c r="N226" s="867"/>
      <c r="O226" s="1061" t="str">
        <f t="shared" si="77"/>
        <v/>
      </c>
      <c r="P226" s="868" t="str">
        <f t="shared" si="82"/>
        <v/>
      </c>
      <c r="Q226" s="865" t="str">
        <f t="shared" si="95"/>
        <v/>
      </c>
    </row>
    <row r="227" spans="1:17" ht="12.1" x14ac:dyDescent="0.3">
      <c r="A227" s="324" t="s">
        <v>25</v>
      </c>
      <c r="B227" s="462" t="s">
        <v>850</v>
      </c>
      <c r="C227" s="283" t="s">
        <v>1080</v>
      </c>
      <c r="D227" s="10" t="str">
        <f t="shared" si="87"/>
        <v>ET-E005-025-01</v>
      </c>
      <c r="E227" s="826" t="s">
        <v>851</v>
      </c>
      <c r="F227" s="373" t="str">
        <f t="shared" si="91"/>
        <v>Click to view Script</v>
      </c>
      <c r="G227" s="1019" t="str" cm="1">
        <f t="array" aca="1" ref="G227" ca="1">IF(E227="","",CONCATENATE(INDIRECT("'"&amp;E227&amp;"'!$c$2"),IF(O227="",""," ("),O227,IF(O227="","",")")))</f>
        <v>New RMP details received and stored in CSS  - Electricity (Domestic)</v>
      </c>
      <c r="H227" s="580" t="s">
        <v>280</v>
      </c>
      <c r="I227" s="555"/>
      <c r="J227" s="558"/>
      <c r="K227" s="979"/>
      <c r="L227" s="13" t="s">
        <v>1077</v>
      </c>
      <c r="M227" s="988" t="str">
        <f t="shared" ref="M227:M238" si="97">IF(P227="","",IF(P227=P226,E226,"NA"))</f>
        <v>NA</v>
      </c>
      <c r="N227" s="472"/>
      <c r="O227" s="313" t="str">
        <f t="shared" si="77"/>
        <v>Domestic</v>
      </c>
      <c r="P227" s="461" t="str">
        <f t="shared" ref="P227:P246" si="98">IF(C227="","",C227)</f>
        <v>ET-E005-IRS-01</v>
      </c>
      <c r="Q227" s="9" t="str">
        <f t="shared" si="95"/>
        <v>ET-E005-IRS-01ET-025</v>
      </c>
    </row>
    <row r="228" spans="1:17" ht="12.1" x14ac:dyDescent="0.3">
      <c r="A228" s="311" t="s">
        <v>25</v>
      </c>
      <c r="B228" s="462" t="s">
        <v>850</v>
      </c>
      <c r="C228" s="283" t="s">
        <v>1080</v>
      </c>
      <c r="D228" s="10" t="str">
        <f t="shared" si="87"/>
        <v>ET-E005-029-01</v>
      </c>
      <c r="E228" s="11" t="s">
        <v>852</v>
      </c>
      <c r="F228" s="373" t="str">
        <f t="shared" si="91"/>
        <v>Click to view Script</v>
      </c>
      <c r="G228" s="1019" t="str" cm="1">
        <f t="array" aca="1" ref="G228" ca="1">IF(E228="","",CONCATENATE(INDIRECT("'"&amp;E228&amp;"'!$c$2"),IF(O228="",""," ("),O228,IF(O228="","",")")))</f>
        <v>Initial Electricity Registration from Energy Supplier - Pending (Domestic)</v>
      </c>
      <c r="H228" s="581" t="s">
        <v>280</v>
      </c>
      <c r="I228" s="558"/>
      <c r="J228" s="558"/>
      <c r="K228" s="979"/>
      <c r="L228" s="13" t="s">
        <v>1077</v>
      </c>
      <c r="M228" s="988" t="str">
        <f t="shared" si="97"/>
        <v>ET-025</v>
      </c>
      <c r="N228" s="472"/>
      <c r="O228" s="313" t="str">
        <f t="shared" si="77"/>
        <v>Domestic</v>
      </c>
      <c r="P228" s="461" t="str">
        <f t="shared" si="98"/>
        <v>ET-E005-IRS-01</v>
      </c>
      <c r="Q228" s="9" t="str">
        <f t="shared" si="95"/>
        <v>ET-E005-IRS-01ET-029</v>
      </c>
    </row>
    <row r="229" spans="1:17" ht="12.1" x14ac:dyDescent="0.3">
      <c r="A229" s="311" t="s">
        <v>25</v>
      </c>
      <c r="B229" s="462" t="s">
        <v>850</v>
      </c>
      <c r="C229" s="283" t="s">
        <v>1080</v>
      </c>
      <c r="D229" s="10" t="str">
        <f t="shared" si="87"/>
        <v>ET-E005-031-01</v>
      </c>
      <c r="E229" s="826" t="s">
        <v>853</v>
      </c>
      <c r="F229" s="373" t="str">
        <f t="shared" si="91"/>
        <v>Click to view Script</v>
      </c>
      <c r="G229" s="1019" t="str" cm="1">
        <f t="array" aca="1" ref="G229" ca="1">IF(E229="","",CONCATENATE(INDIRECT("'"&amp;E229&amp;"'!$c$2"),IF(O229="",""," ("),O229,IF(O229="","",")")))</f>
        <v>Post Initial Registration status Pending - Electricity (Domestic)</v>
      </c>
      <c r="H229" s="581" t="s">
        <v>280</v>
      </c>
      <c r="I229" s="558"/>
      <c r="J229" s="492"/>
      <c r="K229" s="976"/>
      <c r="L229" s="13" t="s">
        <v>1077</v>
      </c>
      <c r="M229" s="988" t="str">
        <f t="shared" si="97"/>
        <v>ET-029</v>
      </c>
      <c r="N229" s="469"/>
      <c r="O229" s="313" t="str">
        <f t="shared" si="77"/>
        <v>Domestic</v>
      </c>
      <c r="P229" s="461" t="str">
        <f t="shared" si="98"/>
        <v>ET-E005-IRS-01</v>
      </c>
      <c r="Q229" s="9" t="str">
        <f t="shared" si="95"/>
        <v>ET-E005-IRS-01ET-031</v>
      </c>
    </row>
    <row r="230" spans="1:17" ht="12.1" x14ac:dyDescent="0.3">
      <c r="A230" s="311" t="s">
        <v>25</v>
      </c>
      <c r="B230" s="462" t="s">
        <v>850</v>
      </c>
      <c r="C230" s="283" t="s">
        <v>1080</v>
      </c>
      <c r="D230" s="10" t="str">
        <f t="shared" si="87"/>
        <v>ET-E005-033-01</v>
      </c>
      <c r="E230" s="11" t="s">
        <v>854</v>
      </c>
      <c r="F230" s="373" t="str">
        <f t="shared" si="91"/>
        <v>Click to view Script</v>
      </c>
      <c r="G230" s="1019" t="str" cm="1">
        <f t="array" aca="1" ref="G230" ca="1">IF(E230="","",CONCATENATE(INDIRECT("'"&amp;E230&amp;"'!$c$2"),IF(O230="",""," ("),O230,IF(O230="","",")")))</f>
        <v>Execute Initial Registration - Electricity - Secured Active (Domestic)</v>
      </c>
      <c r="H230" s="581" t="s">
        <v>280</v>
      </c>
      <c r="I230" s="558"/>
      <c r="J230" s="13"/>
      <c r="K230" s="971"/>
      <c r="L230" s="13" t="s">
        <v>1077</v>
      </c>
      <c r="M230" s="988" t="str">
        <f t="shared" si="97"/>
        <v>ET-031</v>
      </c>
      <c r="N230" s="469"/>
      <c r="O230" s="313" t="str">
        <f t="shared" si="77"/>
        <v>Domestic</v>
      </c>
      <c r="P230" s="461" t="str">
        <f t="shared" si="98"/>
        <v>ET-E005-IRS-01</v>
      </c>
      <c r="Q230" s="9" t="str">
        <f t="shared" si="95"/>
        <v>ET-E005-IRS-01ET-033</v>
      </c>
    </row>
    <row r="231" spans="1:17" ht="12.1" x14ac:dyDescent="0.3">
      <c r="A231" s="311" t="s">
        <v>25</v>
      </c>
      <c r="B231" s="462" t="s">
        <v>850</v>
      </c>
      <c r="C231" s="283" t="s">
        <v>1080</v>
      </c>
      <c r="D231" s="10" t="str">
        <f t="shared" si="87"/>
        <v>ET-E005-035-01</v>
      </c>
      <c r="E231" s="826" t="s">
        <v>855</v>
      </c>
      <c r="F231" s="373" t="str">
        <f t="shared" si="91"/>
        <v>Click to view Script</v>
      </c>
      <c r="G231" s="1019" t="str" cm="1">
        <f t="array" aca="1" ref="G231" ca="1">IF(E231="","",CONCATENATE(INDIRECT("'"&amp;E231&amp;"'!$c$2"),IF(O231="",""," ("),O231,IF(O231="","",")")))</f>
        <v>Post Execution of Initial Registration - Electricity (Domestic)</v>
      </c>
      <c r="H231" s="581" t="s">
        <v>280</v>
      </c>
      <c r="I231" s="558"/>
      <c r="J231" s="492"/>
      <c r="K231" s="976"/>
      <c r="L231" s="13" t="s">
        <v>1077</v>
      </c>
      <c r="M231" s="988" t="str">
        <f t="shared" si="97"/>
        <v>ET-033</v>
      </c>
      <c r="N231" s="469"/>
      <c r="O231" s="313" t="str">
        <f t="shared" si="77"/>
        <v>Domestic</v>
      </c>
      <c r="P231" s="461" t="str">
        <f t="shared" si="98"/>
        <v>ET-E005-IRS-01</v>
      </c>
      <c r="Q231" s="9" t="str">
        <f t="shared" si="95"/>
        <v>ET-E005-IRS-01ET-035</v>
      </c>
    </row>
    <row r="232" spans="1:17" ht="12.1" x14ac:dyDescent="0.3">
      <c r="A232" s="311" t="s">
        <v>25</v>
      </c>
      <c r="B232" s="462" t="s">
        <v>850</v>
      </c>
      <c r="C232" s="283" t="s">
        <v>1080</v>
      </c>
      <c r="D232" s="10" t="str">
        <f t="shared" si="87"/>
        <v>ET-E005-060-01</v>
      </c>
      <c r="E232" s="11" t="s">
        <v>856</v>
      </c>
      <c r="F232" s="373" t="str">
        <f t="shared" si="91"/>
        <v>Click to view Script</v>
      </c>
      <c r="G232" s="1019" t="str" cm="1">
        <f t="array" aca="1" ref="G232" ca="1">IF(E232="","",CONCATENATE(INDIRECT("'"&amp;E232&amp;"'!$c$2"),IF(O232="",""," ("),O232,IF(O232="","",")")))</f>
        <v>Update Registration Request (Change of Domestic Premises Ind) - Electricity (Domestic)</v>
      </c>
      <c r="H232" s="581" t="s">
        <v>280</v>
      </c>
      <c r="I232" s="558"/>
      <c r="J232" s="492"/>
      <c r="K232" s="976"/>
      <c r="L232" s="13" t="s">
        <v>1077</v>
      </c>
      <c r="M232" s="988" t="str">
        <f t="shared" si="97"/>
        <v>ET-035</v>
      </c>
      <c r="N232" s="469"/>
      <c r="O232" s="313" t="str">
        <f t="shared" si="77"/>
        <v>Domestic</v>
      </c>
      <c r="P232" s="461" t="str">
        <f t="shared" si="98"/>
        <v>ET-E005-IRS-01</v>
      </c>
      <c r="Q232" s="9" t="str">
        <f t="shared" si="95"/>
        <v>ET-E005-IRS-01ET-060</v>
      </c>
    </row>
    <row r="233" spans="1:17" ht="12.1" x14ac:dyDescent="0.3">
      <c r="A233" s="324" t="s">
        <v>25</v>
      </c>
      <c r="B233" s="458" t="s">
        <v>850</v>
      </c>
      <c r="C233" s="283" t="s">
        <v>1081</v>
      </c>
      <c r="D233" s="10" t="str">
        <f t="shared" si="87"/>
        <v>ET-E005-025-02</v>
      </c>
      <c r="E233" s="826" t="s">
        <v>851</v>
      </c>
      <c r="F233" s="373" t="str">
        <f t="shared" ref="F233:F238" si="99">IF(D233="","",HYPERLINK("#'"&amp;E233&amp;"'!A1","Click to view Script"))</f>
        <v>Click to view Script</v>
      </c>
      <c r="G233" s="1019" t="str" cm="1">
        <f t="array" aca="1" ref="G233" ca="1">IF(E233="","",CONCATENATE(INDIRECT("'"&amp;E233&amp;"'!$c$2"),IF(O233="",""," ("),O233,IF(O233="","",")")))</f>
        <v>New RMP details received and stored in CSS  - Electricity (Non-Domestic)</v>
      </c>
      <c r="H233" s="580" t="s">
        <v>280</v>
      </c>
      <c r="I233" s="555"/>
      <c r="J233" s="492"/>
      <c r="K233" s="976"/>
      <c r="L233" s="13" t="s">
        <v>1079</v>
      </c>
      <c r="M233" s="988" t="str">
        <f t="shared" si="97"/>
        <v>NA</v>
      </c>
      <c r="N233" s="472"/>
      <c r="O233" s="313" t="str">
        <f t="shared" ref="O233:O238" si="100">CONCATENATE(IF(J233="","",CONCATENATE($J$1)),IF(K233="","",CONCATENATE(IF(J233="","",", "),$K$1)),IF(I233="","",CONCATENATE(IF(AND(J233="",K233=""),"",", "),I233," ",$I$1)),IF(L233="","",CONCATENATE(IF(AND(J233="",K233="",I233=""),"",", "),L233)))</f>
        <v>Non-Domestic</v>
      </c>
      <c r="P233" s="461" t="str">
        <f t="shared" si="98"/>
        <v>ET-E005-IRS-02</v>
      </c>
      <c r="Q233" s="9" t="str">
        <f t="shared" si="95"/>
        <v>ET-E005-IRS-02ET-025</v>
      </c>
    </row>
    <row r="234" spans="1:17" ht="12.1" x14ac:dyDescent="0.3">
      <c r="A234" s="311" t="s">
        <v>25</v>
      </c>
      <c r="B234" s="462" t="s">
        <v>850</v>
      </c>
      <c r="C234" s="283" t="s">
        <v>1081</v>
      </c>
      <c r="D234" s="10" t="str">
        <f t="shared" si="87"/>
        <v>ET-E005-029-02</v>
      </c>
      <c r="E234" s="11" t="s">
        <v>852</v>
      </c>
      <c r="F234" s="373" t="str">
        <f t="shared" si="99"/>
        <v>Click to view Script</v>
      </c>
      <c r="G234" s="1019" t="str" cm="1">
        <f t="array" aca="1" ref="G234" ca="1">IF(E234="","",CONCATENATE(INDIRECT("'"&amp;E234&amp;"'!$c$2"),IF(O234="",""," ("),O234,IF(O234="","",")")))</f>
        <v>Initial Electricity Registration from Energy Supplier - Pending (Non-Domestic)</v>
      </c>
      <c r="H234" s="581" t="s">
        <v>280</v>
      </c>
      <c r="I234" s="558"/>
      <c r="J234" s="558"/>
      <c r="K234" s="979"/>
      <c r="L234" s="13" t="s">
        <v>1079</v>
      </c>
      <c r="M234" s="988" t="str">
        <f t="shared" si="97"/>
        <v>ET-025</v>
      </c>
      <c r="N234" s="472"/>
      <c r="O234" s="313" t="str">
        <f t="shared" si="100"/>
        <v>Non-Domestic</v>
      </c>
      <c r="P234" s="461" t="str">
        <f t="shared" si="98"/>
        <v>ET-E005-IRS-02</v>
      </c>
      <c r="Q234" s="9" t="str">
        <f t="shared" si="95"/>
        <v>ET-E005-IRS-02ET-029</v>
      </c>
    </row>
    <row r="235" spans="1:17" ht="12.1" x14ac:dyDescent="0.3">
      <c r="A235" s="311" t="s">
        <v>25</v>
      </c>
      <c r="B235" s="462" t="s">
        <v>850</v>
      </c>
      <c r="C235" s="283" t="s">
        <v>1081</v>
      </c>
      <c r="D235" s="10" t="str">
        <f t="shared" si="87"/>
        <v>ET-E005-031-02</v>
      </c>
      <c r="E235" s="826" t="s">
        <v>853</v>
      </c>
      <c r="F235" s="373" t="str">
        <f t="shared" si="99"/>
        <v>Click to view Script</v>
      </c>
      <c r="G235" s="1019" t="str" cm="1">
        <f t="array" aca="1" ref="G235" ca="1">IF(E235="","",CONCATENATE(INDIRECT("'"&amp;E235&amp;"'!$c$2"),IF(O235="",""," ("),O235,IF(O235="","",")")))</f>
        <v>Post Initial Registration status Pending - Electricity (Non-Domestic)</v>
      </c>
      <c r="H235" s="581" t="s">
        <v>280</v>
      </c>
      <c r="I235" s="558"/>
      <c r="J235" s="492"/>
      <c r="K235" s="976"/>
      <c r="L235" s="13" t="s">
        <v>1079</v>
      </c>
      <c r="M235" s="988" t="str">
        <f t="shared" si="97"/>
        <v>ET-029</v>
      </c>
      <c r="N235" s="469"/>
      <c r="O235" s="313" t="str">
        <f t="shared" si="100"/>
        <v>Non-Domestic</v>
      </c>
      <c r="P235" s="461" t="str">
        <f t="shared" si="98"/>
        <v>ET-E005-IRS-02</v>
      </c>
      <c r="Q235" s="9" t="str">
        <f t="shared" si="95"/>
        <v>ET-E005-IRS-02ET-031</v>
      </c>
    </row>
    <row r="236" spans="1:17" ht="12.1" x14ac:dyDescent="0.3">
      <c r="A236" s="311" t="s">
        <v>25</v>
      </c>
      <c r="B236" s="462" t="s">
        <v>850</v>
      </c>
      <c r="C236" s="283" t="s">
        <v>1081</v>
      </c>
      <c r="D236" s="10" t="str">
        <f t="shared" si="87"/>
        <v>ET-E005-033-02</v>
      </c>
      <c r="E236" s="11" t="s">
        <v>854</v>
      </c>
      <c r="F236" s="373" t="str">
        <f t="shared" si="99"/>
        <v>Click to view Script</v>
      </c>
      <c r="G236" s="1019" t="str" cm="1">
        <f t="array" aca="1" ref="G236" ca="1">IF(E236="","",CONCATENATE(INDIRECT("'"&amp;E236&amp;"'!$c$2"),IF(O236="",""," ("),O236,IF(O236="","",")")))</f>
        <v>Execute Initial Registration - Electricity - Secured Active (Non-Domestic)</v>
      </c>
      <c r="H236" s="581" t="s">
        <v>280</v>
      </c>
      <c r="I236" s="558"/>
      <c r="J236" s="13"/>
      <c r="K236" s="971"/>
      <c r="L236" s="13" t="s">
        <v>1079</v>
      </c>
      <c r="M236" s="988" t="str">
        <f t="shared" si="97"/>
        <v>ET-031</v>
      </c>
      <c r="N236" s="469"/>
      <c r="O236" s="313" t="str">
        <f t="shared" si="100"/>
        <v>Non-Domestic</v>
      </c>
      <c r="P236" s="461" t="str">
        <f t="shared" si="98"/>
        <v>ET-E005-IRS-02</v>
      </c>
      <c r="Q236" s="9" t="str">
        <f t="shared" si="95"/>
        <v>ET-E005-IRS-02ET-033</v>
      </c>
    </row>
    <row r="237" spans="1:17" ht="12.1" x14ac:dyDescent="0.3">
      <c r="A237" s="311" t="s">
        <v>25</v>
      </c>
      <c r="B237" s="462" t="s">
        <v>850</v>
      </c>
      <c r="C237" s="283" t="s">
        <v>1081</v>
      </c>
      <c r="D237" s="10" t="str">
        <f t="shared" si="87"/>
        <v>ET-E005-035-02</v>
      </c>
      <c r="E237" s="826" t="s">
        <v>855</v>
      </c>
      <c r="F237" s="373" t="str">
        <f t="shared" si="99"/>
        <v>Click to view Script</v>
      </c>
      <c r="G237" s="1019" t="str" cm="1">
        <f t="array" aca="1" ref="G237" ca="1">IF(E237="","",CONCATENATE(INDIRECT("'"&amp;E237&amp;"'!$c$2"),IF(O237="",""," ("),O237,IF(O237="","",")")))</f>
        <v>Post Execution of Initial Registration - Electricity (Non-Domestic)</v>
      </c>
      <c r="H237" s="581" t="s">
        <v>280</v>
      </c>
      <c r="I237" s="558"/>
      <c r="J237" s="492"/>
      <c r="K237" s="976"/>
      <c r="L237" s="13" t="s">
        <v>1079</v>
      </c>
      <c r="M237" s="988" t="str">
        <f t="shared" si="97"/>
        <v>ET-033</v>
      </c>
      <c r="N237" s="469"/>
      <c r="O237" s="313" t="str">
        <f t="shared" si="100"/>
        <v>Non-Domestic</v>
      </c>
      <c r="P237" s="461" t="str">
        <f t="shared" si="98"/>
        <v>ET-E005-IRS-02</v>
      </c>
      <c r="Q237" s="9" t="str">
        <f t="shared" si="95"/>
        <v>ET-E005-IRS-02ET-035</v>
      </c>
    </row>
    <row r="238" spans="1:17" ht="12.7" thickBot="1" x14ac:dyDescent="0.35">
      <c r="A238" s="311" t="s">
        <v>25</v>
      </c>
      <c r="B238" s="462" t="s">
        <v>850</v>
      </c>
      <c r="C238" s="283" t="s">
        <v>1081</v>
      </c>
      <c r="D238" s="10" t="str">
        <f t="shared" si="87"/>
        <v>ET-E005-060-02</v>
      </c>
      <c r="E238" s="11" t="s">
        <v>856</v>
      </c>
      <c r="F238" s="373" t="str">
        <f t="shared" si="99"/>
        <v>Click to view Script</v>
      </c>
      <c r="G238" s="1019" t="str" cm="1">
        <f t="array" aca="1" ref="G238" ca="1">IF(E238="","",CONCATENATE(INDIRECT("'"&amp;E238&amp;"'!$c$2"),IF(O238="",""," ("),O238,IF(O238="","",")")))</f>
        <v>Update Registration Request (Change of Domestic Premises Ind) - Electricity (Non-Domestic)</v>
      </c>
      <c r="H238" s="581" t="s">
        <v>280</v>
      </c>
      <c r="I238" s="558"/>
      <c r="J238" s="557"/>
      <c r="K238" s="980"/>
      <c r="L238" s="13" t="s">
        <v>1079</v>
      </c>
      <c r="M238" s="988" t="str">
        <f t="shared" si="97"/>
        <v>ET-035</v>
      </c>
      <c r="N238" s="469"/>
      <c r="O238" s="313" t="str">
        <f t="shared" si="100"/>
        <v>Non-Domestic</v>
      </c>
      <c r="P238" s="461" t="str">
        <f t="shared" si="98"/>
        <v>ET-E005-IRS-02</v>
      </c>
      <c r="Q238" s="9" t="str">
        <f t="shared" si="95"/>
        <v>ET-E005-IRS-02ET-060</v>
      </c>
    </row>
    <row r="239" spans="1:17" s="865" customFormat="1" ht="7.5" customHeight="1" thickBot="1" x14ac:dyDescent="0.35">
      <c r="A239" s="866"/>
      <c r="B239" s="866"/>
      <c r="C239" s="967"/>
      <c r="D239" s="993" t="str">
        <f t="shared" si="87"/>
        <v/>
      </c>
      <c r="E239" s="993"/>
      <c r="F239" s="993" t="str">
        <f t="shared" si="91"/>
        <v/>
      </c>
      <c r="G239" s="1020" t="str" cm="1">
        <f t="array" aca="1" ref="G239" ca="1">IF(E239="","",CONCATENATE(INDIRECT("'"&amp;E239&amp;"'!$B$2"),IF(O239="",""," ("),O239,IF(O239="","",")")))</f>
        <v/>
      </c>
      <c r="H239" s="866"/>
      <c r="I239" s="866"/>
      <c r="J239" s="866"/>
      <c r="K239" s="967"/>
      <c r="L239" s="993"/>
      <c r="M239" s="989" t="str">
        <f>IF(P239="","",IF(P239=#REF!,#REF!,"NA"))</f>
        <v/>
      </c>
      <c r="N239" s="867"/>
      <c r="O239" s="313" t="str">
        <f t="shared" si="77"/>
        <v/>
      </c>
      <c r="P239" s="868" t="str">
        <f t="shared" si="98"/>
        <v/>
      </c>
      <c r="Q239" s="865" t="str">
        <f t="shared" si="83"/>
        <v/>
      </c>
    </row>
    <row r="240" spans="1:17" ht="12.1" x14ac:dyDescent="0.3">
      <c r="A240" s="491" t="s">
        <v>13</v>
      </c>
      <c r="B240" s="481" t="s">
        <v>857</v>
      </c>
      <c r="C240" s="283" t="s">
        <v>1082</v>
      </c>
      <c r="D240" s="10" t="str">
        <f t="shared" si="87"/>
        <v>ET-G007-028-01</v>
      </c>
      <c r="E240" s="11" t="s">
        <v>845</v>
      </c>
      <c r="F240" s="373" t="str">
        <f t="shared" si="91"/>
        <v>Click to view Script</v>
      </c>
      <c r="G240" s="1019" t="str" cm="1">
        <f t="array" aca="1" ref="G240" ca="1">IF(E240="","",CONCATENATE(INDIRECT("'"&amp;E240&amp;"'!$c$2"),IF(O240="",""," ("),O240,IF(O240="","",")")))</f>
        <v>Initial Gas Registration from Energy Supplier - Pending</v>
      </c>
      <c r="H240" s="589" t="s">
        <v>279</v>
      </c>
      <c r="I240" s="558"/>
      <c r="J240" s="309"/>
      <c r="K240" s="969"/>
      <c r="L240" s="13"/>
      <c r="M240" s="988" t="str">
        <f>IF(P240="","",IF(P240=P239,E239,"NA"))</f>
        <v>NA</v>
      </c>
      <c r="N240" s="472"/>
      <c r="O240" s="1061" t="str">
        <f t="shared" ref="O240:O298" si="101">CONCATENATE(IF(J240="","",CONCATENATE($J$1)),IF(K240="","",CONCATENATE(IF(J240="","",", "),$K$1)),IF(I240="","",CONCATENATE(IF(AND(J240="",K240=""),"",", "),I240," ",$I$1)),IF(L240="","",CONCATENATE(IF(AND(J240="",K240="",I240=""),"",", "),L240)))</f>
        <v/>
      </c>
      <c r="P240" s="461" t="str">
        <f t="shared" si="98"/>
        <v>ET-G007-IRS-01</v>
      </c>
      <c r="Q240" s="9" t="str">
        <f t="shared" ref="Q240:Q246" si="102">CONCATENATE(P240,E240)</f>
        <v>ET-G007-IRS-01ET-028</v>
      </c>
    </row>
    <row r="241" spans="1:17" ht="12.7" thickBot="1" x14ac:dyDescent="0.35">
      <c r="A241" s="5" t="s">
        <v>13</v>
      </c>
      <c r="B241" s="482" t="s">
        <v>857</v>
      </c>
      <c r="C241" s="283" t="s">
        <v>1082</v>
      </c>
      <c r="D241" s="10" t="str">
        <f t="shared" si="87"/>
        <v>ET-G007-036-01</v>
      </c>
      <c r="E241" s="11" t="s">
        <v>858</v>
      </c>
      <c r="F241" s="373" t="str">
        <f t="shared" si="91"/>
        <v>Click to view Script</v>
      </c>
      <c r="G241" s="1019" t="str" cm="1">
        <f t="array" aca="1" ref="G241" ca="1">IF(E241="","",CONCATENATE(INDIRECT("'"&amp;E241&amp;"'!$c$2"),IF(O241="",""," ("),O241,IF(O241="","",")")))</f>
        <v>Withdrawal of Initial Registration - Gas</v>
      </c>
      <c r="H241" s="590" t="s">
        <v>279</v>
      </c>
      <c r="I241" s="492"/>
      <c r="J241" s="13"/>
      <c r="K241" s="971"/>
      <c r="L241" s="13"/>
      <c r="M241" s="988" t="str">
        <f>IF(P241="","",IF(P241=P240,E240,"NA"))</f>
        <v>ET-028</v>
      </c>
      <c r="N241" s="469"/>
      <c r="O241" s="313" t="str">
        <f t="shared" si="101"/>
        <v/>
      </c>
      <c r="P241" s="461" t="str">
        <f t="shared" si="98"/>
        <v>ET-G007-IRS-01</v>
      </c>
      <c r="Q241" s="9" t="str">
        <f t="shared" si="102"/>
        <v>ET-G007-IRS-01ET-036</v>
      </c>
    </row>
    <row r="242" spans="1:17" s="865" customFormat="1" ht="7.5" customHeight="1" thickBot="1" x14ac:dyDescent="0.35">
      <c r="A242" s="866"/>
      <c r="B242" s="866"/>
      <c r="C242" s="967"/>
      <c r="D242" s="993" t="str">
        <f t="shared" si="87"/>
        <v/>
      </c>
      <c r="E242" s="993"/>
      <c r="F242" s="993" t="str">
        <f t="shared" si="91"/>
        <v/>
      </c>
      <c r="G242" s="1020" t="str" cm="1">
        <f t="array" aca="1" ref="G242" ca="1">IF(E242="","",CONCATENATE(INDIRECT("'"&amp;E242&amp;"'!$B$2"),IF(O242="",""," ("),O242,IF(O242="","",")")))</f>
        <v/>
      </c>
      <c r="H242" s="866"/>
      <c r="I242" s="866"/>
      <c r="J242" s="866"/>
      <c r="K242" s="967"/>
      <c r="L242" s="993"/>
      <c r="M242" s="989" t="str">
        <f>IF(P242="","",IF(P242=#REF!,#REF!,"NA"))</f>
        <v/>
      </c>
      <c r="N242" s="867"/>
      <c r="O242" s="1061" t="str">
        <f t="shared" si="101"/>
        <v/>
      </c>
      <c r="P242" s="868" t="str">
        <f t="shared" si="98"/>
        <v/>
      </c>
      <c r="Q242" s="865" t="str">
        <f t="shared" si="102"/>
        <v/>
      </c>
    </row>
    <row r="243" spans="1:17" ht="12.1" x14ac:dyDescent="0.3">
      <c r="A243" s="491" t="s">
        <v>13</v>
      </c>
      <c r="B243" s="462" t="s">
        <v>859</v>
      </c>
      <c r="C243" s="283" t="s">
        <v>1083</v>
      </c>
      <c r="D243" s="10" t="str">
        <f t="shared" si="87"/>
        <v>ET-E006-029-01</v>
      </c>
      <c r="E243" s="11" t="s">
        <v>852</v>
      </c>
      <c r="F243" s="373" t="str">
        <f t="shared" ref="F243:F262" si="103">IF(D243="","",HYPERLINK("#'"&amp;E243&amp;"'!A1","Click to view Script"))</f>
        <v>Click to view Script</v>
      </c>
      <c r="G243" s="1019" t="str" cm="1">
        <f t="array" aca="1" ref="G243" ca="1">IF(E243="","",CONCATENATE(INDIRECT("'"&amp;E243&amp;"'!$c$2"),IF(O243="",""," ("),O243,IF(O243="","",")")))</f>
        <v>Initial Electricity Registration from Energy Supplier - Pending</v>
      </c>
      <c r="H243" s="581" t="s">
        <v>280</v>
      </c>
      <c r="I243" s="558"/>
      <c r="J243" s="558"/>
      <c r="K243" s="979"/>
      <c r="L243" s="492"/>
      <c r="M243" s="988" t="str">
        <f>IF(P243="","",IF(P243=P242,E242,"NA"))</f>
        <v>NA</v>
      </c>
      <c r="N243" s="472"/>
      <c r="O243" s="313" t="str">
        <f t="shared" si="101"/>
        <v/>
      </c>
      <c r="P243" s="461" t="str">
        <f t="shared" si="98"/>
        <v>ET-E006-IRS-01</v>
      </c>
      <c r="Q243" s="9" t="str">
        <f t="shared" si="102"/>
        <v>ET-E006-IRS-01ET-029</v>
      </c>
    </row>
    <row r="244" spans="1:17" ht="12.7" thickBot="1" x14ac:dyDescent="0.35">
      <c r="A244" s="5" t="s">
        <v>13</v>
      </c>
      <c r="B244" s="482" t="s">
        <v>859</v>
      </c>
      <c r="C244" s="283" t="s">
        <v>1083</v>
      </c>
      <c r="D244" s="10" t="str">
        <f t="shared" si="87"/>
        <v>ET-E006-037-01</v>
      </c>
      <c r="E244" s="11" t="s">
        <v>860</v>
      </c>
      <c r="F244" s="373" t="str">
        <f t="shared" si="103"/>
        <v>Click to view Script</v>
      </c>
      <c r="G244" s="1019" t="str" cm="1">
        <f t="array" aca="1" ref="G244" ca="1">IF(E244="","",CONCATENATE(INDIRECT("'"&amp;E244&amp;"'!$c$2"),IF(O244="",""," ("),O244,IF(O244="","",")")))</f>
        <v>Withdrawal of Initial Registration - Electricity</v>
      </c>
      <c r="H244" s="582" t="s">
        <v>280</v>
      </c>
      <c r="I244" s="492"/>
      <c r="J244" s="492"/>
      <c r="K244" s="976"/>
      <c r="L244" s="492"/>
      <c r="M244" s="988" t="str">
        <f>IF(P244="","",IF(P244=P243,E243,"NA"))</f>
        <v>ET-029</v>
      </c>
      <c r="N244" s="469"/>
      <c r="O244" s="313" t="str">
        <f t="shared" si="101"/>
        <v/>
      </c>
      <c r="P244" s="461" t="str">
        <f t="shared" si="98"/>
        <v>ET-E006-IRS-01</v>
      </c>
      <c r="Q244" s="9" t="str">
        <f t="shared" si="102"/>
        <v>ET-E006-IRS-01ET-037</v>
      </c>
    </row>
    <row r="245" spans="1:17" s="865" customFormat="1" ht="7.5" customHeight="1" thickBot="1" x14ac:dyDescent="0.35">
      <c r="A245" s="866"/>
      <c r="B245" s="866"/>
      <c r="C245" s="967"/>
      <c r="D245" s="993" t="str">
        <f t="shared" si="87"/>
        <v/>
      </c>
      <c r="E245" s="993"/>
      <c r="F245" s="993" t="str">
        <f t="shared" si="103"/>
        <v/>
      </c>
      <c r="G245" s="1020" t="str" cm="1">
        <f t="array" aca="1" ref="G245" ca="1">IF(E245="","",CONCATENATE(INDIRECT("'"&amp;E245&amp;"'!$B$2"),IF(O245="",""," ("),O245,IF(O245="","",")")))</f>
        <v/>
      </c>
      <c r="H245" s="866"/>
      <c r="I245" s="866"/>
      <c r="J245" s="866"/>
      <c r="K245" s="967"/>
      <c r="L245" s="993"/>
      <c r="M245" s="989" t="str">
        <f>IF(P245="","",IF(P245=#REF!,#REF!,"NA"))</f>
        <v/>
      </c>
      <c r="N245" s="867"/>
      <c r="O245" s="1061" t="str">
        <f t="shared" si="101"/>
        <v/>
      </c>
      <c r="P245" s="868" t="str">
        <f t="shared" si="98"/>
        <v/>
      </c>
      <c r="Q245" s="865" t="str">
        <f t="shared" si="102"/>
        <v/>
      </c>
    </row>
    <row r="246" spans="1:17" ht="12.7" thickBot="1" x14ac:dyDescent="0.35">
      <c r="A246" s="324" t="s">
        <v>26</v>
      </c>
      <c r="B246" s="458" t="s">
        <v>861</v>
      </c>
      <c r="C246" s="283" t="s">
        <v>1084</v>
      </c>
      <c r="D246" s="10" t="str">
        <f t="shared" si="87"/>
        <v>ET-G008-038-01</v>
      </c>
      <c r="E246" s="11" t="s">
        <v>862</v>
      </c>
      <c r="F246" s="373" t="str">
        <f t="shared" si="103"/>
        <v>Click to view Script</v>
      </c>
      <c r="G246" s="1019" t="str" cm="1">
        <f t="array" aca="1" ref="G246" ca="1">IF(E246="","",CONCATENATE(INDIRECT("'"&amp;E246&amp;"'!$c$2"),IF(O246="",""," ("),O246,IF(O246="","",")")))</f>
        <v>Initial Registration Request Rejected - Gas</v>
      </c>
      <c r="H246" s="589" t="s">
        <v>279</v>
      </c>
      <c r="I246" s="558"/>
      <c r="J246" s="309"/>
      <c r="K246" s="969"/>
      <c r="L246" s="13"/>
      <c r="M246" s="988" t="str">
        <f>IF(P246="","",IF(P246=P245,E245,"NA"))</f>
        <v>NA</v>
      </c>
      <c r="N246" s="472"/>
      <c r="O246" s="313" t="str">
        <f t="shared" si="101"/>
        <v/>
      </c>
      <c r="P246" s="461" t="str">
        <f t="shared" si="98"/>
        <v>ET-G008-IRR-01</v>
      </c>
      <c r="Q246" s="9" t="str">
        <f t="shared" si="102"/>
        <v>ET-G008-IRR-01ET-038</v>
      </c>
    </row>
    <row r="247" spans="1:17" s="865" customFormat="1" ht="7.5" customHeight="1" thickBot="1" x14ac:dyDescent="0.35">
      <c r="A247" s="866"/>
      <c r="B247" s="866"/>
      <c r="C247" s="967"/>
      <c r="D247" s="993" t="str">
        <f t="shared" si="87"/>
        <v/>
      </c>
      <c r="E247" s="993"/>
      <c r="F247" s="993" t="str">
        <f t="shared" si="103"/>
        <v/>
      </c>
      <c r="G247" s="1020" t="str" cm="1">
        <f t="array" aca="1" ref="G247" ca="1">IF(E247="","",CONCATENATE(INDIRECT("'"&amp;E247&amp;"'!$B$2"),IF(O247="",""," ("),O247,IF(O247="","",")")))</f>
        <v/>
      </c>
      <c r="H247" s="866"/>
      <c r="I247" s="866"/>
      <c r="J247" s="866"/>
      <c r="K247" s="967"/>
      <c r="L247" s="993"/>
      <c r="M247" s="989" t="str">
        <f>IF(P247="","",IF(P247=#REF!,#REF!,"NA"))</f>
        <v/>
      </c>
      <c r="N247" s="867"/>
      <c r="O247" s="1061" t="str">
        <f t="shared" si="101"/>
        <v/>
      </c>
      <c r="P247" s="868" t="str">
        <f t="shared" ref="P247:P279" si="104">IF(C247="","",C247)</f>
        <v/>
      </c>
      <c r="Q247" s="865" t="str">
        <f t="shared" ref="Q247:Q249" si="105">CONCATENATE(P247,E247)</f>
        <v/>
      </c>
    </row>
    <row r="248" spans="1:17" ht="12.7" thickBot="1" x14ac:dyDescent="0.35">
      <c r="A248" s="324" t="s">
        <v>26</v>
      </c>
      <c r="B248" s="458" t="s">
        <v>863</v>
      </c>
      <c r="C248" s="283" t="s">
        <v>1085</v>
      </c>
      <c r="D248" s="10" t="str">
        <f t="shared" si="87"/>
        <v>ET-E007-039-01</v>
      </c>
      <c r="E248" s="11" t="s">
        <v>864</v>
      </c>
      <c r="F248" s="373" t="str">
        <f t="shared" si="103"/>
        <v>Click to view Script</v>
      </c>
      <c r="G248" s="1019" t="str" cm="1">
        <f t="array" aca="1" ref="G248" ca="1">IF(E248="","",CONCATENATE(INDIRECT("'"&amp;E248&amp;"'!$c$2"),IF(O248="",""," ("),O248,IF(O248="","",")")))</f>
        <v>Initial Registration Request Rejected - Electricity</v>
      </c>
      <c r="H248" s="581" t="s">
        <v>280</v>
      </c>
      <c r="I248" s="558"/>
      <c r="J248" s="558"/>
      <c r="K248" s="979"/>
      <c r="L248" s="492"/>
      <c r="M248" s="988" t="str">
        <f>IF(P248="","",IF(P248=P247,E247,"NA"))</f>
        <v>NA</v>
      </c>
      <c r="N248" s="472"/>
      <c r="O248" s="313" t="str">
        <f t="shared" si="101"/>
        <v/>
      </c>
      <c r="P248" s="461" t="str">
        <f>IF(C248="","",C248)</f>
        <v>ET-E007-IRR-01</v>
      </c>
      <c r="Q248" s="9" t="str">
        <f>CONCATENATE(P248,E248)</f>
        <v>ET-E007-IRR-01ET-039</v>
      </c>
    </row>
    <row r="249" spans="1:17" s="865" customFormat="1" ht="7.5" customHeight="1" thickBot="1" x14ac:dyDescent="0.35">
      <c r="A249" s="866"/>
      <c r="B249" s="866"/>
      <c r="C249" s="967"/>
      <c r="D249" s="993" t="str">
        <f t="shared" si="87"/>
        <v/>
      </c>
      <c r="E249" s="993"/>
      <c r="F249" s="993" t="str">
        <f t="shared" si="103"/>
        <v/>
      </c>
      <c r="G249" s="1020" t="str" cm="1">
        <f t="array" aca="1" ref="G249" ca="1">IF(E249="","",CONCATENATE(INDIRECT("'"&amp;E249&amp;"'!$B$2"),IF(O249="",""," ("),O249,IF(O249="","",")")))</f>
        <v/>
      </c>
      <c r="H249" s="866"/>
      <c r="I249" s="866"/>
      <c r="J249" s="866"/>
      <c r="K249" s="967"/>
      <c r="L249" s="993"/>
      <c r="M249" s="989" t="str">
        <f>IF(P249="","",IF(P249=#REF!,#REF!,"NA"))</f>
        <v/>
      </c>
      <c r="N249" s="867"/>
      <c r="O249" s="1061" t="str">
        <f t="shared" si="101"/>
        <v/>
      </c>
      <c r="P249" s="868" t="str">
        <f t="shared" si="104"/>
        <v/>
      </c>
      <c r="Q249" s="865" t="str">
        <f t="shared" si="105"/>
        <v/>
      </c>
    </row>
    <row r="250" spans="1:17" ht="12.7" thickBot="1" x14ac:dyDescent="0.35">
      <c r="A250" s="319" t="s">
        <v>12</v>
      </c>
      <c r="B250" s="464" t="s">
        <v>865</v>
      </c>
      <c r="C250" s="1041" t="s">
        <v>1086</v>
      </c>
      <c r="D250" s="10" t="str">
        <f t="shared" si="87"/>
        <v>ET-G009-064-01</v>
      </c>
      <c r="E250" s="11" t="s">
        <v>866</v>
      </c>
      <c r="F250" s="373" t="str">
        <f t="shared" si="103"/>
        <v>Click to view Script</v>
      </c>
      <c r="G250" s="1019" t="str" cm="1">
        <f t="array" aca="1" ref="G250" ca="1">IF(E250="","",CONCATENATE(INDIRECT("'"&amp;E250&amp;"'!$c$2"),IF(O250="",""," ("),O250,IF(O250="","",")")))</f>
        <v>Registration Deactivation - Gas</v>
      </c>
      <c r="H250" s="591" t="s">
        <v>279</v>
      </c>
      <c r="I250" s="559"/>
      <c r="J250" s="559"/>
      <c r="K250" s="981"/>
      <c r="L250" s="994"/>
      <c r="M250" s="988" t="str">
        <f>IF(P250="","",IF(P250=P249,E249,"NA"))</f>
        <v>NA</v>
      </c>
      <c r="N250" s="473"/>
      <c r="O250" s="313" t="str">
        <f t="shared" si="101"/>
        <v/>
      </c>
      <c r="P250" s="461" t="str">
        <f>IF(C250="","",C250)</f>
        <v>ET-G009-DRS-01</v>
      </c>
      <c r="Q250" s="9" t="str">
        <f t="shared" ref="Q250:Q281" si="106">CONCATENATE(P250,E250)</f>
        <v>ET-G009-DRS-01ET-064</v>
      </c>
    </row>
    <row r="251" spans="1:17" s="865" customFormat="1" ht="7.5" customHeight="1" thickBot="1" x14ac:dyDescent="0.35">
      <c r="A251" s="866"/>
      <c r="B251" s="866"/>
      <c r="C251" s="967"/>
      <c r="D251" s="993" t="str">
        <f t="shared" si="87"/>
        <v/>
      </c>
      <c r="E251" s="993"/>
      <c r="F251" s="993" t="str">
        <f t="shared" si="103"/>
        <v/>
      </c>
      <c r="G251" s="1020" t="str" cm="1">
        <f t="array" aca="1" ref="G251" ca="1">IF(E251="","",CONCATENATE(INDIRECT("'"&amp;E251&amp;"'!$B$2"),IF(O251="",""," ("),O251,IF(O251="","",")")))</f>
        <v/>
      </c>
      <c r="H251" s="866"/>
      <c r="I251" s="866"/>
      <c r="J251" s="866"/>
      <c r="K251" s="967"/>
      <c r="L251" s="993"/>
      <c r="M251" s="989" t="str">
        <f>IF(P251="","",IF(P251=#REF!,#REF!,"NA"))</f>
        <v/>
      </c>
      <c r="N251" s="867"/>
      <c r="O251" s="1061" t="str">
        <f t="shared" si="101"/>
        <v/>
      </c>
      <c r="P251" s="868" t="str">
        <f t="shared" si="104"/>
        <v/>
      </c>
      <c r="Q251" s="865" t="str">
        <f t="shared" si="106"/>
        <v/>
      </c>
    </row>
    <row r="252" spans="1:17" ht="12.7" thickBot="1" x14ac:dyDescent="0.35">
      <c r="A252" s="5" t="s">
        <v>12</v>
      </c>
      <c r="B252" s="482" t="s">
        <v>867</v>
      </c>
      <c r="C252" s="283" t="s">
        <v>1087</v>
      </c>
      <c r="D252" s="10" t="str">
        <f t="shared" si="87"/>
        <v>ET-E008-065-01</v>
      </c>
      <c r="E252" s="11" t="s">
        <v>868</v>
      </c>
      <c r="F252" s="373" t="str">
        <f t="shared" si="103"/>
        <v>Click to view Script</v>
      </c>
      <c r="G252" s="1019" t="str" cm="1">
        <f t="array" aca="1" ref="G252" ca="1">IF(E252="","",CONCATENATE(INDIRECT("'"&amp;E252&amp;"'!$c$2"),IF(O252="",""," ("),O252,IF(O252="","",")")))</f>
        <v>Registration Deactivation - Electricity</v>
      </c>
      <c r="H252" s="582" t="s">
        <v>280</v>
      </c>
      <c r="I252" s="492"/>
      <c r="J252" s="492"/>
      <c r="K252" s="976"/>
      <c r="L252" s="492"/>
      <c r="M252" s="988" t="str">
        <f>IF(P252="","",IF(P252=P251,E251,"NA"))</f>
        <v>NA</v>
      </c>
      <c r="N252" s="10"/>
      <c r="O252" s="313" t="str">
        <f t="shared" si="101"/>
        <v/>
      </c>
      <c r="P252" s="461" t="str">
        <f>IF(C252="","",C252)</f>
        <v>ET-E008-DRS-01</v>
      </c>
      <c r="Q252" s="9" t="str">
        <f t="shared" si="106"/>
        <v>ET-E008-DRS-01ET-065</v>
      </c>
    </row>
    <row r="253" spans="1:17" s="865" customFormat="1" ht="7.5" customHeight="1" thickBot="1" x14ac:dyDescent="0.35">
      <c r="A253" s="866"/>
      <c r="B253" s="866"/>
      <c r="C253" s="967"/>
      <c r="D253" s="993" t="str">
        <f t="shared" si="87"/>
        <v/>
      </c>
      <c r="E253" s="993"/>
      <c r="F253" s="993" t="str">
        <f t="shared" si="103"/>
        <v/>
      </c>
      <c r="G253" s="1020" t="str" cm="1">
        <f t="array" aca="1" ref="G253" ca="1">IF(E253="","",CONCATENATE(INDIRECT("'"&amp;E253&amp;"'!$B$2"),IF(O253="",""," ("),O253,IF(O253="","",")")))</f>
        <v/>
      </c>
      <c r="H253" s="866"/>
      <c r="I253" s="866"/>
      <c r="J253" s="866"/>
      <c r="K253" s="967"/>
      <c r="L253" s="993"/>
      <c r="M253" s="989" t="str">
        <f>IF(P253="","",IF(P253=#REF!,#REF!,"NA"))</f>
        <v/>
      </c>
      <c r="N253" s="867"/>
      <c r="O253" s="1061" t="str">
        <f t="shared" si="101"/>
        <v/>
      </c>
      <c r="P253" s="868" t="str">
        <f t="shared" si="104"/>
        <v/>
      </c>
      <c r="Q253" s="865" t="str">
        <f t="shared" si="106"/>
        <v/>
      </c>
    </row>
    <row r="254" spans="1:17" ht="12.1" x14ac:dyDescent="0.3">
      <c r="A254" s="497" t="s">
        <v>1088</v>
      </c>
      <c r="B254" s="462" t="s">
        <v>869</v>
      </c>
      <c r="C254" s="283" t="s">
        <v>1089</v>
      </c>
      <c r="D254" s="10" t="str">
        <f t="shared" si="87"/>
        <v>ET-G010-005-G1</v>
      </c>
      <c r="E254" s="11" t="s">
        <v>976</v>
      </c>
      <c r="F254" s="373" t="str">
        <f t="shared" si="103"/>
        <v>Click to view Script</v>
      </c>
      <c r="G254" s="1019" t="str" cm="1">
        <f t="array" aca="1" ref="G254" ca="1">IF(E254="","",CONCATENATE(INDIRECT("'"&amp;E254&amp;"'!$c$2"),IF(O254="",""," ("),O254,IF(O254="","",")")))</f>
        <v>Switch Request Confirmed in CSS - Gas (Gaining) (1 Day(s))</v>
      </c>
      <c r="H254" s="583" t="s">
        <v>279</v>
      </c>
      <c r="I254" s="309">
        <v>1</v>
      </c>
      <c r="J254" s="566"/>
      <c r="K254" s="965"/>
      <c r="L254" s="296"/>
      <c r="M254" s="988" t="str">
        <f t="shared" ref="M254:M261" si="107">IF(P254="","",IF(P254=P253,E253,"NA"))</f>
        <v>NA</v>
      </c>
      <c r="N254" s="472"/>
      <c r="O254" s="313" t="str">
        <f t="shared" si="101"/>
        <v>1 Day(s)</v>
      </c>
      <c r="P254" s="461" t="str">
        <f t="shared" ref="P254:P261" si="108">IF(C254="","",C254)</f>
        <v>ET-G010-SRWR-G1</v>
      </c>
      <c r="Q254" s="9" t="str">
        <f t="shared" si="106"/>
        <v>ET-G010-SRWR-G1ET-005-GAIN</v>
      </c>
    </row>
    <row r="255" spans="1:17" ht="12.1" x14ac:dyDescent="0.3">
      <c r="A255" s="497" t="s">
        <v>1088</v>
      </c>
      <c r="B255" s="462" t="s">
        <v>869</v>
      </c>
      <c r="C255" s="283" t="s">
        <v>1089</v>
      </c>
      <c r="D255" s="10" t="str">
        <f t="shared" si="87"/>
        <v>ET-G010-008-G1</v>
      </c>
      <c r="E255" s="826" t="s">
        <v>978</v>
      </c>
      <c r="F255" s="373" t="str">
        <f t="shared" si="103"/>
        <v>Click to view Script</v>
      </c>
      <c r="G255" s="1019" t="str" cm="1">
        <f t="array" aca="1" ref="G255" ca="1">IF(E255="","",CONCATENATE(INDIRECT("'"&amp;E255&amp;"'!$c$2"),IF(O255="",""," ("),O255,IF(O255="","",")")))</f>
        <v>GRDA process on receipt of Confirmed Synchronisation (Gaining) (1 Day(s))</v>
      </c>
      <c r="H255" s="585" t="s">
        <v>279</v>
      </c>
      <c r="I255" s="309">
        <v>1</v>
      </c>
      <c r="J255" s="296"/>
      <c r="K255" s="966"/>
      <c r="L255" s="296"/>
      <c r="M255" s="988" t="str">
        <f t="shared" si="107"/>
        <v>ET-005-GAIN</v>
      </c>
      <c r="N255" s="469"/>
      <c r="O255" s="313" t="str">
        <f t="shared" si="101"/>
        <v>1 Day(s)</v>
      </c>
      <c r="P255" s="461" t="str">
        <f t="shared" si="108"/>
        <v>ET-G010-SRWR-G1</v>
      </c>
      <c r="Q255" s="9" t="str">
        <f t="shared" si="106"/>
        <v>ET-G010-SRWR-G1ET-008-GAIN</v>
      </c>
    </row>
    <row r="256" spans="1:17" ht="12.1" x14ac:dyDescent="0.3">
      <c r="A256" s="497" t="s">
        <v>1088</v>
      </c>
      <c r="B256" s="462" t="s">
        <v>869</v>
      </c>
      <c r="C256" s="283" t="s">
        <v>1089</v>
      </c>
      <c r="D256" s="10" t="str">
        <f t="shared" si="87"/>
        <v>ET-G010-011-G1</v>
      </c>
      <c r="E256" s="11" t="s">
        <v>979</v>
      </c>
      <c r="F256" s="373" t="str">
        <f t="shared" si="103"/>
        <v>Click to view Script</v>
      </c>
      <c r="G256" s="1019" t="str" cm="1">
        <f t="array" aca="1" ref="G256" ca="1">IF(E256="","",CONCATENATE(INDIRECT("'"&amp;E256&amp;"'!$c$2"),IF(O256="",""," ("),O256,IF(O256="","",")")))</f>
        <v>Switch Request Secured Active - Gas (Gaining) (1 Day(s))</v>
      </c>
      <c r="H256" s="585" t="s">
        <v>279</v>
      </c>
      <c r="I256" s="309">
        <v>1</v>
      </c>
      <c r="J256" s="296"/>
      <c r="K256" s="966"/>
      <c r="L256" s="296"/>
      <c r="M256" s="988" t="str">
        <f t="shared" si="107"/>
        <v>ET-008-GAIN</v>
      </c>
      <c r="N256" s="469"/>
      <c r="O256" s="313" t="str">
        <f t="shared" si="101"/>
        <v>1 Day(s)</v>
      </c>
      <c r="P256" s="461" t="str">
        <f t="shared" si="108"/>
        <v>ET-G010-SRWR-G1</v>
      </c>
      <c r="Q256" s="9" t="str">
        <f t="shared" si="106"/>
        <v>ET-G010-SRWR-G1ET-011-GAIN</v>
      </c>
    </row>
    <row r="257" spans="1:17" ht="12.1" x14ac:dyDescent="0.3">
      <c r="A257" s="497" t="s">
        <v>1088</v>
      </c>
      <c r="B257" s="458" t="s">
        <v>869</v>
      </c>
      <c r="C257" s="283" t="s">
        <v>1089</v>
      </c>
      <c r="D257" s="10" t="str">
        <f t="shared" si="87"/>
        <v>ET-G010-056-G1</v>
      </c>
      <c r="E257" s="14" t="s">
        <v>1090</v>
      </c>
      <c r="F257" s="373" t="str">
        <f t="shared" si="103"/>
        <v>Click to view Script</v>
      </c>
      <c r="G257" s="1019" t="str" cm="1">
        <f t="array" aca="1" ref="G257" ca="1">IF(E257="","",CONCATENATE(INDIRECT("'"&amp;E257&amp;"'!$c$2"),IF(O257="",""," ("),O257,IF(O257="","",")")))</f>
        <v>Switch Request Withdrawal Rejected (Gaining) (1 Day(s))</v>
      </c>
      <c r="H257" s="585" t="s">
        <v>279</v>
      </c>
      <c r="I257" s="309">
        <v>1</v>
      </c>
      <c r="J257" s="296"/>
      <c r="K257" s="966"/>
      <c r="L257" s="296"/>
      <c r="M257" s="988" t="str">
        <f t="shared" si="107"/>
        <v>ET-011-GAIN</v>
      </c>
      <c r="N257" s="469"/>
      <c r="O257" s="313" t="str">
        <f t="shared" si="101"/>
        <v>1 Day(s)</v>
      </c>
      <c r="P257" s="461" t="str">
        <f t="shared" si="108"/>
        <v>ET-G010-SRWR-G1</v>
      </c>
      <c r="Q257" s="9" t="str">
        <f t="shared" si="106"/>
        <v>ET-G010-SRWR-G1ET-056-GAIN</v>
      </c>
    </row>
    <row r="258" spans="1:17" ht="12.1" x14ac:dyDescent="0.3">
      <c r="A258" s="497" t="s">
        <v>1088</v>
      </c>
      <c r="B258" s="462" t="s">
        <v>869</v>
      </c>
      <c r="C258" s="283" t="s">
        <v>1091</v>
      </c>
      <c r="D258" s="10" t="str">
        <f t="shared" ref="D258:D321" si="109">IF(B258="","",CONCATENATE(B258,MID(E258,3,4),RIGHT(C258,LEN(C258)-FIND("-",C258,11)+1)))</f>
        <v>ET-G010-005-G2</v>
      </c>
      <c r="E258" s="11" t="s">
        <v>976</v>
      </c>
      <c r="F258" s="373" t="str">
        <f t="shared" si="103"/>
        <v>Click to view Script</v>
      </c>
      <c r="G258" s="1019" t="str" cm="1">
        <f t="array" aca="1" ref="G258" ca="1">IF(E258="","",CONCATENATE(INDIRECT("'"&amp;E258&amp;"'!$c$2"),IF(O258="",""," ("),O258,IF(O258="","",")")))</f>
        <v>Switch Request Confirmed in CSS - Gas (Gaining) (OFAF, 1 Day(s))</v>
      </c>
      <c r="H258" s="585" t="s">
        <v>279</v>
      </c>
      <c r="I258" s="309">
        <v>1</v>
      </c>
      <c r="J258" s="566" t="s">
        <v>61</v>
      </c>
      <c r="K258" s="965"/>
      <c r="L258" s="296"/>
      <c r="M258" s="988" t="str">
        <f t="shared" si="107"/>
        <v>NA</v>
      </c>
      <c r="N258" s="472"/>
      <c r="O258" s="313" t="str">
        <f t="shared" si="101"/>
        <v>OFAF, 1 Day(s)</v>
      </c>
      <c r="P258" s="461" t="str">
        <f t="shared" si="108"/>
        <v>ET-G010-SRWR-G2</v>
      </c>
      <c r="Q258" s="9" t="str">
        <f t="shared" si="106"/>
        <v>ET-G010-SRWR-G2ET-005-GAIN</v>
      </c>
    </row>
    <row r="259" spans="1:17" ht="12.1" x14ac:dyDescent="0.3">
      <c r="A259" s="497" t="s">
        <v>1088</v>
      </c>
      <c r="B259" s="462" t="s">
        <v>869</v>
      </c>
      <c r="C259" s="283" t="s">
        <v>1091</v>
      </c>
      <c r="D259" s="10" t="str">
        <f t="shared" si="109"/>
        <v>ET-G010-008-G2</v>
      </c>
      <c r="E259" s="826" t="s">
        <v>978</v>
      </c>
      <c r="F259" s="373" t="str">
        <f t="shared" si="103"/>
        <v>Click to view Script</v>
      </c>
      <c r="G259" s="1019" t="str" cm="1">
        <f t="array" aca="1" ref="G259" ca="1">IF(E259="","",CONCATENATE(INDIRECT("'"&amp;E259&amp;"'!$c$2"),IF(O259="",""," ("),O259,IF(O259="","",")")))</f>
        <v>GRDA process on receipt of Confirmed Synchronisation (Gaining) (OFAF, 1 Day(s))</v>
      </c>
      <c r="H259" s="585" t="s">
        <v>279</v>
      </c>
      <c r="I259" s="309">
        <v>1</v>
      </c>
      <c r="J259" s="296" t="s">
        <v>61</v>
      </c>
      <c r="K259" s="966"/>
      <c r="L259" s="296"/>
      <c r="M259" s="988" t="str">
        <f t="shared" si="107"/>
        <v>ET-005-GAIN</v>
      </c>
      <c r="N259" s="469"/>
      <c r="O259" s="313" t="str">
        <f t="shared" si="101"/>
        <v>OFAF, 1 Day(s)</v>
      </c>
      <c r="P259" s="461" t="str">
        <f t="shared" si="108"/>
        <v>ET-G010-SRWR-G2</v>
      </c>
      <c r="Q259" s="9" t="str">
        <f t="shared" si="106"/>
        <v>ET-G010-SRWR-G2ET-008-GAIN</v>
      </c>
    </row>
    <row r="260" spans="1:17" ht="12.1" x14ac:dyDescent="0.3">
      <c r="A260" s="497" t="s">
        <v>1088</v>
      </c>
      <c r="B260" s="462" t="s">
        <v>869</v>
      </c>
      <c r="C260" s="283" t="s">
        <v>1091</v>
      </c>
      <c r="D260" s="10" t="str">
        <f t="shared" si="109"/>
        <v>ET-G010-011-G2</v>
      </c>
      <c r="E260" s="11" t="s">
        <v>979</v>
      </c>
      <c r="F260" s="373" t="str">
        <f t="shared" si="103"/>
        <v>Click to view Script</v>
      </c>
      <c r="G260" s="1019" t="str" cm="1">
        <f t="array" aca="1" ref="G260" ca="1">IF(E260="","",CONCATENATE(INDIRECT("'"&amp;E260&amp;"'!$c$2"),IF(O260="",""," ("),O260,IF(O260="","",")")))</f>
        <v>Switch Request Secured Active - Gas (Gaining) (OFAF, 1 Day(s))</v>
      </c>
      <c r="H260" s="585" t="s">
        <v>279</v>
      </c>
      <c r="I260" s="309">
        <v>1</v>
      </c>
      <c r="J260" s="296" t="s">
        <v>61</v>
      </c>
      <c r="K260" s="966"/>
      <c r="L260" s="296"/>
      <c r="M260" s="988" t="str">
        <f t="shared" si="107"/>
        <v>ET-008-GAIN</v>
      </c>
      <c r="N260" s="469"/>
      <c r="O260" s="313" t="str">
        <f t="shared" si="101"/>
        <v>OFAF, 1 Day(s)</v>
      </c>
      <c r="P260" s="461" t="str">
        <f t="shared" si="108"/>
        <v>ET-G010-SRWR-G2</v>
      </c>
      <c r="Q260" s="9" t="str">
        <f t="shared" si="106"/>
        <v>ET-G010-SRWR-G2ET-011-GAIN</v>
      </c>
    </row>
    <row r="261" spans="1:17" ht="12.7" thickBot="1" x14ac:dyDescent="0.35">
      <c r="A261" s="497" t="s">
        <v>1088</v>
      </c>
      <c r="B261" s="462" t="s">
        <v>869</v>
      </c>
      <c r="C261" s="283" t="s">
        <v>1091</v>
      </c>
      <c r="D261" s="10" t="str">
        <f t="shared" si="109"/>
        <v>ET-G010-056-G2</v>
      </c>
      <c r="E261" s="14" t="s">
        <v>1090</v>
      </c>
      <c r="F261" s="373" t="str">
        <f t="shared" si="103"/>
        <v>Click to view Script</v>
      </c>
      <c r="G261" s="1019" t="str" cm="1">
        <f t="array" aca="1" ref="G261" ca="1">IF(E261="","",CONCATENATE(INDIRECT("'"&amp;E261&amp;"'!$c$2"),IF(O261="",""," ("),O261,IF(O261="","",")")))</f>
        <v>Switch Request Withdrawal Rejected (Gaining) (OFAF, 1 Day(s))</v>
      </c>
      <c r="H261" s="585" t="s">
        <v>279</v>
      </c>
      <c r="I261" s="309">
        <v>1</v>
      </c>
      <c r="J261" s="296" t="s">
        <v>61</v>
      </c>
      <c r="K261" s="966"/>
      <c r="L261" s="296"/>
      <c r="M261" s="988" t="str">
        <f t="shared" si="107"/>
        <v>ET-011-GAIN</v>
      </c>
      <c r="N261" s="469"/>
      <c r="O261" s="313" t="str">
        <f t="shared" si="101"/>
        <v>OFAF, 1 Day(s)</v>
      </c>
      <c r="P261" s="461" t="str">
        <f t="shared" si="108"/>
        <v>ET-G010-SRWR-G2</v>
      </c>
      <c r="Q261" s="9" t="str">
        <f t="shared" si="106"/>
        <v>ET-G010-SRWR-G2ET-056-GAIN</v>
      </c>
    </row>
    <row r="262" spans="1:17" s="865" customFormat="1" ht="7.5" customHeight="1" thickBot="1" x14ac:dyDescent="0.35">
      <c r="A262" s="866"/>
      <c r="B262" s="866"/>
      <c r="C262" s="967"/>
      <c r="D262" s="993" t="str">
        <f t="shared" si="109"/>
        <v/>
      </c>
      <c r="E262" s="993"/>
      <c r="F262" s="993" t="str">
        <f t="shared" si="103"/>
        <v/>
      </c>
      <c r="G262" s="1020" t="str" cm="1">
        <f t="array" aca="1" ref="G262" ca="1">IF(E262="","",CONCATENATE(INDIRECT("'"&amp;E262&amp;"'!$B$2"),IF(O262="",""," ("),O262,IF(O262="","",")")))</f>
        <v/>
      </c>
      <c r="H262" s="866"/>
      <c r="I262" s="866"/>
      <c r="J262" s="866"/>
      <c r="K262" s="967"/>
      <c r="L262" s="993"/>
      <c r="M262" s="989" t="str">
        <f>IF(P262="","",IF(P262=#REF!,#REF!,"NA"))</f>
        <v/>
      </c>
      <c r="N262" s="867"/>
      <c r="O262" s="1061" t="str">
        <f t="shared" si="101"/>
        <v/>
      </c>
      <c r="P262" s="868" t="str">
        <f t="shared" si="104"/>
        <v/>
      </c>
      <c r="Q262" s="865" t="str">
        <f t="shared" si="106"/>
        <v/>
      </c>
    </row>
    <row r="263" spans="1:17" ht="12.1" x14ac:dyDescent="0.3">
      <c r="A263" s="497" t="s">
        <v>1088</v>
      </c>
      <c r="B263" s="462" t="s">
        <v>871</v>
      </c>
      <c r="C263" s="283" t="s">
        <v>1092</v>
      </c>
      <c r="D263" s="10" t="str">
        <f t="shared" si="109"/>
        <v>ET-E009-006-G1</v>
      </c>
      <c r="E263" s="11" t="s">
        <v>995</v>
      </c>
      <c r="F263" s="373" t="str">
        <f t="shared" ref="F263:F311" si="110">IF(D263="","",HYPERLINK("#'"&amp;E263&amp;"'!A1","Click to view Script"))</f>
        <v>Click to view Script</v>
      </c>
      <c r="G263" s="1019" t="str" cm="1">
        <f t="array" aca="1" ref="G263" ca="1">IF(E263="","",CONCATENATE(INDIRECT("'"&amp;E263&amp;"'!$c$2"),IF(O263="",""," ("),O263,IF(O263="","",")")))</f>
        <v>Switch Request Confirmed in CSS - Electricity (Gaining) (1 Day(s))</v>
      </c>
      <c r="H263" s="573" t="s">
        <v>280</v>
      </c>
      <c r="I263" s="309">
        <v>1</v>
      </c>
      <c r="J263" s="309"/>
      <c r="K263" s="969"/>
      <c r="L263" s="13"/>
      <c r="M263" s="988" t="str">
        <f t="shared" ref="M263:M274" si="111">IF(P263="","",IF(P263=P262,E262,"NA"))</f>
        <v>NA</v>
      </c>
      <c r="N263" s="472"/>
      <c r="O263" s="313" t="str">
        <f t="shared" si="101"/>
        <v>1 Day(s)</v>
      </c>
      <c r="P263" s="461" t="str">
        <f t="shared" ref="P263:P278" si="112">IF(C263="","",C263)</f>
        <v>ET-E009-SRWR-G1</v>
      </c>
      <c r="Q263" s="9" t="str">
        <f t="shared" si="106"/>
        <v>ET-E009-SRWR-G1ET-006-GAIN</v>
      </c>
    </row>
    <row r="264" spans="1:17" ht="12.1" x14ac:dyDescent="0.3">
      <c r="A264" s="497" t="s">
        <v>1088</v>
      </c>
      <c r="B264" s="462" t="s">
        <v>871</v>
      </c>
      <c r="C264" s="283" t="s">
        <v>1092</v>
      </c>
      <c r="D264" s="10" t="str">
        <f t="shared" si="109"/>
        <v>ET-E009-009-G1</v>
      </c>
      <c r="E264" s="826" t="s">
        <v>996</v>
      </c>
      <c r="F264" s="373" t="str">
        <f t="shared" si="110"/>
        <v>Click to view Script</v>
      </c>
      <c r="G264" s="1019" t="str" cm="1">
        <f t="array" aca="1" ref="G264" ca="1">IF(E264="","",CONCATENATE(INDIRECT("'"&amp;E264&amp;"'!$c$2"),IF(O264="",""," ("),O264,IF(O264="","",")")))</f>
        <v>ERDA process on receipt of Confirmed Synchronisation (Gaining) (1 Day(s))</v>
      </c>
      <c r="H264" s="575" t="s">
        <v>280</v>
      </c>
      <c r="I264" s="309">
        <v>1</v>
      </c>
      <c r="J264" s="13"/>
      <c r="K264" s="971"/>
      <c r="L264" s="13"/>
      <c r="M264" s="988" t="str">
        <f t="shared" si="111"/>
        <v>ET-006-GAIN</v>
      </c>
      <c r="N264" s="469"/>
      <c r="O264" s="313" t="str">
        <f t="shared" si="101"/>
        <v>1 Day(s)</v>
      </c>
      <c r="P264" s="461" t="str">
        <f t="shared" si="112"/>
        <v>ET-E009-SRWR-G1</v>
      </c>
      <c r="Q264" s="9" t="str">
        <f t="shared" si="106"/>
        <v>ET-E009-SRWR-G1ET-009-GAIN</v>
      </c>
    </row>
    <row r="265" spans="1:17" ht="12.1" x14ac:dyDescent="0.3">
      <c r="A265" s="497" t="s">
        <v>1088</v>
      </c>
      <c r="B265" s="462" t="s">
        <v>871</v>
      </c>
      <c r="C265" s="283" t="s">
        <v>1092</v>
      </c>
      <c r="D265" s="10" t="str">
        <f t="shared" si="109"/>
        <v>ET-E009-012-G1</v>
      </c>
      <c r="E265" s="11" t="s">
        <v>997</v>
      </c>
      <c r="F265" s="373" t="str">
        <f t="shared" si="110"/>
        <v>Click to view Script</v>
      </c>
      <c r="G265" s="1019" t="str" cm="1">
        <f t="array" aca="1" ref="G265" ca="1">IF(E265="","",CONCATENATE(INDIRECT("'"&amp;E265&amp;"'!$c$2"),IF(O265="",""," ("),O265,IF(O265="","",")")))</f>
        <v>Switch Request Secured Active - Electricity (Gaining) (1 Day(s))</v>
      </c>
      <c r="H265" s="575" t="s">
        <v>280</v>
      </c>
      <c r="I265" s="309">
        <v>1</v>
      </c>
      <c r="J265" s="13"/>
      <c r="K265" s="971"/>
      <c r="L265" s="13"/>
      <c r="M265" s="988" t="str">
        <f t="shared" si="111"/>
        <v>ET-009-GAIN</v>
      </c>
      <c r="N265" s="469"/>
      <c r="O265" s="313" t="str">
        <f t="shared" si="101"/>
        <v>1 Day(s)</v>
      </c>
      <c r="P265" s="461" t="str">
        <f t="shared" si="112"/>
        <v>ET-E009-SRWR-G1</v>
      </c>
      <c r="Q265" s="9" t="str">
        <f t="shared" si="106"/>
        <v>ET-E009-SRWR-G1ET-012-GAIN</v>
      </c>
    </row>
    <row r="266" spans="1:17" ht="12.1" x14ac:dyDescent="0.3">
      <c r="A266" s="497" t="s">
        <v>1088</v>
      </c>
      <c r="B266" s="462" t="s">
        <v>871</v>
      </c>
      <c r="C266" s="283" t="s">
        <v>1092</v>
      </c>
      <c r="D266" s="10" t="str">
        <f t="shared" si="109"/>
        <v>ET-E009-056-G1</v>
      </c>
      <c r="E266" s="11" t="s">
        <v>1090</v>
      </c>
      <c r="F266" s="373" t="str">
        <f t="shared" si="110"/>
        <v>Click to view Script</v>
      </c>
      <c r="G266" s="1019" t="str" cm="1">
        <f t="array" aca="1" ref="G266" ca="1">IF(E266="","",CONCATENATE(INDIRECT("'"&amp;E266&amp;"'!$c$2"),IF(O266="",""," ("),O266,IF(O266="","",")")))</f>
        <v>Switch Request Withdrawal Rejected (Gaining) (1 Day(s))</v>
      </c>
      <c r="H266" s="575" t="s">
        <v>280</v>
      </c>
      <c r="I266" s="309">
        <v>1</v>
      </c>
      <c r="J266" s="296"/>
      <c r="K266" s="966"/>
      <c r="L266" s="296"/>
      <c r="M266" s="988" t="str">
        <f t="shared" si="111"/>
        <v>ET-012-GAIN</v>
      </c>
      <c r="N266" s="469"/>
      <c r="O266" s="313" t="str">
        <f t="shared" si="101"/>
        <v>1 Day(s)</v>
      </c>
      <c r="P266" s="461" t="str">
        <f t="shared" si="112"/>
        <v>ET-E009-SRWR-G1</v>
      </c>
      <c r="Q266" s="9" t="str">
        <f t="shared" si="106"/>
        <v>ET-E009-SRWR-G1ET-056-GAIN</v>
      </c>
    </row>
    <row r="267" spans="1:17" ht="12.1" x14ac:dyDescent="0.3">
      <c r="A267" s="497" t="s">
        <v>1088</v>
      </c>
      <c r="B267" s="462" t="s">
        <v>871</v>
      </c>
      <c r="C267" s="283" t="s">
        <v>1093</v>
      </c>
      <c r="D267" s="10" t="str">
        <f t="shared" si="109"/>
        <v>ET-E009-006-G2</v>
      </c>
      <c r="E267" s="11" t="s">
        <v>995</v>
      </c>
      <c r="F267" s="373" t="str">
        <f t="shared" si="110"/>
        <v>Click to view Script</v>
      </c>
      <c r="G267" s="1019" t="str" cm="1">
        <f t="array" aca="1" ref="G267" ca="1">IF(E267="","",CONCATENATE(INDIRECT("'"&amp;E267&amp;"'!$c$2"),IF(O267="",""," ("),O267,IF(O267="","",")")))</f>
        <v>Switch Request Confirmed in CSS - Electricity (Gaining) (OFAF, 1 Day(s))</v>
      </c>
      <c r="H267" s="575" t="s">
        <v>280</v>
      </c>
      <c r="I267" s="309">
        <v>1</v>
      </c>
      <c r="J267" s="309" t="s">
        <v>61</v>
      </c>
      <c r="K267" s="969"/>
      <c r="L267" s="13"/>
      <c r="M267" s="988" t="str">
        <f t="shared" si="111"/>
        <v>NA</v>
      </c>
      <c r="N267" s="472"/>
      <c r="O267" s="313" t="str">
        <f t="shared" si="101"/>
        <v>OFAF, 1 Day(s)</v>
      </c>
      <c r="P267" s="461" t="str">
        <f t="shared" si="112"/>
        <v>ET-E009-SRWR-G2</v>
      </c>
      <c r="Q267" s="9" t="str">
        <f t="shared" si="106"/>
        <v>ET-E009-SRWR-G2ET-006-GAIN</v>
      </c>
    </row>
    <row r="268" spans="1:17" ht="12.1" x14ac:dyDescent="0.3">
      <c r="A268" s="497" t="s">
        <v>1088</v>
      </c>
      <c r="B268" s="462" t="s">
        <v>871</v>
      </c>
      <c r="C268" s="283" t="s">
        <v>1093</v>
      </c>
      <c r="D268" s="10" t="str">
        <f t="shared" si="109"/>
        <v>ET-E009-009-G2</v>
      </c>
      <c r="E268" s="826" t="s">
        <v>996</v>
      </c>
      <c r="F268" s="373" t="str">
        <f t="shared" si="110"/>
        <v>Click to view Script</v>
      </c>
      <c r="G268" s="1019" t="str" cm="1">
        <f t="array" aca="1" ref="G268" ca="1">IF(E268="","",CONCATENATE(INDIRECT("'"&amp;E268&amp;"'!$c$2"),IF(O268="",""," ("),O268,IF(O268="","",")")))</f>
        <v>ERDA process on receipt of Confirmed Synchronisation (Gaining) (OFAF, 1 Day(s))</v>
      </c>
      <c r="H268" s="575" t="s">
        <v>280</v>
      </c>
      <c r="I268" s="309">
        <v>1</v>
      </c>
      <c r="J268" s="13" t="s">
        <v>61</v>
      </c>
      <c r="K268" s="971"/>
      <c r="L268" s="13"/>
      <c r="M268" s="988" t="str">
        <f t="shared" si="111"/>
        <v>ET-006-GAIN</v>
      </c>
      <c r="N268" s="469"/>
      <c r="O268" s="313" t="str">
        <f t="shared" si="101"/>
        <v>OFAF, 1 Day(s)</v>
      </c>
      <c r="P268" s="461" t="str">
        <f t="shared" si="112"/>
        <v>ET-E009-SRWR-G2</v>
      </c>
      <c r="Q268" s="9" t="str">
        <f t="shared" si="106"/>
        <v>ET-E009-SRWR-G2ET-009-GAIN</v>
      </c>
    </row>
    <row r="269" spans="1:17" ht="12.1" x14ac:dyDescent="0.3">
      <c r="A269" s="497" t="s">
        <v>1088</v>
      </c>
      <c r="B269" s="462" t="s">
        <v>871</v>
      </c>
      <c r="C269" s="283" t="s">
        <v>1093</v>
      </c>
      <c r="D269" s="10" t="str">
        <f t="shared" si="109"/>
        <v>ET-E009-012-G2</v>
      </c>
      <c r="E269" s="11" t="s">
        <v>997</v>
      </c>
      <c r="F269" s="373" t="str">
        <f t="shared" si="110"/>
        <v>Click to view Script</v>
      </c>
      <c r="G269" s="1019" t="str" cm="1">
        <f t="array" aca="1" ref="G269" ca="1">IF(E269="","",CONCATENATE(INDIRECT("'"&amp;E269&amp;"'!$c$2"),IF(O269="",""," ("),O269,IF(O269="","",")")))</f>
        <v>Switch Request Secured Active - Electricity (Gaining) (OFAF, 1 Day(s))</v>
      </c>
      <c r="H269" s="575" t="s">
        <v>280</v>
      </c>
      <c r="I269" s="309">
        <v>1</v>
      </c>
      <c r="J269" s="13" t="s">
        <v>61</v>
      </c>
      <c r="K269" s="971"/>
      <c r="L269" s="13"/>
      <c r="M269" s="988" t="str">
        <f t="shared" si="111"/>
        <v>ET-009-GAIN</v>
      </c>
      <c r="N269" s="469"/>
      <c r="O269" s="313" t="str">
        <f t="shared" si="101"/>
        <v>OFAF, 1 Day(s)</v>
      </c>
      <c r="P269" s="461" t="str">
        <f t="shared" si="112"/>
        <v>ET-E009-SRWR-G2</v>
      </c>
      <c r="Q269" s="9" t="str">
        <f t="shared" si="106"/>
        <v>ET-E009-SRWR-G2ET-012-GAIN</v>
      </c>
    </row>
    <row r="270" spans="1:17" ht="12.1" x14ac:dyDescent="0.3">
      <c r="A270" s="497" t="s">
        <v>1088</v>
      </c>
      <c r="B270" s="458" t="s">
        <v>871</v>
      </c>
      <c r="C270" s="283" t="s">
        <v>1093</v>
      </c>
      <c r="D270" s="10" t="str">
        <f t="shared" si="109"/>
        <v>ET-E009-056-G2</v>
      </c>
      <c r="E270" s="11" t="s">
        <v>1090</v>
      </c>
      <c r="F270" s="373" t="str">
        <f t="shared" si="110"/>
        <v>Click to view Script</v>
      </c>
      <c r="G270" s="1019" t="str" cm="1">
        <f t="array" aca="1" ref="G270" ca="1">IF(E270="","",CONCATENATE(INDIRECT("'"&amp;E270&amp;"'!$c$2"),IF(O270="",""," ("),O270,IF(O270="","",")")))</f>
        <v>Switch Request Withdrawal Rejected (Gaining) (OFAF, 1 Day(s))</v>
      </c>
      <c r="H270" s="575" t="s">
        <v>280</v>
      </c>
      <c r="I270" s="309">
        <v>1</v>
      </c>
      <c r="J270" s="296" t="s">
        <v>61</v>
      </c>
      <c r="K270" s="966"/>
      <c r="L270" s="296"/>
      <c r="M270" s="988" t="str">
        <f t="shared" si="111"/>
        <v>ET-012-GAIN</v>
      </c>
      <c r="N270" s="469"/>
      <c r="O270" s="313" t="str">
        <f t="shared" si="101"/>
        <v>OFAF, 1 Day(s)</v>
      </c>
      <c r="P270" s="461" t="str">
        <f t="shared" si="112"/>
        <v>ET-E009-SRWR-G2</v>
      </c>
      <c r="Q270" s="9" t="str">
        <f t="shared" si="106"/>
        <v>ET-E009-SRWR-G2ET-056-GAIN</v>
      </c>
    </row>
    <row r="271" spans="1:17" ht="12.1" x14ac:dyDescent="0.3">
      <c r="A271" s="497" t="s">
        <v>1088</v>
      </c>
      <c r="B271" s="462" t="s">
        <v>871</v>
      </c>
      <c r="C271" s="283" t="s">
        <v>1094</v>
      </c>
      <c r="D271" s="10" t="str">
        <f t="shared" si="109"/>
        <v>ET-E009-006-G3</v>
      </c>
      <c r="E271" s="11" t="s">
        <v>995</v>
      </c>
      <c r="F271" s="373" t="str">
        <f t="shared" si="110"/>
        <v>Click to view Script</v>
      </c>
      <c r="G271" s="1019" t="str" cm="1">
        <f t="array" aca="1" ref="G271" ca="1">IF(E271="","",CONCATENATE(INDIRECT("'"&amp;E271&amp;"'!$c$2"),IF(O271="",""," ("),O271,IF(O271="","",")")))</f>
        <v>Switch Request Confirmed in CSS - Electricity (Gaining) (Related MPAN, 1 Day(s))</v>
      </c>
      <c r="H271" s="575" t="s">
        <v>280</v>
      </c>
      <c r="I271" s="309">
        <v>1</v>
      </c>
      <c r="J271" s="403"/>
      <c r="K271" s="971" t="s">
        <v>61</v>
      </c>
      <c r="L271" s="13"/>
      <c r="M271" s="988" t="str">
        <f t="shared" si="111"/>
        <v>NA</v>
      </c>
      <c r="N271" s="472"/>
      <c r="O271" s="313" t="str">
        <f t="shared" si="101"/>
        <v>Related MPAN, 1 Day(s)</v>
      </c>
      <c r="P271" s="461" t="str">
        <f t="shared" si="112"/>
        <v>ET-E009-SRWR-G3</v>
      </c>
      <c r="Q271" s="9" t="str">
        <f t="shared" si="106"/>
        <v>ET-E009-SRWR-G3ET-006-GAIN</v>
      </c>
    </row>
    <row r="272" spans="1:17" ht="12.1" x14ac:dyDescent="0.3">
      <c r="A272" s="497" t="s">
        <v>1088</v>
      </c>
      <c r="B272" s="462" t="s">
        <v>871</v>
      </c>
      <c r="C272" s="283" t="s">
        <v>1094</v>
      </c>
      <c r="D272" s="10" t="str">
        <f t="shared" si="109"/>
        <v>ET-E009-009-G3</v>
      </c>
      <c r="E272" s="826" t="s">
        <v>996</v>
      </c>
      <c r="F272" s="373" t="str">
        <f t="shared" si="110"/>
        <v>Click to view Script</v>
      </c>
      <c r="G272" s="1019" t="str" cm="1">
        <f t="array" aca="1" ref="G272" ca="1">IF(E272="","",CONCATENATE(INDIRECT("'"&amp;E272&amp;"'!$c$2"),IF(O272="",""," ("),O272,IF(O272="","",")")))</f>
        <v>ERDA process on receipt of Confirmed Synchronisation (Gaining) (Related MPAN, 1 Day(s))</v>
      </c>
      <c r="H272" s="575" t="s">
        <v>280</v>
      </c>
      <c r="I272" s="309">
        <v>1</v>
      </c>
      <c r="J272" s="15"/>
      <c r="K272" s="971" t="s">
        <v>61</v>
      </c>
      <c r="L272" s="13"/>
      <c r="M272" s="988" t="str">
        <f t="shared" si="111"/>
        <v>ET-006-GAIN</v>
      </c>
      <c r="N272" s="469"/>
      <c r="O272" s="313" t="str">
        <f t="shared" si="101"/>
        <v>Related MPAN, 1 Day(s)</v>
      </c>
      <c r="P272" s="461" t="str">
        <f t="shared" si="112"/>
        <v>ET-E009-SRWR-G3</v>
      </c>
      <c r="Q272" s="9" t="str">
        <f t="shared" si="106"/>
        <v>ET-E009-SRWR-G3ET-009-GAIN</v>
      </c>
    </row>
    <row r="273" spans="1:17" ht="12.1" x14ac:dyDescent="0.3">
      <c r="A273" s="497" t="s">
        <v>1088</v>
      </c>
      <c r="B273" s="462" t="s">
        <v>871</v>
      </c>
      <c r="C273" s="283" t="s">
        <v>1094</v>
      </c>
      <c r="D273" s="10" t="str">
        <f t="shared" si="109"/>
        <v>ET-E009-012-G3</v>
      </c>
      <c r="E273" s="11" t="s">
        <v>997</v>
      </c>
      <c r="F273" s="373" t="str">
        <f t="shared" si="110"/>
        <v>Click to view Script</v>
      </c>
      <c r="G273" s="1019" t="str" cm="1">
        <f t="array" aca="1" ref="G273" ca="1">IF(E273="","",CONCATENATE(INDIRECT("'"&amp;E273&amp;"'!$c$2"),IF(O273="",""," ("),O273,IF(O273="","",")")))</f>
        <v>Switch Request Secured Active - Electricity (Gaining) (Related MPAN, 1 Day(s))</v>
      </c>
      <c r="H273" s="575" t="s">
        <v>280</v>
      </c>
      <c r="I273" s="309">
        <v>1</v>
      </c>
      <c r="J273" s="15"/>
      <c r="K273" s="971" t="s">
        <v>61</v>
      </c>
      <c r="L273" s="13"/>
      <c r="M273" s="988" t="str">
        <f t="shared" si="111"/>
        <v>ET-009-GAIN</v>
      </c>
      <c r="N273" s="469"/>
      <c r="O273" s="313" t="str">
        <f t="shared" si="101"/>
        <v>Related MPAN, 1 Day(s)</v>
      </c>
      <c r="P273" s="461" t="str">
        <f t="shared" si="112"/>
        <v>ET-E009-SRWR-G3</v>
      </c>
      <c r="Q273" s="9" t="str">
        <f t="shared" si="106"/>
        <v>ET-E009-SRWR-G3ET-012-GAIN</v>
      </c>
    </row>
    <row r="274" spans="1:17" ht="12.1" x14ac:dyDescent="0.3">
      <c r="A274" s="497" t="s">
        <v>1088</v>
      </c>
      <c r="B274" s="462" t="s">
        <v>871</v>
      </c>
      <c r="C274" s="283" t="s">
        <v>1094</v>
      </c>
      <c r="D274" s="10" t="str">
        <f t="shared" si="109"/>
        <v>ET-E009-056-G3</v>
      </c>
      <c r="E274" s="11" t="s">
        <v>1090</v>
      </c>
      <c r="F274" s="373" t="str">
        <f t="shared" si="110"/>
        <v>Click to view Script</v>
      </c>
      <c r="G274" s="1019" t="str" cm="1">
        <f t="array" aca="1" ref="G274" ca="1">IF(E274="","",CONCATENATE(INDIRECT("'"&amp;E274&amp;"'!$c$2"),IF(O274="",""," ("),O274,IF(O274="","",")")))</f>
        <v>Switch Request Withdrawal Rejected (Gaining) (Related MPAN, 1 Day(s))</v>
      </c>
      <c r="H274" s="575" t="s">
        <v>280</v>
      </c>
      <c r="I274" s="309">
        <v>1</v>
      </c>
      <c r="J274" s="553"/>
      <c r="K274" s="982" t="s">
        <v>61</v>
      </c>
      <c r="L274" s="553"/>
      <c r="M274" s="988" t="str">
        <f t="shared" si="111"/>
        <v>ET-012-GAIN</v>
      </c>
      <c r="N274" s="469"/>
      <c r="O274" s="313" t="str">
        <f t="shared" si="101"/>
        <v>Related MPAN, 1 Day(s)</v>
      </c>
      <c r="P274" s="461" t="str">
        <f t="shared" si="112"/>
        <v>ET-E009-SRWR-G3</v>
      </c>
      <c r="Q274" s="9" t="str">
        <f t="shared" si="106"/>
        <v>ET-E009-SRWR-G3ET-056-GAIN</v>
      </c>
    </row>
    <row r="275" spans="1:17" ht="12.1" x14ac:dyDescent="0.3">
      <c r="A275" s="497" t="s">
        <v>1088</v>
      </c>
      <c r="B275" s="462" t="s">
        <v>871</v>
      </c>
      <c r="C275" s="283" t="s">
        <v>1095</v>
      </c>
      <c r="D275" s="10" t="str">
        <f t="shared" si="109"/>
        <v>ET-E009-006-G4</v>
      </c>
      <c r="E275" s="11" t="s">
        <v>995</v>
      </c>
      <c r="F275" s="373" t="str">
        <f t="shared" si="110"/>
        <v>Click to view Script</v>
      </c>
      <c r="G275" s="1019" t="str" cm="1">
        <f t="array" aca="1" ref="G275" ca="1">IF(E275="","",CONCATENATE(INDIRECT("'"&amp;E275&amp;"'!$c$2"),IF(O275="",""," ("),O275,IF(O275="","",")")))</f>
        <v>Switch Request Confirmed in CSS - Electricity (Gaining) (OFAF, Related MPAN, 1 Day(s))</v>
      </c>
      <c r="H275" s="575" t="s">
        <v>280</v>
      </c>
      <c r="I275" s="309">
        <v>1</v>
      </c>
      <c r="J275" s="309" t="s">
        <v>61</v>
      </c>
      <c r="K275" s="969" t="s">
        <v>61</v>
      </c>
      <c r="L275" s="13"/>
      <c r="M275" s="988" t="str">
        <f t="shared" ref="M275" si="113">IF(P275="","",IF(P275=P274,E274,"NA"))</f>
        <v>NA</v>
      </c>
      <c r="N275" s="472"/>
      <c r="O275" s="313" t="str">
        <f t="shared" si="101"/>
        <v>OFAF, Related MPAN, 1 Day(s)</v>
      </c>
      <c r="P275" s="461" t="str">
        <f t="shared" si="112"/>
        <v>ET-E009-SRWR-G4</v>
      </c>
      <c r="Q275" s="9" t="str">
        <f t="shared" si="106"/>
        <v>ET-E009-SRWR-G4ET-006-GAIN</v>
      </c>
    </row>
    <row r="276" spans="1:17" ht="24.2" x14ac:dyDescent="0.3">
      <c r="A276" s="497" t="s">
        <v>1088</v>
      </c>
      <c r="B276" s="462" t="s">
        <v>871</v>
      </c>
      <c r="C276" s="283" t="s">
        <v>1095</v>
      </c>
      <c r="D276" s="10" t="str">
        <f t="shared" si="109"/>
        <v>ET-E009-009-G4</v>
      </c>
      <c r="E276" s="826" t="s">
        <v>996</v>
      </c>
      <c r="F276" s="373" t="str">
        <f t="shared" si="110"/>
        <v>Click to view Script</v>
      </c>
      <c r="G276" s="1019" t="str" cm="1">
        <f t="array" aca="1" ref="G276" ca="1">IF(E276="","",CONCATENATE(INDIRECT("'"&amp;E276&amp;"'!$c$2"),IF(O276="",""," ("),O276,IF(O276="","",")")))</f>
        <v>ERDA process on receipt of Confirmed Synchronisation (Gaining) (OFAF, Related MPAN, 1 Day(s))</v>
      </c>
      <c r="H276" s="575" t="s">
        <v>280</v>
      </c>
      <c r="I276" s="309">
        <v>1</v>
      </c>
      <c r="J276" s="13" t="s">
        <v>61</v>
      </c>
      <c r="K276" s="971" t="s">
        <v>61</v>
      </c>
      <c r="L276" s="13"/>
      <c r="M276" s="988" t="str">
        <f>IF(P276="","",IF(P276=P275,E275,"NA"))</f>
        <v>ET-006-GAIN</v>
      </c>
      <c r="N276" s="469"/>
      <c r="O276" s="313" t="str">
        <f t="shared" si="101"/>
        <v>OFAF, Related MPAN, 1 Day(s)</v>
      </c>
      <c r="P276" s="461" t="str">
        <f t="shared" si="112"/>
        <v>ET-E009-SRWR-G4</v>
      </c>
      <c r="Q276" s="9" t="str">
        <f t="shared" si="106"/>
        <v>ET-E009-SRWR-G4ET-009-GAIN</v>
      </c>
    </row>
    <row r="277" spans="1:17" ht="12.1" x14ac:dyDescent="0.3">
      <c r="A277" s="497" t="s">
        <v>1088</v>
      </c>
      <c r="B277" s="462" t="s">
        <v>871</v>
      </c>
      <c r="C277" s="283" t="s">
        <v>1095</v>
      </c>
      <c r="D277" s="10" t="str">
        <f t="shared" si="109"/>
        <v>ET-E009-012-G4</v>
      </c>
      <c r="E277" s="11" t="s">
        <v>997</v>
      </c>
      <c r="F277" s="373" t="str">
        <f t="shared" si="110"/>
        <v>Click to view Script</v>
      </c>
      <c r="G277" s="1019" t="str" cm="1">
        <f t="array" aca="1" ref="G277" ca="1">IF(E277="","",CONCATENATE(INDIRECT("'"&amp;E277&amp;"'!$c$2"),IF(O277="",""," ("),O277,IF(O277="","",")")))</f>
        <v>Switch Request Secured Active - Electricity (Gaining) (OFAF, Related MPAN, 1 Day(s))</v>
      </c>
      <c r="H277" s="575" t="s">
        <v>280</v>
      </c>
      <c r="I277" s="309">
        <v>1</v>
      </c>
      <c r="J277" s="13" t="s">
        <v>61</v>
      </c>
      <c r="K277" s="971" t="s">
        <v>61</v>
      </c>
      <c r="L277" s="13"/>
      <c r="M277" s="988" t="str">
        <f>IF(P277="","",IF(P277=P276,E276,"NA"))</f>
        <v>ET-009-GAIN</v>
      </c>
      <c r="N277" s="469"/>
      <c r="O277" s="313" t="str">
        <f t="shared" si="101"/>
        <v>OFAF, Related MPAN, 1 Day(s)</v>
      </c>
      <c r="P277" s="461" t="str">
        <f t="shared" si="112"/>
        <v>ET-E009-SRWR-G4</v>
      </c>
      <c r="Q277" s="9" t="str">
        <f t="shared" si="106"/>
        <v>ET-E009-SRWR-G4ET-012-GAIN</v>
      </c>
    </row>
    <row r="278" spans="1:17" ht="12.7" thickBot="1" x14ac:dyDescent="0.35">
      <c r="A278" s="497" t="s">
        <v>1088</v>
      </c>
      <c r="B278" s="462" t="s">
        <v>871</v>
      </c>
      <c r="C278" s="1040" t="s">
        <v>1095</v>
      </c>
      <c r="D278" s="10" t="str">
        <f t="shared" si="109"/>
        <v>ET-E009-056-G4</v>
      </c>
      <c r="E278" s="11" t="s">
        <v>1090</v>
      </c>
      <c r="F278" s="373" t="str">
        <f t="shared" si="110"/>
        <v>Click to view Script</v>
      </c>
      <c r="G278" s="1019" t="str" cm="1">
        <f t="array" aca="1" ref="G278" ca="1">IF(E278="","",CONCATENATE(INDIRECT("'"&amp;E278&amp;"'!$c$2"),IF(O278="",""," ("),O278,IF(O278="","",")")))</f>
        <v>Switch Request Withdrawal Rejected (Gaining) (OFAF, Related MPAN, 1 Day(s))</v>
      </c>
      <c r="H278" s="576" t="s">
        <v>280</v>
      </c>
      <c r="I278" s="309">
        <v>1</v>
      </c>
      <c r="J278" s="567" t="s">
        <v>61</v>
      </c>
      <c r="K278" s="983" t="s">
        <v>61</v>
      </c>
      <c r="L278" s="296"/>
      <c r="M278" s="990" t="str">
        <f>IF(P278="","",IF(P278=P277,E277,"NA"))</f>
        <v>ET-012-GAIN</v>
      </c>
      <c r="N278" s="473"/>
      <c r="O278" s="313" t="str">
        <f t="shared" si="101"/>
        <v>OFAF, Related MPAN, 1 Day(s)</v>
      </c>
      <c r="P278" s="461" t="str">
        <f t="shared" si="112"/>
        <v>ET-E009-SRWR-G4</v>
      </c>
      <c r="Q278" s="9" t="str">
        <f t="shared" si="106"/>
        <v>ET-E009-SRWR-G4ET-056-GAIN</v>
      </c>
    </row>
    <row r="279" spans="1:17" s="865" customFormat="1" ht="7.5" customHeight="1" thickBot="1" x14ac:dyDescent="0.35">
      <c r="A279" s="866"/>
      <c r="B279" s="866"/>
      <c r="C279" s="967"/>
      <c r="D279" s="993" t="str">
        <f t="shared" si="109"/>
        <v/>
      </c>
      <c r="E279" s="993"/>
      <c r="F279" s="993" t="str">
        <f t="shared" si="110"/>
        <v/>
      </c>
      <c r="G279" s="1020" t="str" cm="1">
        <f t="array" aca="1" ref="G279" ca="1">IF(E279="","",CONCATENATE(INDIRECT("'"&amp;E279&amp;"'!$B$2"),IF(O279="",""," ("),O279,IF(O279="","",")")))</f>
        <v/>
      </c>
      <c r="H279" s="866"/>
      <c r="I279" s="866"/>
      <c r="J279" s="866"/>
      <c r="K279" s="967"/>
      <c r="L279" s="993"/>
      <c r="M279" s="989" t="str">
        <f>IF(P279="","",IF(P279=#REF!,#REF!,"NA"))</f>
        <v/>
      </c>
      <c r="N279" s="867"/>
      <c r="O279" s="1061" t="str">
        <f t="shared" si="101"/>
        <v/>
      </c>
      <c r="P279" s="868" t="str">
        <f t="shared" si="104"/>
        <v/>
      </c>
      <c r="Q279" s="865" t="str">
        <f t="shared" si="106"/>
        <v/>
      </c>
    </row>
    <row r="280" spans="1:17" ht="12.1" x14ac:dyDescent="0.3">
      <c r="A280" s="324" t="s">
        <v>1096</v>
      </c>
      <c r="B280" s="462" t="s">
        <v>872</v>
      </c>
      <c r="C280" s="283" t="s">
        <v>1097</v>
      </c>
      <c r="D280" s="10" t="str">
        <f t="shared" si="109"/>
        <v>ET-G011-005-L1</v>
      </c>
      <c r="E280" s="11" t="s">
        <v>987</v>
      </c>
      <c r="F280" s="373" t="str">
        <f t="shared" si="110"/>
        <v>Click to view Script</v>
      </c>
      <c r="G280" s="1019" t="str" cm="1">
        <f t="array" aca="1" ref="G280" ca="1">IF(E280="","",CONCATENATE(INDIRECT("'"&amp;E280&amp;"'!$c$2"),IF(O280="",""," ("),O280,IF(O280="","",")")))</f>
        <v>Switch Request Confirmed in CSS - Gas (Losing) (1 Day(s))</v>
      </c>
      <c r="H280" s="583" t="s">
        <v>279</v>
      </c>
      <c r="I280" s="309">
        <v>1</v>
      </c>
      <c r="J280" s="309"/>
      <c r="K280" s="969"/>
      <c r="L280" s="13"/>
      <c r="M280" s="988" t="str">
        <f t="shared" ref="M280:M289" si="114">IF(P280="","",IF(P280=P279,E279,"NA"))</f>
        <v>NA</v>
      </c>
      <c r="N280" s="472"/>
      <c r="O280" s="313" t="str">
        <f t="shared" si="101"/>
        <v>1 Day(s)</v>
      </c>
      <c r="P280" s="461" t="str">
        <f t="shared" ref="P280:P310" si="115">IF(C280="","",C280)</f>
        <v>ET-G011-SRAR-L1</v>
      </c>
      <c r="Q280" s="9" t="str">
        <f t="shared" si="106"/>
        <v>ET-G011-SRAR-L1ET-005-LOSE</v>
      </c>
    </row>
    <row r="281" spans="1:17" ht="12.1" x14ac:dyDescent="0.25">
      <c r="A281" s="324" t="s">
        <v>1096</v>
      </c>
      <c r="B281" s="467" t="s">
        <v>872</v>
      </c>
      <c r="C281" s="283" t="s">
        <v>1097</v>
      </c>
      <c r="D281" s="10" t="str">
        <f t="shared" si="109"/>
        <v>ET-G011-008-L1</v>
      </c>
      <c r="E281" s="826" t="s">
        <v>988</v>
      </c>
      <c r="F281" s="373" t="str">
        <f t="shared" si="110"/>
        <v>Click to view Script</v>
      </c>
      <c r="G281" s="1019" t="str" cm="1">
        <f t="array" aca="1" ref="G281" ca="1">IF(E281="","",CONCATENATE(INDIRECT("'"&amp;E281&amp;"'!$c$2"),IF(O281="",""," ("),O281,IF(O281="","",")")))</f>
        <v>GRDA process on receipt of Confirmed Synchronisation (Losing) (1 Day(s))</v>
      </c>
      <c r="H281" s="585" t="s">
        <v>279</v>
      </c>
      <c r="I281" s="309">
        <v>1</v>
      </c>
      <c r="J281" s="13"/>
      <c r="K281" s="971"/>
      <c r="L281" s="13"/>
      <c r="M281" s="988" t="str">
        <f t="shared" si="114"/>
        <v>ET-005-LOSE</v>
      </c>
      <c r="N281" s="469"/>
      <c r="O281" s="313" t="str">
        <f t="shared" si="101"/>
        <v>1 Day(s)</v>
      </c>
      <c r="P281" s="461" t="str">
        <f t="shared" si="115"/>
        <v>ET-G011-SRAR-L1</v>
      </c>
      <c r="Q281" s="9" t="str">
        <f t="shared" si="106"/>
        <v>ET-G011-SRAR-L1ET-008-LOSE</v>
      </c>
    </row>
    <row r="282" spans="1:17" ht="12.1" x14ac:dyDescent="0.25">
      <c r="A282" s="324" t="s">
        <v>1096</v>
      </c>
      <c r="B282" s="467" t="s">
        <v>872</v>
      </c>
      <c r="C282" s="283" t="s">
        <v>1097</v>
      </c>
      <c r="D282" s="10" t="str">
        <f t="shared" si="109"/>
        <v>ET-G011-011-L1</v>
      </c>
      <c r="E282" s="11" t="s">
        <v>989</v>
      </c>
      <c r="F282" s="373" t="str">
        <f t="shared" si="110"/>
        <v>Click to view Script</v>
      </c>
      <c r="G282" s="1019" t="str" cm="1">
        <f t="array" aca="1" ref="G282" ca="1">IF(E282="","",CONCATENATE(INDIRECT("'"&amp;E282&amp;"'!$c$2"),IF(O282="",""," ("),O282,IF(O282="","",")")))</f>
        <v>Switch Request Secured InActive - Gas (Losing) (1 Day(s))</v>
      </c>
      <c r="H282" s="585" t="s">
        <v>279</v>
      </c>
      <c r="I282" s="309">
        <v>1</v>
      </c>
      <c r="J282" s="13"/>
      <c r="K282" s="971"/>
      <c r="L282" s="13"/>
      <c r="M282" s="988" t="str">
        <f t="shared" si="114"/>
        <v>ET-008-LOSE</v>
      </c>
      <c r="N282" s="469"/>
      <c r="O282" s="313" t="str">
        <f t="shared" si="101"/>
        <v>1 Day(s)</v>
      </c>
      <c r="P282" s="461" t="str">
        <f t="shared" si="115"/>
        <v>ET-G011-SRAR-L1</v>
      </c>
      <c r="Q282" s="9" t="str">
        <f t="shared" ref="Q282:Q313" si="116">CONCATENATE(P282,E282)</f>
        <v>ET-G011-SRAR-L1ET-011-LOSE</v>
      </c>
    </row>
    <row r="283" spans="1:17" ht="12.1" x14ac:dyDescent="0.25">
      <c r="A283" s="324" t="s">
        <v>1096</v>
      </c>
      <c r="B283" s="467" t="s">
        <v>872</v>
      </c>
      <c r="C283" s="283" t="s">
        <v>1097</v>
      </c>
      <c r="D283" s="10" t="str">
        <f t="shared" si="109"/>
        <v>ET-G011-014-L1</v>
      </c>
      <c r="E283" s="11" t="s">
        <v>990</v>
      </c>
      <c r="F283" s="373" t="str">
        <f t="shared" si="110"/>
        <v>Click to view Script</v>
      </c>
      <c r="G283" s="1019" t="str" cm="1">
        <f t="array" aca="1" ref="G283" ca="1">IF(E283="","",CONCATENATE(INDIRECT("'"&amp;E283&amp;"'!$c$2"),IF(O283="",""," ("),O283,IF(O283="","",")")))</f>
        <v>Post Switch Execution - Gas (Losing) (1 Day(s))</v>
      </c>
      <c r="H283" s="585" t="s">
        <v>279</v>
      </c>
      <c r="I283" s="309">
        <v>1</v>
      </c>
      <c r="J283" s="13"/>
      <c r="K283" s="971"/>
      <c r="L283" s="13"/>
      <c r="M283" s="988" t="str">
        <f t="shared" si="114"/>
        <v>ET-011-LOSE</v>
      </c>
      <c r="N283" s="469"/>
      <c r="O283" s="313" t="str">
        <f t="shared" si="101"/>
        <v>1 Day(s)</v>
      </c>
      <c r="P283" s="461" t="str">
        <f t="shared" si="115"/>
        <v>ET-G011-SRAR-L1</v>
      </c>
      <c r="Q283" s="9" t="str">
        <f t="shared" si="116"/>
        <v>ET-G011-SRAR-L1ET-014-LOSE</v>
      </c>
    </row>
    <row r="284" spans="1:17" ht="12.1" x14ac:dyDescent="0.25">
      <c r="A284" s="324" t="s">
        <v>1096</v>
      </c>
      <c r="B284" s="467" t="s">
        <v>872</v>
      </c>
      <c r="C284" s="283" t="s">
        <v>1097</v>
      </c>
      <c r="D284" s="10" t="str">
        <f t="shared" si="109"/>
        <v>ET-G011-023-L1</v>
      </c>
      <c r="E284" s="333" t="s">
        <v>874</v>
      </c>
      <c r="F284" s="373" t="str">
        <f t="shared" si="110"/>
        <v>Click to view Script</v>
      </c>
      <c r="G284" s="1019" t="str" cm="1">
        <f t="array" aca="1" ref="G284" ca="1">IF(E284="","",CONCATENATE(INDIRECT("'"&amp;E284&amp;"'!$c$2"),IF(O284="",""," ("),O284,IF(O284="","",")")))</f>
        <v>Switch Request Annulment Rejected (1 Day(s))</v>
      </c>
      <c r="H284" s="585" t="s">
        <v>279</v>
      </c>
      <c r="I284" s="309">
        <v>1</v>
      </c>
      <c r="J284" s="13"/>
      <c r="K284" s="971"/>
      <c r="L284" s="13"/>
      <c r="M284" s="988" t="str">
        <f t="shared" si="114"/>
        <v>ET-014-LOSE</v>
      </c>
      <c r="N284" s="469"/>
      <c r="O284" s="313" t="str">
        <f t="shared" si="101"/>
        <v>1 Day(s)</v>
      </c>
      <c r="P284" s="461" t="str">
        <f t="shared" si="115"/>
        <v>ET-G011-SRAR-L1</v>
      </c>
      <c r="Q284" s="9" t="str">
        <f t="shared" si="116"/>
        <v>ET-G011-SRAR-L1ET-023</v>
      </c>
    </row>
    <row r="285" spans="1:17" ht="12.1" x14ac:dyDescent="0.25">
      <c r="A285" s="324" t="s">
        <v>1096</v>
      </c>
      <c r="B285" s="877" t="s">
        <v>872</v>
      </c>
      <c r="C285" s="283" t="s">
        <v>1098</v>
      </c>
      <c r="D285" s="10" t="str">
        <f t="shared" si="109"/>
        <v>ET-G011-005-L2</v>
      </c>
      <c r="E285" s="11" t="s">
        <v>987</v>
      </c>
      <c r="F285" s="373" t="str">
        <f t="shared" si="110"/>
        <v>Click to view Script</v>
      </c>
      <c r="G285" s="1019" t="str" cm="1">
        <f t="array" aca="1" ref="G285" ca="1">IF(E285="","",CONCATENATE(INDIRECT("'"&amp;E285&amp;"'!$c$2"),IF(O285="",""," ("),O285,IF(O285="","",")")))</f>
        <v>Switch Request Confirmed in CSS - Gas (Losing) (OFAF, 1 Day(s))</v>
      </c>
      <c r="H285" s="585" t="s">
        <v>279</v>
      </c>
      <c r="I285" s="309">
        <v>1</v>
      </c>
      <c r="J285" s="13" t="s">
        <v>61</v>
      </c>
      <c r="K285" s="971"/>
      <c r="L285" s="13"/>
      <c r="M285" s="988" t="str">
        <f t="shared" si="114"/>
        <v>NA</v>
      </c>
      <c r="N285" s="469"/>
      <c r="O285" s="313" t="str">
        <f t="shared" si="101"/>
        <v>OFAF, 1 Day(s)</v>
      </c>
      <c r="P285" s="461" t="str">
        <f t="shared" si="115"/>
        <v>ET-G011-SRAR-L2</v>
      </c>
      <c r="Q285" s="9" t="str">
        <f t="shared" si="116"/>
        <v>ET-G011-SRAR-L2ET-005-LOSE</v>
      </c>
    </row>
    <row r="286" spans="1:17" ht="12.1" x14ac:dyDescent="0.25">
      <c r="A286" s="324" t="s">
        <v>1096</v>
      </c>
      <c r="B286" s="490" t="s">
        <v>872</v>
      </c>
      <c r="C286" s="283" t="s">
        <v>1098</v>
      </c>
      <c r="D286" s="10" t="str">
        <f t="shared" si="109"/>
        <v>ET-G011-008-L2</v>
      </c>
      <c r="E286" s="826" t="s">
        <v>988</v>
      </c>
      <c r="F286" s="373" t="str">
        <f t="shared" si="110"/>
        <v>Click to view Script</v>
      </c>
      <c r="G286" s="1019" t="str" cm="1">
        <f t="array" aca="1" ref="G286" ca="1">IF(E286="","",CONCATENATE(INDIRECT("'"&amp;E286&amp;"'!$c$2"),IF(O286="",""," ("),O286,IF(O286="","",")")))</f>
        <v>GRDA process on receipt of Confirmed Synchronisation (Losing) (OFAF, 1 Day(s))</v>
      </c>
      <c r="H286" s="585" t="s">
        <v>279</v>
      </c>
      <c r="I286" s="309">
        <v>1</v>
      </c>
      <c r="J286" s="13" t="s">
        <v>61</v>
      </c>
      <c r="K286" s="971"/>
      <c r="L286" s="13"/>
      <c r="M286" s="988" t="str">
        <f t="shared" si="114"/>
        <v>ET-005-LOSE</v>
      </c>
      <c r="N286" s="469"/>
      <c r="O286" s="313" t="str">
        <f t="shared" si="101"/>
        <v>OFAF, 1 Day(s)</v>
      </c>
      <c r="P286" s="461" t="str">
        <f t="shared" si="115"/>
        <v>ET-G011-SRAR-L2</v>
      </c>
      <c r="Q286" s="9" t="str">
        <f t="shared" si="116"/>
        <v>ET-G011-SRAR-L2ET-008-LOSE</v>
      </c>
    </row>
    <row r="287" spans="1:17" ht="12.1" x14ac:dyDescent="0.25">
      <c r="A287" s="324" t="s">
        <v>1096</v>
      </c>
      <c r="B287" s="490" t="s">
        <v>872</v>
      </c>
      <c r="C287" s="283" t="s">
        <v>1098</v>
      </c>
      <c r="D287" s="10" t="str">
        <f t="shared" si="109"/>
        <v>ET-G011-011-L2</v>
      </c>
      <c r="E287" s="11" t="s">
        <v>989</v>
      </c>
      <c r="F287" s="373" t="str">
        <f t="shared" si="110"/>
        <v>Click to view Script</v>
      </c>
      <c r="G287" s="1019" t="str" cm="1">
        <f t="array" aca="1" ref="G287" ca="1">IF(E287="","",CONCATENATE(INDIRECT("'"&amp;E287&amp;"'!$c$2"),IF(O287="",""," ("),O287,IF(O287="","",")")))</f>
        <v>Switch Request Secured InActive - Gas (Losing) (OFAF, 1 Day(s))</v>
      </c>
      <c r="H287" s="585" t="s">
        <v>279</v>
      </c>
      <c r="I287" s="309">
        <v>1</v>
      </c>
      <c r="J287" s="13" t="s">
        <v>61</v>
      </c>
      <c r="K287" s="971"/>
      <c r="L287" s="13"/>
      <c r="M287" s="988" t="str">
        <f t="shared" si="114"/>
        <v>ET-008-LOSE</v>
      </c>
      <c r="N287" s="469"/>
      <c r="O287" s="313" t="str">
        <f t="shared" si="101"/>
        <v>OFAF, 1 Day(s)</v>
      </c>
      <c r="P287" s="461" t="str">
        <f t="shared" si="115"/>
        <v>ET-G011-SRAR-L2</v>
      </c>
      <c r="Q287" s="9" t="str">
        <f t="shared" si="116"/>
        <v>ET-G011-SRAR-L2ET-011-LOSE</v>
      </c>
    </row>
    <row r="288" spans="1:17" ht="12.1" x14ac:dyDescent="0.25">
      <c r="A288" s="324" t="s">
        <v>1096</v>
      </c>
      <c r="B288" s="490" t="s">
        <v>872</v>
      </c>
      <c r="C288" s="283" t="s">
        <v>1098</v>
      </c>
      <c r="D288" s="10" t="str">
        <f t="shared" si="109"/>
        <v>ET-G011-014-L2</v>
      </c>
      <c r="E288" s="11" t="s">
        <v>990</v>
      </c>
      <c r="F288" s="373" t="str">
        <f t="shared" si="110"/>
        <v>Click to view Script</v>
      </c>
      <c r="G288" s="1019" t="str" cm="1">
        <f t="array" aca="1" ref="G288" ca="1">IF(E288="","",CONCATENATE(INDIRECT("'"&amp;E288&amp;"'!$c$2"),IF(O288="",""," ("),O288,IF(O288="","",")")))</f>
        <v>Post Switch Execution - Gas (Losing) (OFAF, 1 Day(s))</v>
      </c>
      <c r="H288" s="585" t="s">
        <v>279</v>
      </c>
      <c r="I288" s="309">
        <v>1</v>
      </c>
      <c r="J288" s="13" t="s">
        <v>61</v>
      </c>
      <c r="K288" s="971"/>
      <c r="L288" s="13"/>
      <c r="M288" s="988" t="str">
        <f t="shared" si="114"/>
        <v>ET-011-LOSE</v>
      </c>
      <c r="N288" s="469"/>
      <c r="O288" s="313" t="str">
        <f t="shared" si="101"/>
        <v>OFAF, 1 Day(s)</v>
      </c>
      <c r="P288" s="461" t="str">
        <f t="shared" si="115"/>
        <v>ET-G011-SRAR-L2</v>
      </c>
      <c r="Q288" s="9" t="str">
        <f t="shared" si="116"/>
        <v>ET-G011-SRAR-L2ET-014-LOSE</v>
      </c>
    </row>
    <row r="289" spans="1:17" ht="12.7" thickBot="1" x14ac:dyDescent="0.3">
      <c r="A289" s="324" t="s">
        <v>1096</v>
      </c>
      <c r="B289" s="490" t="s">
        <v>872</v>
      </c>
      <c r="C289" s="283" t="s">
        <v>1098</v>
      </c>
      <c r="D289" s="10" t="str">
        <f t="shared" si="109"/>
        <v>ET-G011-023-L2</v>
      </c>
      <c r="E289" s="333" t="s">
        <v>874</v>
      </c>
      <c r="F289" s="373" t="str">
        <f t="shared" si="110"/>
        <v>Click to view Script</v>
      </c>
      <c r="G289" s="1019" t="str" cm="1">
        <f t="array" aca="1" ref="G289" ca="1">IF(E289="","",CONCATENATE(INDIRECT("'"&amp;E289&amp;"'!$c$2"),IF(O289="",""," ("),O289,IF(O289="","",")")))</f>
        <v>Switch Request Annulment Rejected (OFAF, 1 Day(s))</v>
      </c>
      <c r="H289" s="585" t="s">
        <v>279</v>
      </c>
      <c r="I289" s="13">
        <v>1</v>
      </c>
      <c r="J289" s="13" t="s">
        <v>61</v>
      </c>
      <c r="K289" s="984"/>
      <c r="L289" s="568"/>
      <c r="M289" s="988" t="str">
        <f t="shared" si="114"/>
        <v>ET-014-LOSE</v>
      </c>
      <c r="N289" s="469"/>
      <c r="O289" s="313" t="str">
        <f t="shared" si="101"/>
        <v>OFAF, 1 Day(s)</v>
      </c>
      <c r="P289" s="461" t="str">
        <f t="shared" si="115"/>
        <v>ET-G011-SRAR-L2</v>
      </c>
      <c r="Q289" s="9" t="str">
        <f t="shared" si="116"/>
        <v>ET-G011-SRAR-L2ET-023</v>
      </c>
    </row>
    <row r="290" spans="1:17" s="865" customFormat="1" ht="7.5" customHeight="1" thickBot="1" x14ac:dyDescent="0.35">
      <c r="A290" s="866"/>
      <c r="B290" s="866"/>
      <c r="C290" s="967"/>
      <c r="D290" s="993" t="str">
        <f t="shared" si="109"/>
        <v/>
      </c>
      <c r="E290" s="993"/>
      <c r="F290" s="993" t="str">
        <f t="shared" si="110"/>
        <v/>
      </c>
      <c r="G290" s="1020" t="str" cm="1">
        <f t="array" aca="1" ref="G290" ca="1">IF(E290="","",CONCATENATE(INDIRECT("'"&amp;E290&amp;"'!$B$2"),IF(O290="",""," ("),O290,IF(O290="","",")")))</f>
        <v/>
      </c>
      <c r="H290" s="866"/>
      <c r="I290" s="866"/>
      <c r="J290" s="866"/>
      <c r="K290" s="967"/>
      <c r="L290" s="993"/>
      <c r="M290" s="989" t="str">
        <f>IF(P290="","",IF(P290=#REF!,#REF!,"NA"))</f>
        <v/>
      </c>
      <c r="N290" s="867"/>
      <c r="O290" s="1061" t="str">
        <f t="shared" si="101"/>
        <v/>
      </c>
      <c r="P290" s="868" t="str">
        <f t="shared" si="115"/>
        <v/>
      </c>
      <c r="Q290" s="865" t="str">
        <f t="shared" si="116"/>
        <v/>
      </c>
    </row>
    <row r="291" spans="1:17" ht="12.1" x14ac:dyDescent="0.3">
      <c r="A291" s="324" t="s">
        <v>1096</v>
      </c>
      <c r="B291" s="462" t="s">
        <v>875</v>
      </c>
      <c r="C291" s="283" t="s">
        <v>1099</v>
      </c>
      <c r="D291" s="10" t="str">
        <f t="shared" si="109"/>
        <v>ET-E010-006-L1</v>
      </c>
      <c r="E291" s="11" t="s">
        <v>1005</v>
      </c>
      <c r="F291" s="373" t="str">
        <f t="shared" si="110"/>
        <v>Click to view Script</v>
      </c>
      <c r="G291" s="1019" t="str" cm="1">
        <f t="array" aca="1" ref="G291" ca="1">IF(E291="","",CONCATENATE(INDIRECT("'"&amp;E291&amp;"'!$c$2"),IF(O291="",""," ("),O291,IF(O291="","",")")))</f>
        <v>Switch Request Confirmed in CSS - Electricity (Losing) (1 Day(s))</v>
      </c>
      <c r="H291" s="573" t="s">
        <v>280</v>
      </c>
      <c r="I291" s="309">
        <v>1</v>
      </c>
      <c r="J291" s="309"/>
      <c r="K291" s="969"/>
      <c r="L291" s="13"/>
      <c r="M291" s="988" t="str">
        <f t="shared" ref="M291:M300" si="117">IF(P291="","",IF(P291=P290,E290,"NA"))</f>
        <v>NA</v>
      </c>
      <c r="N291" s="472"/>
      <c r="O291" s="313" t="str">
        <f t="shared" si="101"/>
        <v>1 Day(s)</v>
      </c>
      <c r="P291" s="461" t="str">
        <f t="shared" si="115"/>
        <v>ET-E010-SRAR-L1</v>
      </c>
      <c r="Q291" s="9" t="str">
        <f t="shared" si="116"/>
        <v>ET-E010-SRAR-L1ET-006-LOSE</v>
      </c>
    </row>
    <row r="292" spans="1:17" ht="12.1" x14ac:dyDescent="0.25">
      <c r="A292" s="324" t="s">
        <v>1096</v>
      </c>
      <c r="B292" s="467" t="s">
        <v>875</v>
      </c>
      <c r="C292" s="283" t="s">
        <v>1099</v>
      </c>
      <c r="D292" s="10" t="str">
        <f t="shared" si="109"/>
        <v>ET-E010-009-L1</v>
      </c>
      <c r="E292" s="826" t="s">
        <v>1006</v>
      </c>
      <c r="F292" s="373" t="str">
        <f t="shared" si="110"/>
        <v>Click to view Script</v>
      </c>
      <c r="G292" s="1019" t="str" cm="1">
        <f t="array" aca="1" ref="G292" ca="1">IF(E292="","",CONCATENATE(INDIRECT("'"&amp;E292&amp;"'!$c$2"),IF(O292="",""," ("),O292,IF(O292="","",")")))</f>
        <v>ERDA process on receipt of Confirmed Synchronisation (Losing) (1 Day(s))</v>
      </c>
      <c r="H292" s="575" t="s">
        <v>280</v>
      </c>
      <c r="I292" s="309">
        <v>1</v>
      </c>
      <c r="J292" s="13"/>
      <c r="K292" s="971"/>
      <c r="L292" s="13"/>
      <c r="M292" s="988" t="str">
        <f t="shared" si="117"/>
        <v>ET-006-LOSE</v>
      </c>
      <c r="N292" s="469"/>
      <c r="O292" s="313" t="str">
        <f t="shared" si="101"/>
        <v>1 Day(s)</v>
      </c>
      <c r="P292" s="461" t="str">
        <f t="shared" si="115"/>
        <v>ET-E010-SRAR-L1</v>
      </c>
      <c r="Q292" s="9" t="str">
        <f t="shared" si="116"/>
        <v>ET-E010-SRAR-L1ET-009-LOSE</v>
      </c>
    </row>
    <row r="293" spans="1:17" ht="12.1" x14ac:dyDescent="0.25">
      <c r="A293" s="324" t="s">
        <v>1096</v>
      </c>
      <c r="B293" s="467" t="s">
        <v>875</v>
      </c>
      <c r="C293" s="283" t="s">
        <v>1099</v>
      </c>
      <c r="D293" s="10" t="str">
        <f t="shared" si="109"/>
        <v>ET-E010-012-L1</v>
      </c>
      <c r="E293" s="11" t="s">
        <v>1007</v>
      </c>
      <c r="F293" s="373" t="str">
        <f t="shared" si="110"/>
        <v>Click to view Script</v>
      </c>
      <c r="G293" s="1019" t="str" cm="1">
        <f t="array" aca="1" ref="G293" ca="1">IF(E293="","",CONCATENATE(INDIRECT("'"&amp;E293&amp;"'!$c$2"),IF(O293="",""," ("),O293,IF(O293="","",")")))</f>
        <v>Switch Request Secured InActive - Electricity (Losing) (1 Day(s))</v>
      </c>
      <c r="H293" s="575" t="s">
        <v>280</v>
      </c>
      <c r="I293" s="309">
        <v>1</v>
      </c>
      <c r="J293" s="13"/>
      <c r="K293" s="971"/>
      <c r="L293" s="13"/>
      <c r="M293" s="988" t="str">
        <f t="shared" si="117"/>
        <v>ET-009-LOSE</v>
      </c>
      <c r="N293" s="469"/>
      <c r="O293" s="313" t="str">
        <f t="shared" si="101"/>
        <v>1 Day(s)</v>
      </c>
      <c r="P293" s="461" t="str">
        <f t="shared" si="115"/>
        <v>ET-E010-SRAR-L1</v>
      </c>
      <c r="Q293" s="9" t="str">
        <f t="shared" si="116"/>
        <v>ET-E010-SRAR-L1ET-012-LOSE</v>
      </c>
    </row>
    <row r="294" spans="1:17" ht="12.1" x14ac:dyDescent="0.25">
      <c r="A294" s="324" t="s">
        <v>1096</v>
      </c>
      <c r="B294" s="467" t="s">
        <v>875</v>
      </c>
      <c r="C294" s="283" t="s">
        <v>1099</v>
      </c>
      <c r="D294" s="10" t="str">
        <f t="shared" si="109"/>
        <v>ET-E010-015-L1</v>
      </c>
      <c r="E294" s="11" t="s">
        <v>1008</v>
      </c>
      <c r="F294" s="373" t="str">
        <f t="shared" si="110"/>
        <v>Click to view Script</v>
      </c>
      <c r="G294" s="1019" t="str" cm="1">
        <f t="array" aca="1" ref="G294" ca="1">IF(E294="","",CONCATENATE(INDIRECT("'"&amp;E294&amp;"'!$c$2"),IF(O294="",""," ("),O294,IF(O294="","",")")))</f>
        <v>Post Switch Execution - Electricity (Losing) (1 Day(s))</v>
      </c>
      <c r="H294" s="575" t="s">
        <v>280</v>
      </c>
      <c r="I294" s="309">
        <v>1</v>
      </c>
      <c r="J294" s="13"/>
      <c r="K294" s="971"/>
      <c r="L294" s="13"/>
      <c r="M294" s="988" t="str">
        <f t="shared" si="117"/>
        <v>ET-012-LOSE</v>
      </c>
      <c r="N294" s="469"/>
      <c r="O294" s="313" t="str">
        <f t="shared" si="101"/>
        <v>1 Day(s)</v>
      </c>
      <c r="P294" s="461" t="str">
        <f t="shared" si="115"/>
        <v>ET-E010-SRAR-L1</v>
      </c>
      <c r="Q294" s="9" t="str">
        <f t="shared" si="116"/>
        <v>ET-E010-SRAR-L1ET-015-LOSE</v>
      </c>
    </row>
    <row r="295" spans="1:17" ht="12.1" x14ac:dyDescent="0.25">
      <c r="A295" s="324" t="s">
        <v>1096</v>
      </c>
      <c r="B295" s="467" t="s">
        <v>875</v>
      </c>
      <c r="C295" s="283" t="s">
        <v>1099</v>
      </c>
      <c r="D295" s="10" t="str">
        <f t="shared" si="109"/>
        <v>ET-E010-023-L1</v>
      </c>
      <c r="E295" s="333" t="s">
        <v>874</v>
      </c>
      <c r="F295" s="373" t="str">
        <f t="shared" si="110"/>
        <v>Click to view Script</v>
      </c>
      <c r="G295" s="1019" t="str" cm="1">
        <f t="array" aca="1" ref="G295" ca="1">IF(E295="","",CONCATENATE(INDIRECT("'"&amp;E295&amp;"'!$c$2"),IF(O295="",""," ("),O295,IF(O295="","",")")))</f>
        <v>Switch Request Annulment Rejected (1 Day(s))</v>
      </c>
      <c r="H295" s="575" t="s">
        <v>280</v>
      </c>
      <c r="I295" s="309">
        <v>1</v>
      </c>
      <c r="J295" s="13"/>
      <c r="K295" s="971"/>
      <c r="L295" s="13"/>
      <c r="M295" s="988" t="str">
        <f t="shared" si="117"/>
        <v>ET-015-LOSE</v>
      </c>
      <c r="N295" s="469"/>
      <c r="O295" s="313" t="str">
        <f t="shared" si="101"/>
        <v>1 Day(s)</v>
      </c>
      <c r="P295" s="461" t="str">
        <f t="shared" si="115"/>
        <v>ET-E010-SRAR-L1</v>
      </c>
      <c r="Q295" s="9" t="str">
        <f t="shared" si="116"/>
        <v>ET-E010-SRAR-L1ET-023</v>
      </c>
    </row>
    <row r="296" spans="1:17" ht="12.1" x14ac:dyDescent="0.25">
      <c r="A296" s="324" t="s">
        <v>1096</v>
      </c>
      <c r="B296" s="467" t="s">
        <v>875</v>
      </c>
      <c r="C296" s="283" t="s">
        <v>1100</v>
      </c>
      <c r="D296" s="10" t="str">
        <f t="shared" si="109"/>
        <v>ET-E010-006-L2</v>
      </c>
      <c r="E296" s="11" t="s">
        <v>1005</v>
      </c>
      <c r="F296" s="373" t="str">
        <f t="shared" si="110"/>
        <v>Click to view Script</v>
      </c>
      <c r="G296" s="1019" t="str" cm="1">
        <f t="array" aca="1" ref="G296" ca="1">IF(E296="","",CONCATENATE(INDIRECT("'"&amp;E296&amp;"'!$c$2"),IF(O296="",""," ("),O296,IF(O296="","",")")))</f>
        <v>Switch Request Confirmed in CSS - Electricity (Losing) (OFAF, 1 Day(s))</v>
      </c>
      <c r="H296" s="575" t="s">
        <v>280</v>
      </c>
      <c r="I296" s="309">
        <v>1</v>
      </c>
      <c r="J296" s="13" t="s">
        <v>61</v>
      </c>
      <c r="K296" s="971"/>
      <c r="L296" s="13"/>
      <c r="M296" s="988" t="str">
        <f t="shared" si="117"/>
        <v>NA</v>
      </c>
      <c r="N296" s="469"/>
      <c r="O296" s="313" t="str">
        <f t="shared" si="101"/>
        <v>OFAF, 1 Day(s)</v>
      </c>
      <c r="P296" s="461" t="str">
        <f t="shared" si="115"/>
        <v>ET-E010-SRAR-L2</v>
      </c>
      <c r="Q296" s="9" t="str">
        <f t="shared" si="116"/>
        <v>ET-E010-SRAR-L2ET-006-LOSE</v>
      </c>
    </row>
    <row r="297" spans="1:17" ht="12.1" x14ac:dyDescent="0.25">
      <c r="A297" s="324" t="s">
        <v>1096</v>
      </c>
      <c r="B297" s="467" t="s">
        <v>875</v>
      </c>
      <c r="C297" s="283" t="s">
        <v>1100</v>
      </c>
      <c r="D297" s="10" t="str">
        <f t="shared" si="109"/>
        <v>ET-E010-009-L2</v>
      </c>
      <c r="E297" s="826" t="s">
        <v>1006</v>
      </c>
      <c r="F297" s="373" t="str">
        <f t="shared" si="110"/>
        <v>Click to view Script</v>
      </c>
      <c r="G297" s="1019" t="str" cm="1">
        <f t="array" aca="1" ref="G297" ca="1">IF(E297="","",CONCATENATE(INDIRECT("'"&amp;E297&amp;"'!$c$2"),IF(O297="",""," ("),O297,IF(O297="","",")")))</f>
        <v>ERDA process on receipt of Confirmed Synchronisation (Losing) (OFAF, 1 Day(s))</v>
      </c>
      <c r="H297" s="575" t="s">
        <v>280</v>
      </c>
      <c r="I297" s="309">
        <v>1</v>
      </c>
      <c r="J297" s="13" t="s">
        <v>61</v>
      </c>
      <c r="K297" s="971"/>
      <c r="L297" s="13"/>
      <c r="M297" s="988" t="str">
        <f t="shared" si="117"/>
        <v>ET-006-LOSE</v>
      </c>
      <c r="N297" s="469"/>
      <c r="O297" s="313" t="str">
        <f t="shared" si="101"/>
        <v>OFAF, 1 Day(s)</v>
      </c>
      <c r="P297" s="461" t="str">
        <f t="shared" si="115"/>
        <v>ET-E010-SRAR-L2</v>
      </c>
      <c r="Q297" s="9" t="str">
        <f t="shared" si="116"/>
        <v>ET-E010-SRAR-L2ET-009-LOSE</v>
      </c>
    </row>
    <row r="298" spans="1:17" ht="12.1" x14ac:dyDescent="0.25">
      <c r="A298" s="324" t="s">
        <v>1096</v>
      </c>
      <c r="B298" s="467" t="s">
        <v>875</v>
      </c>
      <c r="C298" s="283" t="s">
        <v>1100</v>
      </c>
      <c r="D298" s="10" t="str">
        <f t="shared" si="109"/>
        <v>ET-E010-012-L2</v>
      </c>
      <c r="E298" s="11" t="s">
        <v>1007</v>
      </c>
      <c r="F298" s="373" t="str">
        <f t="shared" si="110"/>
        <v>Click to view Script</v>
      </c>
      <c r="G298" s="1019" t="str" cm="1">
        <f t="array" aca="1" ref="G298" ca="1">IF(E298="","",CONCATENATE(INDIRECT("'"&amp;E298&amp;"'!$c$2"),IF(O298="",""," ("),O298,IF(O298="","",")")))</f>
        <v>Switch Request Secured InActive - Electricity (Losing) (OFAF, 1 Day(s))</v>
      </c>
      <c r="H298" s="575" t="s">
        <v>280</v>
      </c>
      <c r="I298" s="309">
        <v>1</v>
      </c>
      <c r="J298" s="13" t="s">
        <v>61</v>
      </c>
      <c r="K298" s="971"/>
      <c r="L298" s="13"/>
      <c r="M298" s="988" t="str">
        <f t="shared" si="117"/>
        <v>ET-009-LOSE</v>
      </c>
      <c r="N298" s="469"/>
      <c r="O298" s="313" t="str">
        <f t="shared" si="101"/>
        <v>OFAF, 1 Day(s)</v>
      </c>
      <c r="P298" s="461" t="str">
        <f t="shared" si="115"/>
        <v>ET-E010-SRAR-L2</v>
      </c>
      <c r="Q298" s="9" t="str">
        <f t="shared" si="116"/>
        <v>ET-E010-SRAR-L2ET-012-LOSE</v>
      </c>
    </row>
    <row r="299" spans="1:17" ht="12.1" x14ac:dyDescent="0.25">
      <c r="A299" s="324" t="s">
        <v>1096</v>
      </c>
      <c r="B299" s="467" t="s">
        <v>875</v>
      </c>
      <c r="C299" s="283" t="s">
        <v>1100</v>
      </c>
      <c r="D299" s="10" t="str">
        <f t="shared" si="109"/>
        <v>ET-E010-015-L2</v>
      </c>
      <c r="E299" s="11" t="s">
        <v>1008</v>
      </c>
      <c r="F299" s="373" t="str">
        <f t="shared" si="110"/>
        <v>Click to view Script</v>
      </c>
      <c r="G299" s="1019" t="str" cm="1">
        <f t="array" aca="1" ref="G299" ca="1">IF(E299="","",CONCATENATE(INDIRECT("'"&amp;E299&amp;"'!$c$2"),IF(O299="",""," ("),O299,IF(O299="","",")")))</f>
        <v>Post Switch Execution - Electricity (Losing) (OFAF, 1 Day(s))</v>
      </c>
      <c r="H299" s="575" t="s">
        <v>280</v>
      </c>
      <c r="I299" s="309">
        <v>1</v>
      </c>
      <c r="J299" s="13" t="s">
        <v>61</v>
      </c>
      <c r="K299" s="971"/>
      <c r="L299" s="13"/>
      <c r="M299" s="988" t="str">
        <f t="shared" si="117"/>
        <v>ET-012-LOSE</v>
      </c>
      <c r="N299" s="469"/>
      <c r="O299" s="313" t="str">
        <f t="shared" ref="O299:O354" si="118">CONCATENATE(IF(J299="","",CONCATENATE($J$1)),IF(K299="","",CONCATENATE(IF(J299="","",", "),$K$1)),IF(I299="","",CONCATENATE(IF(AND(J299="",K299=""),"",", "),I299," ",$I$1)),IF(L299="","",CONCATENATE(IF(AND(J299="",K299="",I299=""),"",", "),L299)))</f>
        <v>OFAF, 1 Day(s)</v>
      </c>
      <c r="P299" s="461" t="str">
        <f t="shared" si="115"/>
        <v>ET-E010-SRAR-L2</v>
      </c>
      <c r="Q299" s="9" t="str">
        <f t="shared" si="116"/>
        <v>ET-E010-SRAR-L2ET-015-LOSE</v>
      </c>
    </row>
    <row r="300" spans="1:17" ht="12.1" x14ac:dyDescent="0.25">
      <c r="A300" s="324" t="s">
        <v>1096</v>
      </c>
      <c r="B300" s="467" t="s">
        <v>875</v>
      </c>
      <c r="C300" s="283" t="s">
        <v>1100</v>
      </c>
      <c r="D300" s="10" t="str">
        <f t="shared" si="109"/>
        <v>ET-E010-023-L2</v>
      </c>
      <c r="E300" s="333" t="s">
        <v>874</v>
      </c>
      <c r="F300" s="373" t="str">
        <f t="shared" si="110"/>
        <v>Click to view Script</v>
      </c>
      <c r="G300" s="1019" t="str" cm="1">
        <f t="array" aca="1" ref="G300" ca="1">IF(E300="","",CONCATENATE(INDIRECT("'"&amp;E300&amp;"'!$c$2"),IF(O300="",""," ("),O300,IF(O300="","",")")))</f>
        <v>Switch Request Annulment Rejected (OFAF, 1 Day(s))</v>
      </c>
      <c r="H300" s="575" t="s">
        <v>280</v>
      </c>
      <c r="I300" s="309">
        <v>1</v>
      </c>
      <c r="J300" s="13" t="s">
        <v>61</v>
      </c>
      <c r="K300" s="984"/>
      <c r="L300" s="568"/>
      <c r="M300" s="988" t="str">
        <f t="shared" si="117"/>
        <v>ET-015-LOSE</v>
      </c>
      <c r="N300" s="469"/>
      <c r="O300" s="313" t="str">
        <f t="shared" si="118"/>
        <v>OFAF, 1 Day(s)</v>
      </c>
      <c r="P300" s="461" t="str">
        <f t="shared" si="115"/>
        <v>ET-E010-SRAR-L2</v>
      </c>
      <c r="Q300" s="9" t="str">
        <f t="shared" si="116"/>
        <v>ET-E010-SRAR-L2ET-023</v>
      </c>
    </row>
    <row r="301" spans="1:17" ht="12.1" x14ac:dyDescent="0.25">
      <c r="A301" s="324" t="s">
        <v>1096</v>
      </c>
      <c r="B301" s="468" t="s">
        <v>875</v>
      </c>
      <c r="C301" s="283" t="s">
        <v>1101</v>
      </c>
      <c r="D301" s="10" t="str">
        <f t="shared" si="109"/>
        <v>ET-E010-006-L3</v>
      </c>
      <c r="E301" s="11" t="s">
        <v>1005</v>
      </c>
      <c r="F301" s="373" t="str">
        <f t="shared" si="110"/>
        <v>Click to view Script</v>
      </c>
      <c r="G301" s="1019" t="str" cm="1">
        <f t="array" aca="1" ref="G301" ca="1">IF(E301="","",CONCATENATE(INDIRECT("'"&amp;E301&amp;"'!$c$2"),IF(O301="",""," ("),O301,IF(O301="","",")")))</f>
        <v>Switch Request Confirmed in CSS - Electricity (Losing) (Related MPAN, 1 Day(s))</v>
      </c>
      <c r="H301" s="575" t="s">
        <v>280</v>
      </c>
      <c r="I301" s="309">
        <v>1</v>
      </c>
      <c r="J301" s="13"/>
      <c r="K301" s="971" t="s">
        <v>61</v>
      </c>
      <c r="L301" s="13"/>
      <c r="M301" s="988" t="str">
        <f t="shared" ref="M301:M306" si="119">IF(P301="","",IF(P301=P300,E300,"NA"))</f>
        <v>NA</v>
      </c>
      <c r="N301" s="469"/>
      <c r="O301" s="313" t="str">
        <f t="shared" si="118"/>
        <v>Related MPAN, 1 Day(s)</v>
      </c>
      <c r="P301" s="461" t="str">
        <f t="shared" si="115"/>
        <v>ET-E010-SRAR-L3</v>
      </c>
      <c r="Q301" s="9" t="str">
        <f t="shared" si="116"/>
        <v>ET-E010-SRAR-L3ET-006-LOSE</v>
      </c>
    </row>
    <row r="302" spans="1:17" ht="12.1" x14ac:dyDescent="0.25">
      <c r="A302" s="324" t="s">
        <v>1096</v>
      </c>
      <c r="B302" s="490" t="s">
        <v>875</v>
      </c>
      <c r="C302" s="283" t="s">
        <v>1101</v>
      </c>
      <c r="D302" s="10" t="str">
        <f t="shared" si="109"/>
        <v>ET-E010-009-L3</v>
      </c>
      <c r="E302" s="826" t="s">
        <v>1006</v>
      </c>
      <c r="F302" s="373" t="str">
        <f t="shared" si="110"/>
        <v>Click to view Script</v>
      </c>
      <c r="G302" s="1019" t="str" cm="1">
        <f t="array" aca="1" ref="G302" ca="1">IF(E302="","",CONCATENATE(INDIRECT("'"&amp;E302&amp;"'!$c$2"),IF(O302="",""," ("),O302,IF(O302="","",")")))</f>
        <v>ERDA process on receipt of Confirmed Synchronisation (Losing) (Related MPAN, 1 Day(s))</v>
      </c>
      <c r="H302" s="575" t="s">
        <v>280</v>
      </c>
      <c r="I302" s="309">
        <v>1</v>
      </c>
      <c r="J302" s="13"/>
      <c r="K302" s="971" t="s">
        <v>61</v>
      </c>
      <c r="L302" s="13"/>
      <c r="M302" s="988" t="str">
        <f>IF(P302="","",IF(P302=P301,E301,"NA"))</f>
        <v>ET-006-LOSE</v>
      </c>
      <c r="N302" s="469"/>
      <c r="O302" s="313" t="str">
        <f t="shared" si="118"/>
        <v>Related MPAN, 1 Day(s)</v>
      </c>
      <c r="P302" s="461" t="str">
        <f t="shared" si="115"/>
        <v>ET-E010-SRAR-L3</v>
      </c>
      <c r="Q302" s="9" t="str">
        <f t="shared" si="116"/>
        <v>ET-E010-SRAR-L3ET-009-LOSE</v>
      </c>
    </row>
    <row r="303" spans="1:17" ht="12.1" x14ac:dyDescent="0.25">
      <c r="A303" s="324" t="s">
        <v>1096</v>
      </c>
      <c r="B303" s="489" t="s">
        <v>875</v>
      </c>
      <c r="C303" s="283" t="s">
        <v>1101</v>
      </c>
      <c r="D303" s="10" t="str">
        <f t="shared" si="109"/>
        <v>ET-E010-012-L3</v>
      </c>
      <c r="E303" s="11" t="s">
        <v>1007</v>
      </c>
      <c r="F303" s="373" t="str">
        <f t="shared" si="110"/>
        <v>Click to view Script</v>
      </c>
      <c r="G303" s="1019" t="str" cm="1">
        <f t="array" aca="1" ref="G303" ca="1">IF(E303="","",CONCATENATE(INDIRECT("'"&amp;E303&amp;"'!$c$2"),IF(O303="",""," ("),O303,IF(O303="","",")")))</f>
        <v>Switch Request Secured InActive - Electricity (Losing) (Related MPAN, 1 Day(s))</v>
      </c>
      <c r="H303" s="575" t="s">
        <v>280</v>
      </c>
      <c r="I303" s="309">
        <v>1</v>
      </c>
      <c r="J303" s="13"/>
      <c r="K303" s="971" t="s">
        <v>61</v>
      </c>
      <c r="L303" s="13"/>
      <c r="M303" s="988" t="str">
        <f>IF(P303="","",IF(P303=P302,E302,"NA"))</f>
        <v>ET-009-LOSE</v>
      </c>
      <c r="N303" s="469"/>
      <c r="O303" s="313" t="str">
        <f t="shared" si="118"/>
        <v>Related MPAN, 1 Day(s)</v>
      </c>
      <c r="P303" s="461" t="str">
        <f t="shared" si="115"/>
        <v>ET-E010-SRAR-L3</v>
      </c>
      <c r="Q303" s="9" t="str">
        <f t="shared" si="116"/>
        <v>ET-E010-SRAR-L3ET-012-LOSE</v>
      </c>
    </row>
    <row r="304" spans="1:17" ht="12.1" x14ac:dyDescent="0.25">
      <c r="A304" s="324" t="s">
        <v>1096</v>
      </c>
      <c r="B304" s="489" t="s">
        <v>875</v>
      </c>
      <c r="C304" s="1041" t="s">
        <v>1101</v>
      </c>
      <c r="D304" s="10" t="str">
        <f t="shared" si="109"/>
        <v>ET-E010-015-L3</v>
      </c>
      <c r="E304" s="11" t="s">
        <v>1008</v>
      </c>
      <c r="F304" s="373" t="str">
        <f t="shared" si="110"/>
        <v>Click to view Script</v>
      </c>
      <c r="G304" s="1019" t="str" cm="1">
        <f t="array" aca="1" ref="G304" ca="1">IF(E304="","",CONCATENATE(INDIRECT("'"&amp;E304&amp;"'!$c$2"),IF(O304="",""," ("),O304,IF(O304="","",")")))</f>
        <v>Post Switch Execution - Electricity (Losing) (Related MPAN, 1 Day(s))</v>
      </c>
      <c r="H304" s="575" t="s">
        <v>280</v>
      </c>
      <c r="I304" s="309">
        <v>1</v>
      </c>
      <c r="J304" s="13"/>
      <c r="K304" s="975" t="s">
        <v>61</v>
      </c>
      <c r="L304" s="13"/>
      <c r="M304" s="988" t="str">
        <f>IF(P304="","",IF(P304=P303,E303,"NA"))</f>
        <v>ET-012-LOSE</v>
      </c>
      <c r="N304" s="473"/>
      <c r="O304" s="313" t="str">
        <f t="shared" si="118"/>
        <v>Related MPAN, 1 Day(s)</v>
      </c>
      <c r="P304" s="461" t="str">
        <f t="shared" si="115"/>
        <v>ET-E010-SRAR-L3</v>
      </c>
      <c r="Q304" s="9" t="str">
        <f t="shared" si="116"/>
        <v>ET-E010-SRAR-L3ET-015-LOSE</v>
      </c>
    </row>
    <row r="305" spans="1:17" ht="12.1" x14ac:dyDescent="0.25">
      <c r="A305" s="324" t="s">
        <v>1096</v>
      </c>
      <c r="B305" s="489" t="s">
        <v>875</v>
      </c>
      <c r="C305" s="283" t="s">
        <v>1101</v>
      </c>
      <c r="D305" s="10" t="str">
        <f t="shared" si="109"/>
        <v>ET-E010-023-L3</v>
      </c>
      <c r="E305" s="11" t="s">
        <v>874</v>
      </c>
      <c r="F305" s="373" t="str">
        <f t="shared" si="110"/>
        <v>Click to view Script</v>
      </c>
      <c r="G305" s="1019" t="str" cm="1">
        <f t="array" aca="1" ref="G305" ca="1">IF(E305="","",CONCATENATE(INDIRECT("'"&amp;E305&amp;"'!$c$2"),IF(O305="",""," ("),O305,IF(O305="","",")")))</f>
        <v>Switch Request Annulment Rejected (Related MPAN, 1 Day(s))</v>
      </c>
      <c r="H305" s="575" t="s">
        <v>280</v>
      </c>
      <c r="I305" s="309">
        <v>1</v>
      </c>
      <c r="J305" s="13"/>
      <c r="K305" s="971" t="s">
        <v>61</v>
      </c>
      <c r="L305" s="13"/>
      <c r="M305" s="988" t="str">
        <f>IF(P305="","",IF(P305=P304,E304,"NA"))</f>
        <v>ET-015-LOSE</v>
      </c>
      <c r="N305" s="10"/>
      <c r="O305" s="313" t="str">
        <f t="shared" si="118"/>
        <v>Related MPAN, 1 Day(s)</v>
      </c>
      <c r="P305" s="461" t="str">
        <f t="shared" si="115"/>
        <v>ET-E010-SRAR-L3</v>
      </c>
      <c r="Q305" s="9" t="str">
        <f t="shared" si="116"/>
        <v>ET-E010-SRAR-L3ET-023</v>
      </c>
    </row>
    <row r="306" spans="1:17" ht="12.1" x14ac:dyDescent="0.25">
      <c r="A306" s="324" t="s">
        <v>1096</v>
      </c>
      <c r="B306" s="489" t="s">
        <v>875</v>
      </c>
      <c r="C306" s="283" t="s">
        <v>1102</v>
      </c>
      <c r="D306" s="10" t="str">
        <f t="shared" si="109"/>
        <v>ET-E010-006-L4</v>
      </c>
      <c r="E306" s="11" t="s">
        <v>1005</v>
      </c>
      <c r="F306" s="373" t="str">
        <f t="shared" si="110"/>
        <v>Click to view Script</v>
      </c>
      <c r="G306" s="1019" t="str" cm="1">
        <f t="array" aca="1" ref="G306" ca="1">IF(E306="","",CONCATENATE(INDIRECT("'"&amp;E306&amp;"'!$c$2"),IF(O306="",""," ("),O306,IF(O306="","",")")))</f>
        <v>Switch Request Confirmed in CSS - Electricity (Losing) (OFAF, Related MPAN, 1 Day(s))</v>
      </c>
      <c r="H306" s="575" t="s">
        <v>280</v>
      </c>
      <c r="I306" s="309">
        <v>1</v>
      </c>
      <c r="J306" s="13" t="s">
        <v>61</v>
      </c>
      <c r="K306" s="971" t="s">
        <v>61</v>
      </c>
      <c r="L306" s="13"/>
      <c r="M306" s="988" t="str">
        <f t="shared" si="119"/>
        <v>NA</v>
      </c>
      <c r="N306" s="10"/>
      <c r="O306" s="313" t="str">
        <f t="shared" si="118"/>
        <v>OFAF, Related MPAN, 1 Day(s)</v>
      </c>
      <c r="P306" s="461" t="str">
        <f t="shared" si="115"/>
        <v>ET-E010-SRAR-L4</v>
      </c>
      <c r="Q306" s="9" t="str">
        <f t="shared" si="116"/>
        <v>ET-E010-SRAR-L4ET-006-LOSE</v>
      </c>
    </row>
    <row r="307" spans="1:17" ht="24.2" x14ac:dyDescent="0.25">
      <c r="A307" s="324" t="s">
        <v>1096</v>
      </c>
      <c r="B307" s="489" t="s">
        <v>875</v>
      </c>
      <c r="C307" s="1037" t="s">
        <v>1102</v>
      </c>
      <c r="D307" s="10" t="str">
        <f t="shared" si="109"/>
        <v>ET-E010-009-L4</v>
      </c>
      <c r="E307" s="826" t="s">
        <v>1006</v>
      </c>
      <c r="F307" s="373" t="str">
        <f t="shared" si="110"/>
        <v>Click to view Script</v>
      </c>
      <c r="G307" s="1019" t="str" cm="1">
        <f t="array" aca="1" ref="G307" ca="1">IF(E307="","",CONCATENATE(INDIRECT("'"&amp;E307&amp;"'!$c$2"),IF(O307="",""," ("),O307,IF(O307="","",")")))</f>
        <v>ERDA process on receipt of Confirmed Synchronisation (Losing) (OFAF, Related MPAN, 1 Day(s))</v>
      </c>
      <c r="H307" s="575" t="s">
        <v>280</v>
      </c>
      <c r="I307" s="309">
        <v>1</v>
      </c>
      <c r="J307" s="13" t="s">
        <v>61</v>
      </c>
      <c r="K307" s="969" t="s">
        <v>61</v>
      </c>
      <c r="L307" s="13"/>
      <c r="M307" s="988" t="str">
        <f>IF(P307="","",IF(P307=P306,E306,"NA"))</f>
        <v>ET-006-LOSE</v>
      </c>
      <c r="N307" s="472"/>
      <c r="O307" s="313" t="str">
        <f t="shared" si="118"/>
        <v>OFAF, Related MPAN, 1 Day(s)</v>
      </c>
      <c r="P307" s="461" t="str">
        <f t="shared" si="115"/>
        <v>ET-E010-SRAR-L4</v>
      </c>
      <c r="Q307" s="9" t="str">
        <f t="shared" si="116"/>
        <v>ET-E010-SRAR-L4ET-009-LOSE</v>
      </c>
    </row>
    <row r="308" spans="1:17" ht="12.1" x14ac:dyDescent="0.25">
      <c r="A308" s="324" t="s">
        <v>1096</v>
      </c>
      <c r="B308" s="467" t="s">
        <v>875</v>
      </c>
      <c r="C308" s="283" t="s">
        <v>1102</v>
      </c>
      <c r="D308" s="10" t="str">
        <f t="shared" si="109"/>
        <v>ET-E010-012-L4</v>
      </c>
      <c r="E308" s="11" t="s">
        <v>1007</v>
      </c>
      <c r="F308" s="373" t="str">
        <f t="shared" si="110"/>
        <v>Click to view Script</v>
      </c>
      <c r="G308" s="1019" t="str" cm="1">
        <f t="array" aca="1" ref="G308" ca="1">IF(E308="","",CONCATENATE(INDIRECT("'"&amp;E308&amp;"'!$c$2"),IF(O308="",""," ("),O308,IF(O308="","",")")))</f>
        <v>Switch Request Secured InActive - Electricity (Losing) (OFAF, Related MPAN, 1 Day(s))</v>
      </c>
      <c r="H308" s="575" t="s">
        <v>280</v>
      </c>
      <c r="I308" s="309">
        <v>1</v>
      </c>
      <c r="J308" s="13" t="s">
        <v>61</v>
      </c>
      <c r="K308" s="971" t="s">
        <v>61</v>
      </c>
      <c r="L308" s="13"/>
      <c r="M308" s="988" t="str">
        <f>IF(P308="","",IF(P308=P307,E307,"NA"))</f>
        <v>ET-009-LOSE</v>
      </c>
      <c r="N308" s="469"/>
      <c r="O308" s="313" t="str">
        <f t="shared" si="118"/>
        <v>OFAF, Related MPAN, 1 Day(s)</v>
      </c>
      <c r="P308" s="461" t="str">
        <f t="shared" si="115"/>
        <v>ET-E010-SRAR-L4</v>
      </c>
      <c r="Q308" s="9" t="str">
        <f t="shared" si="116"/>
        <v>ET-E010-SRAR-L4ET-012-LOSE</v>
      </c>
    </row>
    <row r="309" spans="1:17" ht="12.1" x14ac:dyDescent="0.25">
      <c r="A309" s="324" t="s">
        <v>1096</v>
      </c>
      <c r="B309" s="467" t="s">
        <v>875</v>
      </c>
      <c r="C309" s="283" t="s">
        <v>1102</v>
      </c>
      <c r="D309" s="10" t="str">
        <f t="shared" si="109"/>
        <v>ET-E010-015-L4</v>
      </c>
      <c r="E309" s="11" t="s">
        <v>1008</v>
      </c>
      <c r="F309" s="373" t="str">
        <f t="shared" si="110"/>
        <v>Click to view Script</v>
      </c>
      <c r="G309" s="1019" t="str" cm="1">
        <f t="array" aca="1" ref="G309" ca="1">IF(E309="","",CONCATENATE(INDIRECT("'"&amp;E309&amp;"'!$c$2"),IF(O309="",""," ("),O309,IF(O309="","",")")))</f>
        <v>Post Switch Execution - Electricity (Losing) (OFAF, Related MPAN, 1 Day(s))</v>
      </c>
      <c r="H309" s="575" t="s">
        <v>280</v>
      </c>
      <c r="I309" s="309">
        <v>1</v>
      </c>
      <c r="J309" s="13" t="s">
        <v>61</v>
      </c>
      <c r="K309" s="971" t="s">
        <v>61</v>
      </c>
      <c r="L309" s="13"/>
      <c r="M309" s="988" t="str">
        <f>IF(P309="","",IF(P309=P308,E308,"NA"))</f>
        <v>ET-012-LOSE</v>
      </c>
      <c r="N309" s="469"/>
      <c r="O309" s="313" t="str">
        <f t="shared" si="118"/>
        <v>OFAF, Related MPAN, 1 Day(s)</v>
      </c>
      <c r="P309" s="461" t="str">
        <f t="shared" si="115"/>
        <v>ET-E010-SRAR-L4</v>
      </c>
      <c r="Q309" s="9" t="str">
        <f t="shared" si="116"/>
        <v>ET-E010-SRAR-L4ET-015-LOSE</v>
      </c>
    </row>
    <row r="310" spans="1:17" ht="12.7" thickBot="1" x14ac:dyDescent="0.3">
      <c r="A310" s="324" t="s">
        <v>1096</v>
      </c>
      <c r="B310" s="488" t="s">
        <v>875</v>
      </c>
      <c r="C310" s="1040" t="s">
        <v>1102</v>
      </c>
      <c r="D310" s="10" t="str">
        <f t="shared" si="109"/>
        <v>ET-E010-023-L4</v>
      </c>
      <c r="E310" s="11" t="s">
        <v>874</v>
      </c>
      <c r="F310" s="373" t="str">
        <f t="shared" si="110"/>
        <v>Click to view Script</v>
      </c>
      <c r="G310" s="1019" t="str" cm="1">
        <f t="array" aca="1" ref="G310" ca="1">IF(E310="","",CONCATENATE(INDIRECT("'"&amp;E310&amp;"'!$c$2"),IF(O310="",""," ("),O310,IF(O310="","",")")))</f>
        <v>Switch Request Annulment Rejected (OFAF, Related MPAN, 1 Day(s))</v>
      </c>
      <c r="H310" s="576" t="s">
        <v>280</v>
      </c>
      <c r="I310" s="309">
        <v>1</v>
      </c>
      <c r="J310" s="315" t="s">
        <v>61</v>
      </c>
      <c r="K310" s="985" t="s">
        <v>61</v>
      </c>
      <c r="L310" s="13"/>
      <c r="M310" s="990" t="str">
        <f>IF(P310="","",IF(P310=P309,E309,"NA"))</f>
        <v>ET-015-LOSE</v>
      </c>
      <c r="N310" s="470"/>
      <c r="O310" s="313" t="str">
        <f t="shared" si="118"/>
        <v>OFAF, Related MPAN, 1 Day(s)</v>
      </c>
      <c r="P310" s="461" t="str">
        <f t="shared" si="115"/>
        <v>ET-E010-SRAR-L4</v>
      </c>
      <c r="Q310" s="9" t="str">
        <f t="shared" si="116"/>
        <v>ET-E010-SRAR-L4ET-023</v>
      </c>
    </row>
    <row r="311" spans="1:17" s="865" customFormat="1" ht="7.5" customHeight="1" thickBot="1" x14ac:dyDescent="0.35">
      <c r="A311" s="866"/>
      <c r="B311" s="866"/>
      <c r="C311" s="967"/>
      <c r="D311" s="993" t="str">
        <f t="shared" si="109"/>
        <v/>
      </c>
      <c r="E311" s="993"/>
      <c r="F311" s="1059" t="str">
        <f t="shared" si="110"/>
        <v/>
      </c>
      <c r="G311" s="1060" t="str" cm="1">
        <f t="array" aca="1" ref="G311" ca="1">IF(E311="","",CONCATENATE(INDIRECT("'"&amp;E311&amp;"'!$c$2"),IF(O311="",""," ("),O311,IF(O311="","",")")))</f>
        <v/>
      </c>
      <c r="H311" s="866"/>
      <c r="I311" s="866"/>
      <c r="J311" s="866"/>
      <c r="K311" s="967"/>
      <c r="L311" s="993"/>
      <c r="M311" s="989" t="str">
        <f>IF(P311="","",IF(P311=#REF!,#REF!,"NA"))</f>
        <v/>
      </c>
      <c r="N311" s="867"/>
      <c r="O311" s="1061" t="str">
        <f t="shared" si="118"/>
        <v/>
      </c>
      <c r="P311" s="868" t="str">
        <f t="shared" ref="P311:P371" si="120">IF(C311="","",C311)</f>
        <v/>
      </c>
      <c r="Q311" s="865" t="str">
        <f t="shared" si="116"/>
        <v/>
      </c>
    </row>
    <row r="312" spans="1:17" ht="12.1" x14ac:dyDescent="0.3">
      <c r="A312" s="324" t="s">
        <v>1103</v>
      </c>
      <c r="B312" s="462" t="s">
        <v>878</v>
      </c>
      <c r="C312" s="283" t="s">
        <v>1104</v>
      </c>
      <c r="D312" s="10" t="str">
        <f t="shared" si="109"/>
        <v>ET-E012-070-L1</v>
      </c>
      <c r="E312" s="317" t="s">
        <v>879</v>
      </c>
      <c r="F312" s="373" t="str">
        <f t="shared" ref="F312:F320" si="121">IF(D312="","",HYPERLINK("#'"&amp;E312&amp;"'!A1","Click to view Script"))</f>
        <v>Click to view Script</v>
      </c>
      <c r="G312" s="1019" t="str" cm="1">
        <f t="array" aca="1" ref="G312" ca="1">IF(E312="","",CONCATENATE(INDIRECT("'"&amp;E312&amp;"'!$c$2"),IF(O312="",""," ("),O312,IF(O312="","",")")))</f>
        <v>Switch Request Objection Failure in CSS - Electricity (Losing) (1 Day(s))</v>
      </c>
      <c r="H312" s="573" t="s">
        <v>280</v>
      </c>
      <c r="I312" s="309">
        <v>1</v>
      </c>
      <c r="J312" s="309"/>
      <c r="K312" s="969"/>
      <c r="L312" s="13"/>
      <c r="M312" s="988" t="str">
        <f t="shared" ref="M312:M316" si="122">IF(P312="","",IF(P312=P311,E311,"NA"))</f>
        <v>NA</v>
      </c>
      <c r="N312" s="472"/>
      <c r="O312" s="313" t="str">
        <f t="shared" si="118"/>
        <v>1 Day(s)</v>
      </c>
      <c r="P312" s="461" t="str">
        <f t="shared" ref="P312:P319" si="123">IF(C312="","",C312)</f>
        <v>ET-E012-SROF-L1</v>
      </c>
      <c r="Q312" s="9" t="str">
        <f t="shared" si="116"/>
        <v>ET-E012-SROF-L1ET-070</v>
      </c>
    </row>
    <row r="313" spans="1:17" ht="12.1" x14ac:dyDescent="0.3">
      <c r="A313" s="324" t="s">
        <v>1103</v>
      </c>
      <c r="B313" s="462" t="s">
        <v>878</v>
      </c>
      <c r="C313" s="283" t="s">
        <v>1104</v>
      </c>
      <c r="D313" s="10" t="str">
        <f t="shared" si="109"/>
        <v>ET-E012-009-L1</v>
      </c>
      <c r="E313" s="826" t="s">
        <v>1006</v>
      </c>
      <c r="F313" s="373" t="str">
        <f t="shared" si="121"/>
        <v>Click to view Script</v>
      </c>
      <c r="G313" s="1019" t="str" cm="1">
        <f t="array" aca="1" ref="G313" ca="1">IF(E313="","",CONCATENATE(INDIRECT("'"&amp;E313&amp;"'!$c$2"),IF(O313="",""," ("),O313,IF(O313="","",")")))</f>
        <v>ERDA process on receipt of Confirmed Synchronisation (Losing) (1 Day(s))</v>
      </c>
      <c r="H313" s="575" t="s">
        <v>280</v>
      </c>
      <c r="I313" s="309">
        <v>1</v>
      </c>
      <c r="J313" s="13"/>
      <c r="K313" s="971"/>
      <c r="L313" s="13"/>
      <c r="M313" s="988" t="str">
        <f>IF(P313="","",IF(P313=P312,E312,"NA"))</f>
        <v>ET-070</v>
      </c>
      <c r="N313" s="469"/>
      <c r="O313" s="313" t="str">
        <f t="shared" si="118"/>
        <v>1 Day(s)</v>
      </c>
      <c r="P313" s="461" t="str">
        <f t="shared" si="123"/>
        <v>ET-E012-SROF-L1</v>
      </c>
      <c r="Q313" s="9" t="str">
        <f t="shared" si="116"/>
        <v>ET-E012-SROF-L1ET-009-LOSE</v>
      </c>
    </row>
    <row r="314" spans="1:17" ht="12.1" x14ac:dyDescent="0.3">
      <c r="A314" s="324" t="s">
        <v>1103</v>
      </c>
      <c r="B314" s="483" t="s">
        <v>878</v>
      </c>
      <c r="C314" s="283" t="s">
        <v>1104</v>
      </c>
      <c r="D314" s="10" t="str">
        <f t="shared" si="109"/>
        <v>ET-E012-012-L1</v>
      </c>
      <c r="E314" s="11" t="s">
        <v>1007</v>
      </c>
      <c r="F314" s="373" t="str">
        <f t="shared" si="121"/>
        <v>Click to view Script</v>
      </c>
      <c r="G314" s="1019" t="str" cm="1">
        <f t="array" aca="1" ref="G314" ca="1">IF(E314="","",CONCATENATE(INDIRECT("'"&amp;E314&amp;"'!$c$2"),IF(O314="",""," ("),O314,IF(O314="","",")")))</f>
        <v>Switch Request Secured InActive - Electricity (Losing) (1 Day(s))</v>
      </c>
      <c r="H314" s="575" t="s">
        <v>280</v>
      </c>
      <c r="I314" s="309">
        <v>1</v>
      </c>
      <c r="J314" s="13"/>
      <c r="K314" s="971"/>
      <c r="L314" s="13"/>
      <c r="M314" s="988" t="str">
        <f>IF(P314="","",IF(P314=P313,E313,"NA"))</f>
        <v>ET-009-LOSE</v>
      </c>
      <c r="N314" s="469"/>
      <c r="O314" s="313" t="str">
        <f t="shared" si="118"/>
        <v>1 Day(s)</v>
      </c>
      <c r="P314" s="461" t="str">
        <f t="shared" si="123"/>
        <v>ET-E012-SROF-L1</v>
      </c>
      <c r="Q314" s="9" t="str">
        <f t="shared" ref="Q314:Q345" si="124">CONCATENATE(P314,E314)</f>
        <v>ET-E012-SROF-L1ET-012-LOSE</v>
      </c>
    </row>
    <row r="315" spans="1:17" ht="12.1" x14ac:dyDescent="0.3">
      <c r="A315" s="324" t="s">
        <v>1103</v>
      </c>
      <c r="B315" s="463" t="s">
        <v>878</v>
      </c>
      <c r="C315" s="283" t="s">
        <v>1104</v>
      </c>
      <c r="D315" s="10" t="str">
        <f t="shared" si="109"/>
        <v>ET-E012-015-L1</v>
      </c>
      <c r="E315" s="11" t="s">
        <v>1008</v>
      </c>
      <c r="F315" s="373" t="str">
        <f t="shared" si="121"/>
        <v>Click to view Script</v>
      </c>
      <c r="G315" s="1019" t="str" cm="1">
        <f t="array" aca="1" ref="G315" ca="1">IF(E315="","",CONCATENATE(INDIRECT("'"&amp;E315&amp;"'!$c$2"),IF(O315="",""," ("),O315,IF(O315="","",")")))</f>
        <v>Post Switch Execution - Electricity (Losing) (1 Day(s))</v>
      </c>
      <c r="H315" s="575" t="s">
        <v>280</v>
      </c>
      <c r="I315" s="309">
        <v>1</v>
      </c>
      <c r="J315" s="13"/>
      <c r="K315" s="971"/>
      <c r="L315" s="13"/>
      <c r="M315" s="988" t="str">
        <f>IF(P315="","",IF(P315=P314,E314,"NA"))</f>
        <v>ET-012-LOSE</v>
      </c>
      <c r="N315" s="469"/>
      <c r="O315" s="313" t="str">
        <f t="shared" si="118"/>
        <v>1 Day(s)</v>
      </c>
      <c r="P315" s="461" t="str">
        <f t="shared" si="123"/>
        <v>ET-E012-SROF-L1</v>
      </c>
      <c r="Q315" s="9" t="str">
        <f t="shared" si="124"/>
        <v>ET-E012-SROF-L1ET-015-LOSE</v>
      </c>
    </row>
    <row r="316" spans="1:17" ht="12.1" x14ac:dyDescent="0.3">
      <c r="A316" s="324" t="s">
        <v>1103</v>
      </c>
      <c r="B316" s="482" t="s">
        <v>878</v>
      </c>
      <c r="C316" s="283" t="s">
        <v>1105</v>
      </c>
      <c r="D316" s="10" t="str">
        <f t="shared" si="109"/>
        <v>ET-E012-070-L2</v>
      </c>
      <c r="E316" s="317" t="s">
        <v>879</v>
      </c>
      <c r="F316" s="373" t="str">
        <f t="shared" si="121"/>
        <v>Click to view Script</v>
      </c>
      <c r="G316" s="1019" t="str" cm="1">
        <f t="array" aca="1" ref="G316" ca="1">IF(E316="","",CONCATENATE(INDIRECT("'"&amp;E316&amp;"'!$c$2"),IF(O316="",""," ("),O316,IF(O316="","",")")))</f>
        <v>Switch Request Objection Failure in CSS - Electricity (Losing) (Related MPAN, 1 Day(s))</v>
      </c>
      <c r="H316" s="575" t="s">
        <v>280</v>
      </c>
      <c r="I316" s="309">
        <v>1</v>
      </c>
      <c r="J316" s="317"/>
      <c r="K316" s="974" t="s">
        <v>61</v>
      </c>
      <c r="L316" s="14"/>
      <c r="M316" s="988" t="str">
        <f t="shared" si="122"/>
        <v>NA</v>
      </c>
      <c r="N316" s="469"/>
      <c r="O316" s="313" t="str">
        <f t="shared" si="118"/>
        <v>Related MPAN, 1 Day(s)</v>
      </c>
      <c r="P316" s="461" t="str">
        <f t="shared" si="123"/>
        <v>ET-E012-SROF-L2</v>
      </c>
      <c r="Q316" s="9" t="str">
        <f t="shared" si="124"/>
        <v>ET-E012-SROF-L2ET-070</v>
      </c>
    </row>
    <row r="317" spans="1:17" ht="12.1" x14ac:dyDescent="0.3">
      <c r="A317" s="324" t="s">
        <v>1103</v>
      </c>
      <c r="B317" s="479" t="s">
        <v>878</v>
      </c>
      <c r="C317" s="283" t="s">
        <v>1105</v>
      </c>
      <c r="D317" s="10" t="str">
        <f t="shared" si="109"/>
        <v>ET-E012-009-L2</v>
      </c>
      <c r="E317" s="826" t="s">
        <v>1006</v>
      </c>
      <c r="F317" s="373" t="str">
        <f t="shared" si="121"/>
        <v>Click to view Script</v>
      </c>
      <c r="G317" s="1019" t="str" cm="1">
        <f t="array" aca="1" ref="G317" ca="1">IF(E317="","",CONCATENATE(INDIRECT("'"&amp;E317&amp;"'!$c$2"),IF(O317="",""," ("),O317,IF(O317="","",")")))</f>
        <v>ERDA process on receipt of Confirmed Synchronisation (Losing) (Related MPAN, 1 Day(s))</v>
      </c>
      <c r="H317" s="575" t="s">
        <v>280</v>
      </c>
      <c r="I317" s="309">
        <v>1</v>
      </c>
      <c r="J317" s="13"/>
      <c r="K317" s="974" t="s">
        <v>61</v>
      </c>
      <c r="L317" s="14"/>
      <c r="M317" s="988" t="str">
        <f>IF(P317="","",IF(P317=P316,E316,"NA"))</f>
        <v>ET-070</v>
      </c>
      <c r="N317" s="469"/>
      <c r="O317" s="313" t="str">
        <f t="shared" si="118"/>
        <v>Related MPAN, 1 Day(s)</v>
      </c>
      <c r="P317" s="461" t="str">
        <f t="shared" si="123"/>
        <v>ET-E012-SROF-L2</v>
      </c>
      <c r="Q317" s="9" t="str">
        <f t="shared" si="124"/>
        <v>ET-E012-SROF-L2ET-009-LOSE</v>
      </c>
    </row>
    <row r="318" spans="1:17" ht="12.1" x14ac:dyDescent="0.3">
      <c r="A318" s="324" t="s">
        <v>1103</v>
      </c>
      <c r="B318" s="479" t="s">
        <v>878</v>
      </c>
      <c r="C318" s="1041" t="s">
        <v>1105</v>
      </c>
      <c r="D318" s="10" t="str">
        <f t="shared" si="109"/>
        <v>ET-E012-012-L2</v>
      </c>
      <c r="E318" s="11" t="s">
        <v>1007</v>
      </c>
      <c r="F318" s="373" t="str">
        <f t="shared" si="121"/>
        <v>Click to view Script</v>
      </c>
      <c r="G318" s="1019" t="str" cm="1">
        <f t="array" aca="1" ref="G318" ca="1">IF(E318="","",CONCATENATE(INDIRECT("'"&amp;E318&amp;"'!$c$2"),IF(O318="",""," ("),O318,IF(O318="","",")")))</f>
        <v>Switch Request Secured InActive - Electricity (Losing) (Related MPAN, 1 Day(s))</v>
      </c>
      <c r="H318" s="575" t="s">
        <v>280</v>
      </c>
      <c r="I318" s="309">
        <v>1</v>
      </c>
      <c r="J318" s="308"/>
      <c r="K318" s="974" t="s">
        <v>61</v>
      </c>
      <c r="L318" s="14"/>
      <c r="M318" s="988" t="str">
        <f>IF(P318="","",IF(P318=P317,E317,"NA"))</f>
        <v>ET-009-LOSE</v>
      </c>
      <c r="N318" s="473"/>
      <c r="O318" s="313" t="str">
        <f t="shared" si="118"/>
        <v>Related MPAN, 1 Day(s)</v>
      </c>
      <c r="P318" s="461" t="str">
        <f t="shared" si="123"/>
        <v>ET-E012-SROF-L2</v>
      </c>
      <c r="Q318" s="9" t="str">
        <f t="shared" si="124"/>
        <v>ET-E012-SROF-L2ET-012-LOSE</v>
      </c>
    </row>
    <row r="319" spans="1:17" ht="12.7" thickBot="1" x14ac:dyDescent="0.35">
      <c r="A319" s="324" t="s">
        <v>1103</v>
      </c>
      <c r="B319" s="485" t="s">
        <v>878</v>
      </c>
      <c r="C319" s="283" t="s">
        <v>1105</v>
      </c>
      <c r="D319" s="10" t="str">
        <f t="shared" si="109"/>
        <v>ET-E012-015-L2</v>
      </c>
      <c r="E319" s="11" t="s">
        <v>1008</v>
      </c>
      <c r="F319" s="373" t="str">
        <f t="shared" si="121"/>
        <v>Click to view Script</v>
      </c>
      <c r="G319" s="1019" t="str" cm="1">
        <f t="array" aca="1" ref="G319" ca="1">IF(E319="","",CONCATENATE(INDIRECT("'"&amp;E319&amp;"'!$c$2"),IF(O319="",""," ("),O319,IF(O319="","",")")))</f>
        <v>Post Switch Execution - Electricity (Losing) (Related MPAN, 1 Day(s))</v>
      </c>
      <c r="H319" s="575" t="s">
        <v>280</v>
      </c>
      <c r="I319" s="309">
        <v>1</v>
      </c>
      <c r="J319" s="13"/>
      <c r="K319" s="974" t="s">
        <v>61</v>
      </c>
      <c r="L319" s="14"/>
      <c r="M319" s="988" t="str">
        <f>IF(P319="","",IF(P319=P318,E318,"NA"))</f>
        <v>ET-012-LOSE</v>
      </c>
      <c r="N319" s="10"/>
      <c r="O319" s="313" t="str">
        <f t="shared" si="118"/>
        <v>Related MPAN, 1 Day(s)</v>
      </c>
      <c r="P319" s="461" t="str">
        <f t="shared" si="123"/>
        <v>ET-E012-SROF-L2</v>
      </c>
      <c r="Q319" s="9" t="str">
        <f t="shared" si="124"/>
        <v>ET-E012-SROF-L2ET-015-LOSE</v>
      </c>
    </row>
    <row r="320" spans="1:17" s="865" customFormat="1" ht="7.5" customHeight="1" thickBot="1" x14ac:dyDescent="0.35">
      <c r="A320" s="866"/>
      <c r="B320" s="866"/>
      <c r="C320" s="967"/>
      <c r="D320" s="993" t="str">
        <f t="shared" si="109"/>
        <v/>
      </c>
      <c r="E320" s="993"/>
      <c r="F320" s="993" t="str">
        <f t="shared" si="121"/>
        <v/>
      </c>
      <c r="G320" s="1020" t="str" cm="1">
        <f t="array" aca="1" ref="G320" ca="1">IF(E320="","",CONCATENATE(INDIRECT("'"&amp;E320&amp;"'!$B$2"),IF(O320="",""," ("),O320,IF(O320="","",")")))</f>
        <v/>
      </c>
      <c r="H320" s="866"/>
      <c r="I320" s="866"/>
      <c r="J320" s="866"/>
      <c r="K320" s="967"/>
      <c r="L320" s="993"/>
      <c r="M320" s="989" t="str">
        <f>IF(P320="","",IF(P320=#REF!,#REF!,"NA"))</f>
        <v/>
      </c>
      <c r="N320" s="867"/>
      <c r="O320" s="1061" t="str">
        <f t="shared" si="118"/>
        <v/>
      </c>
      <c r="P320" s="868" t="str">
        <f t="shared" si="120"/>
        <v/>
      </c>
      <c r="Q320" s="865" t="str">
        <f t="shared" si="124"/>
        <v/>
      </c>
    </row>
    <row r="321" spans="1:17" ht="12.1" x14ac:dyDescent="0.3">
      <c r="A321" s="324" t="s">
        <v>1103</v>
      </c>
      <c r="B321" s="465" t="s">
        <v>876</v>
      </c>
      <c r="C321" s="971" t="s">
        <v>1106</v>
      </c>
      <c r="D321" s="10" t="str">
        <f t="shared" si="109"/>
        <v>ET-G013-071-L1</v>
      </c>
      <c r="E321" s="317" t="s">
        <v>877</v>
      </c>
      <c r="F321" s="373" t="str">
        <f t="shared" ref="F321:F340" si="125">IF(D321="","",HYPERLINK("#'"&amp;E321&amp;"'!A1","Click to view Script"))</f>
        <v>Click to view Script</v>
      </c>
      <c r="G321" s="1019" t="str" cm="1">
        <f t="array" aca="1" ref="G321" ca="1">IF(E321="","",CONCATENATE(INDIRECT("'"&amp;E321&amp;"'!$c$2"),IF(O321="",""," ("),O321,IF(O321="","",")")))</f>
        <v>Switch Request Objection Failure in CSS - Gas (Losing) (1 Day(s))</v>
      </c>
      <c r="H321" s="583" t="s">
        <v>279</v>
      </c>
      <c r="I321" s="309">
        <v>1</v>
      </c>
      <c r="J321" s="309"/>
      <c r="K321" s="969"/>
      <c r="L321" s="13"/>
      <c r="M321" s="988" t="str">
        <f t="shared" ref="M321:M328" si="126">IF(P321="","",IF(P321=P320,E320,"NA"))</f>
        <v>NA</v>
      </c>
      <c r="N321" s="472"/>
      <c r="O321" s="313" t="str">
        <f t="shared" si="118"/>
        <v>1 Day(s)</v>
      </c>
      <c r="P321" s="461" t="str">
        <f t="shared" ref="P321:P328" si="127">IF(C321="","",C321)</f>
        <v>ET-G013-SROF-L1</v>
      </c>
      <c r="Q321" s="9" t="str">
        <f t="shared" si="124"/>
        <v>ET-G013-SROF-L1ET-071</v>
      </c>
    </row>
    <row r="322" spans="1:17" ht="12.1" x14ac:dyDescent="0.3">
      <c r="A322" s="324" t="s">
        <v>1103</v>
      </c>
      <c r="B322" s="465" t="s">
        <v>876</v>
      </c>
      <c r="C322" s="971" t="s">
        <v>1106</v>
      </c>
      <c r="D322" s="10" t="str">
        <f t="shared" ref="D322:D377" si="128">IF(B322="","",CONCATENATE(B322,MID(E322,3,4),RIGHT(C322,LEN(C322)-FIND("-",C322,11)+1)))</f>
        <v>ET-G013-008-L1</v>
      </c>
      <c r="E322" s="826" t="s">
        <v>988</v>
      </c>
      <c r="F322" s="373" t="str">
        <f t="shared" si="125"/>
        <v>Click to view Script</v>
      </c>
      <c r="G322" s="1019" t="str" cm="1">
        <f t="array" aca="1" ref="G322" ca="1">IF(E322="","",CONCATENATE(INDIRECT("'"&amp;E322&amp;"'!$c$2"),IF(O322="",""," ("),O322,IF(O322="","",")")))</f>
        <v>GRDA process on receipt of Confirmed Synchronisation (Losing) (1 Day(s))</v>
      </c>
      <c r="H322" s="585" t="s">
        <v>279</v>
      </c>
      <c r="I322" s="309">
        <v>1</v>
      </c>
      <c r="J322" s="13"/>
      <c r="K322" s="971"/>
      <c r="L322" s="13"/>
      <c r="M322" s="988" t="str">
        <f t="shared" si="126"/>
        <v>ET-071</v>
      </c>
      <c r="N322" s="469"/>
      <c r="O322" s="313" t="str">
        <f t="shared" si="118"/>
        <v>1 Day(s)</v>
      </c>
      <c r="P322" s="461" t="str">
        <f t="shared" si="127"/>
        <v>ET-G013-SROF-L1</v>
      </c>
      <c r="Q322" s="9" t="str">
        <f t="shared" si="124"/>
        <v>ET-G013-SROF-L1ET-008-LOSE</v>
      </c>
    </row>
    <row r="323" spans="1:17" ht="12.1" x14ac:dyDescent="0.3">
      <c r="A323" s="324" t="s">
        <v>1103</v>
      </c>
      <c r="B323" s="465" t="s">
        <v>876</v>
      </c>
      <c r="C323" s="971" t="s">
        <v>1106</v>
      </c>
      <c r="D323" s="10" t="str">
        <f t="shared" si="128"/>
        <v>ET-G013-011-L1</v>
      </c>
      <c r="E323" s="11" t="s">
        <v>989</v>
      </c>
      <c r="F323" s="373" t="str">
        <f t="shared" si="125"/>
        <v>Click to view Script</v>
      </c>
      <c r="G323" s="1019" t="str" cm="1">
        <f t="array" aca="1" ref="G323" ca="1">IF(E323="","",CONCATENATE(INDIRECT("'"&amp;E323&amp;"'!$c$2"),IF(O323="",""," ("),O323,IF(O323="","",")")))</f>
        <v>Switch Request Secured InActive - Gas (Losing) (1 Day(s))</v>
      </c>
      <c r="H323" s="585" t="s">
        <v>279</v>
      </c>
      <c r="I323" s="309">
        <v>1</v>
      </c>
      <c r="J323" s="13"/>
      <c r="K323" s="971"/>
      <c r="L323" s="13"/>
      <c r="M323" s="988" t="str">
        <f t="shared" si="126"/>
        <v>ET-008-LOSE</v>
      </c>
      <c r="N323" s="469"/>
      <c r="O323" s="313" t="str">
        <f t="shared" si="118"/>
        <v>1 Day(s)</v>
      </c>
      <c r="P323" s="461" t="str">
        <f t="shared" si="127"/>
        <v>ET-G013-SROF-L1</v>
      </c>
      <c r="Q323" s="9" t="str">
        <f t="shared" si="124"/>
        <v>ET-G013-SROF-L1ET-011-LOSE</v>
      </c>
    </row>
    <row r="324" spans="1:17" ht="12.1" x14ac:dyDescent="0.3">
      <c r="A324" s="324" t="s">
        <v>1103</v>
      </c>
      <c r="B324" s="465" t="s">
        <v>876</v>
      </c>
      <c r="C324" s="971" t="s">
        <v>1106</v>
      </c>
      <c r="D324" s="10" t="str">
        <f t="shared" si="128"/>
        <v>ET-G013-014-L1</v>
      </c>
      <c r="E324" s="11" t="s">
        <v>990</v>
      </c>
      <c r="F324" s="373" t="str">
        <f t="shared" si="125"/>
        <v>Click to view Script</v>
      </c>
      <c r="G324" s="1019" t="str" cm="1">
        <f t="array" aca="1" ref="G324" ca="1">IF(E324="","",CONCATENATE(INDIRECT("'"&amp;E324&amp;"'!$c$2"),IF(O324="",""," ("),O324,IF(O324="","",")")))</f>
        <v>Post Switch Execution - Gas (Losing) (1 Day(s))</v>
      </c>
      <c r="H324" s="585" t="s">
        <v>279</v>
      </c>
      <c r="I324" s="309">
        <v>1</v>
      </c>
      <c r="J324" s="308"/>
      <c r="K324" s="975"/>
      <c r="L324" s="13"/>
      <c r="M324" s="988" t="str">
        <f t="shared" si="126"/>
        <v>ET-011-LOSE</v>
      </c>
      <c r="N324" s="469"/>
      <c r="O324" s="313" t="str">
        <f t="shared" si="118"/>
        <v>1 Day(s)</v>
      </c>
      <c r="P324" s="461" t="str">
        <f t="shared" si="127"/>
        <v>ET-G013-SROF-L1</v>
      </c>
      <c r="Q324" s="9" t="str">
        <f t="shared" si="124"/>
        <v>ET-G013-SROF-L1ET-014-LOSE</v>
      </c>
    </row>
    <row r="325" spans="1:17" ht="12.1" x14ac:dyDescent="0.3">
      <c r="A325" s="324" t="s">
        <v>1103</v>
      </c>
      <c r="B325" s="466" t="s">
        <v>876</v>
      </c>
      <c r="C325" s="971" t="s">
        <v>1107</v>
      </c>
      <c r="D325" s="10" t="str">
        <f t="shared" si="128"/>
        <v>ET-G013-071-L2</v>
      </c>
      <c r="E325" s="317" t="s">
        <v>877</v>
      </c>
      <c r="F325" s="373" t="str">
        <f t="shared" si="125"/>
        <v>Click to view Script</v>
      </c>
      <c r="G325" s="1019" t="str" cm="1">
        <f t="array" aca="1" ref="G325" ca="1">IF(E325="","",CONCATENATE(INDIRECT("'"&amp;E325&amp;"'!$c$2"),IF(O325="",""," ("),O325,IF(O325="","",")")))</f>
        <v>Switch Request Objection Failure in CSS - Gas (Losing) (OFAF, 1 Day(s))</v>
      </c>
      <c r="H325" s="585" t="s">
        <v>279</v>
      </c>
      <c r="I325" s="309">
        <v>1</v>
      </c>
      <c r="J325" s="13" t="s">
        <v>61</v>
      </c>
      <c r="K325" s="971"/>
      <c r="L325" s="13"/>
      <c r="M325" s="988" t="str">
        <f t="shared" si="126"/>
        <v>NA</v>
      </c>
      <c r="N325" s="469"/>
      <c r="O325" s="313" t="str">
        <f t="shared" si="118"/>
        <v>OFAF, 1 Day(s)</v>
      </c>
      <c r="P325" s="461" t="str">
        <f t="shared" si="127"/>
        <v>ET-G013-SROF-L2</v>
      </c>
      <c r="Q325" s="9" t="str">
        <f t="shared" si="124"/>
        <v>ET-G013-SROF-L2ET-071</v>
      </c>
    </row>
    <row r="326" spans="1:17" ht="12.1" x14ac:dyDescent="0.3">
      <c r="A326" s="324" t="s">
        <v>1103</v>
      </c>
      <c r="B326" s="487" t="s">
        <v>876</v>
      </c>
      <c r="C326" s="971" t="s">
        <v>1107</v>
      </c>
      <c r="D326" s="10" t="str">
        <f t="shared" si="128"/>
        <v>ET-G013-008-L2</v>
      </c>
      <c r="E326" s="826" t="s">
        <v>988</v>
      </c>
      <c r="F326" s="373" t="str">
        <f t="shared" si="125"/>
        <v>Click to view Script</v>
      </c>
      <c r="G326" s="1019" t="str" cm="1">
        <f t="array" aca="1" ref="G326" ca="1">IF(E326="","",CONCATENATE(INDIRECT("'"&amp;E326&amp;"'!$c$2"),IF(O326="",""," ("),O326,IF(O326="","",")")))</f>
        <v>GRDA process on receipt of Confirmed Synchronisation (Losing) (OFAF, 1 Day(s))</v>
      </c>
      <c r="H326" s="585" t="s">
        <v>279</v>
      </c>
      <c r="I326" s="309">
        <v>1</v>
      </c>
      <c r="J326" s="13" t="s">
        <v>61</v>
      </c>
      <c r="K326" s="971"/>
      <c r="L326" s="13"/>
      <c r="M326" s="988" t="str">
        <f t="shared" si="126"/>
        <v>ET-071</v>
      </c>
      <c r="N326" s="469"/>
      <c r="O326" s="313" t="str">
        <f t="shared" si="118"/>
        <v>OFAF, 1 Day(s)</v>
      </c>
      <c r="P326" s="461" t="str">
        <f t="shared" si="127"/>
        <v>ET-G013-SROF-L2</v>
      </c>
      <c r="Q326" s="9" t="str">
        <f t="shared" si="124"/>
        <v>ET-G013-SROF-L2ET-008-LOSE</v>
      </c>
    </row>
    <row r="327" spans="1:17" ht="12.1" x14ac:dyDescent="0.3">
      <c r="A327" s="324" t="s">
        <v>1103</v>
      </c>
      <c r="B327" s="487" t="s">
        <v>876</v>
      </c>
      <c r="C327" s="971" t="s">
        <v>1107</v>
      </c>
      <c r="D327" s="10" t="str">
        <f t="shared" si="128"/>
        <v>ET-G013-011-L2</v>
      </c>
      <c r="E327" s="11" t="s">
        <v>989</v>
      </c>
      <c r="F327" s="373" t="str">
        <f t="shared" si="125"/>
        <v>Click to view Script</v>
      </c>
      <c r="G327" s="1019" t="str" cm="1">
        <f t="array" aca="1" ref="G327" ca="1">IF(E327="","",CONCATENATE(INDIRECT("'"&amp;E327&amp;"'!$c$2"),IF(O327="",""," ("),O327,IF(O327="","",")")))</f>
        <v>Switch Request Secured InActive - Gas (Losing) (OFAF, 1 Day(s))</v>
      </c>
      <c r="H327" s="585" t="s">
        <v>279</v>
      </c>
      <c r="I327" s="309">
        <v>1</v>
      </c>
      <c r="J327" s="13" t="s">
        <v>61</v>
      </c>
      <c r="K327" s="971"/>
      <c r="L327" s="13"/>
      <c r="M327" s="988" t="str">
        <f t="shared" si="126"/>
        <v>ET-008-LOSE</v>
      </c>
      <c r="N327" s="469"/>
      <c r="O327" s="313" t="str">
        <f t="shared" si="118"/>
        <v>OFAF, 1 Day(s)</v>
      </c>
      <c r="P327" s="461" t="str">
        <f t="shared" si="127"/>
        <v>ET-G013-SROF-L2</v>
      </c>
      <c r="Q327" s="9" t="str">
        <f t="shared" si="124"/>
        <v>ET-G013-SROF-L2ET-011-LOSE</v>
      </c>
    </row>
    <row r="328" spans="1:17" ht="12.7" thickBot="1" x14ac:dyDescent="0.35">
      <c r="A328" s="324" t="s">
        <v>1103</v>
      </c>
      <c r="B328" s="487" t="s">
        <v>876</v>
      </c>
      <c r="C328" s="971" t="s">
        <v>1107</v>
      </c>
      <c r="D328" s="10" t="str">
        <f t="shared" si="128"/>
        <v>ET-G013-014-L2</v>
      </c>
      <c r="E328" s="11" t="s">
        <v>990</v>
      </c>
      <c r="F328" s="373" t="str">
        <f t="shared" si="125"/>
        <v>Click to view Script</v>
      </c>
      <c r="G328" s="1019" t="str" cm="1">
        <f t="array" aca="1" ref="G328" ca="1">IF(E328="","",CONCATENATE(INDIRECT("'"&amp;E328&amp;"'!$c$2"),IF(O328="",""," ("),O328,IF(O328="","",")")))</f>
        <v>Post Switch Execution - Gas (Losing) (OFAF, 1 Day(s))</v>
      </c>
      <c r="H328" s="585" t="s">
        <v>279</v>
      </c>
      <c r="I328" s="309">
        <v>1</v>
      </c>
      <c r="J328" s="13" t="s">
        <v>61</v>
      </c>
      <c r="K328" s="971"/>
      <c r="L328" s="13"/>
      <c r="M328" s="988" t="str">
        <f t="shared" si="126"/>
        <v>ET-011-LOSE</v>
      </c>
      <c r="N328" s="469"/>
      <c r="O328" s="313" t="str">
        <f t="shared" si="118"/>
        <v>OFAF, 1 Day(s)</v>
      </c>
      <c r="P328" s="461" t="str">
        <f t="shared" si="127"/>
        <v>ET-G013-SROF-L2</v>
      </c>
      <c r="Q328" s="9" t="str">
        <f t="shared" si="124"/>
        <v>ET-G013-SROF-L2ET-014-LOSE</v>
      </c>
    </row>
    <row r="329" spans="1:17" s="865" customFormat="1" ht="7.5" customHeight="1" thickBot="1" x14ac:dyDescent="0.35">
      <c r="A329" s="866"/>
      <c r="B329" s="866"/>
      <c r="C329" s="967"/>
      <c r="D329" s="993" t="str">
        <f t="shared" si="128"/>
        <v/>
      </c>
      <c r="E329" s="993"/>
      <c r="F329" s="993" t="str">
        <f t="shared" ref="F329:F330" si="129">IF(D329="","",HYPERLINK("#'"&amp;E329&amp;"'!A1","Click to view Script"))</f>
        <v/>
      </c>
      <c r="G329" s="1020" t="str" cm="1">
        <f t="array" aca="1" ref="G329" ca="1">IF(E329="","",CONCATENATE(INDIRECT("'"&amp;E329&amp;"'!$B$2"),IF(O329="",""," ("),O329,IF(O329="","",")")))</f>
        <v/>
      </c>
      <c r="H329" s="866"/>
      <c r="I329" s="866"/>
      <c r="J329" s="866"/>
      <c r="K329" s="967"/>
      <c r="L329" s="993"/>
      <c r="M329" s="989" t="str">
        <f>IF(P329="","",IF(P329=#REF!,#REF!,"NA"))</f>
        <v/>
      </c>
      <c r="N329" s="867"/>
      <c r="O329" s="1061" t="str">
        <f t="shared" si="118"/>
        <v/>
      </c>
      <c r="P329" s="868" t="str">
        <f t="shared" ref="P329" si="130">IF(C329="","",C329)</f>
        <v/>
      </c>
      <c r="Q329" s="865" t="str">
        <f t="shared" si="124"/>
        <v/>
      </c>
    </row>
    <row r="330" spans="1:17" ht="24.2" x14ac:dyDescent="0.3">
      <c r="A330" s="497" t="s">
        <v>33</v>
      </c>
      <c r="B330" s="486" t="s">
        <v>880</v>
      </c>
      <c r="C330" s="1037" t="s">
        <v>1108</v>
      </c>
      <c r="D330" s="10" t="str">
        <f t="shared" si="128"/>
        <v>ET-G014-099-01</v>
      </c>
      <c r="E330" s="11" t="s">
        <v>1109</v>
      </c>
      <c r="F330" s="373" t="str">
        <f t="shared" si="129"/>
        <v>Click to view Script</v>
      </c>
      <c r="G330" s="1019" t="str" cm="1">
        <f t="array" aca="1" ref="G330" ca="1">IF(E330="","",CONCATENATE(INDIRECT("'"&amp;E330&amp;"'!$c$2"),IF(O330="",""," ("),O330,IF(O330="","",")")))</f>
        <v>Gas Switch Request effective within the Standstill period is accepted when the  Erroneous Switch indicator set (Gaining) (1 Day(s))</v>
      </c>
      <c r="H330" s="589" t="s">
        <v>279</v>
      </c>
      <c r="I330" s="558">
        <v>1</v>
      </c>
      <c r="J330" s="309"/>
      <c r="K330" s="969"/>
      <c r="L330" s="13"/>
      <c r="M330" s="991" t="str">
        <f>IF(P330="","",IF(P330=P329,E329,"NA"))</f>
        <v>NA</v>
      </c>
      <c r="N330" s="313"/>
      <c r="O330" s="313" t="str">
        <f t="shared" si="118"/>
        <v>1 Day(s)</v>
      </c>
      <c r="P330" s="461" t="str">
        <f t="shared" ref="P330:P336" si="131">IF(C330="","",C330)</f>
        <v>ET-G014-SPA-01</v>
      </c>
      <c r="Q330" s="9" t="str">
        <f t="shared" si="124"/>
        <v>ET-G014-SPA-01ET-099-GAIN</v>
      </c>
    </row>
    <row r="331" spans="1:17" ht="24.8" thickBot="1" x14ac:dyDescent="0.35">
      <c r="A331" s="497" t="s">
        <v>33</v>
      </c>
      <c r="B331" s="477" t="s">
        <v>880</v>
      </c>
      <c r="C331" s="1037" t="s">
        <v>1110</v>
      </c>
      <c r="D331" s="10" t="str">
        <f t="shared" si="128"/>
        <v>ET-G014-099-02</v>
      </c>
      <c r="E331" s="11" t="s">
        <v>1109</v>
      </c>
      <c r="F331" s="373" t="str">
        <f t="shared" ref="F331" si="132">IF(D331="","",HYPERLINK("#'"&amp;E331&amp;"'!A1","Click to view Script"))</f>
        <v>Click to view Script</v>
      </c>
      <c r="G331" s="1019" t="str" cm="1">
        <f t="array" aca="1" ref="G331" ca="1">IF(E331="","",CONCATENATE(INDIRECT("'"&amp;E331&amp;"'!$c$2"),IF(O331="",""," ("),O331,IF(O331="","",")")))</f>
        <v>Gas Switch Request effective within the Standstill period is accepted when the  Erroneous Switch indicator set (Gaining) (OFAF, 1 Day(s))</v>
      </c>
      <c r="H331" s="589" t="s">
        <v>279</v>
      </c>
      <c r="I331" s="558">
        <v>1</v>
      </c>
      <c r="J331" s="309" t="s">
        <v>61</v>
      </c>
      <c r="K331" s="969"/>
      <c r="L331" s="13"/>
      <c r="M331" s="991" t="str">
        <f>IF(P331="","",IF(P331=P330,E330,"NA"))</f>
        <v>NA</v>
      </c>
      <c r="N331" s="313"/>
      <c r="O331" s="313" t="str">
        <f t="shared" si="118"/>
        <v>OFAF, 1 Day(s)</v>
      </c>
      <c r="P331" s="461" t="str">
        <f t="shared" si="131"/>
        <v>ET-G014-SPA-02</v>
      </c>
      <c r="Q331" s="9" t="str">
        <f t="shared" si="124"/>
        <v>ET-G014-SPA-02ET-099-GAIN</v>
      </c>
    </row>
    <row r="332" spans="1:17" s="865" customFormat="1" ht="7.5" customHeight="1" thickBot="1" x14ac:dyDescent="0.35">
      <c r="A332" s="866"/>
      <c r="B332" s="866"/>
      <c r="C332" s="967"/>
      <c r="D332" s="993" t="str">
        <f t="shared" si="128"/>
        <v/>
      </c>
      <c r="E332" s="993"/>
      <c r="F332" s="993" t="str">
        <f t="shared" ref="F332:F333" si="133">IF(D332="","",HYPERLINK("#'"&amp;E332&amp;"'!A1","Click to view Script"))</f>
        <v/>
      </c>
      <c r="G332" s="1020" t="str" cm="1">
        <f t="array" aca="1" ref="G332" ca="1">IF(E332="","",CONCATENATE(INDIRECT("'"&amp;E332&amp;"'!$B$2"),IF(O332="",""," ("),O332,IF(O332="","",")")))</f>
        <v/>
      </c>
      <c r="H332" s="866"/>
      <c r="I332" s="866"/>
      <c r="J332" s="866"/>
      <c r="K332" s="967"/>
      <c r="L332" s="993"/>
      <c r="M332" s="989" t="str">
        <f>IF(P332="","",IF(P332=#REF!,#REF!,"NA"))</f>
        <v/>
      </c>
      <c r="N332" s="867"/>
      <c r="O332" s="1061" t="str">
        <f t="shared" si="118"/>
        <v/>
      </c>
      <c r="P332" s="868" t="str">
        <f t="shared" si="131"/>
        <v/>
      </c>
      <c r="Q332" s="865" t="str">
        <f t="shared" si="124"/>
        <v/>
      </c>
    </row>
    <row r="333" spans="1:17" ht="24.2" x14ac:dyDescent="0.3">
      <c r="A333" s="497" t="s">
        <v>33</v>
      </c>
      <c r="B333" s="486" t="s">
        <v>882</v>
      </c>
      <c r="C333" s="1037" t="s">
        <v>1111</v>
      </c>
      <c r="D333" s="10" t="str">
        <f t="shared" si="128"/>
        <v>ET-E013-100-01</v>
      </c>
      <c r="E333" s="11" t="s">
        <v>1112</v>
      </c>
      <c r="F333" s="373" t="str">
        <f t="shared" si="133"/>
        <v>Click to view Script</v>
      </c>
      <c r="G333" s="1019" t="str" cm="1">
        <f t="array" aca="1" ref="G333" ca="1">IF(E333="","",CONCATENATE(INDIRECT("'"&amp;E333&amp;"'!$c$2"),IF(O333="",""," ("),O333,IF(O333="","",")")))</f>
        <v>Electricity Switch Request effective within the Standstill period is accepted when the  Erroneous Switch indicator set (Gaining) (1 Day(s))</v>
      </c>
      <c r="H333" s="575" t="s">
        <v>280</v>
      </c>
      <c r="I333" s="558">
        <v>1</v>
      </c>
      <c r="J333" s="309"/>
      <c r="K333" s="969"/>
      <c r="L333" s="13"/>
      <c r="M333" s="991" t="str">
        <f>IF(P333="","",IF(P333=P332,E332,"NA"))</f>
        <v>NA</v>
      </c>
      <c r="N333" s="313"/>
      <c r="O333" s="313" t="str">
        <f t="shared" si="118"/>
        <v>1 Day(s)</v>
      </c>
      <c r="P333" s="461" t="str">
        <f t="shared" si="131"/>
        <v>ET-E013-SPA-01</v>
      </c>
      <c r="Q333" s="9" t="str">
        <f t="shared" si="124"/>
        <v>ET-E013-SPA-01ET-100-GAIN</v>
      </c>
    </row>
    <row r="334" spans="1:17" ht="24.2" x14ac:dyDescent="0.3">
      <c r="A334" s="497" t="s">
        <v>33</v>
      </c>
      <c r="B334" s="477" t="s">
        <v>882</v>
      </c>
      <c r="C334" s="1037" t="s">
        <v>1113</v>
      </c>
      <c r="D334" s="10" t="str">
        <f t="shared" si="128"/>
        <v>ET-E013-100-02</v>
      </c>
      <c r="E334" s="11" t="s">
        <v>1112</v>
      </c>
      <c r="F334" s="373" t="str">
        <f t="shared" ref="F334" si="134">IF(D334="","",HYPERLINK("#'"&amp;E334&amp;"'!A1","Click to view Script"))</f>
        <v>Click to view Script</v>
      </c>
      <c r="G334" s="1019" t="str" cm="1">
        <f t="array" aca="1" ref="G334" ca="1">IF(E334="","",CONCATENATE(INDIRECT("'"&amp;E334&amp;"'!$c$2"),IF(O334="",""," ("),O334,IF(O334="","",")")))</f>
        <v>Electricity Switch Request effective within the Standstill period is accepted when the  Erroneous Switch indicator set (Gaining) (OFAF, 1 Day(s))</v>
      </c>
      <c r="H334" s="575" t="s">
        <v>280</v>
      </c>
      <c r="I334" s="558">
        <v>1</v>
      </c>
      <c r="J334" s="309" t="s">
        <v>61</v>
      </c>
      <c r="K334" s="969"/>
      <c r="L334" s="13"/>
      <c r="M334" s="991" t="str">
        <f>IF(P334="","",IF(P334=P333,E333,"NA"))</f>
        <v>NA</v>
      </c>
      <c r="N334" s="313"/>
      <c r="O334" s="313" t="str">
        <f t="shared" si="118"/>
        <v>OFAF, 1 Day(s)</v>
      </c>
      <c r="P334" s="461" t="str">
        <f t="shared" si="131"/>
        <v>ET-E013-SPA-02</v>
      </c>
      <c r="Q334" s="9" t="str">
        <f t="shared" si="124"/>
        <v>ET-E013-SPA-02ET-100-GAIN</v>
      </c>
    </row>
    <row r="335" spans="1:17" ht="24.2" x14ac:dyDescent="0.3">
      <c r="A335" s="497" t="s">
        <v>33</v>
      </c>
      <c r="B335" s="486" t="s">
        <v>882</v>
      </c>
      <c r="C335" s="1037" t="s">
        <v>1114</v>
      </c>
      <c r="D335" s="10" t="str">
        <f t="shared" si="128"/>
        <v>ET-E013-100-03</v>
      </c>
      <c r="E335" s="11" t="s">
        <v>1112</v>
      </c>
      <c r="F335" s="373" t="str">
        <f t="shared" ref="F335:F336" si="135">IF(D335="","",HYPERLINK("#'"&amp;E335&amp;"'!A1","Click to view Script"))</f>
        <v>Click to view Script</v>
      </c>
      <c r="G335" s="1019" t="str" cm="1">
        <f t="array" aca="1" ref="G335" ca="1">IF(E335="","",CONCATENATE(INDIRECT("'"&amp;E335&amp;"'!$c$2"),IF(O335="",""," ("),O335,IF(O335="","",")")))</f>
        <v>Electricity Switch Request effective within the Standstill period is accepted when the  Erroneous Switch indicator set (Gaining) (Related MPAN, 1 Day(s))</v>
      </c>
      <c r="H335" s="575" t="s">
        <v>280</v>
      </c>
      <c r="I335" s="558">
        <v>1</v>
      </c>
      <c r="J335" s="309"/>
      <c r="K335" s="969" t="s">
        <v>61</v>
      </c>
      <c r="L335" s="13"/>
      <c r="M335" s="991" t="str">
        <f t="shared" ref="M335:M336" si="136">IF(P335="","",IF(P335=P334,E334,"NA"))</f>
        <v>NA</v>
      </c>
      <c r="N335" s="313"/>
      <c r="O335" s="313" t="str">
        <f t="shared" si="118"/>
        <v>Related MPAN, 1 Day(s)</v>
      </c>
      <c r="P335" s="461" t="str">
        <f t="shared" si="131"/>
        <v>ET-E013-SPA-03</v>
      </c>
      <c r="Q335" s="9" t="str">
        <f t="shared" si="124"/>
        <v>ET-E013-SPA-03ET-100-GAIN</v>
      </c>
    </row>
    <row r="336" spans="1:17" ht="24.8" thickBot="1" x14ac:dyDescent="0.35">
      <c r="A336" s="497" t="s">
        <v>33</v>
      </c>
      <c r="B336" s="486" t="s">
        <v>882</v>
      </c>
      <c r="C336" s="1037" t="s">
        <v>1115</v>
      </c>
      <c r="D336" s="10" t="str">
        <f t="shared" si="128"/>
        <v>ET-E013-100-04</v>
      </c>
      <c r="E336" s="11" t="s">
        <v>1112</v>
      </c>
      <c r="F336" s="373" t="str">
        <f t="shared" si="135"/>
        <v>Click to view Script</v>
      </c>
      <c r="G336" s="1019" t="str" cm="1">
        <f t="array" aca="1" ref="G336" ca="1">IF(E336="","",CONCATENATE(INDIRECT("'"&amp;E336&amp;"'!$c$2"),IF(O336="",""," ("),O336,IF(O336="","",")")))</f>
        <v>Electricity Switch Request effective within the Standstill period is accepted when the  Erroneous Switch indicator set (Gaining) (OFAF, Related MPAN, 1 Day(s))</v>
      </c>
      <c r="H336" s="575" t="s">
        <v>280</v>
      </c>
      <c r="I336" s="558">
        <v>1</v>
      </c>
      <c r="J336" s="309" t="s">
        <v>61</v>
      </c>
      <c r="K336" s="969" t="s">
        <v>61</v>
      </c>
      <c r="L336" s="13"/>
      <c r="M336" s="991" t="str">
        <f t="shared" si="136"/>
        <v>NA</v>
      </c>
      <c r="N336" s="313"/>
      <c r="O336" s="313" t="str">
        <f t="shared" si="118"/>
        <v>OFAF, Related MPAN, 1 Day(s)</v>
      </c>
      <c r="P336" s="461" t="str">
        <f t="shared" si="131"/>
        <v>ET-E013-SPA-04</v>
      </c>
      <c r="Q336" s="9" t="str">
        <f t="shared" si="124"/>
        <v>ET-E013-SPA-04ET-100-GAIN</v>
      </c>
    </row>
    <row r="337" spans="1:18" s="865" customFormat="1" ht="7.5" customHeight="1" thickBot="1" x14ac:dyDescent="0.35">
      <c r="A337" s="866"/>
      <c r="B337" s="866"/>
      <c r="C337" s="967"/>
      <c r="D337" s="993" t="str">
        <f t="shared" si="128"/>
        <v/>
      </c>
      <c r="E337" s="993"/>
      <c r="F337" s="993" t="str">
        <f t="shared" ref="F337:F338" si="137">IF(D337="","",HYPERLINK("#'"&amp;E337&amp;"'!A1","Click to view Script"))</f>
        <v/>
      </c>
      <c r="G337" s="1020" t="str" cm="1">
        <f t="array" aca="1" ref="G337" ca="1">IF(E337="","",CONCATENATE(INDIRECT("'"&amp;E337&amp;"'!$B$2"),IF(O337="",""," ("),O337,IF(O337="","",")")))</f>
        <v/>
      </c>
      <c r="H337" s="866"/>
      <c r="I337" s="866"/>
      <c r="J337" s="866"/>
      <c r="K337" s="967"/>
      <c r="L337" s="993"/>
      <c r="M337" s="989" t="str">
        <f>IF(P337="","",IF(P337=#REF!,#REF!,"NA"))</f>
        <v/>
      </c>
      <c r="N337" s="867"/>
      <c r="O337" s="1061" t="str">
        <f t="shared" si="118"/>
        <v/>
      </c>
      <c r="P337" s="868" t="str">
        <f t="shared" ref="P337" si="138">IF(C337="","",C337)</f>
        <v/>
      </c>
      <c r="Q337" s="865" t="str">
        <f t="shared" si="124"/>
        <v/>
      </c>
    </row>
    <row r="338" spans="1:18" ht="24.2" x14ac:dyDescent="0.3">
      <c r="A338" s="497" t="s">
        <v>33</v>
      </c>
      <c r="B338" s="486" t="s">
        <v>884</v>
      </c>
      <c r="C338" s="1037" t="s">
        <v>1116</v>
      </c>
      <c r="D338" s="10" t="str">
        <f t="shared" si="128"/>
        <v>ET-D005-094-01</v>
      </c>
      <c r="E338" s="11" t="s">
        <v>1117</v>
      </c>
      <c r="F338" s="373" t="str">
        <f t="shared" si="137"/>
        <v>Click to view Script</v>
      </c>
      <c r="G338" s="1019" t="str" cm="1">
        <f t="array" aca="1" ref="G338" ca="1">IF(E338="","",CONCATENATE(INDIRECT("'"&amp;E338&amp;"'!$c$2"),IF(O338="",""," ("),O338,IF(O338="","",")")))</f>
        <v>Dual Switch Request effective within the Standstill period is accepted when the  Erroneous Switch indicator set (Gaining) (OFAF, 1 Day(s))</v>
      </c>
      <c r="H338" s="955" t="s">
        <v>753</v>
      </c>
      <c r="I338" s="558">
        <v>1</v>
      </c>
      <c r="J338" s="309" t="s">
        <v>61</v>
      </c>
      <c r="K338" s="969"/>
      <c r="L338" s="13"/>
      <c r="M338" s="991" t="str">
        <f>IF(P338="","",IF(P338=P337,E337,"NA"))</f>
        <v>NA</v>
      </c>
      <c r="N338" s="313"/>
      <c r="O338" s="313" t="str">
        <f t="shared" si="118"/>
        <v>OFAF, 1 Day(s)</v>
      </c>
      <c r="P338" s="461" t="str">
        <f>IF(C338="","",C338)</f>
        <v>ET-D005-SPA-01</v>
      </c>
      <c r="Q338" s="9" t="str">
        <f t="shared" si="124"/>
        <v>ET-D005-SPA-01ET-094-GAIN</v>
      </c>
    </row>
    <row r="339" spans="1:18" ht="24.8" thickBot="1" x14ac:dyDescent="0.35">
      <c r="A339" s="497" t="s">
        <v>33</v>
      </c>
      <c r="B339" s="477" t="s">
        <v>884</v>
      </c>
      <c r="C339" s="1037" t="s">
        <v>1118</v>
      </c>
      <c r="D339" s="10" t="str">
        <f t="shared" si="128"/>
        <v>ET-D005-094-02</v>
      </c>
      <c r="E339" s="11" t="s">
        <v>1117</v>
      </c>
      <c r="F339" s="373" t="str">
        <f t="shared" ref="F339" si="139">IF(D339="","",HYPERLINK("#'"&amp;E339&amp;"'!A1","Click to view Script"))</f>
        <v>Click to view Script</v>
      </c>
      <c r="G339" s="1019" t="str" cm="1">
        <f t="array" aca="1" ref="G339" ca="1">IF(E339="","",CONCATENATE(INDIRECT("'"&amp;E339&amp;"'!$c$2"),IF(O339="",""," ("),O339,IF(O339="","",")")))</f>
        <v>Dual Switch Request effective within the Standstill period is accepted when the  Erroneous Switch indicator set (Gaining) (OFAF, Related MPAN, 1 Day(s))</v>
      </c>
      <c r="H339" s="955" t="s">
        <v>753</v>
      </c>
      <c r="I339" s="558">
        <v>1</v>
      </c>
      <c r="J339" s="309" t="s">
        <v>61</v>
      </c>
      <c r="K339" s="969" t="s">
        <v>61</v>
      </c>
      <c r="L339" s="13"/>
      <c r="M339" s="991" t="str">
        <f>IF(P339="","",IF(P339=P338,E338,"NA"))</f>
        <v>NA</v>
      </c>
      <c r="N339" s="313"/>
      <c r="O339" s="313" t="str">
        <f t="shared" si="118"/>
        <v>OFAF, Related MPAN, 1 Day(s)</v>
      </c>
      <c r="P339" s="461" t="str">
        <f>IF(C339="","",C339)</f>
        <v>ET-D005-SPA-02</v>
      </c>
      <c r="Q339" s="9" t="str">
        <f t="shared" si="124"/>
        <v>ET-D005-SPA-02ET-094-GAIN</v>
      </c>
    </row>
    <row r="340" spans="1:18" s="865" customFormat="1" ht="7.5" customHeight="1" thickBot="1" x14ac:dyDescent="0.35">
      <c r="A340" s="866"/>
      <c r="B340" s="866"/>
      <c r="C340" s="967"/>
      <c r="D340" s="993" t="str">
        <f t="shared" si="128"/>
        <v/>
      </c>
      <c r="E340" s="993"/>
      <c r="F340" s="993" t="str">
        <f t="shared" si="125"/>
        <v/>
      </c>
      <c r="G340" s="1020" t="str" cm="1">
        <f t="array" aca="1" ref="G340" ca="1">IF(E340="","",CONCATENATE(INDIRECT("'"&amp;E340&amp;"'!$B$2"),IF(O340="",""," ("),O340,IF(O340="","",")")))</f>
        <v/>
      </c>
      <c r="H340" s="866"/>
      <c r="I340" s="866"/>
      <c r="J340" s="866"/>
      <c r="K340" s="967"/>
      <c r="L340" s="993"/>
      <c r="M340" s="989" t="str">
        <f>IF(P340="","",IF(P340=#REF!,#REF!,"NA"))</f>
        <v/>
      </c>
      <c r="N340" s="867"/>
      <c r="O340" s="1061" t="str">
        <f t="shared" si="118"/>
        <v/>
      </c>
      <c r="P340" s="868" t="str">
        <f t="shared" si="120"/>
        <v/>
      </c>
      <c r="Q340" s="865" t="str">
        <f t="shared" si="124"/>
        <v/>
      </c>
    </row>
    <row r="341" spans="1:18" ht="14.25" customHeight="1" thickBot="1" x14ac:dyDescent="0.35">
      <c r="A341" s="497" t="s">
        <v>886</v>
      </c>
      <c r="B341" s="477" t="s">
        <v>887</v>
      </c>
      <c r="C341" s="1037" t="s">
        <v>1119</v>
      </c>
      <c r="D341" s="10" t="str">
        <f t="shared" si="128"/>
        <v>ET-G016-058-01</v>
      </c>
      <c r="E341" s="11" t="s">
        <v>889</v>
      </c>
      <c r="F341" s="373" t="str">
        <f t="shared" ref="F341:F342" si="140">IF(D341="","",HYPERLINK("#'"&amp;E341&amp;"'!A1","Click to view Script"))</f>
        <v>Click to view Script</v>
      </c>
      <c r="G341" s="1019" t="str" cm="1">
        <f t="array" aca="1" ref="G341" ca="1">IF(E341="","",CONCATENATE(INDIRECT("'"&amp;E341&amp;"'!$c$2"),IF(O341="",""," ("),O341,IF(O341="","",")")))</f>
        <v>Update Registration Request (Change of Shipper) - Gas</v>
      </c>
      <c r="H341" s="589" t="s">
        <v>279</v>
      </c>
      <c r="I341" s="558"/>
      <c r="J341" s="309"/>
      <c r="K341" s="969"/>
      <c r="L341" s="13"/>
      <c r="M341" s="991" t="str">
        <f>IF(P341="","",IF(P341=P340,E340,"NA"))</f>
        <v>NA</v>
      </c>
      <c r="N341" s="313"/>
      <c r="O341" s="313" t="str">
        <f t="shared" si="118"/>
        <v/>
      </c>
      <c r="P341" s="461" t="str">
        <f>IF(C341="","",C341)</f>
        <v>ET-G016-USH-01</v>
      </c>
      <c r="Q341" s="9" t="str">
        <f t="shared" si="124"/>
        <v>ET-G016-USH-01ET-058</v>
      </c>
    </row>
    <row r="342" spans="1:18" s="865" customFormat="1" ht="7.5" customHeight="1" thickBot="1" x14ac:dyDescent="0.35">
      <c r="A342" s="866"/>
      <c r="B342" s="866"/>
      <c r="C342" s="967"/>
      <c r="D342" s="993" t="str">
        <f t="shared" si="128"/>
        <v/>
      </c>
      <c r="E342" s="993"/>
      <c r="F342" s="993" t="str">
        <f t="shared" si="140"/>
        <v/>
      </c>
      <c r="G342" s="1020" t="str" cm="1">
        <f t="array" aca="1" ref="G342" ca="1">IF(E342="","",CONCATENATE(INDIRECT("'"&amp;E342&amp;"'!$B$2"),IF(O342="",""," ("),O342,IF(O342="","",")")))</f>
        <v/>
      </c>
      <c r="H342" s="866"/>
      <c r="I342" s="866"/>
      <c r="J342" s="866"/>
      <c r="K342" s="967"/>
      <c r="L342" s="993"/>
      <c r="M342" s="989" t="str">
        <f>IF(P342="","",IF(P342=#REF!,#REF!,"NA"))</f>
        <v/>
      </c>
      <c r="N342" s="867"/>
      <c r="O342" s="1061" t="str">
        <f t="shared" si="118"/>
        <v/>
      </c>
      <c r="P342" s="868" t="str">
        <f t="shared" si="120"/>
        <v/>
      </c>
      <c r="Q342" s="865" t="str">
        <f t="shared" si="124"/>
        <v/>
      </c>
    </row>
    <row r="343" spans="1:18" ht="24.8" thickBot="1" x14ac:dyDescent="0.35">
      <c r="A343" s="563" t="s">
        <v>1120</v>
      </c>
      <c r="B343" s="458" t="s">
        <v>890</v>
      </c>
      <c r="C343" s="1033" t="s">
        <v>1121</v>
      </c>
      <c r="D343" s="10" t="str">
        <f t="shared" si="128"/>
        <v>ET-G017-001-G1</v>
      </c>
      <c r="E343" s="15" t="s">
        <v>891</v>
      </c>
      <c r="F343" s="1022" t="str">
        <f t="shared" ref="F343:F345" si="141">IF(D343="","",HYPERLINK("#'"&amp;E343&amp;"'!A1","Click to view Script"))</f>
        <v>Click to view Script</v>
      </c>
      <c r="G343" s="1019" t="str" cm="1">
        <f t="array" aca="1" ref="G343" ca="1">IF(E343="","",CONCATENATE(INDIRECT("'"&amp;E343&amp;"'!$c$2"),IF(O343="",""," ("),O343,IF(O343="","",")")))</f>
        <v>Switch Request Rejected during CSS Validation - Invalid Registration start Date  (e.g. greater than Max Switch period)</v>
      </c>
      <c r="H343" s="830" t="s">
        <v>279</v>
      </c>
      <c r="I343" s="564"/>
      <c r="J343" s="564"/>
      <c r="K343" s="986"/>
      <c r="L343" s="995"/>
      <c r="M343" s="988" t="str">
        <f>IF(P343="","",IF(P343=P342,E342,"NA"))</f>
        <v>NA</v>
      </c>
      <c r="N343" s="472"/>
      <c r="O343" s="313" t="str">
        <f t="shared" si="118"/>
        <v/>
      </c>
      <c r="P343" s="461" t="str">
        <f>IF(C343="","",C343)</f>
        <v>ET-G017-SRR-G1</v>
      </c>
      <c r="Q343" s="9" t="str">
        <f t="shared" si="124"/>
        <v>ET-G017-SRR-G1ET-001</v>
      </c>
      <c r="R343" s="871"/>
    </row>
    <row r="344" spans="1:18" s="865" customFormat="1" ht="7.5" customHeight="1" thickBot="1" x14ac:dyDescent="0.35">
      <c r="A344" s="866"/>
      <c r="B344" s="866"/>
      <c r="C344" s="967"/>
      <c r="D344" s="993" t="str">
        <f t="shared" si="128"/>
        <v/>
      </c>
      <c r="E344" s="993"/>
      <c r="F344" s="993" t="str">
        <f t="shared" si="141"/>
        <v/>
      </c>
      <c r="G344" s="1020" t="str" cm="1">
        <f t="array" aca="1" ref="G344" ca="1">IF(E344="","",CONCATENATE(INDIRECT("'"&amp;E344&amp;"'!$B$2"),IF(O344="",""," ("),O344,IF(O344="","",")")))</f>
        <v/>
      </c>
      <c r="H344" s="866"/>
      <c r="I344" s="866"/>
      <c r="J344" s="866"/>
      <c r="K344" s="967"/>
      <c r="L344" s="993"/>
      <c r="M344" s="989" t="str">
        <f>IF(P344="","",IF(P344=#REF!,#REF!,"NA"))</f>
        <v/>
      </c>
      <c r="N344" s="867"/>
      <c r="O344" s="1020" t="str" cm="1">
        <f t="array" aca="1" ref="O344" ca="1">IF(M344="","",CONCATENATE(INDIRECT("'"&amp;M344&amp;"'!$B$2"),IF(W344="",""," ("),W344,IF(W344="","",")")))</f>
        <v/>
      </c>
      <c r="P344" s="868" t="str">
        <f t="shared" si="120"/>
        <v/>
      </c>
      <c r="Q344" s="865" t="str">
        <f t="shared" si="124"/>
        <v/>
      </c>
    </row>
    <row r="345" spans="1:18" ht="24.8" thickBot="1" x14ac:dyDescent="0.35">
      <c r="A345" s="563" t="s">
        <v>1120</v>
      </c>
      <c r="B345" s="458" t="s">
        <v>892</v>
      </c>
      <c r="C345" s="1033" t="s">
        <v>1122</v>
      </c>
      <c r="D345" s="10" t="str">
        <f t="shared" si="128"/>
        <v>ET-E015-001-G1</v>
      </c>
      <c r="E345" s="15" t="s">
        <v>891</v>
      </c>
      <c r="F345" s="1022" t="str">
        <f t="shared" si="141"/>
        <v>Click to view Script</v>
      </c>
      <c r="G345" s="1019" t="str" cm="1">
        <f t="array" aca="1" ref="G345" ca="1">IF(E345="","",CONCATENATE(INDIRECT("'"&amp;E345&amp;"'!$c$2"),IF(O345="",""," ("),O345,IF(O345="","",")")))</f>
        <v>Switch Request Rejected during CSS Validation - Invalid Registration start Date  (e.g. greater than Max Switch period)</v>
      </c>
      <c r="H345" s="831" t="s">
        <v>280</v>
      </c>
      <c r="I345" s="564"/>
      <c r="J345" s="564"/>
      <c r="K345" s="986"/>
      <c r="L345" s="995"/>
      <c r="M345" s="988" t="str">
        <f>IF(P345="","",IF(P345=P344,E344,"NA"))</f>
        <v>NA</v>
      </c>
      <c r="N345" s="472"/>
      <c r="O345" s="313" t="str">
        <f t="shared" si="118"/>
        <v/>
      </c>
      <c r="P345" s="461" t="str">
        <f t="shared" ref="P345" si="142">IF(C345="","",C345)</f>
        <v>ET-E015-SRR-G1</v>
      </c>
      <c r="Q345" s="9" t="str">
        <f t="shared" si="124"/>
        <v>ET-E015-SRR-G1ET-001</v>
      </c>
      <c r="R345" s="871"/>
    </row>
    <row r="346" spans="1:18" s="865" customFormat="1" ht="7.5" customHeight="1" thickBot="1" x14ac:dyDescent="0.35">
      <c r="A346" s="866"/>
      <c r="B346" s="866"/>
      <c r="C346" s="967"/>
      <c r="D346" s="993" t="str">
        <f t="shared" si="128"/>
        <v/>
      </c>
      <c r="E346" s="993"/>
      <c r="F346" s="993" t="str">
        <f t="shared" ref="F346" si="143">IF(D346="","",HYPERLINK("#'"&amp;E346&amp;"'!A1","Click to view Script"))</f>
        <v/>
      </c>
      <c r="G346" s="1020" t="str" cm="1">
        <f t="array" aca="1" ref="G346" ca="1">IF(E346="","",CONCATENATE(INDIRECT("'"&amp;E346&amp;"'!$B$2"),IF(O346="",""," ("),O346,IF(O346="","",")")))</f>
        <v/>
      </c>
      <c r="H346" s="866"/>
      <c r="I346" s="866"/>
      <c r="J346" s="866"/>
      <c r="K346" s="967"/>
      <c r="L346" s="993"/>
      <c r="M346" s="989" t="str">
        <f>IF(P346="","",IF(P346=#REF!,#REF!,"NA"))</f>
        <v/>
      </c>
      <c r="N346" s="867"/>
      <c r="O346" s="1061" t="str">
        <f t="shared" si="118"/>
        <v/>
      </c>
      <c r="P346" s="868" t="str">
        <f t="shared" si="120"/>
        <v/>
      </c>
      <c r="Q346" s="865" t="str">
        <f t="shared" ref="Q346:Q358" si="144">CONCATENATE(P346,E346)</f>
        <v/>
      </c>
    </row>
    <row r="347" spans="1:18" ht="12.1" x14ac:dyDescent="0.3">
      <c r="A347" s="563" t="s">
        <v>1123</v>
      </c>
      <c r="B347" s="462" t="s">
        <v>893</v>
      </c>
      <c r="C347" s="1033" t="s">
        <v>1124</v>
      </c>
      <c r="D347" s="10" t="str">
        <f t="shared" si="128"/>
        <v>ET-GS001-501-G1</v>
      </c>
      <c r="E347" s="11" t="s">
        <v>1125</v>
      </c>
      <c r="F347" s="287" t="str">
        <f>IF(D347="","",HYPERLINK("#'"&amp;E347&amp;"'!A1","Click to view Script"))</f>
        <v>Click to view Script</v>
      </c>
      <c r="G347" s="1019" t="str" cm="1">
        <f t="array" aca="1" ref="G347" ca="1">IF(E347="","",CONCATENATE(INDIRECT("'"&amp;E347&amp;"'!$c$2"),IF(O347="",""," ("),O347,IF(O347="","",")")))</f>
        <v>Shipper - Switch Request Pending in CSS - Gas (Gaining) (5 Day(s))</v>
      </c>
      <c r="H347" s="583" t="s">
        <v>279</v>
      </c>
      <c r="I347" s="309">
        <v>5</v>
      </c>
      <c r="J347" s="566"/>
      <c r="K347" s="965"/>
      <c r="L347" s="296"/>
      <c r="M347" s="988" t="str">
        <f>IF(P347="","",IF(P347=P346,E346,"NA"))</f>
        <v>NA</v>
      </c>
      <c r="N347" s="472"/>
      <c r="O347" s="313" t="str">
        <f t="shared" si="118"/>
        <v>5 Day(s)</v>
      </c>
      <c r="P347" s="461" t="str">
        <f t="shared" ref="P347:P354" si="145">IF(C347="","",C347)</f>
        <v>ET-GS001-SRPC-G1</v>
      </c>
      <c r="Q347" s="9" t="str">
        <f t="shared" ref="Q347:Q354" si="146">CONCATENATE(P347,E347)</f>
        <v>ET-GS001-SRPC-G1ET-501-GAIN</v>
      </c>
    </row>
    <row r="348" spans="1:18" ht="12.1" x14ac:dyDescent="0.3">
      <c r="A348" s="563" t="s">
        <v>1123</v>
      </c>
      <c r="B348" s="462" t="s">
        <v>893</v>
      </c>
      <c r="C348" s="1033" t="s">
        <v>1124</v>
      </c>
      <c r="D348" s="10" t="str">
        <f t="shared" si="128"/>
        <v>ET-GS001-502-G1</v>
      </c>
      <c r="E348" s="14" t="s">
        <v>1126</v>
      </c>
      <c r="F348" s="346" t="str">
        <f t="shared" ref="F348:F355" si="147">IF(D348="","",HYPERLINK("#'"&amp;E348&amp;"'!A1","Click to view Script"))</f>
        <v>Click to view Script</v>
      </c>
      <c r="G348" s="1019" t="str" cm="1">
        <f t="array" aca="1" ref="G348" ca="1">IF(E348="","",CONCATENATE(INDIRECT("'"&amp;E348&amp;"'!$c$2"),IF(O348="",""," ("),O348,IF(O348="","",")")))</f>
        <v>Shipper - Switch Request Objection - Gas (Gaining) (5 Day(s))</v>
      </c>
      <c r="H348" s="584" t="s">
        <v>279</v>
      </c>
      <c r="I348" s="552">
        <v>5</v>
      </c>
      <c r="J348" s="296"/>
      <c r="K348" s="966"/>
      <c r="L348" s="296"/>
      <c r="M348" s="988" t="str">
        <f>IF(P348="","",IF(P348=P347,E347,"NA"))</f>
        <v>ET-501-GAIN</v>
      </c>
      <c r="N348" s="469"/>
      <c r="O348" s="313" t="str">
        <f t="shared" si="118"/>
        <v>5 Day(s)</v>
      </c>
      <c r="P348" s="461" t="str">
        <f t="shared" si="145"/>
        <v>ET-GS001-SRPC-G1</v>
      </c>
      <c r="Q348" s="9" t="str">
        <f t="shared" si="146"/>
        <v>ET-GS001-SRPC-G1ET-502-GAIN</v>
      </c>
    </row>
    <row r="349" spans="1:18" ht="12.1" x14ac:dyDescent="0.3">
      <c r="A349" s="563" t="s">
        <v>1123</v>
      </c>
      <c r="B349" s="462" t="s">
        <v>893</v>
      </c>
      <c r="C349" s="1033" t="s">
        <v>1127</v>
      </c>
      <c r="D349" s="10" t="str">
        <f t="shared" si="128"/>
        <v>ET-GS001-501-G2</v>
      </c>
      <c r="E349" s="11" t="s">
        <v>1125</v>
      </c>
      <c r="F349" s="287" t="str">
        <f t="shared" si="147"/>
        <v>Click to view Script</v>
      </c>
      <c r="G349" s="1019" t="str" cm="1">
        <f t="array" aca="1" ref="G349" ca="1">IF(E349="","",CONCATENATE(INDIRECT("'"&amp;E349&amp;"'!$c$2"),IF(O349="",""," ("),O349,IF(O349="","",")")))</f>
        <v>Shipper - Switch Request Pending in CSS - Gas (Gaining) (OFAF, 5 Day(s))</v>
      </c>
      <c r="H349" s="584" t="s">
        <v>279</v>
      </c>
      <c r="I349" s="552">
        <v>5</v>
      </c>
      <c r="J349" s="566" t="s">
        <v>61</v>
      </c>
      <c r="K349" s="965"/>
      <c r="L349" s="296"/>
      <c r="M349" s="988" t="str">
        <f t="shared" ref="M349:M353" si="148">IF(P349="","",IF(P349=P348,E348,"NA"))</f>
        <v>NA</v>
      </c>
      <c r="N349" s="472"/>
      <c r="O349" s="313" t="str">
        <f t="shared" si="118"/>
        <v>OFAF, 5 Day(s)</v>
      </c>
      <c r="P349" s="461" t="str">
        <f t="shared" si="145"/>
        <v>ET-GS001-SRPC-G2</v>
      </c>
      <c r="Q349" s="9" t="str">
        <f t="shared" si="146"/>
        <v>ET-GS001-SRPC-G2ET-501-GAIN</v>
      </c>
    </row>
    <row r="350" spans="1:18" ht="12.1" x14ac:dyDescent="0.3">
      <c r="A350" s="563" t="s">
        <v>1123</v>
      </c>
      <c r="B350" s="462" t="s">
        <v>893</v>
      </c>
      <c r="C350" s="1033" t="s">
        <v>1127</v>
      </c>
      <c r="D350" s="10" t="str">
        <f t="shared" si="128"/>
        <v>ET-GS001-502-G2</v>
      </c>
      <c r="E350" s="14" t="s">
        <v>1126</v>
      </c>
      <c r="F350" s="346" t="str">
        <f t="shared" si="147"/>
        <v>Click to view Script</v>
      </c>
      <c r="G350" s="1019" t="str" cm="1">
        <f t="array" aca="1" ref="G350" ca="1">IF(E350="","",CONCATENATE(INDIRECT("'"&amp;E350&amp;"'!$c$2"),IF(O350="",""," ("),O350,IF(O350="","",")")))</f>
        <v>Shipper - Switch Request Objection - Gas (Gaining) (OFAF, 5 Day(s))</v>
      </c>
      <c r="H350" s="584" t="s">
        <v>279</v>
      </c>
      <c r="I350" s="552">
        <v>5</v>
      </c>
      <c r="J350" s="553" t="s">
        <v>61</v>
      </c>
      <c r="K350" s="982"/>
      <c r="L350" s="553"/>
      <c r="M350" s="988" t="str">
        <f>IF(P350="","",IF(P350=P349,E349,"NA"))</f>
        <v>ET-501-GAIN</v>
      </c>
      <c r="N350" s="469"/>
      <c r="O350" s="313" t="str">
        <f t="shared" si="118"/>
        <v>OFAF, 5 Day(s)</v>
      </c>
      <c r="P350" s="461" t="str">
        <f t="shared" si="145"/>
        <v>ET-GS001-SRPC-G2</v>
      </c>
      <c r="Q350" s="9" t="str">
        <f t="shared" si="146"/>
        <v>ET-GS001-SRPC-G2ET-502-GAIN</v>
      </c>
    </row>
    <row r="351" spans="1:18" ht="12.1" x14ac:dyDescent="0.3">
      <c r="A351" s="563" t="s">
        <v>1128</v>
      </c>
      <c r="B351" s="457" t="s">
        <v>893</v>
      </c>
      <c r="C351" s="1033" t="s">
        <v>1129</v>
      </c>
      <c r="D351" s="10" t="str">
        <f t="shared" si="128"/>
        <v>ET-GS001-501-L1</v>
      </c>
      <c r="E351" s="11" t="s">
        <v>1130</v>
      </c>
      <c r="F351" s="373" t="str">
        <f t="shared" si="147"/>
        <v>Click to view Script</v>
      </c>
      <c r="G351" s="1019" t="str" cm="1">
        <f t="array" aca="1" ref="G351" ca="1">IF(E351="","",CONCATENATE(INDIRECT("'"&amp;E351&amp;"'!$c$2"),IF(O351="",""," ("),O351,IF(O351="","",")")))</f>
        <v>Shipper - Switch Request Pending in CSS - Gas (Losing) (5 Day(s))</v>
      </c>
      <c r="H351" s="584" t="s">
        <v>279</v>
      </c>
      <c r="I351" s="552">
        <v>5</v>
      </c>
      <c r="J351" s="566"/>
      <c r="K351" s="965"/>
      <c r="L351" s="296"/>
      <c r="M351" s="988" t="str">
        <f t="shared" si="148"/>
        <v>NA</v>
      </c>
      <c r="N351" s="472"/>
      <c r="O351" s="313" t="str">
        <f t="shared" si="118"/>
        <v>5 Day(s)</v>
      </c>
      <c r="P351" s="461" t="str">
        <f t="shared" si="145"/>
        <v>ET-GS001-SRPC-L1</v>
      </c>
      <c r="Q351" s="9" t="str">
        <f t="shared" si="146"/>
        <v>ET-GS001-SRPC-L1ET-501-LOSE</v>
      </c>
    </row>
    <row r="352" spans="1:18" ht="12.1" x14ac:dyDescent="0.3">
      <c r="A352" s="563" t="s">
        <v>1128</v>
      </c>
      <c r="B352" s="462" t="s">
        <v>893</v>
      </c>
      <c r="C352" s="1033" t="s">
        <v>1129</v>
      </c>
      <c r="D352" s="10" t="str">
        <f t="shared" si="128"/>
        <v>ET-GS001-502-L1</v>
      </c>
      <c r="E352" s="14" t="s">
        <v>1131</v>
      </c>
      <c r="F352" s="346" t="str">
        <f t="shared" si="147"/>
        <v>Click to view Script</v>
      </c>
      <c r="G352" s="1019" t="str" cm="1">
        <f t="array" aca="1" ref="G352" ca="1">IF(E352="","",CONCATENATE(INDIRECT("'"&amp;E352&amp;"'!$c$2"),IF(O352="",""," ("),O352,IF(O352="","",")")))</f>
        <v>Shipper - Switch Request Objection - Gas (Losing) (5 Day(s))</v>
      </c>
      <c r="H352" s="584" t="s">
        <v>279</v>
      </c>
      <c r="I352" s="552">
        <v>5</v>
      </c>
      <c r="J352" s="296"/>
      <c r="K352" s="966"/>
      <c r="L352" s="296"/>
      <c r="M352" s="988" t="str">
        <f>IF(P352="","",IF(P352=P351,E351,"NA"))</f>
        <v>ET-501-LOSE</v>
      </c>
      <c r="N352" s="469"/>
      <c r="O352" s="313" t="str">
        <f t="shared" si="118"/>
        <v>5 Day(s)</v>
      </c>
      <c r="P352" s="461" t="str">
        <f t="shared" si="145"/>
        <v>ET-GS001-SRPC-L1</v>
      </c>
      <c r="Q352" s="9" t="str">
        <f t="shared" si="146"/>
        <v>ET-GS001-SRPC-L1ET-502-LOSE</v>
      </c>
    </row>
    <row r="353" spans="1:17" ht="23.2" customHeight="1" x14ac:dyDescent="0.3">
      <c r="A353" s="563" t="s">
        <v>1128</v>
      </c>
      <c r="B353" s="462" t="s">
        <v>893</v>
      </c>
      <c r="C353" s="1033" t="s">
        <v>1132</v>
      </c>
      <c r="D353" s="10" t="str">
        <f t="shared" si="128"/>
        <v>ET-GS001-501-L5</v>
      </c>
      <c r="E353" s="11" t="s">
        <v>1130</v>
      </c>
      <c r="F353" s="373" t="str">
        <f t="shared" si="147"/>
        <v>Click to view Script</v>
      </c>
      <c r="G353" s="1019" t="str" cm="1">
        <f t="array" aca="1" ref="G353" ca="1">IF(E353="","",CONCATENATE(INDIRECT("'"&amp;E353&amp;"'!$c$2"),IF(O353="",""," ("),O353,IF(O353="","",")")))</f>
        <v>Shipper - Switch Request Pending in CSS - Gas (Losing) (OFAF, 5 Day(s))</v>
      </c>
      <c r="H353" s="584" t="s">
        <v>279</v>
      </c>
      <c r="I353" s="552">
        <v>5</v>
      </c>
      <c r="J353" s="566" t="s">
        <v>61</v>
      </c>
      <c r="K353" s="965"/>
      <c r="L353" s="296"/>
      <c r="M353" s="988" t="str">
        <f t="shared" si="148"/>
        <v>NA</v>
      </c>
      <c r="N353" s="472"/>
      <c r="O353" s="313" t="str">
        <f t="shared" si="118"/>
        <v>OFAF, 5 Day(s)</v>
      </c>
      <c r="P353" s="461" t="str">
        <f t="shared" si="145"/>
        <v>ET-GS001-SRPC-L5</v>
      </c>
      <c r="Q353" s="9" t="str">
        <f t="shared" si="146"/>
        <v>ET-GS001-SRPC-L5ET-501-LOSE</v>
      </c>
    </row>
    <row r="354" spans="1:17" ht="23.2" customHeight="1" thickBot="1" x14ac:dyDescent="0.35">
      <c r="A354" s="563" t="s">
        <v>1128</v>
      </c>
      <c r="B354" s="462" t="s">
        <v>893</v>
      </c>
      <c r="C354" s="835" t="s">
        <v>1132</v>
      </c>
      <c r="D354" s="9" t="str">
        <f t="shared" si="128"/>
        <v>ET-GS001-502-L5</v>
      </c>
      <c r="E354" s="11" t="s">
        <v>1131</v>
      </c>
      <c r="F354" s="373" t="str">
        <f t="shared" si="147"/>
        <v>Click to view Script</v>
      </c>
      <c r="G354" s="1019" t="str" cm="1">
        <f t="array" aca="1" ref="G354" ca="1">IF(E354="","",CONCATENATE(INDIRECT("'"&amp;E354&amp;"'!$c$2"),IF(O354="",""," ("),O354,IF(O354="","",")")))</f>
        <v>Shipper - Switch Request Objection - Gas (Losing) (OFAF, 5 Day(s))</v>
      </c>
      <c r="H354" s="584" t="s">
        <v>279</v>
      </c>
      <c r="I354" s="552">
        <v>5</v>
      </c>
      <c r="J354" s="566" t="s">
        <v>61</v>
      </c>
      <c r="K354" s="965"/>
      <c r="L354" s="296"/>
      <c r="M354" s="988" t="str">
        <f>IF(P354="","",IF(P354=P353,E353,"NA"))</f>
        <v>ET-501-LOSE</v>
      </c>
      <c r="N354" s="472"/>
      <c r="O354" s="313" t="str">
        <f t="shared" si="118"/>
        <v>OFAF, 5 Day(s)</v>
      </c>
      <c r="P354" s="461" t="str">
        <f t="shared" si="145"/>
        <v>ET-GS001-SRPC-L5</v>
      </c>
      <c r="Q354" s="9" t="str">
        <f t="shared" si="146"/>
        <v>ET-GS001-SRPC-L5ET-502-LOSE</v>
      </c>
    </row>
    <row r="355" spans="1:17" s="865" customFormat="1" ht="7.5" customHeight="1" thickBot="1" x14ac:dyDescent="0.35">
      <c r="A355" s="866"/>
      <c r="B355" s="866"/>
      <c r="C355" s="1057"/>
      <c r="D355" s="1067" t="str">
        <f t="shared" si="128"/>
        <v/>
      </c>
      <c r="E355" s="993"/>
      <c r="F355" s="993" t="str">
        <f t="shared" si="147"/>
        <v/>
      </c>
      <c r="G355" s="1020" t="str" cm="1">
        <f t="array" aca="1" ref="G355" ca="1">IF(E355="","",CONCATENATE(INDIRECT("'"&amp;E355&amp;"'!$B$2"),IF(O355="",""," ("),O355,IF(O355="","",")")))</f>
        <v/>
      </c>
      <c r="H355" s="866"/>
      <c r="I355" s="866"/>
      <c r="J355" s="866"/>
      <c r="K355" s="967"/>
      <c r="L355" s="993"/>
      <c r="M355" s="989" t="str">
        <f>IF(P355="","",IF(P355=#REF!,#REF!,"NA"))</f>
        <v/>
      </c>
      <c r="N355" s="867"/>
      <c r="O355" s="1061" t="str">
        <f t="shared" ref="O355:O383" si="149">CONCATENATE(IF(J355="","",CONCATENATE($J$1)),IF(K355="","",CONCATENATE(IF(J355="","",", "),$K$1)),IF(I355="","",CONCATENATE(IF(AND(J355="",K355=""),"",", "),I355," ",$I$1)),IF(L355="","",CONCATENATE(IF(AND(J355="",K355="",I355=""),"",", "),L355)))</f>
        <v/>
      </c>
      <c r="P355" s="868" t="str">
        <f t="shared" si="120"/>
        <v/>
      </c>
      <c r="Q355" s="865" t="str">
        <f t="shared" si="144"/>
        <v/>
      </c>
    </row>
    <row r="356" spans="1:17" ht="12.1" x14ac:dyDescent="0.3">
      <c r="A356" s="497" t="s">
        <v>1133</v>
      </c>
      <c r="B356" s="486" t="s">
        <v>896</v>
      </c>
      <c r="C356" s="15" t="s">
        <v>1134</v>
      </c>
      <c r="D356" s="10" t="str">
        <f t="shared" si="128"/>
        <v>ET-GS003-505-G1</v>
      </c>
      <c r="E356" s="11" t="s">
        <v>1135</v>
      </c>
      <c r="F356" s="373" t="str">
        <f t="shared" ref="F356:F358" si="150">IF(D356="","",HYPERLINK("#'"&amp;E356&amp;"'!A1","Click to view Script"))</f>
        <v>Click to view Script</v>
      </c>
      <c r="G356" s="1019" t="str" cm="1">
        <f t="array" aca="1" ref="G356" ca="1">IF(E356="","",CONCATENATE(INDIRECT("'"&amp;E356&amp;"'!$c$2"),IF(O356="",""," ("),O356,IF(O356="","",")")))</f>
        <v>Shipper - Update Registration Request (Change of Shipper) - Gas (Gaining Shipper)</v>
      </c>
      <c r="H356" s="589" t="s">
        <v>279</v>
      </c>
      <c r="I356" s="558"/>
      <c r="J356" s="309"/>
      <c r="K356" s="969"/>
      <c r="L356" s="13"/>
      <c r="M356" s="991" t="str">
        <f>IF(P356="","",IF(P356=P355,E355,"NA"))</f>
        <v>NA</v>
      </c>
      <c r="N356" s="313"/>
      <c r="O356" s="313" t="str">
        <f t="shared" si="149"/>
        <v/>
      </c>
      <c r="P356" s="461" t="str">
        <f>IF(C356="","",C356)</f>
        <v>ET-GS003-SUSH-G1</v>
      </c>
      <c r="Q356" s="9" t="str">
        <f>CONCATENATE(P356,E356)</f>
        <v>ET-GS003-SUSH-G1ET-505-GAIN</v>
      </c>
    </row>
    <row r="357" spans="1:17" ht="25.5" customHeight="1" thickBot="1" x14ac:dyDescent="0.35">
      <c r="A357" s="497" t="s">
        <v>1136</v>
      </c>
      <c r="B357" s="829" t="s">
        <v>896</v>
      </c>
      <c r="C357" s="15" t="s">
        <v>1137</v>
      </c>
      <c r="D357" s="10" t="str">
        <f t="shared" si="128"/>
        <v>ET-GS003-505-L1</v>
      </c>
      <c r="E357" s="11" t="s">
        <v>1138</v>
      </c>
      <c r="F357" s="373" t="str">
        <f t="shared" si="150"/>
        <v>Click to view Script</v>
      </c>
      <c r="G357" s="1019" t="str" cm="1">
        <f t="array" aca="1" ref="G357" ca="1">IF(E357="","",CONCATENATE(INDIRECT("'"&amp;E357&amp;"'!$c$2"),IF(O357="",""," ("),O357,IF(O357="","",")")))</f>
        <v>Shipper - Update Registration Request (Change of Shipper) - Gas (Losing Shipper)</v>
      </c>
      <c r="H357" s="589" t="s">
        <v>279</v>
      </c>
      <c r="I357" s="558"/>
      <c r="J357" s="309"/>
      <c r="K357" s="969"/>
      <c r="L357" s="13"/>
      <c r="M357" s="991" t="str">
        <f>IF(P357="","",IF(P357=P356,E356,"NA"))</f>
        <v>NA</v>
      </c>
      <c r="N357" s="313"/>
      <c r="O357" s="313" t="str">
        <f t="shared" si="149"/>
        <v/>
      </c>
      <c r="P357" s="461" t="str">
        <f>IF(C357="","",C357)</f>
        <v>ET-GS003-SUSH-L1</v>
      </c>
      <c r="Q357" s="9" t="str">
        <f>CONCATENATE(P357,E357)</f>
        <v>ET-GS003-SUSH-L1ET-505-LOSE</v>
      </c>
    </row>
    <row r="358" spans="1:17" s="865" customFormat="1" ht="7.5" customHeight="1" thickBot="1" x14ac:dyDescent="0.35">
      <c r="A358" s="866"/>
      <c r="B358" s="866"/>
      <c r="C358" s="993"/>
      <c r="D358" s="993" t="str">
        <f t="shared" si="128"/>
        <v/>
      </c>
      <c r="E358" s="993"/>
      <c r="F358" s="993" t="str">
        <f t="shared" si="150"/>
        <v/>
      </c>
      <c r="G358" s="1020" t="str" cm="1">
        <f t="array" aca="1" ref="G358" ca="1">IF(E358="","",CONCATENATE(INDIRECT("'"&amp;E358&amp;"'!$B$2"),IF(O358="",""," ("),O358,IF(O358="","",")")))</f>
        <v/>
      </c>
      <c r="H358" s="866"/>
      <c r="I358" s="866"/>
      <c r="J358" s="866"/>
      <c r="K358" s="967"/>
      <c r="L358" s="993"/>
      <c r="M358" s="989" t="str">
        <f>IF(P358="","",IF(P358=#REF!,#REF!,"NA"))</f>
        <v/>
      </c>
      <c r="N358" s="867"/>
      <c r="O358" s="1061" t="str">
        <f t="shared" si="149"/>
        <v/>
      </c>
      <c r="P358" s="868" t="str">
        <f t="shared" si="120"/>
        <v/>
      </c>
      <c r="Q358" s="865" t="str">
        <f t="shared" si="144"/>
        <v/>
      </c>
    </row>
    <row r="359" spans="1:17" ht="12.1" x14ac:dyDescent="0.3">
      <c r="A359" s="324" t="s">
        <v>1139</v>
      </c>
      <c r="B359" s="463" t="s">
        <v>898</v>
      </c>
      <c r="C359" s="279" t="s">
        <v>1140</v>
      </c>
      <c r="D359" s="10" t="str">
        <f t="shared" si="128"/>
        <v>ET-GS004-503-G1</v>
      </c>
      <c r="E359" s="11" t="s">
        <v>1141</v>
      </c>
      <c r="F359" s="373" t="str">
        <f t="shared" ref="F359:F371" si="151">IF(D359="","",HYPERLINK("#'"&amp;E359&amp;"'!A1","Click to view Script"))</f>
        <v>Click to view Script</v>
      </c>
      <c r="G359" s="1019" t="str" cm="1">
        <f t="array" aca="1" ref="G359" ca="1">IF(E359="","",CONCATENATE(INDIRECT("'"&amp;E359&amp;"'!$c$2"),IF(O359="",""," ("),O359,IF(O359="","",")")))</f>
        <v>Shipper - Switch Request Confirmed in CSS - Gas (Gaining) (1 Day(s))</v>
      </c>
      <c r="H359" s="583" t="s">
        <v>279</v>
      </c>
      <c r="I359" s="309">
        <v>1</v>
      </c>
      <c r="J359" s="335"/>
      <c r="K359" s="970"/>
      <c r="M359" s="988" t="str">
        <f t="shared" ref="M359:M365" si="152">IF(P359="","",IF(P359=P358,E358,"NA"))</f>
        <v>NA</v>
      </c>
      <c r="N359" s="472"/>
      <c r="O359" s="313" t="str">
        <f t="shared" si="149"/>
        <v>1 Day(s)</v>
      </c>
      <c r="P359" s="461" t="str">
        <f t="shared" ref="P359:P370" si="153">IF(C359="","",C359)</f>
        <v>ET-GS004-SSRS-G1</v>
      </c>
      <c r="Q359" s="9" t="str">
        <f t="shared" ref="Q359:Q377" si="154">CONCATENATE(P359,E359)</f>
        <v>ET-GS004-SSRS-G1ET-503-GAIN</v>
      </c>
    </row>
    <row r="360" spans="1:17" ht="12.1" x14ac:dyDescent="0.3">
      <c r="A360" s="324" t="s">
        <v>1139</v>
      </c>
      <c r="B360" s="463" t="s">
        <v>898</v>
      </c>
      <c r="C360" s="279" t="s">
        <v>1140</v>
      </c>
      <c r="D360" s="10" t="str">
        <f t="shared" si="128"/>
        <v>ET-GS004-008-G1</v>
      </c>
      <c r="E360" s="826" t="s">
        <v>978</v>
      </c>
      <c r="F360" s="373" t="str">
        <f t="shared" si="151"/>
        <v>Click to view Script</v>
      </c>
      <c r="G360" s="1019" t="str" cm="1">
        <f t="array" aca="1" ref="G360" ca="1">IF(E360="","",CONCATENATE(INDIRECT("'"&amp;E360&amp;"'!$c$2"),IF(O360="",""," ("),O360,IF(O360="","",")")))</f>
        <v>GRDA process on receipt of Confirmed Synchronisation (Gaining) (1 Day(s))</v>
      </c>
      <c r="H360" s="585" t="s">
        <v>279</v>
      </c>
      <c r="I360" s="13">
        <v>1</v>
      </c>
      <c r="J360" s="13"/>
      <c r="K360" s="971"/>
      <c r="L360" s="13"/>
      <c r="M360" s="988" t="str">
        <f>IF(P360="","",IF(P360=P359,E359,"NA"))</f>
        <v>ET-503-GAIN</v>
      </c>
      <c r="N360" s="469"/>
      <c r="O360" s="313" t="str">
        <f t="shared" si="149"/>
        <v>1 Day(s)</v>
      </c>
      <c r="P360" s="461" t="str">
        <f t="shared" si="153"/>
        <v>ET-GS004-SSRS-G1</v>
      </c>
      <c r="Q360" s="9" t="str">
        <f t="shared" si="154"/>
        <v>ET-GS004-SSRS-G1ET-008-GAIN</v>
      </c>
    </row>
    <row r="361" spans="1:17" ht="23.2" customHeight="1" x14ac:dyDescent="0.3">
      <c r="A361" s="324" t="s">
        <v>1139</v>
      </c>
      <c r="B361" s="463" t="s">
        <v>898</v>
      </c>
      <c r="C361" s="279" t="s">
        <v>1140</v>
      </c>
      <c r="D361" s="10" t="str">
        <f t="shared" si="128"/>
        <v>ET-GS004-506-G1</v>
      </c>
      <c r="E361" s="11" t="s">
        <v>1142</v>
      </c>
      <c r="F361" s="373" t="str">
        <f t="shared" si="151"/>
        <v>Click to view Script</v>
      </c>
      <c r="G361" s="1019" t="str" cm="1">
        <f t="array" aca="1" ref="G361" ca="1">IF(E361="","",CONCATENATE(INDIRECT("'"&amp;E361&amp;"'!$c$2"),IF(O361="",""," ("),O361,IF(O361="","",")")))</f>
        <v>Shipper - Switch Request Secured Active - Gas (Gaining) (1 Day(s))</v>
      </c>
      <c r="H361" s="585" t="s">
        <v>279</v>
      </c>
      <c r="I361" s="13">
        <v>1</v>
      </c>
      <c r="J361" s="13"/>
      <c r="K361" s="971"/>
      <c r="L361" s="13"/>
      <c r="M361" s="988" t="str">
        <f>IF(P361="","",IF(P361=P360,E360,"NA"))</f>
        <v>ET-008-GAIN</v>
      </c>
      <c r="N361" s="469"/>
      <c r="O361" s="313" t="str">
        <f t="shared" si="149"/>
        <v>1 Day(s)</v>
      </c>
      <c r="P361" s="461" t="str">
        <f t="shared" si="153"/>
        <v>ET-GS004-SSRS-G1</v>
      </c>
      <c r="Q361" s="9" t="str">
        <f t="shared" si="154"/>
        <v>ET-GS004-SSRS-G1ET-506-GAIN</v>
      </c>
    </row>
    <row r="362" spans="1:17" ht="12.1" x14ac:dyDescent="0.3">
      <c r="A362" s="324" t="s">
        <v>1139</v>
      </c>
      <c r="B362" s="463" t="s">
        <v>898</v>
      </c>
      <c r="C362" s="279" t="s">
        <v>1143</v>
      </c>
      <c r="D362" s="10" t="str">
        <f t="shared" si="128"/>
        <v>ET-GS004-503-G2</v>
      </c>
      <c r="E362" s="11" t="s">
        <v>1141</v>
      </c>
      <c r="F362" s="373" t="str">
        <f t="shared" si="151"/>
        <v>Click to view Script</v>
      </c>
      <c r="G362" s="1019" t="str" cm="1">
        <f t="array" aca="1" ref="G362" ca="1">IF(E362="","",CONCATENATE(INDIRECT("'"&amp;E362&amp;"'!$c$2"),IF(O362="",""," ("),O362,IF(O362="","",")")))</f>
        <v>Shipper - Switch Request Confirmed in CSS - Gas (Gaining) (OFAF, 1 Day(s))</v>
      </c>
      <c r="H362" s="583" t="s">
        <v>279</v>
      </c>
      <c r="I362" s="309">
        <v>1</v>
      </c>
      <c r="J362" s="335" t="s">
        <v>61</v>
      </c>
      <c r="K362" s="970"/>
      <c r="M362" s="988" t="str">
        <f t="shared" si="152"/>
        <v>NA</v>
      </c>
      <c r="N362" s="472"/>
      <c r="O362" s="313" t="str">
        <f t="shared" si="149"/>
        <v>OFAF, 1 Day(s)</v>
      </c>
      <c r="P362" s="461" t="str">
        <f t="shared" si="153"/>
        <v>ET-GS004-SSRS-G2</v>
      </c>
      <c r="Q362" s="9" t="str">
        <f t="shared" si="154"/>
        <v>ET-GS004-SSRS-G2ET-503-GAIN</v>
      </c>
    </row>
    <row r="363" spans="1:17" ht="12.1" x14ac:dyDescent="0.3">
      <c r="A363" s="324" t="s">
        <v>1139</v>
      </c>
      <c r="B363" s="463" t="s">
        <v>898</v>
      </c>
      <c r="C363" s="279" t="s">
        <v>1143</v>
      </c>
      <c r="D363" s="10" t="str">
        <f t="shared" si="128"/>
        <v>ET-GS004-008-G2</v>
      </c>
      <c r="E363" s="826" t="s">
        <v>978</v>
      </c>
      <c r="F363" s="373" t="str">
        <f t="shared" si="151"/>
        <v>Click to view Script</v>
      </c>
      <c r="G363" s="1019" t="str" cm="1">
        <f t="array" aca="1" ref="G363" ca="1">IF(E363="","",CONCATENATE(INDIRECT("'"&amp;E363&amp;"'!$c$2"),IF(O363="",""," ("),O363,IF(O363="","",")")))</f>
        <v>GRDA process on receipt of Confirmed Synchronisation (Gaining) (OFAF, 1 Day(s))</v>
      </c>
      <c r="H363" s="585" t="s">
        <v>279</v>
      </c>
      <c r="I363" s="13">
        <v>1</v>
      </c>
      <c r="J363" s="13" t="s">
        <v>61</v>
      </c>
      <c r="K363" s="971"/>
      <c r="L363" s="13"/>
      <c r="M363" s="988" t="str">
        <f>IF(P363="","",IF(P363=P362,E362,"NA"))</f>
        <v>ET-503-GAIN</v>
      </c>
      <c r="N363" s="469"/>
      <c r="O363" s="313" t="str">
        <f t="shared" si="149"/>
        <v>OFAF, 1 Day(s)</v>
      </c>
      <c r="P363" s="461" t="str">
        <f t="shared" si="153"/>
        <v>ET-GS004-SSRS-G2</v>
      </c>
      <c r="Q363" s="9" t="str">
        <f t="shared" si="154"/>
        <v>ET-GS004-SSRS-G2ET-008-GAIN</v>
      </c>
    </row>
    <row r="364" spans="1:17" ht="23.2" customHeight="1" x14ac:dyDescent="0.3">
      <c r="A364" s="324" t="s">
        <v>1139</v>
      </c>
      <c r="B364" s="463" t="s">
        <v>898</v>
      </c>
      <c r="C364" s="279" t="s">
        <v>1143</v>
      </c>
      <c r="D364" s="10" t="str">
        <f t="shared" si="128"/>
        <v>ET-GS004-506-G2</v>
      </c>
      <c r="E364" s="11" t="s">
        <v>1142</v>
      </c>
      <c r="F364" s="373" t="str">
        <f t="shared" si="151"/>
        <v>Click to view Script</v>
      </c>
      <c r="G364" s="1019" t="str" cm="1">
        <f t="array" aca="1" ref="G364" ca="1">IF(E364="","",CONCATENATE(INDIRECT("'"&amp;E364&amp;"'!$c$2"),IF(O364="",""," ("),O364,IF(O364="","",")")))</f>
        <v>Shipper - Switch Request Secured Active - Gas (Gaining) (OFAF, 1 Day(s))</v>
      </c>
      <c r="H364" s="585" t="s">
        <v>279</v>
      </c>
      <c r="I364" s="13">
        <v>1</v>
      </c>
      <c r="J364" s="13" t="s">
        <v>61</v>
      </c>
      <c r="K364" s="971"/>
      <c r="L364" s="13"/>
      <c r="M364" s="988" t="str">
        <f>IF(P364="","",IF(P364=P363,E363,"NA"))</f>
        <v>ET-008-GAIN</v>
      </c>
      <c r="N364" s="469"/>
      <c r="O364" s="313" t="str">
        <f t="shared" si="149"/>
        <v>OFAF, 1 Day(s)</v>
      </c>
      <c r="P364" s="461" t="str">
        <f t="shared" si="153"/>
        <v>ET-GS004-SSRS-G2</v>
      </c>
      <c r="Q364" s="9" t="str">
        <f t="shared" si="154"/>
        <v>ET-GS004-SSRS-G2ET-506-GAIN</v>
      </c>
    </row>
    <row r="365" spans="1:17" ht="12.1" x14ac:dyDescent="0.3">
      <c r="A365" s="324" t="s">
        <v>1144</v>
      </c>
      <c r="B365" s="841" t="s">
        <v>898</v>
      </c>
      <c r="C365" s="279" t="s">
        <v>1145</v>
      </c>
      <c r="D365" s="10" t="str">
        <f t="shared" si="128"/>
        <v>ET-GS004-503-L1</v>
      </c>
      <c r="E365" s="11" t="s">
        <v>1146</v>
      </c>
      <c r="F365" s="373" t="str">
        <f t="shared" si="151"/>
        <v>Click to view Script</v>
      </c>
      <c r="G365" s="1019" t="str" cm="1">
        <f t="array" aca="1" ref="G365" ca="1">IF(E365="","",CONCATENATE(INDIRECT("'"&amp;E365&amp;"'!$c$2"),IF(O365="",""," ("),O365,IF(O365="","",")")))</f>
        <v>Shipper - Switch Request Confirmed in CSS - Gas (Losing) (1 Day(s))</v>
      </c>
      <c r="H365" s="583" t="s">
        <v>279</v>
      </c>
      <c r="I365" s="309">
        <v>1</v>
      </c>
      <c r="J365" s="335"/>
      <c r="K365" s="970"/>
      <c r="M365" s="988" t="str">
        <f t="shared" si="152"/>
        <v>NA</v>
      </c>
      <c r="N365" s="472"/>
      <c r="O365" s="313" t="str">
        <f t="shared" si="149"/>
        <v>1 Day(s)</v>
      </c>
      <c r="P365" s="461" t="str">
        <f t="shared" si="153"/>
        <v>ET-GS004-SSRS-L1</v>
      </c>
      <c r="Q365" s="9" t="str">
        <f t="shared" si="154"/>
        <v>ET-GS004-SSRS-L1ET-503-LOSE</v>
      </c>
    </row>
    <row r="366" spans="1:17" ht="12.1" x14ac:dyDescent="0.3">
      <c r="A366" s="324" t="s">
        <v>1144</v>
      </c>
      <c r="B366" s="463" t="s">
        <v>898</v>
      </c>
      <c r="C366" s="279" t="s">
        <v>1145</v>
      </c>
      <c r="D366" s="10" t="str">
        <f t="shared" si="128"/>
        <v>ET-GS004-008-L1</v>
      </c>
      <c r="E366" s="826" t="s">
        <v>988</v>
      </c>
      <c r="F366" s="373" t="str">
        <f t="shared" si="151"/>
        <v>Click to view Script</v>
      </c>
      <c r="G366" s="1019" t="str" cm="1">
        <f t="array" aca="1" ref="G366" ca="1">IF(E366="","",CONCATENATE(INDIRECT("'"&amp;E366&amp;"'!$c$2"),IF(O366="",""," ("),O366,IF(O366="","",")")))</f>
        <v>GRDA process on receipt of Confirmed Synchronisation (Losing) (1 Day(s))</v>
      </c>
      <c r="H366" s="585" t="s">
        <v>279</v>
      </c>
      <c r="I366" s="13">
        <v>1</v>
      </c>
      <c r="J366" s="13"/>
      <c r="K366" s="971"/>
      <c r="L366" s="13"/>
      <c r="M366" s="988" t="str">
        <f>IF(P366="","",IF(P366=P365,E365,"NA"))</f>
        <v>ET-503-LOSE</v>
      </c>
      <c r="N366" s="469"/>
      <c r="O366" s="313" t="str">
        <f t="shared" si="149"/>
        <v>1 Day(s)</v>
      </c>
      <c r="P366" s="461" t="str">
        <f t="shared" si="153"/>
        <v>ET-GS004-SSRS-L1</v>
      </c>
      <c r="Q366" s="9" t="str">
        <f t="shared" si="154"/>
        <v>ET-GS004-SSRS-L1ET-008-LOSE</v>
      </c>
    </row>
    <row r="367" spans="1:17" ht="23.2" customHeight="1" x14ac:dyDescent="0.3">
      <c r="A367" s="324" t="s">
        <v>1144</v>
      </c>
      <c r="B367" s="463" t="s">
        <v>898</v>
      </c>
      <c r="C367" s="279" t="s">
        <v>1145</v>
      </c>
      <c r="D367" s="10" t="str">
        <f t="shared" si="128"/>
        <v>ET-GS004-506-L1</v>
      </c>
      <c r="E367" s="11" t="s">
        <v>1147</v>
      </c>
      <c r="F367" s="373" t="str">
        <f t="shared" si="151"/>
        <v>Click to view Script</v>
      </c>
      <c r="G367" s="1019" t="str" cm="1">
        <f t="array" aca="1" ref="G367" ca="1">IF(E367="","",CONCATENATE(INDIRECT("'"&amp;E367&amp;"'!$c$2"),IF(O367="",""," ("),O367,IF(O367="","",")")))</f>
        <v>Shipper - Switch Request Secured Active - Gas (Losing) (1 Day(s))</v>
      </c>
      <c r="H367" s="585" t="s">
        <v>279</v>
      </c>
      <c r="I367" s="13">
        <v>1</v>
      </c>
      <c r="J367" s="13"/>
      <c r="K367" s="971"/>
      <c r="L367" s="13"/>
      <c r="M367" s="988" t="str">
        <f>IF(P367="","",IF(P367=P366,E366,"NA"))</f>
        <v>ET-008-LOSE</v>
      </c>
      <c r="N367" s="469"/>
      <c r="O367" s="313" t="str">
        <f t="shared" si="149"/>
        <v>1 Day(s)</v>
      </c>
      <c r="P367" s="461" t="str">
        <f t="shared" si="153"/>
        <v>ET-GS004-SSRS-L1</v>
      </c>
      <c r="Q367" s="9" t="str">
        <f t="shared" si="154"/>
        <v>ET-GS004-SSRS-L1ET-506-LOSE</v>
      </c>
    </row>
    <row r="368" spans="1:17" ht="12.1" x14ac:dyDescent="0.3">
      <c r="A368" s="324" t="s">
        <v>1144</v>
      </c>
      <c r="B368" s="463" t="s">
        <v>898</v>
      </c>
      <c r="C368" s="279" t="s">
        <v>1148</v>
      </c>
      <c r="D368" s="10" t="str">
        <f t="shared" si="128"/>
        <v>ET-GS004-503-L2</v>
      </c>
      <c r="E368" s="11" t="s">
        <v>1146</v>
      </c>
      <c r="F368" s="373" t="str">
        <f t="shared" si="151"/>
        <v>Click to view Script</v>
      </c>
      <c r="G368" s="1019" t="str" cm="1">
        <f t="array" aca="1" ref="G368" ca="1">IF(E368="","",CONCATENATE(INDIRECT("'"&amp;E368&amp;"'!$c$2"),IF(O368="",""," ("),O368,IF(O368="","",")")))</f>
        <v>Shipper - Switch Request Confirmed in CSS - Gas (Losing) (OFAF, 1 Day(s))</v>
      </c>
      <c r="H368" s="583" t="s">
        <v>279</v>
      </c>
      <c r="I368" s="309">
        <v>1</v>
      </c>
      <c r="J368" s="335" t="s">
        <v>61</v>
      </c>
      <c r="K368" s="970"/>
      <c r="M368" s="988" t="str">
        <f>IF(P368="","",IF(P368=P367,E367,"NA"))</f>
        <v>NA</v>
      </c>
      <c r="N368" s="472"/>
      <c r="O368" s="313" t="str">
        <f t="shared" si="149"/>
        <v>OFAF, 1 Day(s)</v>
      </c>
      <c r="P368" s="461" t="str">
        <f t="shared" si="153"/>
        <v>ET-GS004-SSRS-L2</v>
      </c>
      <c r="Q368" s="9" t="str">
        <f t="shared" si="154"/>
        <v>ET-GS004-SSRS-L2ET-503-LOSE</v>
      </c>
    </row>
    <row r="369" spans="1:17" ht="12.1" x14ac:dyDescent="0.3">
      <c r="A369" s="324" t="s">
        <v>1144</v>
      </c>
      <c r="B369" s="463" t="s">
        <v>898</v>
      </c>
      <c r="C369" s="279" t="s">
        <v>1148</v>
      </c>
      <c r="D369" s="10" t="str">
        <f t="shared" si="128"/>
        <v>ET-GS004-008-L2</v>
      </c>
      <c r="E369" s="826" t="s">
        <v>988</v>
      </c>
      <c r="F369" s="373" t="str">
        <f t="shared" si="151"/>
        <v>Click to view Script</v>
      </c>
      <c r="G369" s="1019" t="str" cm="1">
        <f t="array" aca="1" ref="G369" ca="1">IF(E369="","",CONCATENATE(INDIRECT("'"&amp;E369&amp;"'!$c$2"),IF(O369="",""," ("),O369,IF(O369="","",")")))</f>
        <v>GRDA process on receipt of Confirmed Synchronisation (Losing) (OFAF, 1 Day(s))</v>
      </c>
      <c r="H369" s="585" t="s">
        <v>279</v>
      </c>
      <c r="I369" s="13">
        <v>1</v>
      </c>
      <c r="J369" s="13" t="s">
        <v>61</v>
      </c>
      <c r="K369" s="971"/>
      <c r="L369" s="13"/>
      <c r="M369" s="988" t="str">
        <f>IF(P369="","",IF(P369=P368,E368,"NA"))</f>
        <v>ET-503-LOSE</v>
      </c>
      <c r="N369" s="469"/>
      <c r="O369" s="313" t="str">
        <f t="shared" si="149"/>
        <v>OFAF, 1 Day(s)</v>
      </c>
      <c r="P369" s="461" t="str">
        <f t="shared" si="153"/>
        <v>ET-GS004-SSRS-L2</v>
      </c>
      <c r="Q369" s="9" t="str">
        <f t="shared" si="154"/>
        <v>ET-GS004-SSRS-L2ET-008-LOSE</v>
      </c>
    </row>
    <row r="370" spans="1:17" ht="23.2" customHeight="1" thickBot="1" x14ac:dyDescent="0.35">
      <c r="A370" s="324" t="s">
        <v>1144</v>
      </c>
      <c r="B370" s="463" t="s">
        <v>898</v>
      </c>
      <c r="C370" s="279" t="s">
        <v>1148</v>
      </c>
      <c r="D370" s="10" t="str">
        <f t="shared" si="128"/>
        <v>ET-GS004-506-L2</v>
      </c>
      <c r="E370" s="11" t="s">
        <v>1147</v>
      </c>
      <c r="F370" s="373" t="str">
        <f t="shared" si="151"/>
        <v>Click to view Script</v>
      </c>
      <c r="G370" s="1019" t="str" cm="1">
        <f t="array" aca="1" ref="G370" ca="1">IF(E370="","",CONCATENATE(INDIRECT("'"&amp;E370&amp;"'!$c$2"),IF(O370="",""," ("),O370,IF(O370="","",")")))</f>
        <v>Shipper - Switch Request Secured Active - Gas (Losing) (OFAF, 1 Day(s))</v>
      </c>
      <c r="H370" s="585" t="s">
        <v>279</v>
      </c>
      <c r="I370" s="13">
        <v>1</v>
      </c>
      <c r="J370" s="13" t="s">
        <v>61</v>
      </c>
      <c r="K370" s="971"/>
      <c r="L370" s="13"/>
      <c r="M370" s="988" t="str">
        <f>IF(P370="","",IF(P370=P369,E369,"NA"))</f>
        <v>ET-008-LOSE</v>
      </c>
      <c r="N370" s="469"/>
      <c r="O370" s="313" t="str">
        <f t="shared" si="149"/>
        <v>OFAF, 1 Day(s)</v>
      </c>
      <c r="P370" s="461" t="str">
        <f t="shared" si="153"/>
        <v>ET-GS004-SSRS-L2</v>
      </c>
      <c r="Q370" s="9" t="str">
        <f t="shared" si="154"/>
        <v>ET-GS004-SSRS-L2ET-506-LOSE</v>
      </c>
    </row>
    <row r="371" spans="1:17" s="865" customFormat="1" ht="7.5" customHeight="1" thickBot="1" x14ac:dyDescent="0.35">
      <c r="A371" s="866"/>
      <c r="B371" s="866"/>
      <c r="C371" s="993"/>
      <c r="D371" s="993" t="str">
        <f t="shared" si="128"/>
        <v/>
      </c>
      <c r="E371" s="993"/>
      <c r="F371" s="993" t="str">
        <f t="shared" si="151"/>
        <v/>
      </c>
      <c r="G371" s="1020" t="str" cm="1">
        <f t="array" aca="1" ref="G371" ca="1">IF(E371="","",CONCATENATE(INDIRECT("'"&amp;E371&amp;"'!$B$2"),IF(O371="",""," ("),O371,IF(O371="","",")")))</f>
        <v/>
      </c>
      <c r="H371" s="866"/>
      <c r="I371" s="866"/>
      <c r="J371" s="866"/>
      <c r="K371" s="967"/>
      <c r="L371" s="993"/>
      <c r="M371" s="989" t="str">
        <f>IF(P371="","",IF(P371=#REF!,#REF!,"NA"))</f>
        <v/>
      </c>
      <c r="N371" s="867"/>
      <c r="O371" s="993"/>
      <c r="P371" s="868" t="str">
        <f t="shared" si="120"/>
        <v/>
      </c>
      <c r="Q371" s="865" t="str">
        <f t="shared" si="154"/>
        <v/>
      </c>
    </row>
    <row r="372" spans="1:17" ht="12.1" x14ac:dyDescent="0.3">
      <c r="A372" s="872" t="s">
        <v>40</v>
      </c>
      <c r="B372" s="462" t="s">
        <v>901</v>
      </c>
      <c r="C372" s="15" t="s">
        <v>1149</v>
      </c>
      <c r="D372" s="10" t="str">
        <f t="shared" si="128"/>
        <v>ET-GS005-507-01</v>
      </c>
      <c r="E372" s="14" t="s">
        <v>902</v>
      </c>
      <c r="F372" s="373" t="str">
        <f t="shared" ref="F372:F378" si="155">IF(D372="","",HYPERLINK("#'"&amp;E372&amp;"'!A1","Click to view Script"))</f>
        <v>Click to view Script</v>
      </c>
      <c r="G372" s="1019" t="str" cm="1">
        <f t="array" aca="1" ref="G372" ca="1">IF(E372="","",CONCATENATE(INDIRECT("'"&amp;E372&amp;"'!$c$2"),IF(O372="",""," ("),O372,IF(O372="","",")")))</f>
        <v>New RMP details received and stored in CSS  - Gas</v>
      </c>
      <c r="H372" s="589" t="s">
        <v>279</v>
      </c>
      <c r="I372" s="565"/>
      <c r="J372" s="309"/>
      <c r="K372" s="969"/>
      <c r="L372" s="13"/>
      <c r="M372" s="988" t="str">
        <f t="shared" ref="M372:M377" si="156">IF(P372="","",IF(P372=P371,E371,"NA"))</f>
        <v>NA</v>
      </c>
      <c r="N372" s="472"/>
      <c r="O372" s="313" t="str">
        <f t="shared" si="149"/>
        <v/>
      </c>
      <c r="P372" s="461" t="str">
        <f t="shared" ref="P372:P377" si="157">IF(C372="","",C372)</f>
        <v>ET-GS005-IRS-01</v>
      </c>
      <c r="Q372" s="9" t="str">
        <f t="shared" si="154"/>
        <v>ET-GS005-IRS-01ET-507</v>
      </c>
    </row>
    <row r="373" spans="1:17" ht="12.1" x14ac:dyDescent="0.3">
      <c r="A373" s="1111" t="s">
        <v>40</v>
      </c>
      <c r="B373" s="462" t="s">
        <v>901</v>
      </c>
      <c r="C373" s="15" t="s">
        <v>1149</v>
      </c>
      <c r="D373" s="10" t="str">
        <f t="shared" si="128"/>
        <v>ET-GS005-508-01</v>
      </c>
      <c r="E373" s="11" t="s">
        <v>903</v>
      </c>
      <c r="F373" s="373" t="str">
        <f t="shared" si="155"/>
        <v>Click to view Script</v>
      </c>
      <c r="G373" s="1019" t="str" cm="1">
        <f t="array" aca="1" ref="G373" ca="1">IF(E373="","",CONCATENATE(INDIRECT("'"&amp;E373&amp;"'!$c$2"),IF(O373="",""," ("),O373,IF(O373="","",")")))</f>
        <v>Initial Gas Registration from Energy Supplier - Pending</v>
      </c>
      <c r="H373" s="590" t="s">
        <v>279</v>
      </c>
      <c r="I373" s="492"/>
      <c r="J373" s="13"/>
      <c r="K373" s="971"/>
      <c r="L373" s="13"/>
      <c r="M373" s="988" t="str">
        <f t="shared" si="156"/>
        <v>ET-507</v>
      </c>
      <c r="N373" s="469"/>
      <c r="O373" s="313" t="str">
        <f t="shared" si="149"/>
        <v/>
      </c>
      <c r="P373" s="461" t="str">
        <f t="shared" si="157"/>
        <v>ET-GS005-IRS-01</v>
      </c>
      <c r="Q373" s="9" t="str">
        <f t="shared" si="154"/>
        <v>ET-GS005-IRS-01ET-508</v>
      </c>
    </row>
    <row r="374" spans="1:17" ht="12.1" x14ac:dyDescent="0.3">
      <c r="A374" s="872" t="s">
        <v>40</v>
      </c>
      <c r="B374" s="842" t="s">
        <v>901</v>
      </c>
      <c r="C374" s="15" t="s">
        <v>1149</v>
      </c>
      <c r="D374" s="10" t="str">
        <f t="shared" si="128"/>
        <v>ET-GS005-030-01</v>
      </c>
      <c r="E374" s="826" t="s">
        <v>846</v>
      </c>
      <c r="F374" s="373" t="str">
        <f t="shared" si="155"/>
        <v>Click to view Script</v>
      </c>
      <c r="G374" s="1019" t="str" cm="1">
        <f t="array" aca="1" ref="G374" ca="1">IF(E374="","",CONCATENATE(INDIRECT("'"&amp;E374&amp;"'!$c$2"),IF(O374="",""," ("),O374,IF(O374="","",")")))</f>
        <v>Post Initial Registration status Pending - Gas</v>
      </c>
      <c r="H374" s="590" t="s">
        <v>279</v>
      </c>
      <c r="I374" s="492"/>
      <c r="J374" s="13"/>
      <c r="K374" s="971"/>
      <c r="L374" s="13"/>
      <c r="M374" s="988" t="str">
        <f t="shared" si="156"/>
        <v>ET-508</v>
      </c>
      <c r="N374" s="469"/>
      <c r="O374" s="313" t="str">
        <f t="shared" si="149"/>
        <v/>
      </c>
      <c r="P374" s="461" t="str">
        <f t="shared" si="157"/>
        <v>ET-GS005-IRS-01</v>
      </c>
      <c r="Q374" s="9" t="str">
        <f t="shared" si="154"/>
        <v>ET-GS005-IRS-01ET-030</v>
      </c>
    </row>
    <row r="375" spans="1:17" ht="12.1" x14ac:dyDescent="0.3">
      <c r="A375" s="872" t="s">
        <v>40</v>
      </c>
      <c r="B375" s="462" t="s">
        <v>901</v>
      </c>
      <c r="C375" s="15" t="s">
        <v>1149</v>
      </c>
      <c r="D375" s="10" t="str">
        <f t="shared" si="128"/>
        <v>ET-GS005-509-01</v>
      </c>
      <c r="E375" s="11" t="s">
        <v>904</v>
      </c>
      <c r="F375" s="373" t="str">
        <f t="shared" si="155"/>
        <v>Click to view Script</v>
      </c>
      <c r="G375" s="1019" t="str" cm="1">
        <f t="array" aca="1" ref="G375" ca="1">IF(E375="","",CONCATENATE(INDIRECT("'"&amp;E375&amp;"'!$c$2"),IF(O375="",""," ("),O375,IF(O375="","",")")))</f>
        <v>Execute Initial Registration - Gas - Secured Active</v>
      </c>
      <c r="H375" s="590" t="s">
        <v>279</v>
      </c>
      <c r="I375" s="492"/>
      <c r="J375" s="13"/>
      <c r="K375" s="971"/>
      <c r="L375" s="13"/>
      <c r="M375" s="988" t="str">
        <f t="shared" si="156"/>
        <v>ET-030</v>
      </c>
      <c r="N375" s="469"/>
      <c r="O375" s="313" t="str">
        <f t="shared" si="149"/>
        <v/>
      </c>
      <c r="P375" s="461" t="str">
        <f t="shared" si="157"/>
        <v>ET-GS005-IRS-01</v>
      </c>
      <c r="Q375" s="9" t="str">
        <f t="shared" si="154"/>
        <v>ET-GS005-IRS-01ET-509</v>
      </c>
    </row>
    <row r="376" spans="1:17" ht="12.1" x14ac:dyDescent="0.3">
      <c r="A376" s="872" t="s">
        <v>40</v>
      </c>
      <c r="B376" s="462" t="s">
        <v>901</v>
      </c>
      <c r="C376" s="15" t="s">
        <v>1149</v>
      </c>
      <c r="D376" s="10" t="str">
        <f t="shared" si="128"/>
        <v>ET-GS005-034-01</v>
      </c>
      <c r="E376" s="826" t="s">
        <v>848</v>
      </c>
      <c r="F376" s="373" t="str">
        <f t="shared" si="155"/>
        <v>Click to view Script</v>
      </c>
      <c r="G376" s="1019" t="str" cm="1">
        <f t="array" aca="1" ref="G376" ca="1">IF(E376="","",CONCATENATE(INDIRECT("'"&amp;E376&amp;"'!$c$2"),IF(O376="",""," ("),O376,IF(O376="","",")")))</f>
        <v>Post Execution of Initial Registration - Gas</v>
      </c>
      <c r="H376" s="590" t="s">
        <v>279</v>
      </c>
      <c r="I376" s="492"/>
      <c r="J376" s="13"/>
      <c r="K376" s="971"/>
      <c r="L376" s="13"/>
      <c r="M376" s="988" t="str">
        <f t="shared" si="156"/>
        <v>ET-509</v>
      </c>
      <c r="N376" s="469"/>
      <c r="O376" s="313" t="str">
        <f t="shared" si="149"/>
        <v/>
      </c>
      <c r="P376" s="461" t="str">
        <f t="shared" si="157"/>
        <v>ET-GS005-IRS-01</v>
      </c>
      <c r="Q376" s="9" t="str">
        <f t="shared" si="154"/>
        <v>ET-GS005-IRS-01ET-034</v>
      </c>
    </row>
    <row r="377" spans="1:17" ht="12.7" thickBot="1" x14ac:dyDescent="0.35">
      <c r="A377" s="872" t="s">
        <v>40</v>
      </c>
      <c r="B377" s="462" t="s">
        <v>901</v>
      </c>
      <c r="C377" s="15" t="s">
        <v>1149</v>
      </c>
      <c r="D377" s="10" t="str">
        <f t="shared" si="128"/>
        <v>ET-GS005-510-01</v>
      </c>
      <c r="E377" s="11" t="s">
        <v>905</v>
      </c>
      <c r="F377" s="373" t="str">
        <f t="shared" si="155"/>
        <v>Click to view Script</v>
      </c>
      <c r="G377" s="1019" t="str" cm="1">
        <f t="array" aca="1" ref="G377" ca="1">IF(E377="","",CONCATENATE(INDIRECT("'"&amp;E377&amp;"'!$c$2"),IF(O377="",""," ("),O377,IF(O377="","",")")))</f>
        <v>Update Registration Request (Change of Domestic Premises Ind) - Gas</v>
      </c>
      <c r="H377" s="590" t="s">
        <v>279</v>
      </c>
      <c r="I377" s="492"/>
      <c r="J377" s="13"/>
      <c r="K377" s="971"/>
      <c r="L377" s="13"/>
      <c r="M377" s="988" t="str">
        <f t="shared" si="156"/>
        <v>ET-034</v>
      </c>
      <c r="N377" s="469"/>
      <c r="O377" s="313" t="str">
        <f t="shared" si="149"/>
        <v/>
      </c>
      <c r="P377" s="421" t="str">
        <f t="shared" si="157"/>
        <v>ET-GS005-IRS-01</v>
      </c>
      <c r="Q377" s="9" t="str">
        <f t="shared" si="154"/>
        <v>ET-GS005-IRS-01ET-510</v>
      </c>
    </row>
    <row r="378" spans="1:17" s="865" customFormat="1" ht="7.5" customHeight="1" thickBot="1" x14ac:dyDescent="0.35">
      <c r="A378" s="866"/>
      <c r="B378" s="866"/>
      <c r="C378" s="993"/>
      <c r="D378" s="993" t="str">
        <f t="shared" ref="D378:D384" si="158">IF(B378="","",CONCATENATE(B378,MID(E378,3,4),RIGHT(C378,LEN(C378)-FIND("-",C378,11)+1)))</f>
        <v/>
      </c>
      <c r="E378" s="993"/>
      <c r="F378" s="993" t="str">
        <f t="shared" si="155"/>
        <v/>
      </c>
      <c r="G378" s="1020" t="str" cm="1">
        <f t="array" aca="1" ref="G378" ca="1">IF(E378="","",CONCATENATE(INDIRECT("'"&amp;E378&amp;"'!$B$2"),IF(O378="",""," ("),O378,IF(O378="","",")")))</f>
        <v/>
      </c>
      <c r="H378" s="866"/>
      <c r="I378" s="866"/>
      <c r="J378" s="866"/>
      <c r="K378" s="967"/>
      <c r="L378" s="993"/>
      <c r="M378" s="989" t="str">
        <f>IF(P378="","",IF(P378=#REF!,#REF!,"NA"))</f>
        <v/>
      </c>
      <c r="N378" s="867"/>
      <c r="O378" s="993"/>
      <c r="P378" s="868" t="str">
        <f t="shared" ref="P378:P381" si="159">IF(C378="","",C378)</f>
        <v/>
      </c>
      <c r="Q378" s="865" t="str">
        <f t="shared" ref="Q378:Q381" si="160">CONCATENATE(P378,E378)</f>
        <v/>
      </c>
    </row>
    <row r="379" spans="1:17" ht="12.1" x14ac:dyDescent="0.3">
      <c r="A379" s="491" t="s">
        <v>41</v>
      </c>
      <c r="B379" s="462" t="s">
        <v>906</v>
      </c>
      <c r="C379" s="15" t="s">
        <v>1150</v>
      </c>
      <c r="D379" s="10" t="str">
        <f t="shared" si="158"/>
        <v>ET-GS006-508-01</v>
      </c>
      <c r="E379" s="11" t="s">
        <v>903</v>
      </c>
      <c r="F379" s="373" t="str">
        <f t="shared" ref="F379:F381" si="161">IF(D379="","",HYPERLINK("#'"&amp;E379&amp;"'!A1","Click to view Script"))</f>
        <v>Click to view Script</v>
      </c>
      <c r="G379" s="1019" t="str" cm="1">
        <f t="array" aca="1" ref="G379" ca="1">IF(E379="","",CONCATENATE(INDIRECT("'"&amp;E379&amp;"'!$c$2"),IF(O379="",""," ("),O379,IF(O379="","",")")))</f>
        <v>Initial Gas Registration from Energy Supplier - Pending</v>
      </c>
      <c r="H379" s="583" t="s">
        <v>279</v>
      </c>
      <c r="I379" s="558"/>
      <c r="J379" s="558"/>
      <c r="K379" s="979"/>
      <c r="L379" s="492"/>
      <c r="M379" s="988" t="str">
        <f>IF(P379="","",IF(P379=P378,E378,"NA"))</f>
        <v>NA</v>
      </c>
      <c r="N379" s="472"/>
      <c r="O379" s="313" t="str">
        <f t="shared" si="149"/>
        <v/>
      </c>
      <c r="P379" s="461" t="str">
        <f>IF(C379="","",C379)</f>
        <v>ET-GS006-SIRS-01</v>
      </c>
      <c r="Q379" s="9" t="str">
        <f>CONCATENATE(P379,E379)</f>
        <v>ET-GS006-SIRS-01ET-508</v>
      </c>
    </row>
    <row r="380" spans="1:17" ht="12.7" thickBot="1" x14ac:dyDescent="0.35">
      <c r="A380" s="491" t="s">
        <v>41</v>
      </c>
      <c r="B380" s="851" t="s">
        <v>906</v>
      </c>
      <c r="C380" s="15" t="s">
        <v>1150</v>
      </c>
      <c r="D380" s="10" t="str">
        <f t="shared" si="158"/>
        <v>ET-GS006-511-01</v>
      </c>
      <c r="E380" s="11" t="s">
        <v>907</v>
      </c>
      <c r="F380" s="373" t="str">
        <f t="shared" si="161"/>
        <v>Click to view Script</v>
      </c>
      <c r="G380" s="1019" t="str" cm="1">
        <f t="array" aca="1" ref="G380" ca="1">IF(E380="","",CONCATENATE(INDIRECT("'"&amp;E380&amp;"'!$c$2"),IF(O380="",""," ("),O380,IF(O380="","",")")))</f>
        <v>Shipper - Withdrawal of Initial Registration - Gas</v>
      </c>
      <c r="H380" s="590" t="s">
        <v>279</v>
      </c>
      <c r="I380" s="492"/>
      <c r="J380" s="492"/>
      <c r="K380" s="976"/>
      <c r="L380" s="492"/>
      <c r="M380" s="988" t="str">
        <f>IF(P380="","",IF(P380=P379,E379,"NA"))</f>
        <v>ET-508</v>
      </c>
      <c r="N380" s="469"/>
      <c r="O380" s="313" t="str">
        <f t="shared" si="149"/>
        <v/>
      </c>
      <c r="P380" s="461" t="str">
        <f>IF(C380="","",C380)</f>
        <v>ET-GS006-SIRS-01</v>
      </c>
      <c r="Q380" s="9" t="str">
        <f>CONCATENATE(P380,E380)</f>
        <v>ET-GS006-SIRS-01ET-511</v>
      </c>
    </row>
    <row r="381" spans="1:17" s="865" customFormat="1" ht="7.5" customHeight="1" thickBot="1" x14ac:dyDescent="0.35">
      <c r="A381" s="866"/>
      <c r="B381" s="866"/>
      <c r="C381" s="993"/>
      <c r="D381" s="993" t="str">
        <f t="shared" si="158"/>
        <v/>
      </c>
      <c r="E381" s="993"/>
      <c r="F381" s="993" t="str">
        <f t="shared" si="161"/>
        <v/>
      </c>
      <c r="G381" s="1020" t="str" cm="1">
        <f t="array" aca="1" ref="G381" ca="1">IF(E381="","",CONCATENATE(INDIRECT("'"&amp;E381&amp;"'!$B$2"),IF(O381="",""," ("),O381,IF(O381="","",")")))</f>
        <v/>
      </c>
      <c r="H381" s="866"/>
      <c r="I381" s="866"/>
      <c r="J381" s="866"/>
      <c r="K381" s="967"/>
      <c r="L381" s="993"/>
      <c r="M381" s="989" t="str">
        <f>IF(P381="","",IF(P381=#REF!,#REF!,"NA"))</f>
        <v/>
      </c>
      <c r="N381" s="867"/>
      <c r="O381" s="993"/>
      <c r="P381" s="868" t="str">
        <f t="shared" si="159"/>
        <v/>
      </c>
      <c r="Q381" s="865" t="str">
        <f t="shared" si="160"/>
        <v/>
      </c>
    </row>
    <row r="382" spans="1:17" ht="12.1" x14ac:dyDescent="0.3">
      <c r="A382" s="324" t="s">
        <v>42</v>
      </c>
      <c r="B382" s="462" t="s">
        <v>908</v>
      </c>
      <c r="C382" s="15" t="s">
        <v>1151</v>
      </c>
      <c r="D382" s="10" t="str">
        <f t="shared" si="158"/>
        <v>ET-GS007-034-01</v>
      </c>
      <c r="E382" s="826" t="s">
        <v>848</v>
      </c>
      <c r="F382" s="287" t="str">
        <f t="shared" ref="F382:F386" si="162">IF(D382="","",HYPERLINK("#'"&amp;E382&amp;"'!A1","Click to view Script"))</f>
        <v>Click to view Script</v>
      </c>
      <c r="G382" s="1019" t="str" cm="1">
        <f t="array" aca="1" ref="G382" ca="1">IF(E382="","",CONCATENATE(INDIRECT("'"&amp;E382&amp;"'!$c$2"),IF(O382="",""," ("),O382,IF(O382="","",")")))</f>
        <v>Post Execution of Initial Registration - Gas</v>
      </c>
      <c r="H382" s="589" t="s">
        <v>279</v>
      </c>
      <c r="I382" s="558"/>
      <c r="J382" s="558"/>
      <c r="K382" s="979"/>
      <c r="L382" s="492"/>
      <c r="M382" s="988" t="str">
        <f>IF(P382="","",IF(P382=P381,E381,"NA"))</f>
        <v>NA</v>
      </c>
      <c r="N382" s="472"/>
      <c r="O382" s="313" t="str">
        <f t="shared" si="149"/>
        <v/>
      </c>
      <c r="P382" s="461" t="str">
        <f t="shared" ref="P382:P384" si="163">IF(C382="","",C382)</f>
        <v>ET-GS007-SDRS-01</v>
      </c>
      <c r="Q382" s="9" t="str">
        <f t="shared" ref="Q382:Q397" si="164">CONCATENATE(P382,E382)</f>
        <v>ET-GS007-SDRS-01ET-034</v>
      </c>
    </row>
    <row r="383" spans="1:17" ht="12.7" thickBot="1" x14ac:dyDescent="0.35">
      <c r="A383" s="324" t="s">
        <v>42</v>
      </c>
      <c r="B383" s="841" t="s">
        <v>908</v>
      </c>
      <c r="C383" s="15" t="s">
        <v>1151</v>
      </c>
      <c r="D383" s="10" t="str">
        <f t="shared" si="158"/>
        <v>ET-GS007-512-01</v>
      </c>
      <c r="E383" s="11" t="s">
        <v>909</v>
      </c>
      <c r="F383" s="373" t="str">
        <f t="shared" si="162"/>
        <v>Click to view Script</v>
      </c>
      <c r="G383" s="1019" t="str" cm="1">
        <f t="array" aca="1" ref="G383" ca="1">IF(E383="","",CONCATENATE(INDIRECT("'"&amp;E383&amp;"'!$c$2"),IF(O383="",""," ("),O383,IF(O383="","",")")))</f>
        <v>Shipper - Registration Deactivation - Gas</v>
      </c>
      <c r="H383" s="591" t="s">
        <v>279</v>
      </c>
      <c r="I383" s="559"/>
      <c r="J383" s="559"/>
      <c r="K383" s="981"/>
      <c r="L383" s="994"/>
      <c r="M383" s="988" t="str">
        <f>IF(P383="","",IF(P383=P382,E382,"NA"))</f>
        <v>ET-034</v>
      </c>
      <c r="N383" s="473"/>
      <c r="O383" s="313" t="str">
        <f t="shared" si="149"/>
        <v/>
      </c>
      <c r="P383" s="461" t="str">
        <f t="shared" si="163"/>
        <v>ET-GS007-SDRS-01</v>
      </c>
      <c r="Q383" s="9" t="str">
        <f t="shared" si="164"/>
        <v>ET-GS007-SDRS-01ET-512</v>
      </c>
    </row>
    <row r="384" spans="1:17" s="865" customFormat="1" ht="7.5" customHeight="1" thickBot="1" x14ac:dyDescent="0.35">
      <c r="A384" s="1057"/>
      <c r="B384" s="1057"/>
      <c r="C384" s="993"/>
      <c r="D384" s="993" t="str">
        <f t="shared" si="158"/>
        <v/>
      </c>
      <c r="E384" s="993"/>
      <c r="F384" s="993" t="str">
        <f t="shared" si="162"/>
        <v/>
      </c>
      <c r="G384" s="1020" t="str" cm="1">
        <f t="array" aca="1" ref="G384" ca="1">IF(E384="","",CONCATENATE(INDIRECT("'"&amp;E384&amp;"'!$B$2"),IF(O384="",""," ("),O384,IF(O384="","",")")))</f>
        <v/>
      </c>
      <c r="H384" s="866"/>
      <c r="I384" s="866"/>
      <c r="J384" s="866"/>
      <c r="K384" s="967"/>
      <c r="L384" s="993"/>
      <c r="M384" s="989" t="str">
        <f>IF(P384="","",IF(P384=#REF!,#REF!,"NA"))</f>
        <v/>
      </c>
      <c r="N384" s="867"/>
      <c r="O384" s="993"/>
      <c r="P384" s="868" t="str">
        <f t="shared" si="163"/>
        <v/>
      </c>
      <c r="Q384" s="865" t="str">
        <f t="shared" si="164"/>
        <v/>
      </c>
    </row>
    <row r="385" spans="1:20" ht="12.1" x14ac:dyDescent="0.3">
      <c r="A385" s="2" t="s">
        <v>1152</v>
      </c>
      <c r="B385" s="287" t="s">
        <v>911</v>
      </c>
      <c r="C385" s="10" t="s">
        <v>1153</v>
      </c>
      <c r="D385" s="10" t="str">
        <f>IF(B385="","",CONCATENATE(B385,MID(E385,3,4),RIGHT(C385,LEN(C385)-FIND("-",C385,11)+1)))</f>
        <v>ET-MAP001-513-G1</v>
      </c>
      <c r="E385" s="15" t="s">
        <v>1154</v>
      </c>
      <c r="F385" s="287" t="str">
        <f t="shared" si="162"/>
        <v>Click to view Script</v>
      </c>
      <c r="G385" s="1019" t="str" cm="1">
        <f t="array" aca="1" ref="G385" ca="1">IF(E385="","",CONCATENATE(INDIRECT("'"&amp;E385&amp;"'!$c$2"),IF(O385="",""," ("),O385,IF(O385="","",")")))</f>
        <v>MAP - Switch Request Secured Active - GAS (Gaining)</v>
      </c>
      <c r="H385" s="590" t="s">
        <v>279</v>
      </c>
      <c r="I385" s="15"/>
      <c r="J385" s="15"/>
      <c r="K385" s="15"/>
      <c r="M385" s="988" t="str">
        <f>IF(P385="","",IF(P385=P384,E384,"NA"))</f>
        <v>NA</v>
      </c>
      <c r="N385" s="15"/>
      <c r="O385" s="10"/>
      <c r="P385" s="461" t="str">
        <f>IF(C385="","",C385)</f>
        <v>ET-MAP001-SSRS-G1</v>
      </c>
      <c r="Q385" s="9" t="str">
        <f>CONCATENATE(P385,E385)</f>
        <v>ET-MAP001-SSRS-G1ET-513-GAIN</v>
      </c>
      <c r="R385" s="10"/>
      <c r="S385" s="19"/>
      <c r="T385" s="19"/>
    </row>
    <row r="386" spans="1:20" ht="12.1" x14ac:dyDescent="0.3">
      <c r="A386" s="2" t="s">
        <v>1155</v>
      </c>
      <c r="B386" s="1116" t="s">
        <v>911</v>
      </c>
      <c r="C386" s="10" t="s">
        <v>1156</v>
      </c>
      <c r="D386" s="10" t="str">
        <f>IF(B386="","",CONCATENATE(B386,MID(E386,3,4),RIGHT(C386,LEN(C386)-FIND("-",C386,11)+1)))</f>
        <v>ET-MAP001-514-L1</v>
      </c>
      <c r="E386" s="15" t="s">
        <v>1157</v>
      </c>
      <c r="F386" s="373" t="str">
        <f t="shared" si="162"/>
        <v>Click to view Script</v>
      </c>
      <c r="G386" s="1019" t="str" cm="1">
        <f t="array" aca="1" ref="G386" ca="1">IF(E386="","",CONCATENATE(INDIRECT("'"&amp;E386&amp;"'!$c$2"),IF(O386="",""," ("),O386,IF(O386="","",")")))</f>
        <v>MAP - Switch Request Secured Active - GAS (Losing)</v>
      </c>
      <c r="H386" s="590" t="s">
        <v>279</v>
      </c>
      <c r="I386" s="15"/>
      <c r="J386" s="15"/>
      <c r="K386" s="15"/>
      <c r="M386" s="988" t="str">
        <f>IF(P386="","",IF(P386=P385,E385,"NA"))</f>
        <v>NA</v>
      </c>
      <c r="N386" s="15"/>
      <c r="O386" s="10"/>
      <c r="P386" s="461" t="str">
        <f>IF(C386="","",C386)</f>
        <v>ET-MAP001-SSRS-L1</v>
      </c>
      <c r="Q386" s="9" t="str">
        <f>CONCATENATE(P386,E386)</f>
        <v>ET-MAP001-SSRS-L1ET-514-LOSE</v>
      </c>
      <c r="R386" s="10"/>
      <c r="S386" s="19"/>
      <c r="T386" s="19"/>
    </row>
    <row r="387" spans="1:20" ht="13" customHeight="1" x14ac:dyDescent="0.3">
      <c r="A387" s="2" t="s">
        <v>1152</v>
      </c>
      <c r="B387" s="1058" t="s">
        <v>914</v>
      </c>
      <c r="C387" s="10" t="s">
        <v>1158</v>
      </c>
      <c r="D387" s="10" t="str">
        <f>IF(B387="","",CONCATENATE(B387,MID(E387,3,4),RIGHT(C387,LEN(C387)-FIND("-",C387,11)+1)))</f>
        <v>ET-MAP002-515-G1</v>
      </c>
      <c r="E387" s="15" t="s">
        <v>1159</v>
      </c>
      <c r="F387" s="287" t="str">
        <f>IF(D387="","",HYPERLINK("#'"&amp;E387&amp;"'!A1","Click to view Script"))</f>
        <v>Click to view Script</v>
      </c>
      <c r="G387" s="1019" t="str" cm="1">
        <f t="array" aca="1" ref="G387" ca="1">IF(E387="","",CONCATENATE(INDIRECT("'"&amp;E387&amp;"'!$C$2"),IF(O387="",""," ("),O387,IF(O387="","",")")))</f>
        <v>MAP - Switch Request Secured Active - Electricity (Gaining)</v>
      </c>
      <c r="H387" s="1045" t="s">
        <v>280</v>
      </c>
      <c r="I387" s="15"/>
      <c r="J387" s="15"/>
      <c r="K387" s="15"/>
      <c r="M387" s="988" t="str">
        <f>IF(P387="","",IF(P387=P386,E386,"NA"))</f>
        <v>NA</v>
      </c>
      <c r="N387" s="15"/>
      <c r="O387" s="10"/>
      <c r="P387" s="421" t="str">
        <f>IF(C387="","",C387)</f>
        <v>ET-MAP002-SSRS-G1</v>
      </c>
      <c r="Q387" s="9" t="str">
        <f>CONCATENATE(P387,E387)</f>
        <v>ET-MAP002-SSRS-G1ET-515-GAIN</v>
      </c>
      <c r="R387" s="10"/>
      <c r="S387" s="19"/>
      <c r="T387" s="19"/>
    </row>
    <row r="388" spans="1:20" ht="12.1" x14ac:dyDescent="0.3">
      <c r="A388" s="2" t="s">
        <v>1155</v>
      </c>
      <c r="B388" s="1117" t="s">
        <v>914</v>
      </c>
      <c r="C388" s="10" t="s">
        <v>1160</v>
      </c>
      <c r="D388" s="10" t="str">
        <f>IF(B388="","",CONCATENATE(B388,MID(E388,3,4),RIGHT(C388,LEN(C388)-FIND("-",C388,11)+1)))</f>
        <v>ET-MAP002-516-L1</v>
      </c>
      <c r="E388" s="15" t="s">
        <v>1161</v>
      </c>
      <c r="F388" s="373" t="str">
        <f>IF(D388="","",HYPERLINK("#'"&amp;E388&amp;"'!A1","Click to view Script"))</f>
        <v>Click to view Script</v>
      </c>
      <c r="G388" s="1019" t="str" cm="1">
        <f t="array" aca="1" ref="G388" ca="1">IF(E388="","",CONCATENATE(INDIRECT("'"&amp;E388&amp;"'!$c$2"),IF(O388="",""," ("),O388,IF(O388="","",")")))</f>
        <v xml:space="preserve">MAP - Switch Request Secured Active - Electricity (Losing) </v>
      </c>
      <c r="H388" s="1045" t="s">
        <v>280</v>
      </c>
      <c r="I388" s="15"/>
      <c r="J388" s="15"/>
      <c r="K388" s="15"/>
      <c r="M388" s="988" t="str">
        <f>IF(P388="","",IF(P388=P387,E387,"NA"))</f>
        <v>NA</v>
      </c>
      <c r="N388" s="15"/>
      <c r="O388" s="10"/>
      <c r="P388" s="421" t="str">
        <f>IF(C388="","",C388)</f>
        <v>ET-MAP002-SSRS-L1</v>
      </c>
      <c r="Q388" s="9" t="str">
        <f>CONCATENATE(P388,E388)</f>
        <v>ET-MAP002-SSRS-L1ET-516-LOSE</v>
      </c>
      <c r="R388" s="10"/>
      <c r="S388" s="19"/>
      <c r="T388" s="19"/>
    </row>
    <row r="389" spans="1:20" ht="12.7" thickBot="1" x14ac:dyDescent="0.35">
      <c r="A389" s="1046"/>
      <c r="B389" s="1046"/>
      <c r="C389" s="1065"/>
      <c r="D389" s="993" t="e">
        <f>IF(#REF!="","",CONCATENATE(#REF!,MID(E389,5,4),RIGHT(B389,LEN(B389)-FIND("-",B389,11)+1)))</f>
        <v>#REF!</v>
      </c>
      <c r="E389" s="1051"/>
      <c r="F389" s="1051" t="e">
        <f>IF(D389="","",HYPERLINK("#'"&amp;E389&amp;"'!A1","Click to view Script"))</f>
        <v>#REF!</v>
      </c>
      <c r="G389" s="1053" t="str" cm="1">
        <f t="array" aca="1" ref="G389" ca="1">IF(E389="","",CONCATENATE(INDIRECT("'"&amp;E389&amp;"'!$B$2"),IF(O389="",""," ("),O389,IF(O389="","",")")))</f>
        <v/>
      </c>
      <c r="H389" s="1051"/>
      <c r="I389" s="1051"/>
      <c r="J389" s="1051"/>
      <c r="K389" s="1052"/>
      <c r="L389" s="1051"/>
      <c r="M389" s="1054" t="str">
        <f>IF(P389="","",IF(P389=#REF!,#REF!,"NA"))</f>
        <v/>
      </c>
      <c r="N389" s="1055"/>
      <c r="O389" s="1063"/>
      <c r="P389" s="1064" t="str">
        <f>IF(B389="","",B389)</f>
        <v/>
      </c>
      <c r="Q389" s="865" t="str">
        <f t="shared" si="164"/>
        <v/>
      </c>
      <c r="R389" s="865"/>
      <c r="S389" s="1047" t="str" cm="1">
        <f t="array" aca="1" ref="S389" ca="1">IF(E389="","",IF(INDIRECT("'"&amp;E389&amp;"'!$G$10")="","",_xlfn.TEXTJOIN(" ",TRUE,_xlfn.FILTERXML("&lt;t&gt;&lt;s&gt;"&amp;SUBSTITUTE(INDIRECT("'"&amp;E389&amp;"'!$G$10")," ","&lt;/s&gt;&lt;s&gt;")&amp;"&lt;/s&gt;&lt;/t&gt;","//s[not(preceding::*=.)]"))))</f>
        <v/>
      </c>
      <c r="T389" s="1047"/>
    </row>
    <row r="390" spans="1:20" ht="13.85" thickBot="1" x14ac:dyDescent="0.35">
      <c r="A390" s="1094" t="s">
        <v>917</v>
      </c>
      <c r="B390" s="1074" t="s">
        <v>918</v>
      </c>
      <c r="C390" s="1104" t="s">
        <v>1162</v>
      </c>
      <c r="D390" s="10" t="str">
        <f>IF(B390="","",CONCATENATE(B390,MID(E390,3,4),RIGHT(C390,LEN(C390)-FIND("-",C390,11)+1)))</f>
        <v>ET-MEM001-517-01</v>
      </c>
      <c r="E390" s="285" t="s">
        <v>919</v>
      </c>
      <c r="F390" s="287" t="str">
        <f t="shared" ref="F390:F391" si="165">IF(D390="","",HYPERLINK("#'"&amp;E390&amp;"'!A1","Click to view Script"))</f>
        <v>Click to view Script</v>
      </c>
      <c r="G390" s="1019" t="str" cm="1">
        <f t="array" aca="1" ref="G390" ca="1">IF(E390="","",CONCATENATE(INDIRECT("'"&amp;E390&amp;"'!$c$2"),IF(O390="",""," ("),O390,IF(O390="","",")")))</f>
        <v>MEM - Switch Request Confirmed in CSS - Gas</v>
      </c>
      <c r="H390" s="1045" t="s">
        <v>280</v>
      </c>
      <c r="I390" s="15"/>
      <c r="J390" s="15"/>
      <c r="K390" s="15"/>
      <c r="M390" s="1113"/>
      <c r="N390" s="15"/>
      <c r="O390" s="10"/>
      <c r="P390" s="461" t="str">
        <f>IF(C390="","",C390)</f>
        <v>ET-MEM001-SSRS-01</v>
      </c>
      <c r="Q390" s="9" t="str">
        <f t="shared" si="164"/>
        <v>ET-MEM001-SSRS-01ET-517</v>
      </c>
      <c r="R390" s="10"/>
      <c r="S390" s="19"/>
      <c r="T390" s="19"/>
    </row>
    <row r="391" spans="1:20" x14ac:dyDescent="0.3">
      <c r="A391" s="1088" t="s">
        <v>920</v>
      </c>
      <c r="B391" s="1074" t="s">
        <v>921</v>
      </c>
      <c r="C391" s="1104" t="s">
        <v>1163</v>
      </c>
      <c r="D391" s="10" t="str">
        <f>IF(B391="","",CONCATENATE(B391,MID(E391,3,4),RIGHT(C391,LEN(C391)-FIND("-",C391,11)+1)))</f>
        <v>ET-MEM002-518-01</v>
      </c>
      <c r="E391" s="285" t="s">
        <v>922</v>
      </c>
      <c r="F391" s="373" t="str">
        <f t="shared" si="165"/>
        <v>Click to view Script</v>
      </c>
      <c r="G391" s="1019" t="str" cm="1">
        <f t="array" aca="1" ref="G391" ca="1">IF(E391="","",CONCATENATE(INDIRECT("'"&amp;E391&amp;"'!$c$2"),IF(O391="",""," ("),O391,IF(O391="","",")")))</f>
        <v>MEM - Switch Request Secured Active - Gas</v>
      </c>
      <c r="H391" s="590" t="s">
        <v>279</v>
      </c>
      <c r="I391" s="15"/>
      <c r="J391" s="15"/>
      <c r="K391" s="15"/>
      <c r="M391" s="1113"/>
      <c r="N391" s="15"/>
      <c r="O391" s="10"/>
      <c r="P391" s="461" t="str">
        <f>IF(C391="","",C391)</f>
        <v>ET-MEM002-SSRS-01</v>
      </c>
      <c r="Q391" s="9" t="str">
        <f t="shared" si="164"/>
        <v>ET-MEM002-SSRS-01ET-518</v>
      </c>
      <c r="R391" s="10"/>
      <c r="S391" s="19"/>
      <c r="T391" s="19"/>
    </row>
    <row r="392" spans="1:20" x14ac:dyDescent="0.3">
      <c r="A392" s="1088" t="s">
        <v>917</v>
      </c>
      <c r="B392" s="1075" t="s">
        <v>923</v>
      </c>
      <c r="C392" s="1104" t="s">
        <v>1164</v>
      </c>
      <c r="D392" s="10" t="str">
        <f>IF(B392="","",CONCATENATE(B392,MID(E392,3,4),RIGHT(C392,LEN(C392)-FIND("-",C392,11)+1)))</f>
        <v>ET-MEM003-519-01</v>
      </c>
      <c r="E392" s="285" t="s">
        <v>924</v>
      </c>
      <c r="F392" s="287" t="str">
        <f t="shared" ref="F392:F404" si="166">IF(D392="","",HYPERLINK("#'"&amp;E392&amp;"'!A1","Click to view Script"))</f>
        <v>Click to view Script</v>
      </c>
      <c r="G392" s="1019" t="str" cm="1">
        <f t="array" aca="1" ref="G392" ca="1">IF(E392="","",CONCATENATE(INDIRECT("'"&amp;E392&amp;"'!$c$2"),IF(O392="",""," ("),O392,IF(O392="","",")")))</f>
        <v>MEM - Switch Request Confirmed in CSS - Electricity</v>
      </c>
      <c r="H392" s="1045" t="s">
        <v>280</v>
      </c>
      <c r="I392" s="15"/>
      <c r="J392" s="15"/>
      <c r="K392" s="15"/>
      <c r="M392" s="1113"/>
      <c r="N392" s="15"/>
      <c r="O392" s="10"/>
      <c r="P392" s="421" t="str">
        <f>IF(C392="","",C392)</f>
        <v>ET-MEM004-SSRS-01</v>
      </c>
      <c r="Q392" s="9" t="str">
        <f t="shared" si="164"/>
        <v>ET-MEM004-SSRS-01ET-519</v>
      </c>
      <c r="R392" s="10"/>
      <c r="S392" s="19"/>
      <c r="T392" s="19"/>
    </row>
    <row r="393" spans="1:20" ht="13.85" thickBot="1" x14ac:dyDescent="0.35">
      <c r="A393" s="1089" t="s">
        <v>920</v>
      </c>
      <c r="B393" s="1075" t="s">
        <v>925</v>
      </c>
      <c r="C393" s="1104" t="s">
        <v>1165</v>
      </c>
      <c r="D393" s="10" t="str">
        <f>IF(B393="","",CONCATENATE(B393,MID(E393,3,4),RIGHT(C393,LEN(C393)-FIND("-",C393,11)+1)))</f>
        <v>ET-MEM004-520-02</v>
      </c>
      <c r="E393" s="285" t="s">
        <v>926</v>
      </c>
      <c r="F393" s="373" t="str">
        <f t="shared" si="166"/>
        <v>Click to view Script</v>
      </c>
      <c r="G393" s="1019" t="str" cm="1">
        <f t="array" aca="1" ref="G393" ca="1">IF(E393="","",CONCATENATE(INDIRECT("'"&amp;E393&amp;"'!$c$2"),IF(O393="",""," ("),O393,IF(O393="","",")")))</f>
        <v>MEM - Switch Request Secured Active - Electricity</v>
      </c>
      <c r="H393" s="590" t="s">
        <v>279</v>
      </c>
      <c r="I393" s="15"/>
      <c r="J393" s="15"/>
      <c r="K393" s="15"/>
      <c r="M393" s="1113"/>
      <c r="N393" s="15"/>
      <c r="O393" s="10"/>
      <c r="P393" s="421" t="str">
        <f>IF(C393="","",C393)</f>
        <v>ET-MEM003-SSRS-02</v>
      </c>
      <c r="Q393" s="9" t="str">
        <f t="shared" si="164"/>
        <v>ET-MEM003-SSRS-02ET-520</v>
      </c>
      <c r="R393" s="10"/>
      <c r="S393" s="19"/>
      <c r="T393" s="19"/>
    </row>
    <row r="394" spans="1:20" ht="12.7" thickBot="1" x14ac:dyDescent="0.35">
      <c r="A394" s="866"/>
      <c r="B394" s="866"/>
      <c r="C394" s="1065"/>
      <c r="D394" s="993" t="e">
        <f>IF(#REF!="","",CONCATENATE(#REF!,MID(E394,5,4),RIGHT(B394,LEN(B394)-FIND("-",B394,11)+1)))</f>
        <v>#REF!</v>
      </c>
      <c r="E394" s="993"/>
      <c r="F394" s="993" t="e">
        <f t="shared" si="166"/>
        <v>#REF!</v>
      </c>
      <c r="G394" s="993" t="str" cm="1">
        <f t="array" aca="1" ref="G394" ca="1">IF(E394="","",CONCATENATE(INDIRECT("'"&amp;E394&amp;"'!$B$2"),IF(O394="",""," ("),O394,IF(O394="","",")")))</f>
        <v/>
      </c>
      <c r="H394" s="993"/>
      <c r="I394" s="993"/>
      <c r="J394" s="993"/>
      <c r="K394" s="993"/>
      <c r="L394" s="993"/>
      <c r="M394" s="1056" t="str">
        <f>IF(P394="","",IF(P394=#REF!,#REF!,"NA"))</f>
        <v/>
      </c>
      <c r="N394" s="1065"/>
      <c r="O394" s="993"/>
      <c r="P394" s="1066" t="str">
        <f>IF(B394="","",B394)</f>
        <v/>
      </c>
      <c r="Q394" s="1065" t="str">
        <f t="shared" si="164"/>
        <v/>
      </c>
      <c r="R394" s="1065"/>
      <c r="S394" s="867" t="str" cm="1">
        <f t="array" aca="1" ref="S394" ca="1">IF(E394="","",IF(INDIRECT("'"&amp;E394&amp;"'!$G$10")="","",_xlfn.TEXTJOIN(" ",TRUE,_xlfn.FILTERXML("&lt;t&gt;&lt;s&gt;"&amp;SUBSTITUTE(INDIRECT("'"&amp;E394&amp;"'!$G$10")," ","&lt;/s&gt;&lt;s&gt;")&amp;"&lt;/s&gt;&lt;/t&gt;","//s[not(preceding::*=.)]"))))</f>
        <v/>
      </c>
      <c r="T394" s="867"/>
    </row>
    <row r="395" spans="1:20" x14ac:dyDescent="0.3">
      <c r="A395" s="2" t="s">
        <v>927</v>
      </c>
      <c r="B395" s="260" t="s">
        <v>928</v>
      </c>
      <c r="C395" s="260" t="s">
        <v>1166</v>
      </c>
      <c r="D395" s="10" t="str">
        <f>IF(B395="","",CONCATENATE(B395,MID(E395,3,4),RIGHT(C395,LEN(C395)-FIND("-",C395,11)+1)))</f>
        <v>ET-DC001-521-01</v>
      </c>
      <c r="E395" s="15" t="s">
        <v>929</v>
      </c>
      <c r="F395" s="287" t="str">
        <f t="shared" si="166"/>
        <v>Click to view Script</v>
      </c>
      <c r="G395" s="1019" t="str" cm="1">
        <f t="array" aca="1" ref="G395" ca="1">IF(E395="","",CONCATENATE(INDIRECT("'"&amp;E395&amp;"'!$c$2"),IF(O395="",""," ("),O395,IF(O395="","",")")))</f>
        <v>DC - Switch Request Confirmed in CSS - Electricity (Non Domestic)</v>
      </c>
      <c r="H395" s="1045" t="s">
        <v>280</v>
      </c>
      <c r="I395" s="15"/>
      <c r="J395" s="15"/>
      <c r="K395" s="15"/>
      <c r="M395" s="1113"/>
      <c r="N395" s="15"/>
      <c r="O395" s="10" t="s">
        <v>1167</v>
      </c>
      <c r="P395" s="461" t="str">
        <f t="shared" ref="P395:P404" si="167">IF(C395="","",C395)</f>
        <v>ET-DC001-DCRCAN-01</v>
      </c>
      <c r="Q395" s="9" t="str">
        <f t="shared" si="164"/>
        <v>ET-DC001-DCRCAN-01ET-521</v>
      </c>
      <c r="R395" s="10"/>
      <c r="S395" s="19"/>
      <c r="T395" s="19"/>
    </row>
    <row r="396" spans="1:20" x14ac:dyDescent="0.3">
      <c r="A396" s="2" t="s">
        <v>927</v>
      </c>
      <c r="B396" s="1093" t="s">
        <v>928</v>
      </c>
      <c r="C396" s="260" t="s">
        <v>1166</v>
      </c>
      <c r="D396" s="10" t="str">
        <f>IF(B396="","",CONCATENATE(B396,MID(E396,3,4),RIGHT(C396,LEN(C396)-FIND("-",C396,11)+1)))</f>
        <v>ET-DC001-521-01</v>
      </c>
      <c r="E396" s="15" t="s">
        <v>929</v>
      </c>
      <c r="F396" s="287" t="str">
        <f t="shared" si="166"/>
        <v>Click to view Script</v>
      </c>
      <c r="G396" s="1019" t="str" cm="1">
        <f t="array" aca="1" ref="G396" ca="1">IF(E396="","",CONCATENATE(INDIRECT("'"&amp;E396&amp;"'!$c$2"),IF(O396="",""," ("),O396,IF(O396="","",")")))</f>
        <v>DC - Switch Request Confirmed in CSS - Electricity (Domestic)</v>
      </c>
      <c r="H396" s="1045" t="s">
        <v>280</v>
      </c>
      <c r="I396" s="15"/>
      <c r="J396" s="15"/>
      <c r="K396" s="15"/>
      <c r="M396" s="1113"/>
      <c r="N396" s="15"/>
      <c r="O396" s="10" t="s">
        <v>1077</v>
      </c>
      <c r="P396" s="421" t="str">
        <f t="shared" si="167"/>
        <v>ET-DC001-DCRCAN-01</v>
      </c>
      <c r="Q396" s="9" t="str">
        <f t="shared" si="164"/>
        <v>ET-DC001-DCRCAN-01ET-521</v>
      </c>
      <c r="R396" s="10"/>
      <c r="S396" s="1062"/>
      <c r="T396" s="1062"/>
    </row>
    <row r="397" spans="1:20" x14ac:dyDescent="0.3">
      <c r="A397" s="2" t="s">
        <v>930</v>
      </c>
      <c r="B397" s="260" t="s">
        <v>931</v>
      </c>
      <c r="C397" s="260" t="s">
        <v>1168</v>
      </c>
      <c r="D397" s="10" t="str">
        <f>IF(B397="","",CONCATENATE(B397,MID(E397,3,4),RIGHT(C397,LEN(C397)-FIND("-",C397,11)+1)))</f>
        <v>ET-DC002-522-01</v>
      </c>
      <c r="E397" s="15" t="s">
        <v>932</v>
      </c>
      <c r="F397" s="373" t="str">
        <f t="shared" si="166"/>
        <v>Click to view Script</v>
      </c>
      <c r="G397" s="1019" t="str" cm="1">
        <f t="array" aca="1" ref="G397" ca="1">IF(E397="","",CONCATENATE(INDIRECT("'"&amp;E397&amp;"'!$c$2"),IF(O397="",""," ("),O397,IF(O397="","",")")))</f>
        <v>DC  - Switch Request Secured Active - Electricity (Non Domestic)</v>
      </c>
      <c r="H397" s="1045" t="s">
        <v>280</v>
      </c>
      <c r="I397" s="15"/>
      <c r="J397" s="15"/>
      <c r="K397" s="15"/>
      <c r="M397" s="1113"/>
      <c r="N397" s="15"/>
      <c r="O397" s="10" t="s">
        <v>1167</v>
      </c>
      <c r="P397" s="461" t="str">
        <f t="shared" si="167"/>
        <v>ET-DC02-DCRSIN-01</v>
      </c>
      <c r="Q397" s="9" t="str">
        <f t="shared" si="164"/>
        <v>ET-DC02-DCRSIN-01ET-522</v>
      </c>
      <c r="R397" s="10"/>
      <c r="S397" s="19"/>
      <c r="T397" s="19"/>
    </row>
    <row r="398" spans="1:20" ht="13.85" thickBot="1" x14ac:dyDescent="0.35">
      <c r="A398" s="2" t="s">
        <v>930</v>
      </c>
      <c r="B398" s="1093" t="s">
        <v>931</v>
      </c>
      <c r="C398" s="260" t="s">
        <v>1168</v>
      </c>
      <c r="D398" s="10" t="str">
        <f>IF(B398="","",CONCATENATE(B398,MID(E398,3,4),RIGHT(C398,LEN(C398)-FIND("-",C398,11)+1)))</f>
        <v>ET-DC002-522-01</v>
      </c>
      <c r="E398" s="15" t="s">
        <v>932</v>
      </c>
      <c r="F398" s="373" t="str">
        <f t="shared" si="166"/>
        <v>Click to view Script</v>
      </c>
      <c r="G398" s="1019" t="str" cm="1">
        <f t="array" aca="1" ref="G398" ca="1">IF(E398="","",CONCATENATE(INDIRECT("'"&amp;E398&amp;"'!$c$2"),IF(O398="",""," ("),O398,IF(O398="","",")")))</f>
        <v>DC  - Switch Request Secured Active - Electricity (Domestic)</v>
      </c>
      <c r="H398" s="1045" t="s">
        <v>280</v>
      </c>
      <c r="I398" s="15"/>
      <c r="J398" s="15"/>
      <c r="K398" s="15"/>
      <c r="M398" s="1113"/>
      <c r="N398" s="15"/>
      <c r="O398" s="10" t="s">
        <v>1077</v>
      </c>
      <c r="P398" s="421" t="str">
        <f t="shared" si="167"/>
        <v>ET-DC02-DCRSIN-01</v>
      </c>
      <c r="Q398" s="9" t="str">
        <f>CONCATENATE(P398,E400)</f>
        <v>ET-DC02-DCRSIN-01ET-523</v>
      </c>
      <c r="R398" s="10"/>
      <c r="S398" s="1062"/>
      <c r="T398" s="1062"/>
    </row>
    <row r="399" spans="1:20" ht="12.7" thickBot="1" x14ac:dyDescent="0.35">
      <c r="A399" s="1057"/>
      <c r="B399" s="866"/>
      <c r="C399" s="993"/>
      <c r="D399" s="993" t="str">
        <f>IF(B399="","",CONCATENATE(B399,MID(E399,5,4),RIGHT(C399,LEN(C399)-FIND("-",C399,11)+1)))</f>
        <v/>
      </c>
      <c r="E399" s="993"/>
      <c r="F399" s="993" t="str">
        <f t="shared" si="166"/>
        <v/>
      </c>
      <c r="G399" s="993" t="str" cm="1">
        <f t="array" aca="1" ref="G399" ca="1">IF(E399="","",CONCATENATE(INDIRECT("'"&amp;E399&amp;"'!$B$2"),IF(O399="",""," ("),O399,IF(O399="","",")")))</f>
        <v/>
      </c>
      <c r="H399" s="993"/>
      <c r="I399" s="993"/>
      <c r="J399" s="993"/>
      <c r="K399" s="993"/>
      <c r="L399" s="993"/>
      <c r="M399" s="1056" t="str">
        <f>IF(P399="","",IF(P399=#REF!,#REF!,"NA"))</f>
        <v/>
      </c>
      <c r="N399" s="1065"/>
      <c r="O399" s="993"/>
      <c r="P399" s="1066" t="str">
        <f t="shared" si="167"/>
        <v/>
      </c>
      <c r="Q399" s="1065" t="str">
        <f>CONCATENATE(P399,E399)</f>
        <v/>
      </c>
      <c r="R399" s="1065"/>
      <c r="S399" s="867" t="str" cm="1">
        <f t="array" aca="1" ref="S399" ca="1">IF(E399="","",IF(INDIRECT("'"&amp;E399&amp;"'!$G$10")="","",_xlfn.TEXTJOIN(" ",TRUE,_xlfn.FILTERXML("&lt;t&gt;&lt;s&gt;"&amp;SUBSTITUTE(INDIRECT("'"&amp;E399&amp;"'!$G$10")," ","&lt;/s&gt;&lt;s&gt;")&amp;"&lt;/s&gt;&lt;/t&gt;","//s[not(preceding::*=.)]"))))</f>
        <v/>
      </c>
      <c r="T399" s="867"/>
    </row>
    <row r="400" spans="1:20" x14ac:dyDescent="0.3">
      <c r="A400" s="1114" t="s">
        <v>933</v>
      </c>
      <c r="B400" s="260" t="s">
        <v>934</v>
      </c>
      <c r="C400" s="260" t="s">
        <v>1169</v>
      </c>
      <c r="D400" s="10" t="str">
        <f>IF(B400="","",CONCATENATE(B400,MID(E400,3,4),RIGHT(C400,LEN(C400)-FIND("-",C400,11)+1)))</f>
        <v>ET-DA001-523-01</v>
      </c>
      <c r="E400" s="15" t="s">
        <v>935</v>
      </c>
      <c r="F400" s="373" t="str">
        <f t="shared" si="166"/>
        <v>Click to view Script</v>
      </c>
      <c r="G400" s="1019" t="str" cm="1">
        <f t="array" aca="1" ref="G400" ca="1">IF(E400="","",CONCATENATE(INDIRECT("'"&amp;E400&amp;"'!$c$2"),IF(O400="",""," ("),O400,IF(O400="","",")")))</f>
        <v>DA - Switch Request Confirmed in CSS - Electricity (Non Domestic)</v>
      </c>
      <c r="H400" s="1045" t="s">
        <v>280</v>
      </c>
      <c r="I400" s="15"/>
      <c r="J400" s="15"/>
      <c r="K400" s="15"/>
      <c r="M400" s="1113"/>
      <c r="N400" s="15"/>
      <c r="O400" s="10" t="s">
        <v>1167</v>
      </c>
      <c r="P400" s="461" t="str">
        <f t="shared" si="167"/>
        <v>ET-DA001-DARCAN-01</v>
      </c>
      <c r="Q400" s="9" t="str">
        <f>CONCATENATE(P400,E402)</f>
        <v>ET-DA001-DARCAN-01ET-524</v>
      </c>
      <c r="R400" s="10"/>
      <c r="S400" s="19"/>
      <c r="T400" s="19"/>
    </row>
    <row r="401" spans="1:20" x14ac:dyDescent="0.3">
      <c r="A401" s="1114" t="s">
        <v>933</v>
      </c>
      <c r="B401" s="1093" t="s">
        <v>934</v>
      </c>
      <c r="C401" s="260" t="s">
        <v>1169</v>
      </c>
      <c r="D401" s="10" t="str">
        <f>IF(B401="","",CONCATENATE(B401,MID(E401,3,4),RIGHT(C401,LEN(C401)-FIND("-",C401,11)+1)))</f>
        <v>ET-DA001-523-01</v>
      </c>
      <c r="E401" s="15" t="s">
        <v>935</v>
      </c>
      <c r="F401" s="287" t="str">
        <f t="shared" si="166"/>
        <v>Click to view Script</v>
      </c>
      <c r="G401" s="1019" t="str" cm="1">
        <f t="array" aca="1" ref="G401" ca="1">IF(E401="","",CONCATENATE(INDIRECT("'"&amp;E401&amp;"'!$c$2"),IF(O401="",""," ("),O401,IF(O401="","",")")))</f>
        <v>DA - Switch Request Confirmed in CSS - Electricity (Domestic)</v>
      </c>
      <c r="H401" s="1045" t="s">
        <v>280</v>
      </c>
      <c r="I401" s="15"/>
      <c r="J401" s="15"/>
      <c r="K401" s="15"/>
      <c r="M401" s="1113"/>
      <c r="N401" s="15"/>
      <c r="O401" s="10" t="s">
        <v>1077</v>
      </c>
      <c r="P401" s="421" t="str">
        <f t="shared" si="167"/>
        <v>ET-DA001-DARCAN-01</v>
      </c>
      <c r="Q401" s="9" t="str">
        <f>CONCATENATE(P401,E401)</f>
        <v>ET-DA001-DARCAN-01ET-523</v>
      </c>
      <c r="R401" s="10"/>
      <c r="S401" s="19"/>
      <c r="T401" s="19"/>
    </row>
    <row r="402" spans="1:20" ht="12.1" x14ac:dyDescent="0.3">
      <c r="A402" s="2" t="s">
        <v>936</v>
      </c>
      <c r="B402" s="260" t="s">
        <v>937</v>
      </c>
      <c r="C402" s="260" t="s">
        <v>1170</v>
      </c>
      <c r="D402" s="10" t="str">
        <f>IF(B402="","",CONCATENATE(B402,MID(E402,3,4),RIGHT(C402,LEN(C402)-FIND("-",C402,11)+1)))</f>
        <v>ET-DA002-524-01</v>
      </c>
      <c r="E402" s="421" t="s">
        <v>938</v>
      </c>
      <c r="F402" s="373" t="str">
        <f t="shared" si="166"/>
        <v>Click to view Script</v>
      </c>
      <c r="G402" s="1019" t="str" cm="1">
        <f t="array" aca="1" ref="G402" ca="1">IF(E402="","",CONCATENATE(INDIRECT("'"&amp;E402&amp;"'!$c$2"),IF(O402="",""," ("),O402,IF(O402="","",")")))</f>
        <v>DC  - Switch Request Secured Active - Electricity (Non Domestic)</v>
      </c>
      <c r="H402" s="1045" t="s">
        <v>280</v>
      </c>
      <c r="I402" s="838"/>
      <c r="J402" s="15"/>
      <c r="K402" s="15"/>
      <c r="M402" s="15"/>
      <c r="N402" s="10"/>
      <c r="O402" s="10" t="s">
        <v>1167</v>
      </c>
      <c r="P402" s="461" t="str">
        <f t="shared" si="167"/>
        <v>ET-DA001-DARSIN-01</v>
      </c>
      <c r="Q402" s="9" t="str">
        <f>CONCATENATE(P402,E402)</f>
        <v>ET-DA001-DARSIN-01ET-524</v>
      </c>
      <c r="R402" s="10"/>
      <c r="S402" s="19" t="str" cm="1">
        <f t="array" aca="1" ref="S402" ca="1">IF(E402="","",IF(INDIRECT("'"&amp;E402&amp;"'!$G$10")="","",_xlfn.TEXTJOIN(" ",TRUE,_xlfn.FILTERXML("&lt;t&gt;&lt;s&gt;"&amp;SUBSTITUTE(INDIRECT("'"&amp;E402&amp;"'!$G$10")," ","&lt;/s&gt;&lt;s&gt;")&amp;"&lt;/s&gt;&lt;/t&gt;","//s[not(preceding::*=.)]"))))</f>
        <v/>
      </c>
      <c r="T402" s="19"/>
    </row>
    <row r="403" spans="1:20" ht="12.7" thickBot="1" x14ac:dyDescent="0.35">
      <c r="A403" s="2" t="s">
        <v>936</v>
      </c>
      <c r="B403" s="1093" t="s">
        <v>937</v>
      </c>
      <c r="C403" s="260" t="s">
        <v>1170</v>
      </c>
      <c r="D403" s="9" t="str">
        <f>IF(B403="","",CONCATENATE(B403,MID(E403,3,4),RIGHT(C403,LEN(C403)-FIND("-",C403,11)+1)))</f>
        <v>ET-DA002-524-01</v>
      </c>
      <c r="E403" s="421" t="s">
        <v>938</v>
      </c>
      <c r="F403" s="373" t="str">
        <f t="shared" si="166"/>
        <v>Click to view Script</v>
      </c>
      <c r="G403" s="1019" t="str" cm="1">
        <f t="array" aca="1" ref="G403" ca="1">IF(E403="","",CONCATENATE(INDIRECT("'"&amp;E403&amp;"'!$c$2"),IF(O403="",""," ("),O403,IF(O403="","",")")))</f>
        <v>DC  - Switch Request Secured Active - Electricity (Domestic)</v>
      </c>
      <c r="H403" s="1045" t="s">
        <v>280</v>
      </c>
      <c r="I403" s="838"/>
      <c r="J403" s="15"/>
      <c r="K403" s="15"/>
      <c r="M403" s="15"/>
      <c r="N403" s="10"/>
      <c r="O403" s="10" t="s">
        <v>1077</v>
      </c>
      <c r="P403" s="421" t="str">
        <f t="shared" si="167"/>
        <v>ET-DA001-DARSIN-01</v>
      </c>
      <c r="Q403" s="9" t="str">
        <f>CONCATENATE(P403,E403)</f>
        <v>ET-DA001-DARSIN-01ET-524</v>
      </c>
      <c r="R403" s="10"/>
      <c r="S403" s="19" t="str" cm="1">
        <f t="array" aca="1" ref="S403" ca="1">IF(E403="","",IF(INDIRECT("'"&amp;E403&amp;"'!$G$10")="","",_xlfn.TEXTJOIN(" ",TRUE,_xlfn.FILTERXML("&lt;t&gt;&lt;s&gt;"&amp;SUBSTITUTE(INDIRECT("'"&amp;E403&amp;"'!$G$10")," ","&lt;/s&gt;&lt;s&gt;")&amp;"&lt;/s&gt;&lt;/t&gt;","//s[not(preceding::*=.)]"))))</f>
        <v/>
      </c>
      <c r="T403" s="19"/>
    </row>
    <row r="404" spans="1:20" ht="12.7" thickBot="1" x14ac:dyDescent="0.35">
      <c r="A404" s="1046"/>
      <c r="B404" s="866"/>
      <c r="C404" s="993"/>
      <c r="D404" s="993" t="str">
        <f>IF(B404="","",CONCATENATE(B404,MID(E404,5,4),RIGHT(C404,LEN(C404)-FIND("-",C404,11)+1)))</f>
        <v/>
      </c>
      <c r="E404" s="993"/>
      <c r="F404" s="993" t="str">
        <f t="shared" si="166"/>
        <v/>
      </c>
      <c r="G404" s="993" t="str" cm="1">
        <f t="array" aca="1" ref="G404" ca="1">IF(E404="","",CONCATENATE(INDIRECT("'"&amp;E404&amp;"'!$B$2"),IF(O404="",""," ("),O404,IF(O404="","",")")))</f>
        <v/>
      </c>
      <c r="H404" s="993"/>
      <c r="I404" s="993"/>
      <c r="J404" s="993"/>
      <c r="K404" s="993"/>
      <c r="L404" s="993"/>
      <c r="M404" s="1056" t="str">
        <f>IF(P404="","",IF(P404=#REF!,#REF!,"NA"))</f>
        <v/>
      </c>
      <c r="N404" s="1065"/>
      <c r="O404" s="993"/>
      <c r="P404" s="1066" t="str">
        <f t="shared" si="167"/>
        <v/>
      </c>
      <c r="Q404" s="1065" t="str">
        <f>CONCATENATE(P404,E404)</f>
        <v/>
      </c>
      <c r="R404" s="1065"/>
      <c r="S404" s="867" t="str" cm="1">
        <f t="array" aca="1" ref="S404" ca="1">IF(E404="","",IF(INDIRECT("'"&amp;E404&amp;"'!$G$10")="","",_xlfn.TEXTJOIN(" ",TRUE,_xlfn.FILTERXML("&lt;t&gt;&lt;s&gt;"&amp;SUBSTITUTE(INDIRECT("'"&amp;E404&amp;"'!$G$10")," ","&lt;/s&gt;&lt;s&gt;")&amp;"&lt;/s&gt;&lt;/t&gt;","//s[not(preceding::*=.)]"))))</f>
        <v/>
      </c>
      <c r="T404" s="867"/>
    </row>
    <row r="405" spans="1:20" x14ac:dyDescent="0.3">
      <c r="E405" s="403"/>
      <c r="F405" s="403"/>
      <c r="L405" s="403"/>
    </row>
  </sheetData>
  <phoneticPr fontId="11" type="noConversion"/>
  <pageMargins left="0.7" right="0.7" top="0.75" bottom="0.75" header="0.3" footer="0.3"/>
  <pageSetup paperSize="9" orientation="landscape" r:id="rId1"/>
  <headerFooter>
    <oddHeader>&amp;C&amp;"Calibri"&amp;11&amp;KFF0000DCC Controlled&amp;1#</oddHeader>
    <oddFooter>&amp;C&amp;1#&amp;"Calibri"&amp;11&amp;KFF0000DCC Controlled</oddFooter>
  </headerFooter>
  <legacyDrawing r:id="rId2"/>
  <tableParts count="1">
    <tablePart r:id="rId3"/>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3F825-4E07-4F1D-81E8-B8CE2A841B90}">
  <dimension ref="A1:P169"/>
  <sheetViews>
    <sheetView showGridLines="0" showRuler="0" topLeftCell="A2" zoomScaleNormal="100" zoomScalePageLayoutView="98" workbookViewId="0">
      <pane xSplit="7" topLeftCell="H1" activePane="topRight" state="frozen"/>
      <selection pane="topRight" activeCell="A2" sqref="A1:A1048576"/>
    </sheetView>
  </sheetViews>
  <sheetFormatPr defaultColWidth="10.5546875" defaultRowHeight="20.3" customHeight="1" x14ac:dyDescent="0.25"/>
  <cols>
    <col min="1" max="1" width="0" style="71" hidden="1" customWidth="1"/>
    <col min="2" max="2" width="22.88671875" style="71" customWidth="1"/>
    <col min="3" max="3" width="33.5546875" style="71" customWidth="1"/>
    <col min="4" max="4" width="13.44140625" style="71" customWidth="1"/>
    <col min="5" max="5" width="12" style="71" bestFit="1" customWidth="1"/>
    <col min="6" max="6" width="20.33203125" style="71" customWidth="1"/>
    <col min="7" max="7" width="34.33203125" style="71" customWidth="1"/>
    <col min="8" max="8" width="22.88671875" style="71" bestFit="1" customWidth="1"/>
    <col min="9" max="9" width="25.33203125" style="71" customWidth="1"/>
    <col min="10" max="10" width="34.5546875" style="71" customWidth="1"/>
    <col min="11" max="11" width="22.109375" style="71" bestFit="1" customWidth="1"/>
    <col min="12" max="12" width="46.44140625" style="71" customWidth="1"/>
    <col min="13" max="13" width="22.33203125" style="71" bestFit="1" customWidth="1"/>
    <col min="14" max="14" width="35.44140625" style="71" bestFit="1" customWidth="1"/>
    <col min="15" max="15" width="20.33203125" style="71" bestFit="1" customWidth="1"/>
    <col min="16" max="16" width="35.6640625" style="71" customWidth="1"/>
    <col min="17" max="16384" width="10.5546875" style="71"/>
  </cols>
  <sheetData>
    <row r="1" spans="1:16" ht="39.049999999999997" customHeight="1" x14ac:dyDescent="0.25">
      <c r="B1" s="323" t="s">
        <v>388</v>
      </c>
      <c r="C1" s="68" t="s">
        <v>1146</v>
      </c>
      <c r="D1" s="69"/>
      <c r="E1" s="69"/>
      <c r="F1" s="498" t="s">
        <v>1393</v>
      </c>
      <c r="G1" s="498" t="s">
        <v>1393</v>
      </c>
      <c r="H1" s="498" t="s">
        <v>1393</v>
      </c>
      <c r="I1" s="69"/>
      <c r="J1" s="69"/>
      <c r="K1" s="69"/>
      <c r="L1" s="69"/>
      <c r="M1" s="69"/>
      <c r="N1" s="69"/>
      <c r="O1" s="348"/>
      <c r="P1" s="345"/>
    </row>
    <row r="2" spans="1:16" ht="14.4" x14ac:dyDescent="0.25">
      <c r="B2" s="321" t="s">
        <v>390</v>
      </c>
      <c r="C2" s="1238" t="s">
        <v>2580</v>
      </c>
      <c r="D2" s="1239"/>
      <c r="E2" s="1239"/>
      <c r="F2" s="1239"/>
      <c r="G2" s="1240"/>
      <c r="H2" s="1005"/>
      <c r="I2" s="1005"/>
      <c r="J2" s="1005"/>
      <c r="K2" s="1005"/>
      <c r="L2" s="1005"/>
      <c r="M2" s="1005"/>
      <c r="N2" s="1005"/>
      <c r="O2" s="348"/>
      <c r="P2" s="345"/>
    </row>
    <row r="3" spans="1:16" ht="20.3" customHeight="1" x14ac:dyDescent="0.25">
      <c r="B3" s="1221" t="s">
        <v>392</v>
      </c>
      <c r="C3" s="1241" t="s">
        <v>1324</v>
      </c>
      <c r="D3" s="1242"/>
      <c r="E3" s="1242"/>
      <c r="F3" s="1242"/>
      <c r="G3" s="1243"/>
      <c r="H3" s="1007"/>
      <c r="I3" s="1007"/>
      <c r="J3" s="1007"/>
      <c r="K3" s="1007"/>
      <c r="L3" s="1007"/>
      <c r="M3" s="1007"/>
      <c r="N3" s="1007"/>
      <c r="O3" s="349"/>
      <c r="P3" s="342"/>
    </row>
    <row r="4" spans="1:16" ht="20.3" customHeight="1" x14ac:dyDescent="0.25">
      <c r="B4" s="1221"/>
      <c r="C4" s="1244"/>
      <c r="D4" s="1245"/>
      <c r="E4" s="1245"/>
      <c r="F4" s="1245"/>
      <c r="G4" s="1246"/>
      <c r="H4" s="1007"/>
      <c r="I4" s="1007"/>
      <c r="J4" s="1007"/>
      <c r="K4" s="1007"/>
      <c r="L4" s="1007"/>
      <c r="M4" s="1007"/>
      <c r="N4" s="1007"/>
      <c r="P4" s="343"/>
    </row>
    <row r="5" spans="1:16" ht="20.3" customHeight="1" x14ac:dyDescent="0.25">
      <c r="B5" s="1221"/>
      <c r="C5" s="1244"/>
      <c r="D5" s="1245"/>
      <c r="E5" s="1245"/>
      <c r="F5" s="1245"/>
      <c r="G5" s="1246"/>
      <c r="H5" s="1007"/>
      <c r="I5" s="1007"/>
      <c r="J5" s="1007"/>
      <c r="K5" s="1007"/>
      <c r="L5" s="1007"/>
      <c r="M5" s="1007"/>
      <c r="N5" s="1007"/>
      <c r="P5" s="343"/>
    </row>
    <row r="6" spans="1:16" ht="12.1" x14ac:dyDescent="0.25">
      <c r="B6" s="1221"/>
      <c r="C6" s="1244"/>
      <c r="D6" s="1245"/>
      <c r="E6" s="1245"/>
      <c r="F6" s="1245"/>
      <c r="G6" s="1246"/>
      <c r="H6" s="1007"/>
      <c r="I6" s="1007"/>
      <c r="J6" s="1007"/>
      <c r="K6" s="1007"/>
      <c r="L6" s="1007"/>
      <c r="M6" s="1007"/>
      <c r="N6" s="1007"/>
      <c r="P6" s="343"/>
    </row>
    <row r="7" spans="1:16" ht="12.1" x14ac:dyDescent="0.25">
      <c r="B7" s="1221"/>
      <c r="C7" s="1247"/>
      <c r="D7" s="1248"/>
      <c r="E7" s="1248"/>
      <c r="F7" s="1248"/>
      <c r="G7" s="1249"/>
      <c r="H7" s="1005"/>
      <c r="I7" s="1005"/>
      <c r="J7" s="1005"/>
      <c r="K7" s="1005"/>
      <c r="L7" s="1005"/>
      <c r="M7" s="1005"/>
      <c r="N7" s="1005"/>
      <c r="O7" s="350"/>
      <c r="P7" s="344"/>
    </row>
    <row r="8" spans="1:16" ht="14.4" x14ac:dyDescent="0.25">
      <c r="B8" s="321" t="s">
        <v>394</v>
      </c>
      <c r="C8" s="1238" t="s">
        <v>737</v>
      </c>
      <c r="D8" s="1239"/>
      <c r="E8" s="1239"/>
      <c r="F8" s="1239"/>
      <c r="G8" s="1240"/>
      <c r="H8" s="1005"/>
      <c r="I8" s="1005"/>
      <c r="J8" s="1005"/>
      <c r="K8" s="1005"/>
      <c r="L8" s="1005"/>
      <c r="M8" s="1005"/>
      <c r="N8" s="1005"/>
      <c r="O8" s="348"/>
      <c r="P8" s="345"/>
    </row>
    <row r="9" spans="1:16" ht="14.4" x14ac:dyDescent="0.25">
      <c r="B9" s="321" t="s">
        <v>396</v>
      </c>
      <c r="C9" s="1238" t="s">
        <v>2462</v>
      </c>
      <c r="D9" s="1239"/>
      <c r="E9" s="1239"/>
      <c r="F9" s="1239"/>
      <c r="G9" s="1240"/>
      <c r="H9" s="1005"/>
      <c r="I9" s="1005"/>
      <c r="J9" s="515"/>
      <c r="K9" s="515"/>
      <c r="L9" s="515"/>
      <c r="M9" s="515"/>
      <c r="N9" s="515"/>
      <c r="O9" s="348"/>
      <c r="P9" s="345"/>
    </row>
    <row r="10" spans="1:16" ht="46.55" hidden="1" customHeight="1" x14ac:dyDescent="0.25">
      <c r="B10" s="321" t="s">
        <v>445</v>
      </c>
      <c r="C10" s="1238" t="s">
        <v>477</v>
      </c>
      <c r="D10" s="1239"/>
      <c r="E10" s="1239"/>
      <c r="F10" s="1239"/>
      <c r="G10" s="1240"/>
      <c r="H10" s="511" t="e">
        <f t="array" ref="H10">_xlfn.TEXTJOIN(", ",TRUE,IF((E14:E100="Y")*(B29:B100&lt;&gt;""),B29:B100,""))</f>
        <v>#N/A</v>
      </c>
      <c r="I10" s="1005"/>
      <c r="J10" s="1005"/>
      <c r="K10" s="1005"/>
      <c r="L10" s="1005"/>
      <c r="M10" s="1005"/>
      <c r="N10" s="1005"/>
      <c r="O10" s="348"/>
      <c r="P10" s="345"/>
    </row>
    <row r="11" spans="1:16" ht="14.4" x14ac:dyDescent="0.25">
      <c r="B11" s="321" t="s">
        <v>398</v>
      </c>
      <c r="C11" s="1238" t="s">
        <v>63</v>
      </c>
      <c r="D11" s="1239"/>
      <c r="E11" s="1239"/>
      <c r="F11" s="1239"/>
      <c r="G11" s="1240"/>
      <c r="H11" s="1005"/>
      <c r="I11" s="1005"/>
      <c r="J11" s="1005"/>
      <c r="K11" s="1005"/>
      <c r="L11" s="1005"/>
      <c r="M11" s="1005"/>
      <c r="N11" s="1005"/>
      <c r="O11" s="348"/>
      <c r="P11" s="345"/>
    </row>
    <row r="12" spans="1:16" ht="20.3" customHeight="1" x14ac:dyDescent="0.25">
      <c r="B12" s="72" t="s">
        <v>1175</v>
      </c>
      <c r="C12" s="73"/>
      <c r="D12" s="73"/>
      <c r="E12" s="73"/>
      <c r="F12" s="73"/>
      <c r="G12" s="74"/>
      <c r="H12" s="75"/>
      <c r="I12" s="75"/>
      <c r="J12" s="75"/>
      <c r="K12" s="75"/>
      <c r="L12" s="75"/>
      <c r="M12" s="75"/>
      <c r="N12" s="352"/>
      <c r="O12" s="348"/>
      <c r="P12" s="345"/>
    </row>
    <row r="13" spans="1:16" s="76" customFormat="1" ht="43.2" x14ac:dyDescent="0.3">
      <c r="A13" s="269" t="s">
        <v>445</v>
      </c>
      <c r="B13" s="269" t="s">
        <v>402</v>
      </c>
      <c r="C13" s="330" t="s">
        <v>1176</v>
      </c>
      <c r="D13" s="330" t="s">
        <v>406</v>
      </c>
      <c r="E13" s="330" t="s">
        <v>408</v>
      </c>
      <c r="F13" s="269" t="s">
        <v>410</v>
      </c>
      <c r="G13" s="269" t="s">
        <v>412</v>
      </c>
      <c r="H13" s="269" t="s">
        <v>414</v>
      </c>
      <c r="I13" s="269" t="s">
        <v>416</v>
      </c>
      <c r="J13" s="269" t="s">
        <v>1177</v>
      </c>
      <c r="K13" s="269" t="s">
        <v>420</v>
      </c>
      <c r="L13" s="269" t="s">
        <v>422</v>
      </c>
      <c r="M13" s="269" t="s">
        <v>1178</v>
      </c>
      <c r="N13" s="269" t="s">
        <v>426</v>
      </c>
      <c r="O13" s="269" t="s">
        <v>322</v>
      </c>
    </row>
    <row r="14" spans="1:16" s="79" customFormat="1" ht="96.8" x14ac:dyDescent="0.3">
      <c r="A14" s="404" t="s">
        <v>1180</v>
      </c>
      <c r="B14" s="404" t="s">
        <v>1181</v>
      </c>
      <c r="C14" s="317" t="s">
        <v>804</v>
      </c>
      <c r="D14" s="317" t="s">
        <v>804</v>
      </c>
      <c r="E14" s="317" t="s">
        <v>1207</v>
      </c>
      <c r="F14" s="404" t="s">
        <v>1395</v>
      </c>
      <c r="G14" s="77" t="s">
        <v>1184</v>
      </c>
      <c r="H14" s="404" t="s">
        <v>1327</v>
      </c>
      <c r="I14" s="404" t="s">
        <v>1186</v>
      </c>
      <c r="J14" s="31" t="s">
        <v>1187</v>
      </c>
      <c r="K14" s="404" t="s">
        <v>1188</v>
      </c>
      <c r="L14" s="78" t="s">
        <v>63</v>
      </c>
      <c r="M14" s="78" t="s">
        <v>63</v>
      </c>
      <c r="N14" s="78">
        <v>202</v>
      </c>
      <c r="O14" s="83" t="s">
        <v>1396</v>
      </c>
    </row>
    <row r="15" spans="1:16" s="76" customFormat="1" ht="229.85" x14ac:dyDescent="0.3">
      <c r="A15" s="80" t="s">
        <v>1328</v>
      </c>
      <c r="B15" s="81" t="s">
        <v>2526</v>
      </c>
      <c r="C15" s="317" t="s">
        <v>805</v>
      </c>
      <c r="D15" s="317" t="s">
        <v>804</v>
      </c>
      <c r="E15" s="317" t="s">
        <v>1207</v>
      </c>
      <c r="F15" s="80" t="s">
        <v>2550</v>
      </c>
      <c r="G15" s="81" t="s">
        <v>324</v>
      </c>
      <c r="H15" s="81" t="s">
        <v>1192</v>
      </c>
      <c r="I15" s="82" t="s">
        <v>1331</v>
      </c>
      <c r="J15" s="83" t="s">
        <v>63</v>
      </c>
      <c r="K15" s="83" t="s">
        <v>63</v>
      </c>
      <c r="L15" s="404" t="s">
        <v>1332</v>
      </c>
      <c r="M15" s="84" t="s">
        <v>1333</v>
      </c>
      <c r="N15" s="78">
        <v>202</v>
      </c>
      <c r="O15" s="47"/>
    </row>
    <row r="16" spans="1:16" s="87" customFormat="1" ht="181.45" x14ac:dyDescent="0.3">
      <c r="A16" s="404" t="s">
        <v>1334</v>
      </c>
      <c r="B16" s="404" t="s">
        <v>2569</v>
      </c>
      <c r="C16" s="317" t="s">
        <v>805</v>
      </c>
      <c r="D16" s="317" t="s">
        <v>804</v>
      </c>
      <c r="E16" s="317" t="s">
        <v>1182</v>
      </c>
      <c r="F16" s="80" t="s">
        <v>1398</v>
      </c>
      <c r="G16" s="85" t="s">
        <v>1184</v>
      </c>
      <c r="H16" s="86" t="s">
        <v>1337</v>
      </c>
      <c r="I16" s="86" t="s">
        <v>1229</v>
      </c>
      <c r="J16" s="86" t="s">
        <v>63</v>
      </c>
      <c r="K16" s="87" t="s">
        <v>63</v>
      </c>
      <c r="L16" s="404" t="s">
        <v>63</v>
      </c>
      <c r="M16" s="404" t="s">
        <v>63</v>
      </c>
      <c r="N16" s="78">
        <v>202</v>
      </c>
      <c r="O16" s="404" t="s">
        <v>1225</v>
      </c>
    </row>
    <row r="17" spans="1:16" s="87" customFormat="1" ht="121" x14ac:dyDescent="0.3">
      <c r="A17" s="404" t="s">
        <v>1334</v>
      </c>
      <c r="B17" s="404" t="s">
        <v>2494</v>
      </c>
      <c r="C17" s="317" t="s">
        <v>805</v>
      </c>
      <c r="D17" s="317" t="s">
        <v>804</v>
      </c>
      <c r="E17" s="317" t="s">
        <v>1182</v>
      </c>
      <c r="F17" s="278" t="s">
        <v>1399</v>
      </c>
      <c r="G17" s="77" t="s">
        <v>336</v>
      </c>
      <c r="H17" s="404" t="s">
        <v>63</v>
      </c>
      <c r="I17" s="86" t="s">
        <v>1229</v>
      </c>
      <c r="J17" s="86" t="s">
        <v>63</v>
      </c>
      <c r="K17" s="88" t="s">
        <v>63</v>
      </c>
      <c r="L17" s="88" t="s">
        <v>63</v>
      </c>
      <c r="M17" s="404" t="s">
        <v>63</v>
      </c>
      <c r="N17" s="404">
        <v>202</v>
      </c>
      <c r="O17" s="404" t="s">
        <v>1225</v>
      </c>
    </row>
    <row r="18" spans="1:16" s="87" customFormat="1" ht="84.7" x14ac:dyDescent="0.3">
      <c r="A18" s="404" t="s">
        <v>1334</v>
      </c>
      <c r="B18" s="404" t="s">
        <v>2495</v>
      </c>
      <c r="C18" s="317" t="s">
        <v>804</v>
      </c>
      <c r="D18" s="317" t="s">
        <v>804</v>
      </c>
      <c r="E18" s="317" t="s">
        <v>1207</v>
      </c>
      <c r="F18" s="80" t="s">
        <v>1401</v>
      </c>
      <c r="G18" s="77" t="s">
        <v>338</v>
      </c>
      <c r="H18" s="404" t="s">
        <v>1234</v>
      </c>
      <c r="I18" s="86" t="s">
        <v>1229</v>
      </c>
      <c r="J18" s="86" t="s">
        <v>63</v>
      </c>
      <c r="K18" s="88" t="s">
        <v>63</v>
      </c>
      <c r="L18" s="88" t="s">
        <v>63</v>
      </c>
      <c r="M18" s="404" t="s">
        <v>63</v>
      </c>
      <c r="N18" s="404">
        <v>202</v>
      </c>
      <c r="O18" s="404"/>
    </row>
    <row r="19" spans="1:16" s="695" customFormat="1" ht="84.7" x14ac:dyDescent="0.3">
      <c r="A19" s="690" t="s">
        <v>1342</v>
      </c>
      <c r="B19" s="690" t="s">
        <v>1343</v>
      </c>
      <c r="C19" s="691" t="s">
        <v>805</v>
      </c>
      <c r="D19" s="691" t="s">
        <v>805</v>
      </c>
      <c r="E19" s="691" t="s">
        <v>1207</v>
      </c>
      <c r="F19" s="692" t="s">
        <v>1344</v>
      </c>
      <c r="G19" s="693" t="s">
        <v>326</v>
      </c>
      <c r="H19" s="690" t="s">
        <v>63</v>
      </c>
      <c r="I19" s="690" t="s">
        <v>1345</v>
      </c>
      <c r="J19" s="694" t="s">
        <v>63</v>
      </c>
      <c r="K19" s="690" t="s">
        <v>63</v>
      </c>
      <c r="L19" s="690" t="s">
        <v>63</v>
      </c>
      <c r="M19" s="690" t="s">
        <v>63</v>
      </c>
      <c r="N19" s="690">
        <v>202</v>
      </c>
      <c r="O19" s="690" t="s">
        <v>1239</v>
      </c>
    </row>
    <row r="20" spans="1:16" s="695" customFormat="1" ht="84.7" x14ac:dyDescent="0.3">
      <c r="A20" s="690" t="s">
        <v>1342</v>
      </c>
      <c r="B20" s="690" t="s">
        <v>1347</v>
      </c>
      <c r="C20" s="691" t="s">
        <v>805</v>
      </c>
      <c r="D20" s="691" t="s">
        <v>805</v>
      </c>
      <c r="E20" s="691" t="s">
        <v>1207</v>
      </c>
      <c r="F20" s="692" t="s">
        <v>1348</v>
      </c>
      <c r="G20" s="839" t="s">
        <v>328</v>
      </c>
      <c r="H20" s="690" t="s">
        <v>63</v>
      </c>
      <c r="I20" s="690" t="s">
        <v>1345</v>
      </c>
      <c r="J20" s="694" t="s">
        <v>63</v>
      </c>
      <c r="K20" s="690" t="s">
        <v>63</v>
      </c>
      <c r="L20" s="694" t="s">
        <v>63</v>
      </c>
      <c r="M20" s="690" t="s">
        <v>63</v>
      </c>
      <c r="N20" s="716">
        <v>202</v>
      </c>
      <c r="O20" s="683"/>
    </row>
    <row r="21" spans="1:16" s="695" customFormat="1" ht="84.7" x14ac:dyDescent="0.3">
      <c r="A21" s="690" t="s">
        <v>1342</v>
      </c>
      <c r="B21" s="690" t="s">
        <v>1349</v>
      </c>
      <c r="C21" s="691" t="s">
        <v>805</v>
      </c>
      <c r="D21" s="691" t="s">
        <v>805</v>
      </c>
      <c r="E21" s="691" t="s">
        <v>1207</v>
      </c>
      <c r="F21" s="692" t="s">
        <v>1350</v>
      </c>
      <c r="G21" s="693" t="s">
        <v>798</v>
      </c>
      <c r="H21" s="690" t="s">
        <v>63</v>
      </c>
      <c r="I21" s="690" t="s">
        <v>1351</v>
      </c>
      <c r="J21" s="694" t="s">
        <v>63</v>
      </c>
      <c r="K21" s="690" t="s">
        <v>63</v>
      </c>
      <c r="L21" s="694" t="s">
        <v>63</v>
      </c>
      <c r="M21" s="690" t="s">
        <v>63</v>
      </c>
      <c r="N21" s="690">
        <v>202</v>
      </c>
      <c r="O21" s="690" t="s">
        <v>1239</v>
      </c>
    </row>
    <row r="22" spans="1:16" s="695" customFormat="1" ht="96.8" x14ac:dyDescent="0.3">
      <c r="A22" s="696">
        <v>2.2999999999999998</v>
      </c>
      <c r="B22" s="697" t="s">
        <v>1352</v>
      </c>
      <c r="C22" s="691" t="s">
        <v>805</v>
      </c>
      <c r="D22" s="691" t="s">
        <v>805</v>
      </c>
      <c r="E22" s="691" t="s">
        <v>1182</v>
      </c>
      <c r="F22" s="698" t="s">
        <v>1353</v>
      </c>
      <c r="G22" s="699" t="s">
        <v>1184</v>
      </c>
      <c r="H22" s="700" t="s">
        <v>1354</v>
      </c>
      <c r="I22" s="701" t="s">
        <v>1355</v>
      </c>
      <c r="J22" s="700" t="s">
        <v>63</v>
      </c>
      <c r="K22" s="702" t="s">
        <v>63</v>
      </c>
      <c r="L22" s="700" t="s">
        <v>63</v>
      </c>
      <c r="M22" s="702" t="s">
        <v>63</v>
      </c>
      <c r="N22" s="703" t="s">
        <v>63</v>
      </c>
      <c r="O22" s="690" t="s">
        <v>1225</v>
      </c>
    </row>
    <row r="23" spans="1:16" s="87" customFormat="1" ht="133.05000000000001" x14ac:dyDescent="0.3">
      <c r="A23" s="404" t="s">
        <v>1356</v>
      </c>
      <c r="B23" s="404" t="s">
        <v>2523</v>
      </c>
      <c r="C23" s="540" t="s">
        <v>805</v>
      </c>
      <c r="D23" s="317" t="s">
        <v>804</v>
      </c>
      <c r="E23" s="317" t="s">
        <v>1207</v>
      </c>
      <c r="F23" s="80" t="s">
        <v>1443</v>
      </c>
      <c r="G23" s="85" t="s">
        <v>324</v>
      </c>
      <c r="H23" s="86" t="s">
        <v>1359</v>
      </c>
      <c r="I23" s="86" t="s">
        <v>1216</v>
      </c>
      <c r="J23" s="86" t="s">
        <v>63</v>
      </c>
      <c r="K23" s="88" t="s">
        <v>63</v>
      </c>
      <c r="L23" s="404" t="s">
        <v>1360</v>
      </c>
      <c r="M23" s="404" t="s">
        <v>1361</v>
      </c>
      <c r="N23" s="404">
        <v>202</v>
      </c>
      <c r="O23" s="404"/>
    </row>
    <row r="24" spans="1:16" s="331" customFormat="1" ht="157.25" x14ac:dyDescent="0.3">
      <c r="A24" s="297" t="s">
        <v>1205</v>
      </c>
      <c r="B24" s="297" t="s">
        <v>2581</v>
      </c>
      <c r="C24" s="542" t="s">
        <v>805</v>
      </c>
      <c r="D24" s="541" t="s">
        <v>804</v>
      </c>
      <c r="E24" s="541" t="s">
        <v>1207</v>
      </c>
      <c r="F24" s="298" t="s">
        <v>1363</v>
      </c>
      <c r="G24" s="299" t="s">
        <v>352</v>
      </c>
      <c r="H24" s="301" t="s">
        <v>63</v>
      </c>
      <c r="I24" s="301" t="s">
        <v>1364</v>
      </c>
      <c r="J24" s="300" t="s">
        <v>1187</v>
      </c>
      <c r="K24" s="93" t="s">
        <v>1211</v>
      </c>
      <c r="L24" s="93"/>
      <c r="M24" s="297" t="s">
        <v>63</v>
      </c>
      <c r="N24" s="297">
        <v>202</v>
      </c>
      <c r="O24" s="404" t="s">
        <v>1225</v>
      </c>
    </row>
    <row r="25" spans="1:16" s="87" customFormat="1" ht="266.14999999999998" x14ac:dyDescent="0.3">
      <c r="A25" s="404" t="s">
        <v>1375</v>
      </c>
      <c r="B25" s="404" t="s">
        <v>2574</v>
      </c>
      <c r="C25" s="317" t="s">
        <v>805</v>
      </c>
      <c r="D25" s="317" t="s">
        <v>804</v>
      </c>
      <c r="E25" s="317" t="s">
        <v>1182</v>
      </c>
      <c r="F25" s="80" t="s">
        <v>1449</v>
      </c>
      <c r="G25" s="85" t="s">
        <v>324</v>
      </c>
      <c r="H25" s="86" t="s">
        <v>2582</v>
      </c>
      <c r="I25" s="86" t="s">
        <v>1379</v>
      </c>
      <c r="J25" s="86" t="s">
        <v>63</v>
      </c>
      <c r="K25" s="88" t="s">
        <v>63</v>
      </c>
      <c r="L25" s="404" t="s">
        <v>1380</v>
      </c>
      <c r="M25" s="84" t="s">
        <v>1381</v>
      </c>
      <c r="N25" s="78">
        <v>202</v>
      </c>
      <c r="O25" s="47"/>
    </row>
    <row r="26" spans="1:16" s="87" customFormat="1" ht="108.9" x14ac:dyDescent="0.3">
      <c r="A26" s="404" t="s">
        <v>1382</v>
      </c>
      <c r="B26" s="404" t="s">
        <v>2577</v>
      </c>
      <c r="C26" s="540" t="s">
        <v>805</v>
      </c>
      <c r="D26" s="317" t="s">
        <v>804</v>
      </c>
      <c r="E26" s="317" t="s">
        <v>1182</v>
      </c>
      <c r="F26" s="80" t="s">
        <v>1405</v>
      </c>
      <c r="G26" s="85" t="s">
        <v>1184</v>
      </c>
      <c r="H26" s="86" t="s">
        <v>1209</v>
      </c>
      <c r="I26" s="86" t="s">
        <v>1229</v>
      </c>
      <c r="J26" s="86" t="s">
        <v>63</v>
      </c>
      <c r="K26" s="87" t="s">
        <v>63</v>
      </c>
      <c r="L26" s="404" t="s">
        <v>63</v>
      </c>
      <c r="M26" s="404" t="s">
        <v>63</v>
      </c>
      <c r="N26" s="78">
        <v>202</v>
      </c>
      <c r="O26" s="404" t="s">
        <v>1225</v>
      </c>
    </row>
    <row r="27" spans="1:16" s="87" customFormat="1" ht="108.9" x14ac:dyDescent="0.3">
      <c r="A27" s="404" t="s">
        <v>1382</v>
      </c>
      <c r="B27" s="404" t="s">
        <v>2578</v>
      </c>
      <c r="C27" s="540" t="s">
        <v>805</v>
      </c>
      <c r="D27" s="317" t="s">
        <v>804</v>
      </c>
      <c r="E27" s="317" t="s">
        <v>1182</v>
      </c>
      <c r="F27" s="80" t="s">
        <v>1406</v>
      </c>
      <c r="G27" s="77" t="s">
        <v>336</v>
      </c>
      <c r="H27" s="404" t="s">
        <v>63</v>
      </c>
      <c r="I27" s="86" t="s">
        <v>1229</v>
      </c>
      <c r="J27" s="86" t="s">
        <v>63</v>
      </c>
      <c r="K27" s="88" t="s">
        <v>63</v>
      </c>
      <c r="L27" s="88" t="s">
        <v>63</v>
      </c>
      <c r="M27" s="404" t="s">
        <v>63</v>
      </c>
      <c r="N27" s="404">
        <v>202</v>
      </c>
      <c r="O27" s="404" t="s">
        <v>1225</v>
      </c>
    </row>
    <row r="28" spans="1:16" s="695" customFormat="1" ht="60.5" x14ac:dyDescent="0.3">
      <c r="A28" s="690" t="s">
        <v>1387</v>
      </c>
      <c r="B28" s="690" t="s">
        <v>2579</v>
      </c>
      <c r="C28" s="717" t="s">
        <v>805</v>
      </c>
      <c r="D28" s="691" t="s">
        <v>805</v>
      </c>
      <c r="E28" s="691" t="s">
        <v>1207</v>
      </c>
      <c r="F28" s="692" t="s">
        <v>1407</v>
      </c>
      <c r="G28" s="693" t="s">
        <v>1391</v>
      </c>
      <c r="H28" s="690" t="s">
        <v>1392</v>
      </c>
      <c r="I28" s="694" t="s">
        <v>1229</v>
      </c>
      <c r="J28" s="694" t="s">
        <v>63</v>
      </c>
      <c r="K28" s="706" t="s">
        <v>63</v>
      </c>
      <c r="L28" s="706" t="s">
        <v>63</v>
      </c>
      <c r="M28" s="690" t="s">
        <v>63</v>
      </c>
      <c r="N28" s="690">
        <v>202</v>
      </c>
      <c r="O28" s="690"/>
    </row>
    <row r="29" spans="1:16" s="87" customFormat="1" ht="12.1" x14ac:dyDescent="0.3">
      <c r="B29" s="404"/>
      <c r="C29" s="404"/>
      <c r="D29" s="404"/>
      <c r="E29" s="404"/>
      <c r="F29" s="77"/>
      <c r="G29" s="404"/>
      <c r="H29" s="404"/>
      <c r="I29" s="86"/>
      <c r="J29" s="404"/>
      <c r="K29" s="404"/>
      <c r="L29" s="404"/>
      <c r="M29" s="404"/>
      <c r="N29" s="404"/>
      <c r="O29" s="500"/>
      <c r="P29" s="501"/>
    </row>
    <row r="30" spans="1:16" s="87" customFormat="1" ht="12.1" x14ac:dyDescent="0.3">
      <c r="B30" s="404"/>
      <c r="C30" s="404"/>
      <c r="D30" s="404"/>
      <c r="E30" s="404"/>
      <c r="F30" s="77"/>
      <c r="G30" s="404"/>
      <c r="H30" s="404"/>
      <c r="I30" s="86"/>
      <c r="J30" s="404"/>
      <c r="K30" s="404"/>
      <c r="L30" s="404"/>
      <c r="M30" s="404"/>
      <c r="N30" s="404"/>
      <c r="O30" s="500"/>
      <c r="P30" s="501"/>
    </row>
    <row r="31" spans="1:16" s="55" customFormat="1" ht="28.8" x14ac:dyDescent="0.3">
      <c r="B31" s="330" t="s">
        <v>431</v>
      </c>
      <c r="C31" s="269" t="s">
        <v>433</v>
      </c>
      <c r="D31" s="330" t="s">
        <v>435</v>
      </c>
      <c r="E31" s="598" t="s">
        <v>1201</v>
      </c>
      <c r="F31" s="597" t="s">
        <v>437</v>
      </c>
      <c r="G31" s="596" t="s">
        <v>368</v>
      </c>
      <c r="H31" s="598" t="s">
        <v>360</v>
      </c>
      <c r="I31" s="330"/>
      <c r="J31" s="330"/>
      <c r="K31" s="269"/>
      <c r="L31" s="58"/>
      <c r="M31" s="58"/>
      <c r="N31" s="58"/>
      <c r="O31" s="604"/>
      <c r="P31" s="604"/>
    </row>
    <row r="32" spans="1:16" s="54" customFormat="1" ht="24.2" x14ac:dyDescent="0.3">
      <c r="B32" s="599">
        <v>1</v>
      </c>
      <c r="C32" s="325" t="str" cm="1">
        <f t="array" ref="C32">IFERROR(INDEX('List of Test Cases'!C:C,SMALL(IF('List of Test Cases'!E:E=$C$1,ROW('List of Test Cases'!E:E) - ROW(INDEX('List of Test Cases'!E:E,1,1))+1),B32)),"")</f>
        <v>ET-GS004-SSRS-L1</v>
      </c>
      <c r="D32" s="600" t="str" cm="1">
        <f t="array" aca="1" ref="D32" ca="1">IF(C32="","",HYPERLINK("#"&amp;CELL("address",INDEX('List of Test Cases'!C:C,MATCH(CONCATENATE(C32,C$1),'List of Test Cases'!Q:Q,0))),"View Test Case"))</f>
        <v>View Test Case</v>
      </c>
      <c r="E32" s="56" t="str" cm="1">
        <f t="array" ref="E32">IF($C32="","",INDEX('List of Test Cases'!B:B,MATCH(CONCATENATE($C32,$C$1),'List of Test Cases'!$Q:$Q,0),))</f>
        <v>ET-GS004</v>
      </c>
      <c r="F32" s="56" t="str" cm="1">
        <f t="array" ref="F32">IF($C32="","",INDEX('List of Test Cases'!C:C,MATCH(CONCATENATE($C32,$C$1),'List of Test Cases'!$Q:$Q,0),))</f>
        <v>ET-GS004-SSRS-L1</v>
      </c>
      <c r="G32" s="56" t="str" cm="1">
        <f t="array" aca="1" ref="G32" ca="1">IF($C32="","",INDEX('List of Test Cases'!G:G,MATCH(CONCATENATE($C32,$C$1),'List of Test Cases'!$Q:$Q,0),))</f>
        <v>Shipper - Switch Request Confirmed in CSS - Gas (Losing) (1 Day(s))</v>
      </c>
      <c r="H32" s="56" t="str" cm="1">
        <f t="array" ref="H32">IF($C32="","",INDEX('List of Test Cases'!A:A,MATCH(CONCATENATE($C32,$C$1),'List of Test Cases'!$Q:$Q,0),))</f>
        <v>Shipper - Switch Request Successful - LOSE</v>
      </c>
      <c r="I32" s="601"/>
      <c r="J32" s="601"/>
      <c r="K32" s="47"/>
      <c r="L32" s="47"/>
      <c r="M32" s="47"/>
      <c r="N32" s="47"/>
      <c r="O32" s="56"/>
      <c r="P32" s="56"/>
    </row>
    <row r="33" spans="2:16" s="55" customFormat="1" ht="24.2" x14ac:dyDescent="0.3">
      <c r="B33" s="602">
        <v>2</v>
      </c>
      <c r="C33" s="325" t="str" cm="1">
        <f t="array" ref="C33">IFERROR(INDEX('List of Test Cases'!C:C,SMALL(IF('List of Test Cases'!E:E=$C$1,ROW('List of Test Cases'!E:E) - ROW(INDEX('List of Test Cases'!E:E,1,1))+1),B33)),"")</f>
        <v>ET-GS004-SSRS-L2</v>
      </c>
      <c r="D33" s="600" t="str" cm="1">
        <f t="array" aca="1" ref="D33" ca="1">IF(C33="","",HYPERLINK("#"&amp;CELL("address",INDEX('List of Test Cases'!C:C,MATCH(CONCATENATE(C33,C$1),'List of Test Cases'!Q:Q,0))),"View Test Case"))</f>
        <v>View Test Case</v>
      </c>
      <c r="E33" s="56" t="str" cm="1">
        <f t="array" ref="E33">IF($C33="","",INDEX('List of Test Cases'!B:B,MATCH(CONCATENATE($C33,$C$1),'List of Test Cases'!$Q:$Q,0),))</f>
        <v>ET-GS004</v>
      </c>
      <c r="F33" s="56" t="str" cm="1">
        <f t="array" ref="F33">IF($C33="","",INDEX('List of Test Cases'!C:C,MATCH(CONCATENATE($C33,$C$1),'List of Test Cases'!$Q:$Q,0),))</f>
        <v>ET-GS004-SSRS-L2</v>
      </c>
      <c r="G33" s="56" t="str" cm="1">
        <f t="array" aca="1" ref="G33" ca="1">IF($C33="","",INDEX('List of Test Cases'!G:G,MATCH(CONCATENATE($C33,$C$1),'List of Test Cases'!$Q:$Q,0),))</f>
        <v>Shipper - Switch Request Confirmed in CSS - Gas (Losing) (OFAF, 1 Day(s))</v>
      </c>
      <c r="H33" s="56" t="str" cm="1">
        <f t="array" ref="H33">IF($C33="","",INDEX('List of Test Cases'!A:A,MATCH(CONCATENATE($C33,$C$1),'List of Test Cases'!$Q:$Q,0),))</f>
        <v>Shipper - Switch Request Successful - LOSE</v>
      </c>
      <c r="I33" s="601"/>
      <c r="J33" s="601"/>
      <c r="K33" s="47"/>
      <c r="L33" s="47"/>
      <c r="M33" s="47"/>
      <c r="N33" s="47"/>
      <c r="O33" s="56"/>
      <c r="P33" s="56"/>
    </row>
    <row r="34" spans="2:16" s="55" customFormat="1" ht="13.85" x14ac:dyDescent="0.3">
      <c r="B34" s="602">
        <v>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42" customFormat="1" ht="13.85" x14ac:dyDescent="0.25">
      <c r="B35" s="603">
        <v>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42" customFormat="1" ht="13.85" x14ac:dyDescent="0.25">
      <c r="B36" s="603">
        <v>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16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17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18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19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26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24" customFormat="1" ht="12.1" x14ac:dyDescent="0.25">
      <c r="B58" s="603">
        <v>27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24" customFormat="1" ht="12.1" x14ac:dyDescent="0.25">
      <c r="B59" s="603">
        <v>28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24" customFormat="1" ht="12.1" x14ac:dyDescent="0.25">
      <c r="B60" s="603">
        <v>29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24" customFormat="1" ht="12.1" x14ac:dyDescent="0.25">
      <c r="B61" s="603">
        <v>30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ht="12.1" x14ac:dyDescent="0.25">
      <c r="B62" s="603">
        <v>31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ht="12.1" x14ac:dyDescent="0.25">
      <c r="B63" s="603">
        <v>32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ht="12.1" x14ac:dyDescent="0.25">
      <c r="B64" s="603">
        <v>33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ht="12.1" x14ac:dyDescent="0.25">
      <c r="B65" s="603">
        <v>34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ht="12.1" x14ac:dyDescent="0.25">
      <c r="B66" s="603">
        <v>35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ht="12.1" x14ac:dyDescent="0.25">
      <c r="B67" s="603">
        <v>36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ht="12.1" x14ac:dyDescent="0.25">
      <c r="B68" s="603">
        <v>37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ht="12.1" x14ac:dyDescent="0.25">
      <c r="B69" s="603">
        <v>38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ht="12.1" x14ac:dyDescent="0.25">
      <c r="B70" s="603">
        <v>39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ht="12.1" x14ac:dyDescent="0.25">
      <c r="B71" s="603">
        <v>40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12.1" x14ac:dyDescent="0.25">
      <c r="B72" s="603">
        <v>41</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ht="12.1" x14ac:dyDescent="0.25">
      <c r="B73" s="603">
        <v>42</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12.1" x14ac:dyDescent="0.25">
      <c r="B74" s="603">
        <v>43</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ht="12.1" x14ac:dyDescent="0.25">
      <c r="B75" s="603">
        <v>44</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ht="12.1" x14ac:dyDescent="0.25">
      <c r="B76" s="603">
        <v>45</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ht="12.1" x14ac:dyDescent="0.25">
      <c r="B77" s="603">
        <v>46</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12.1" x14ac:dyDescent="0.25">
      <c r="B78" s="603">
        <v>47</v>
      </c>
      <c r="C78" s="325" t="str" cm="1">
        <f t="array" ref="C78">IFERROR(INDEX('List of Test Cases'!C:C,SMALL(IF('List of Test Cases'!E:E=$C$1,ROW('List of Test Cases'!E:E) - ROW(INDEX('List of Test Cases'!E:E,1,1))+1),B78)),"")</f>
        <v/>
      </c>
      <c r="D78" s="600" t="str" cm="1">
        <f t="array" aca="1" ref="D78" ca="1">IF(C78="","",HYPERLINK("#"&amp;CELL("address",INDEX('List of Test Cases'!C:C,MATCH(CONCATENATE(C78,C$1),'List of Test Cases'!Q:Q,0))),"View Test Case"))</f>
        <v/>
      </c>
      <c r="E78" s="56" t="str" cm="1">
        <f t="array" ref="E78">IF($C78="","",INDEX('List of Test Cases'!B:B,MATCH(CONCATENATE($C78,$C$1),'List of Test Cases'!$Q:$Q,0),))</f>
        <v/>
      </c>
      <c r="F78" s="56" t="str" cm="1">
        <f t="array" ref="F78">IF($C78="","",INDEX('List of Test Cases'!C:C,MATCH(CONCATENATE($C78,$C$1),'List of Test Cases'!$Q:$Q,0),))</f>
        <v/>
      </c>
      <c r="G78" s="56" t="str" cm="1">
        <f t="array" ref="G78">IF($C78="","",INDEX('List of Test Cases'!G:G,MATCH(CONCATENATE($C78,$C$1),'List of Test Cases'!$Q:$Q,0),))</f>
        <v/>
      </c>
      <c r="H78" s="56" t="str" cm="1">
        <f t="array" ref="H78">IF($C78="","",INDEX('List of Test Cases'!A:A,MATCH(CONCATENATE($C78,$C$1),'List of Test Cases'!$Q:$Q,0),))</f>
        <v/>
      </c>
      <c r="I78" s="601"/>
      <c r="J78" s="601"/>
      <c r="K78" s="47"/>
      <c r="L78" s="47"/>
      <c r="M78" s="47"/>
      <c r="N78" s="47"/>
      <c r="O78" s="56"/>
      <c r="P78" s="56"/>
    </row>
    <row r="79" spans="2:16" ht="12.1" x14ac:dyDescent="0.25">
      <c r="B79" s="603">
        <v>48</v>
      </c>
      <c r="C79" s="325" t="str" cm="1">
        <f t="array" ref="C79">IFERROR(INDEX('List of Test Cases'!C:C,SMALL(IF('List of Test Cases'!E:E=$C$1,ROW('List of Test Cases'!E:E) - ROW(INDEX('List of Test Cases'!E:E,1,1))+1),B79)),"")</f>
        <v/>
      </c>
      <c r="D79" s="600" t="str" cm="1">
        <f t="array" aca="1" ref="D79" ca="1">IF(C79="","",HYPERLINK("#"&amp;CELL("address",INDEX('List of Test Cases'!C:C,MATCH(CONCATENATE(C79,C$1),'List of Test Cases'!Q:Q,0))),"View Test Case"))</f>
        <v/>
      </c>
      <c r="E79" s="56" t="str" cm="1">
        <f t="array" ref="E79">IF($C79="","",INDEX('List of Test Cases'!B:B,MATCH(CONCATENATE($C79,$C$1),'List of Test Cases'!$Q:$Q,0),))</f>
        <v/>
      </c>
      <c r="F79" s="56" t="str" cm="1">
        <f t="array" ref="F79">IF($C79="","",INDEX('List of Test Cases'!C:C,MATCH(CONCATENATE($C79,$C$1),'List of Test Cases'!$Q:$Q,0),))</f>
        <v/>
      </c>
      <c r="G79" s="56" t="str" cm="1">
        <f t="array" ref="G79">IF($C79="","",INDEX('List of Test Cases'!G:G,MATCH(CONCATENATE($C79,$C$1),'List of Test Cases'!$Q:$Q,0),))</f>
        <v/>
      </c>
      <c r="H79" s="56" t="str" cm="1">
        <f t="array" ref="H79">IF($C79="","",INDEX('List of Test Cases'!A:A,MATCH(CONCATENATE($C79,$C$1),'List of Test Cases'!$Q:$Q,0),))</f>
        <v/>
      </c>
      <c r="I79" s="601"/>
      <c r="J79" s="601"/>
      <c r="K79" s="47"/>
      <c r="L79" s="47"/>
      <c r="M79" s="47"/>
      <c r="N79" s="47"/>
      <c r="O79" s="56"/>
      <c r="P79" s="56"/>
    </row>
    <row r="80" spans="2:16" ht="12.1" x14ac:dyDescent="0.25">
      <c r="B80" s="603">
        <v>49</v>
      </c>
      <c r="C80" s="325" t="str" cm="1">
        <f t="array" ref="C80">IFERROR(INDEX('List of Test Cases'!C:C,SMALL(IF('List of Test Cases'!E:E=$C$1,ROW('List of Test Cases'!E:E) - ROW(INDEX('List of Test Cases'!E:E,1,1))+1),B80)),"")</f>
        <v/>
      </c>
      <c r="D80" s="600" t="str" cm="1">
        <f t="array" aca="1" ref="D80" ca="1">IF(C80="","",HYPERLINK("#"&amp;CELL("address",INDEX('List of Test Cases'!C:C,MATCH(CONCATENATE(C80,C$1),'List of Test Cases'!Q:Q,0))),"View Test Case"))</f>
        <v/>
      </c>
      <c r="E80" s="56" t="str" cm="1">
        <f t="array" ref="E80">IF($C80="","",INDEX('List of Test Cases'!B:B,MATCH(CONCATENATE($C80,$C$1),'List of Test Cases'!$Q:$Q,0),))</f>
        <v/>
      </c>
      <c r="F80" s="56" t="str" cm="1">
        <f t="array" ref="F80">IF($C80="","",INDEX('List of Test Cases'!C:C,MATCH(CONCATENATE($C80,$C$1),'List of Test Cases'!$Q:$Q,0),))</f>
        <v/>
      </c>
      <c r="G80" s="56" t="str" cm="1">
        <f t="array" ref="G80">IF($C80="","",INDEX('List of Test Cases'!G:G,MATCH(CONCATENATE($C80,$C$1),'List of Test Cases'!$Q:$Q,0),))</f>
        <v/>
      </c>
      <c r="H80" s="56" t="str" cm="1">
        <f t="array" ref="H80">IF($C80="","",INDEX('List of Test Cases'!A:A,MATCH(CONCATENATE($C80,$C$1),'List of Test Cases'!$Q:$Q,0),))</f>
        <v/>
      </c>
      <c r="I80" s="601"/>
      <c r="J80" s="601"/>
      <c r="K80" s="47"/>
      <c r="L80" s="47"/>
      <c r="M80" s="47"/>
      <c r="N80" s="47"/>
      <c r="O80" s="56"/>
      <c r="P80" s="56"/>
    </row>
    <row r="81" spans="2:16" ht="12.1" x14ac:dyDescent="0.25">
      <c r="B81" s="603">
        <v>50</v>
      </c>
      <c r="C81" s="325" t="str" cm="1">
        <f t="array" ref="C81">IFERROR(INDEX('List of Test Cases'!C:C,SMALL(IF('List of Test Cases'!E:E=$C$1,ROW('List of Test Cases'!E:E) - ROW(INDEX('List of Test Cases'!E:E,1,1))+1),B81)),"")</f>
        <v/>
      </c>
      <c r="D81" s="600" t="str" cm="1">
        <f t="array" aca="1" ref="D81" ca="1">IF(C81="","",HYPERLINK("#"&amp;CELL("address",INDEX('List of Test Cases'!C:C,MATCH(CONCATENATE(C81,C$1),'List of Test Cases'!Q:Q,0))),"View Test Case"))</f>
        <v/>
      </c>
      <c r="E81" s="56" t="str" cm="1">
        <f t="array" ref="E81">IF($C81="","",INDEX('List of Test Cases'!B:B,MATCH(CONCATENATE($C81,$C$1),'List of Test Cases'!$Q:$Q,0),))</f>
        <v/>
      </c>
      <c r="F81" s="56" t="str" cm="1">
        <f t="array" ref="F81">IF($C81="","",INDEX('List of Test Cases'!C:C,MATCH(CONCATENATE($C81,$C$1),'List of Test Cases'!$Q:$Q,0),))</f>
        <v/>
      </c>
      <c r="G81" s="56" t="str" cm="1">
        <f t="array" ref="G81">IF($C81="","",INDEX('List of Test Cases'!G:G,MATCH(CONCATENATE($C81,$C$1),'List of Test Cases'!$Q:$Q,0),))</f>
        <v/>
      </c>
      <c r="H81" s="56" t="str" cm="1">
        <f t="array" ref="H81">IF($C81="","",INDEX('List of Test Cases'!A:A,MATCH(CONCATENATE($C81,$C$1),'List of Test Cases'!$Q:$Q,0),))</f>
        <v/>
      </c>
      <c r="I81" s="601"/>
      <c r="J81" s="601"/>
      <c r="K81" s="47"/>
      <c r="L81" s="47"/>
      <c r="M81" s="47"/>
      <c r="N81" s="47"/>
      <c r="O81" s="56"/>
      <c r="P81" s="56"/>
    </row>
    <row r="82" spans="2:16" ht="20.3" customHeight="1" x14ac:dyDescent="0.25">
      <c r="G82" s="92"/>
    </row>
    <row r="83" spans="2:16" ht="20.3" customHeight="1" x14ac:dyDescent="0.25">
      <c r="G83" s="92"/>
    </row>
    <row r="84" spans="2:16" ht="20.3" customHeight="1" x14ac:dyDescent="0.25">
      <c r="G84" s="92"/>
    </row>
    <row r="85" spans="2:16" ht="20.3" customHeight="1" x14ac:dyDescent="0.25">
      <c r="G85" s="92"/>
    </row>
    <row r="86" spans="2:16" ht="20.3" customHeight="1" x14ac:dyDescent="0.25">
      <c r="G86" s="92"/>
    </row>
    <row r="87" spans="2:16" ht="20.3" customHeight="1" x14ac:dyDescent="0.25">
      <c r="G87" s="92"/>
    </row>
    <row r="88" spans="2:16" ht="20.3" customHeight="1" x14ac:dyDescent="0.25">
      <c r="G88" s="92"/>
    </row>
    <row r="89" spans="2:16" ht="20.3" customHeight="1" x14ac:dyDescent="0.25">
      <c r="G89" s="92"/>
    </row>
    <row r="90" spans="2:16" ht="20.3" customHeight="1" x14ac:dyDescent="0.25">
      <c r="G90" s="92"/>
    </row>
    <row r="91" spans="2:16" ht="20.3" customHeight="1" x14ac:dyDescent="0.25">
      <c r="G91" s="92"/>
    </row>
    <row r="92" spans="2:16" ht="20.3" customHeight="1" x14ac:dyDescent="0.25">
      <c r="G92" s="92"/>
    </row>
    <row r="93" spans="2:16" ht="20.3" customHeight="1" x14ac:dyDescent="0.25">
      <c r="G93" s="92"/>
    </row>
    <row r="94" spans="2:16" ht="20.3" customHeight="1" x14ac:dyDescent="0.25">
      <c r="G94" s="92"/>
    </row>
    <row r="95" spans="2:16" ht="20.3" customHeight="1" x14ac:dyDescent="0.25">
      <c r="G95" s="92"/>
    </row>
    <row r="96" spans="2:16" ht="20.3" customHeight="1" x14ac:dyDescent="0.25">
      <c r="G96" s="92"/>
    </row>
    <row r="97" spans="7:7" ht="20.3" customHeight="1" x14ac:dyDescent="0.25">
      <c r="G97" s="92"/>
    </row>
    <row r="98" spans="7:7" ht="20.3" customHeight="1" x14ac:dyDescent="0.25">
      <c r="G98" s="92"/>
    </row>
    <row r="99" spans="7:7" ht="20.3" customHeight="1" x14ac:dyDescent="0.25">
      <c r="G99" s="92"/>
    </row>
    <row r="100" spans="7:7" ht="20.3" customHeight="1" x14ac:dyDescent="0.25">
      <c r="G100" s="92"/>
    </row>
    <row r="101" spans="7:7" ht="20.3" customHeight="1" x14ac:dyDescent="0.25">
      <c r="G101" s="92"/>
    </row>
    <row r="102" spans="7:7" ht="20.3" customHeight="1" x14ac:dyDescent="0.25">
      <c r="G102" s="92"/>
    </row>
    <row r="103" spans="7:7" ht="20.3" customHeight="1" x14ac:dyDescent="0.25">
      <c r="G103" s="92"/>
    </row>
    <row r="104" spans="7:7" ht="20.3" customHeight="1" x14ac:dyDescent="0.25">
      <c r="G104" s="92"/>
    </row>
    <row r="105" spans="7:7" ht="20.3" customHeight="1" x14ac:dyDescent="0.25">
      <c r="G105" s="92"/>
    </row>
    <row r="106" spans="7:7" ht="20.3" customHeight="1" x14ac:dyDescent="0.25">
      <c r="G106" s="92"/>
    </row>
    <row r="107" spans="7:7" ht="20.3" customHeight="1" x14ac:dyDescent="0.25">
      <c r="G107" s="92"/>
    </row>
    <row r="108" spans="7:7" ht="20.3" customHeight="1" x14ac:dyDescent="0.25">
      <c r="G108" s="92"/>
    </row>
    <row r="109" spans="7:7" ht="20.3" customHeight="1" x14ac:dyDescent="0.25">
      <c r="G109" s="92"/>
    </row>
    <row r="110" spans="7:7" ht="20.3" customHeight="1" x14ac:dyDescent="0.25">
      <c r="G110" s="92"/>
    </row>
    <row r="111" spans="7:7" ht="20.3" customHeight="1" x14ac:dyDescent="0.25">
      <c r="G111" s="92"/>
    </row>
    <row r="112" spans="7:7" ht="20.3" customHeight="1" x14ac:dyDescent="0.25">
      <c r="G112" s="92"/>
    </row>
    <row r="113" spans="7:7" ht="20.3" customHeight="1" x14ac:dyDescent="0.25">
      <c r="G113" s="92"/>
    </row>
    <row r="114" spans="7:7" ht="20.3" customHeight="1" x14ac:dyDescent="0.25">
      <c r="G114" s="92"/>
    </row>
    <row r="115" spans="7:7" ht="20.3" customHeight="1" x14ac:dyDescent="0.25">
      <c r="G115" s="92"/>
    </row>
    <row r="116" spans="7:7" ht="20.3" customHeight="1" x14ac:dyDescent="0.25">
      <c r="G116" s="92"/>
    </row>
    <row r="117" spans="7:7" ht="20.3" customHeight="1" x14ac:dyDescent="0.25">
      <c r="G117" s="92"/>
    </row>
    <row r="118" spans="7:7" ht="20.3" customHeight="1" x14ac:dyDescent="0.25">
      <c r="G118" s="92"/>
    </row>
    <row r="119" spans="7:7" ht="20.3" customHeight="1" x14ac:dyDescent="0.25">
      <c r="G119" s="92"/>
    </row>
    <row r="120" spans="7:7" ht="20.3" customHeight="1" x14ac:dyDescent="0.25">
      <c r="G120" s="92"/>
    </row>
    <row r="121" spans="7:7" ht="20.3" customHeight="1" x14ac:dyDescent="0.25">
      <c r="G121" s="92"/>
    </row>
    <row r="122" spans="7:7" ht="20.3" customHeight="1" x14ac:dyDescent="0.25">
      <c r="G122" s="92"/>
    </row>
    <row r="123" spans="7:7" ht="20.3" customHeight="1" x14ac:dyDescent="0.25">
      <c r="G123" s="92"/>
    </row>
    <row r="124" spans="7:7" ht="20.3" customHeight="1" x14ac:dyDescent="0.25">
      <c r="G124" s="92"/>
    </row>
    <row r="125" spans="7:7" ht="20.3" customHeight="1" x14ac:dyDescent="0.25">
      <c r="G125" s="92"/>
    </row>
    <row r="126" spans="7:7" ht="20.3" customHeight="1" x14ac:dyDescent="0.25">
      <c r="G126" s="92"/>
    </row>
    <row r="127" spans="7:7" ht="20.3" customHeight="1" x14ac:dyDescent="0.25">
      <c r="G127" s="92"/>
    </row>
    <row r="128" spans="7:7" ht="20.3" customHeight="1" x14ac:dyDescent="0.25">
      <c r="G128" s="92"/>
    </row>
    <row r="129" spans="7:7" ht="20.3" customHeight="1" x14ac:dyDescent="0.25">
      <c r="G129" s="92"/>
    </row>
    <row r="130" spans="7:7" ht="20.3" customHeight="1" x14ac:dyDescent="0.25">
      <c r="G130" s="92"/>
    </row>
    <row r="131" spans="7:7" ht="20.3" customHeight="1" x14ac:dyDescent="0.25">
      <c r="G131" s="92"/>
    </row>
    <row r="132" spans="7:7" ht="20.3" customHeight="1" x14ac:dyDescent="0.25">
      <c r="G132" s="92"/>
    </row>
    <row r="133" spans="7:7" ht="20.3" customHeight="1" x14ac:dyDescent="0.25">
      <c r="G133" s="92"/>
    </row>
    <row r="134" spans="7:7" ht="20.3" customHeight="1" x14ac:dyDescent="0.25">
      <c r="G134" s="92"/>
    </row>
    <row r="135" spans="7:7" ht="20.3" customHeight="1" x14ac:dyDescent="0.25">
      <c r="G135" s="92"/>
    </row>
    <row r="136" spans="7:7" ht="20.3" customHeight="1" x14ac:dyDescent="0.25">
      <c r="G136" s="92"/>
    </row>
    <row r="137" spans="7:7" ht="20.3" customHeight="1" x14ac:dyDescent="0.25">
      <c r="G137" s="92"/>
    </row>
    <row r="138" spans="7:7" ht="20.3" customHeight="1" x14ac:dyDescent="0.25">
      <c r="G138" s="92"/>
    </row>
    <row r="139" spans="7:7" ht="20.3" customHeight="1" x14ac:dyDescent="0.25">
      <c r="G139" s="92"/>
    </row>
    <row r="140" spans="7:7" ht="20.3" customHeight="1" x14ac:dyDescent="0.25">
      <c r="G140" s="92"/>
    </row>
    <row r="141" spans="7:7" ht="20.3" customHeight="1" x14ac:dyDescent="0.25">
      <c r="G141" s="92"/>
    </row>
    <row r="142" spans="7:7" ht="20.3" customHeight="1" x14ac:dyDescent="0.25">
      <c r="G142" s="92"/>
    </row>
    <row r="143" spans="7:7" ht="20.3" customHeight="1" x14ac:dyDescent="0.25">
      <c r="G143" s="92"/>
    </row>
    <row r="144" spans="7:7" ht="20.3" customHeight="1" x14ac:dyDescent="0.25">
      <c r="G144" s="92"/>
    </row>
    <row r="145" spans="7:7" ht="20.3" customHeight="1" x14ac:dyDescent="0.25">
      <c r="G145" s="92"/>
    </row>
    <row r="146" spans="7:7" ht="20.3" customHeight="1" x14ac:dyDescent="0.25">
      <c r="G146" s="92"/>
    </row>
    <row r="147" spans="7:7" ht="20.3" customHeight="1" x14ac:dyDescent="0.25">
      <c r="G147" s="92"/>
    </row>
    <row r="148" spans="7:7" ht="20.3" customHeight="1" x14ac:dyDescent="0.25">
      <c r="G148" s="92"/>
    </row>
    <row r="149" spans="7:7" ht="20.3" customHeight="1" x14ac:dyDescent="0.25">
      <c r="G149" s="92"/>
    </row>
    <row r="150" spans="7:7" ht="20.3" customHeight="1" x14ac:dyDescent="0.25">
      <c r="G150" s="92"/>
    </row>
    <row r="151" spans="7:7" ht="20.3" customHeight="1" x14ac:dyDescent="0.25">
      <c r="G151" s="92"/>
    </row>
    <row r="152" spans="7:7" ht="20.3" customHeight="1" x14ac:dyDescent="0.25">
      <c r="G152" s="92"/>
    </row>
    <row r="153" spans="7:7" ht="20.3" customHeight="1" x14ac:dyDescent="0.25">
      <c r="G153" s="92"/>
    </row>
    <row r="154" spans="7:7" ht="20.3" customHeight="1" x14ac:dyDescent="0.25">
      <c r="G154" s="92"/>
    </row>
    <row r="155" spans="7:7" ht="20.3" customHeight="1" x14ac:dyDescent="0.25">
      <c r="G155" s="92"/>
    </row>
    <row r="156" spans="7:7" ht="20.3" customHeight="1" x14ac:dyDescent="0.25">
      <c r="G156" s="92"/>
    </row>
    <row r="157" spans="7:7" ht="20.3" customHeight="1" x14ac:dyDescent="0.25">
      <c r="G157" s="92"/>
    </row>
    <row r="158" spans="7:7" ht="20.3" customHeight="1" x14ac:dyDescent="0.25">
      <c r="G158" s="92"/>
    </row>
    <row r="159" spans="7:7" ht="20.3" customHeight="1" x14ac:dyDescent="0.25">
      <c r="G159" s="92"/>
    </row>
    <row r="160" spans="7:7" ht="20.3" customHeight="1" x14ac:dyDescent="0.25">
      <c r="G160" s="92"/>
    </row>
    <row r="161" spans="7:7" ht="20.3" customHeight="1" x14ac:dyDescent="0.25">
      <c r="G161" s="92"/>
    </row>
    <row r="162" spans="7:7" ht="20.3" customHeight="1" x14ac:dyDescent="0.25">
      <c r="G162" s="92"/>
    </row>
    <row r="163" spans="7:7" ht="20.3" customHeight="1" x14ac:dyDescent="0.25">
      <c r="G163" s="92"/>
    </row>
    <row r="164" spans="7:7" ht="20.3" customHeight="1" x14ac:dyDescent="0.25">
      <c r="G164" s="92"/>
    </row>
    <row r="165" spans="7:7" ht="20.3" customHeight="1" x14ac:dyDescent="0.25">
      <c r="G165" s="92"/>
    </row>
    <row r="166" spans="7:7" ht="20.3" customHeight="1" x14ac:dyDescent="0.25">
      <c r="G166" s="92"/>
    </row>
    <row r="167" spans="7:7" ht="20.3" customHeight="1" x14ac:dyDescent="0.25">
      <c r="G167" s="92"/>
    </row>
    <row r="168" spans="7:7" ht="20.3" customHeight="1" x14ac:dyDescent="0.25">
      <c r="G168" s="92"/>
    </row>
    <row r="169" spans="7:7" ht="20.3" customHeight="1" x14ac:dyDescent="0.25">
      <c r="G169" s="92"/>
    </row>
  </sheetData>
  <autoFilter ref="B13:P28" xr:uid="{B5E04BDB-C7C6-4D6E-9694-8DA8B666F4FE}"/>
  <mergeCells count="7">
    <mergeCell ref="C11:G11"/>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4035-5128-4A61-9E66-429770B0CE78}">
  <dimension ref="A1:P163"/>
  <sheetViews>
    <sheetView showGridLines="0" showRuler="0" topLeftCell="A2" zoomScaleNormal="100" zoomScalePageLayoutView="170" workbookViewId="0">
      <pane xSplit="7" topLeftCell="H1" activePane="topRight" state="frozen"/>
      <selection pane="topRight" activeCell="A2" sqref="A1:A1048576"/>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1135</v>
      </c>
      <c r="D1" s="420"/>
      <c r="E1" s="247"/>
      <c r="F1" s="98"/>
      <c r="G1" s="229"/>
      <c r="H1" s="229"/>
      <c r="I1" s="229"/>
      <c r="J1" s="229"/>
      <c r="K1" s="229"/>
      <c r="L1" s="229"/>
      <c r="M1" s="229"/>
      <c r="N1" s="229"/>
      <c r="O1" s="425"/>
      <c r="P1" s="424"/>
    </row>
    <row r="2" spans="1:16" ht="14.4" x14ac:dyDescent="0.25">
      <c r="B2" s="322" t="s">
        <v>390</v>
      </c>
      <c r="C2" s="1327" t="s">
        <v>2583</v>
      </c>
      <c r="D2" s="1328"/>
      <c r="E2" s="1328"/>
      <c r="F2" s="1328"/>
      <c r="G2" s="1328"/>
      <c r="H2" s="229"/>
      <c r="I2" s="229"/>
      <c r="J2" s="229"/>
      <c r="K2" s="229"/>
      <c r="L2" s="229"/>
      <c r="M2" s="229"/>
      <c r="N2" s="229"/>
      <c r="O2" s="425"/>
      <c r="P2" s="424"/>
    </row>
    <row r="3" spans="1:16" ht="20.3" customHeight="1" x14ac:dyDescent="0.25">
      <c r="B3" s="1235" t="s">
        <v>392</v>
      </c>
      <c r="C3" s="1331" t="s">
        <v>2315</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2317</v>
      </c>
      <c r="D10" s="1328"/>
      <c r="E10" s="1328"/>
      <c r="F10" s="1328"/>
      <c r="G10" s="1328"/>
      <c r="H10" s="511" t="e">
        <f t="array" ref="H10">_xlfn.TEXTJOIN(", ",TRUE,IF((E14:E100="Y")*(B21:B100&lt;&gt;""),B21:B100,""))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2319</v>
      </c>
      <c r="C14" s="664" t="s">
        <v>804</v>
      </c>
      <c r="D14" s="665" t="s">
        <v>804</v>
      </c>
      <c r="E14" s="665" t="s">
        <v>1182</v>
      </c>
      <c r="F14" s="233" t="s">
        <v>2584</v>
      </c>
      <c r="G14" s="234" t="s">
        <v>1184</v>
      </c>
      <c r="H14" s="233" t="s">
        <v>2321</v>
      </c>
      <c r="I14" s="233" t="s">
        <v>2322</v>
      </c>
      <c r="J14" s="876" t="s">
        <v>1993</v>
      </c>
      <c r="K14" s="233" t="s">
        <v>2323</v>
      </c>
      <c r="L14" s="235" t="s">
        <v>63</v>
      </c>
      <c r="M14" s="235" t="s">
        <v>63</v>
      </c>
      <c r="N14" s="235" t="s">
        <v>63</v>
      </c>
      <c r="O14" s="83" t="s">
        <v>1396</v>
      </c>
    </row>
    <row r="15" spans="1:16" s="231" customFormat="1" ht="302.39999999999998" x14ac:dyDescent="0.3">
      <c r="A15" s="233" t="s">
        <v>2324</v>
      </c>
      <c r="B15" s="233" t="s">
        <v>2585</v>
      </c>
      <c r="C15" s="664" t="s">
        <v>805</v>
      </c>
      <c r="D15" s="665" t="s">
        <v>804</v>
      </c>
      <c r="E15" s="665" t="s">
        <v>1182</v>
      </c>
      <c r="F15" s="237" t="s">
        <v>2326</v>
      </c>
      <c r="G15" s="234" t="s">
        <v>324</v>
      </c>
      <c r="H15" s="233" t="s">
        <v>63</v>
      </c>
      <c r="I15" s="233" t="s">
        <v>2327</v>
      </c>
      <c r="J15" s="876" t="s">
        <v>63</v>
      </c>
      <c r="K15" s="233" t="s">
        <v>63</v>
      </c>
      <c r="L15" s="233" t="s">
        <v>2328</v>
      </c>
      <c r="M15" s="233" t="s">
        <v>2329</v>
      </c>
      <c r="N15" s="235" t="s">
        <v>63</v>
      </c>
      <c r="O15" s="245"/>
    </row>
    <row r="16" spans="1:16" s="231" customFormat="1" ht="145.15" x14ac:dyDescent="0.3">
      <c r="A16" s="232" t="s">
        <v>2330</v>
      </c>
      <c r="B16" s="236" t="s">
        <v>2586</v>
      </c>
      <c r="C16" s="666" t="s">
        <v>805</v>
      </c>
      <c r="D16" s="665" t="s">
        <v>804</v>
      </c>
      <c r="E16" s="665" t="s">
        <v>1182</v>
      </c>
      <c r="F16" s="237" t="s">
        <v>2587</v>
      </c>
      <c r="G16" s="234" t="s">
        <v>1184</v>
      </c>
      <c r="H16" s="233" t="s">
        <v>63</v>
      </c>
      <c r="I16" s="240" t="s">
        <v>2333</v>
      </c>
      <c r="J16" s="876" t="s">
        <v>63</v>
      </c>
      <c r="K16" s="233" t="s">
        <v>63</v>
      </c>
      <c r="L16" s="233"/>
      <c r="M16" s="233"/>
      <c r="N16" s="235"/>
      <c r="O16" s="404" t="s">
        <v>1225</v>
      </c>
    </row>
    <row r="17" spans="1:16" s="231" customFormat="1" ht="96.8" x14ac:dyDescent="0.3">
      <c r="A17" s="232" t="s">
        <v>2330</v>
      </c>
      <c r="B17" s="236" t="s">
        <v>2588</v>
      </c>
      <c r="C17" s="666" t="s">
        <v>804</v>
      </c>
      <c r="D17" s="665" t="s">
        <v>804</v>
      </c>
      <c r="E17" s="665" t="s">
        <v>1182</v>
      </c>
      <c r="F17" s="237" t="s">
        <v>2335</v>
      </c>
      <c r="G17" s="234" t="s">
        <v>336</v>
      </c>
      <c r="H17" s="233" t="s">
        <v>63</v>
      </c>
      <c r="I17" s="240" t="s">
        <v>2336</v>
      </c>
      <c r="J17" s="876" t="s">
        <v>63</v>
      </c>
      <c r="K17" s="233" t="s">
        <v>63</v>
      </c>
      <c r="L17" s="233"/>
      <c r="M17" s="233"/>
      <c r="N17" s="235"/>
      <c r="O17" s="245"/>
    </row>
    <row r="18" spans="1:16" s="231" customFormat="1" ht="133.05000000000001" x14ac:dyDescent="0.3">
      <c r="A18" s="232" t="s">
        <v>2330</v>
      </c>
      <c r="B18" s="236" t="s">
        <v>2589</v>
      </c>
      <c r="C18" s="666" t="s">
        <v>805</v>
      </c>
      <c r="D18" s="665" t="s">
        <v>804</v>
      </c>
      <c r="E18" s="665" t="s">
        <v>1207</v>
      </c>
      <c r="F18" s="237" t="s">
        <v>2590</v>
      </c>
      <c r="G18" s="234" t="s">
        <v>338</v>
      </c>
      <c r="H18" s="233" t="s">
        <v>63</v>
      </c>
      <c r="I18" s="240" t="s">
        <v>2336</v>
      </c>
      <c r="J18" s="876" t="s">
        <v>63</v>
      </c>
      <c r="K18" s="233" t="s">
        <v>63</v>
      </c>
      <c r="L18" s="233"/>
      <c r="M18" s="233"/>
      <c r="N18" s="235"/>
      <c r="O18" s="404" t="s">
        <v>1225</v>
      </c>
    </row>
    <row r="19" spans="1:16" s="816" customFormat="1" ht="84.7" x14ac:dyDescent="0.3">
      <c r="A19" s="811" t="s">
        <v>2338</v>
      </c>
      <c r="B19" s="812" t="s">
        <v>2339</v>
      </c>
      <c r="C19" s="813" t="s">
        <v>805</v>
      </c>
      <c r="D19" s="813" t="s">
        <v>805</v>
      </c>
      <c r="E19" s="813" t="s">
        <v>1182</v>
      </c>
      <c r="F19" s="814" t="s">
        <v>2340</v>
      </c>
      <c r="G19" s="812" t="s">
        <v>2341</v>
      </c>
      <c r="H19" s="811" t="s">
        <v>63</v>
      </c>
      <c r="I19" s="815" t="s">
        <v>2342</v>
      </c>
      <c r="J19" s="812" t="s">
        <v>63</v>
      </c>
      <c r="K19" s="812" t="s">
        <v>63</v>
      </c>
      <c r="L19" s="811" t="s">
        <v>63</v>
      </c>
      <c r="M19" s="811" t="s">
        <v>63</v>
      </c>
      <c r="N19" s="811">
        <v>202</v>
      </c>
      <c r="O19" s="811" t="s">
        <v>1239</v>
      </c>
    </row>
    <row r="20" spans="1:16" s="816" customFormat="1" ht="108.9" x14ac:dyDescent="0.3">
      <c r="A20" s="811" t="s">
        <v>2338</v>
      </c>
      <c r="B20" s="812" t="s">
        <v>2343</v>
      </c>
      <c r="C20" s="813" t="s">
        <v>805</v>
      </c>
      <c r="D20" s="813" t="s">
        <v>805</v>
      </c>
      <c r="E20" s="813" t="s">
        <v>1182</v>
      </c>
      <c r="F20" s="814" t="s">
        <v>2344</v>
      </c>
      <c r="G20" s="812" t="s">
        <v>328</v>
      </c>
      <c r="H20" s="811" t="s">
        <v>63</v>
      </c>
      <c r="I20" s="815" t="s">
        <v>2345</v>
      </c>
      <c r="J20" s="812" t="s">
        <v>63</v>
      </c>
      <c r="K20" s="812" t="s">
        <v>63</v>
      </c>
      <c r="L20" s="811" t="s">
        <v>63</v>
      </c>
      <c r="M20" s="811" t="s">
        <v>63</v>
      </c>
      <c r="N20" s="811">
        <v>202</v>
      </c>
      <c r="O20" s="683" t="s">
        <v>2591</v>
      </c>
    </row>
    <row r="21" spans="1:16" s="239" customFormat="1" ht="12.1" x14ac:dyDescent="0.3">
      <c r="B21" s="233"/>
      <c r="C21" s="233"/>
      <c r="D21" s="233"/>
      <c r="E21" s="233"/>
      <c r="F21" s="234"/>
      <c r="G21" s="233"/>
      <c r="H21" s="233"/>
      <c r="I21" s="240"/>
      <c r="J21" s="233"/>
      <c r="K21" s="233"/>
      <c r="L21" s="233"/>
      <c r="M21" s="233"/>
      <c r="N21" s="238"/>
      <c r="O21" s="423"/>
      <c r="P21" s="422"/>
    </row>
    <row r="22" spans="1:16" s="239" customFormat="1" ht="12.1" x14ac:dyDescent="0.3">
      <c r="B22" s="233"/>
      <c r="C22" s="233"/>
      <c r="D22" s="233"/>
      <c r="E22" s="233"/>
      <c r="F22" s="234"/>
      <c r="G22" s="233"/>
      <c r="H22" s="233"/>
      <c r="I22" s="240"/>
      <c r="J22" s="233"/>
      <c r="K22" s="233"/>
      <c r="L22" s="233"/>
      <c r="M22" s="233"/>
      <c r="N22" s="238"/>
      <c r="O22" s="423"/>
      <c r="P22" s="42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ET-GS003-SUSH-G1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ET-GS003</v>
      </c>
      <c r="F24" s="56" t="str" cm="1">
        <f t="array" ref="F24">IF($C24="","",INDEX('List of Test Cases'!C:C,MATCH(CONCATENATE($C24,$C$1),'List of Test Cases'!$Q:$Q,0),))</f>
        <v>ET-GS003-SUSH-G1</v>
      </c>
      <c r="G24" s="56" t="str" cm="1">
        <f t="array" aca="1" ref="G24" ca="1">IF($C24="","",INDEX('List of Test Cases'!G:G,MATCH(CONCATENATE($C24,$C$1),'List of Test Cases'!$Q:$Q,0),))</f>
        <v>Shipper - Update Registration Request (Change of Shipper) - Gas (Gaining Shipper)</v>
      </c>
      <c r="H24" s="56" t="str" cm="1">
        <f t="array" ref="H24">IF($C24="","",INDEX('List of Test Cases'!A:A,MATCH(CONCATENATE($C24,$C$1),'List of Test Cases'!$Q:$Q,0),))</f>
        <v>Shipper - Update Shipper - GAIN</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sheetData>
  <autoFilter ref="B13:P13" xr:uid="{1E63BF4F-220F-49BB-B7AE-43021DC70C8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F82825-AC62-4A3C-B9CF-360412632751}">
          <x14:formula1>
            <xm:f>'C:\Users\KrantiNaik\Library\Containers\com.microsoft.Excel\Data\Documents\4360A61E\[SIT Test Scenarios Master List v0.16.xlsx]Priority'!#REF!</xm:f>
          </x14:formula1>
          <xm:sqref>H23:I23</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F042A-196E-4AB1-AE69-8086B6629745}">
  <dimension ref="A1:P163"/>
  <sheetViews>
    <sheetView showGridLines="0" showRuler="0" topLeftCell="A2" zoomScaleNormal="100" zoomScalePageLayoutView="170" workbookViewId="0">
      <pane xSplit="7" topLeftCell="H1" activePane="topRight" state="frozen"/>
      <selection pane="topRight" activeCell="A2" sqref="A1:A1048576"/>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1138</v>
      </c>
      <c r="D1" s="420"/>
      <c r="E1" s="247"/>
      <c r="F1" s="98"/>
      <c r="G1" s="229"/>
      <c r="H1" s="229"/>
      <c r="I1" s="229"/>
      <c r="J1" s="229"/>
      <c r="K1" s="229"/>
      <c r="L1" s="229"/>
      <c r="M1" s="229"/>
      <c r="N1" s="229"/>
      <c r="O1" s="425"/>
      <c r="P1" s="424"/>
    </row>
    <row r="2" spans="1:16" ht="14.4" x14ac:dyDescent="0.25">
      <c r="B2" s="322" t="s">
        <v>390</v>
      </c>
      <c r="C2" s="1327" t="s">
        <v>2592</v>
      </c>
      <c r="D2" s="1328"/>
      <c r="E2" s="1328"/>
      <c r="F2" s="1328"/>
      <c r="G2" s="1328"/>
      <c r="H2" s="229"/>
      <c r="I2" s="229"/>
      <c r="J2" s="229"/>
      <c r="K2" s="229"/>
      <c r="L2" s="229"/>
      <c r="M2" s="229"/>
      <c r="N2" s="229"/>
      <c r="O2" s="425"/>
      <c r="P2" s="424"/>
    </row>
    <row r="3" spans="1:16" ht="20.3" customHeight="1" x14ac:dyDescent="0.25">
      <c r="B3" s="1235" t="s">
        <v>392</v>
      </c>
      <c r="C3" s="1331" t="s">
        <v>2315</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2317</v>
      </c>
      <c r="D10" s="1328"/>
      <c r="E10" s="1328"/>
      <c r="F10" s="1328"/>
      <c r="G10" s="1328"/>
      <c r="H10" s="511" t="e">
        <f t="array" ref="H10">_xlfn.TEXTJOIN(", ",TRUE,IF((E14:E100="Y")*(B21:B100&lt;&gt;""),B21:B100,""))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2319</v>
      </c>
      <c r="C14" s="664" t="s">
        <v>804</v>
      </c>
      <c r="D14" s="665" t="s">
        <v>804</v>
      </c>
      <c r="E14" s="665" t="s">
        <v>1182</v>
      </c>
      <c r="F14" s="233" t="s">
        <v>2584</v>
      </c>
      <c r="G14" s="234" t="s">
        <v>1184</v>
      </c>
      <c r="H14" s="233" t="s">
        <v>2321</v>
      </c>
      <c r="I14" s="233" t="s">
        <v>2322</v>
      </c>
      <c r="J14" s="876" t="s">
        <v>1993</v>
      </c>
      <c r="K14" s="233" t="s">
        <v>2323</v>
      </c>
      <c r="L14" s="235" t="s">
        <v>63</v>
      </c>
      <c r="M14" s="235" t="s">
        <v>63</v>
      </c>
      <c r="N14" s="235" t="s">
        <v>63</v>
      </c>
      <c r="O14" s="83" t="s">
        <v>1396</v>
      </c>
    </row>
    <row r="15" spans="1:16" s="231" customFormat="1" ht="409.55" x14ac:dyDescent="0.3">
      <c r="A15" s="233" t="s">
        <v>2324</v>
      </c>
      <c r="B15" s="233" t="s">
        <v>2585</v>
      </c>
      <c r="C15" s="664" t="s">
        <v>805</v>
      </c>
      <c r="D15" s="665" t="s">
        <v>804</v>
      </c>
      <c r="E15" s="665" t="s">
        <v>1182</v>
      </c>
      <c r="F15" s="237" t="s">
        <v>2593</v>
      </c>
      <c r="G15" s="234" t="s">
        <v>324</v>
      </c>
      <c r="H15" s="233" t="s">
        <v>63</v>
      </c>
      <c r="I15" s="233" t="s">
        <v>2327</v>
      </c>
      <c r="J15" s="876" t="s">
        <v>63</v>
      </c>
      <c r="K15" s="233" t="s">
        <v>63</v>
      </c>
      <c r="L15" s="233" t="s">
        <v>2328</v>
      </c>
      <c r="M15" s="233" t="s">
        <v>2329</v>
      </c>
      <c r="N15" s="235" t="s">
        <v>63</v>
      </c>
      <c r="O15" s="245"/>
    </row>
    <row r="16" spans="1:16" s="231" customFormat="1" ht="145.15" x14ac:dyDescent="0.3">
      <c r="A16" s="232" t="s">
        <v>2330</v>
      </c>
      <c r="B16" s="236" t="s">
        <v>2586</v>
      </c>
      <c r="C16" s="666" t="s">
        <v>805</v>
      </c>
      <c r="D16" s="665" t="s">
        <v>804</v>
      </c>
      <c r="E16" s="665" t="s">
        <v>1182</v>
      </c>
      <c r="F16" s="237" t="s">
        <v>2587</v>
      </c>
      <c r="G16" s="234" t="s">
        <v>1184</v>
      </c>
      <c r="H16" s="233" t="s">
        <v>63</v>
      </c>
      <c r="I16" s="240" t="s">
        <v>2333</v>
      </c>
      <c r="J16" s="876" t="s">
        <v>63</v>
      </c>
      <c r="K16" s="233" t="s">
        <v>63</v>
      </c>
      <c r="L16" s="233"/>
      <c r="M16" s="233"/>
      <c r="N16" s="235"/>
      <c r="O16" s="404" t="s">
        <v>1225</v>
      </c>
    </row>
    <row r="17" spans="1:16" s="231" customFormat="1" ht="133.05000000000001" x14ac:dyDescent="0.3">
      <c r="A17" s="232" t="s">
        <v>2330</v>
      </c>
      <c r="B17" s="236" t="s">
        <v>2588</v>
      </c>
      <c r="C17" s="666" t="s">
        <v>805</v>
      </c>
      <c r="D17" s="665" t="s">
        <v>804</v>
      </c>
      <c r="E17" s="665" t="s">
        <v>1182</v>
      </c>
      <c r="F17" s="237" t="s">
        <v>2590</v>
      </c>
      <c r="G17" s="234" t="s">
        <v>336</v>
      </c>
      <c r="H17" s="233" t="s">
        <v>63</v>
      </c>
      <c r="I17" s="240" t="s">
        <v>2336</v>
      </c>
      <c r="J17" s="876" t="s">
        <v>63</v>
      </c>
      <c r="K17" s="233" t="s">
        <v>63</v>
      </c>
      <c r="L17" s="233"/>
      <c r="M17" s="233"/>
      <c r="N17" s="235"/>
      <c r="O17" s="404" t="s">
        <v>1225</v>
      </c>
    </row>
    <row r="18" spans="1:16" s="231" customFormat="1" ht="96.8" x14ac:dyDescent="0.3">
      <c r="A18" s="232" t="s">
        <v>2330</v>
      </c>
      <c r="B18" s="236" t="s">
        <v>2589</v>
      </c>
      <c r="C18" s="666" t="s">
        <v>804</v>
      </c>
      <c r="D18" s="665" t="s">
        <v>804</v>
      </c>
      <c r="E18" s="665" t="s">
        <v>1207</v>
      </c>
      <c r="F18" s="237" t="s">
        <v>2335</v>
      </c>
      <c r="G18" s="234" t="s">
        <v>338</v>
      </c>
      <c r="H18" s="233" t="s">
        <v>63</v>
      </c>
      <c r="I18" s="240" t="s">
        <v>2336</v>
      </c>
      <c r="J18" s="876" t="s">
        <v>63</v>
      </c>
      <c r="K18" s="233" t="s">
        <v>63</v>
      </c>
      <c r="L18" s="233"/>
      <c r="M18" s="233"/>
      <c r="N18" s="235"/>
      <c r="O18" s="404"/>
    </row>
    <row r="19" spans="1:16" s="816" customFormat="1" ht="84.7" x14ac:dyDescent="0.3">
      <c r="A19" s="811" t="s">
        <v>2338</v>
      </c>
      <c r="B19" s="812" t="s">
        <v>2339</v>
      </c>
      <c r="C19" s="813" t="s">
        <v>805</v>
      </c>
      <c r="D19" s="813" t="s">
        <v>805</v>
      </c>
      <c r="E19" s="813" t="s">
        <v>1182</v>
      </c>
      <c r="F19" s="814" t="s">
        <v>2340</v>
      </c>
      <c r="G19" s="812" t="s">
        <v>2341</v>
      </c>
      <c r="H19" s="811" t="s">
        <v>63</v>
      </c>
      <c r="I19" s="815" t="s">
        <v>2342</v>
      </c>
      <c r="J19" s="812" t="s">
        <v>63</v>
      </c>
      <c r="K19" s="812" t="s">
        <v>63</v>
      </c>
      <c r="L19" s="811" t="s">
        <v>63</v>
      </c>
      <c r="M19" s="811" t="s">
        <v>63</v>
      </c>
      <c r="N19" s="811">
        <v>202</v>
      </c>
      <c r="O19" s="811" t="s">
        <v>1239</v>
      </c>
    </row>
    <row r="20" spans="1:16" s="816" customFormat="1" ht="108.9" x14ac:dyDescent="0.3">
      <c r="A20" s="811" t="s">
        <v>2338</v>
      </c>
      <c r="B20" s="812" t="s">
        <v>2343</v>
      </c>
      <c r="C20" s="813" t="s">
        <v>805</v>
      </c>
      <c r="D20" s="813" t="s">
        <v>805</v>
      </c>
      <c r="E20" s="813" t="s">
        <v>1182</v>
      </c>
      <c r="F20" s="814" t="s">
        <v>2344</v>
      </c>
      <c r="G20" s="812" t="s">
        <v>328</v>
      </c>
      <c r="H20" s="811" t="s">
        <v>63</v>
      </c>
      <c r="I20" s="815" t="s">
        <v>2345</v>
      </c>
      <c r="J20" s="812" t="s">
        <v>63</v>
      </c>
      <c r="K20" s="812" t="s">
        <v>63</v>
      </c>
      <c r="L20" s="811" t="s">
        <v>63</v>
      </c>
      <c r="M20" s="811" t="s">
        <v>63</v>
      </c>
      <c r="N20" s="811">
        <v>202</v>
      </c>
      <c r="O20" s="683" t="s">
        <v>2591</v>
      </c>
    </row>
    <row r="21" spans="1:16" s="239" customFormat="1" ht="12.1" x14ac:dyDescent="0.3">
      <c r="B21" s="233"/>
      <c r="C21" s="233"/>
      <c r="D21" s="233"/>
      <c r="E21" s="233"/>
      <c r="F21" s="234"/>
      <c r="G21" s="233"/>
      <c r="H21" s="233"/>
      <c r="I21" s="240"/>
      <c r="J21" s="233"/>
      <c r="K21" s="233"/>
      <c r="L21" s="233"/>
      <c r="M21" s="233"/>
      <c r="N21" s="238"/>
      <c r="O21" s="423"/>
      <c r="P21" s="422"/>
    </row>
    <row r="22" spans="1:16" s="239" customFormat="1" ht="12.1" x14ac:dyDescent="0.3">
      <c r="B22" s="233"/>
      <c r="C22" s="233"/>
      <c r="D22" s="233"/>
      <c r="E22" s="233"/>
      <c r="F22" s="234"/>
      <c r="G22" s="233"/>
      <c r="H22" s="233"/>
      <c r="I22" s="240"/>
      <c r="J22" s="233"/>
      <c r="K22" s="233"/>
      <c r="L22" s="233"/>
      <c r="M22" s="233"/>
      <c r="N22" s="238"/>
      <c r="O22" s="423"/>
      <c r="P22" s="42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ET-GS003-SUSH-L1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ET-GS003</v>
      </c>
      <c r="F24" s="56" t="str" cm="1">
        <f t="array" ref="F24">IF($C24="","",INDEX('List of Test Cases'!C:C,MATCH(CONCATENATE($C24,$C$1),'List of Test Cases'!$Q:$Q,0),))</f>
        <v>ET-GS003-SUSH-L1</v>
      </c>
      <c r="G24" s="56" t="str" cm="1">
        <f t="array" aca="1" ref="G24" ca="1">IF($C24="","",INDEX('List of Test Cases'!G:G,MATCH(CONCATENATE($C24,$C$1),'List of Test Cases'!$Q:$Q,0),))</f>
        <v>Shipper - Update Registration Request (Change of Shipper) - Gas (Losing Shipper)</v>
      </c>
      <c r="H24" s="56" t="str" cm="1">
        <f t="array" ref="H24">IF($C24="","",INDEX('List of Test Cases'!A:A,MATCH(CONCATENATE($C24,$C$1),'List of Test Cases'!$Q:$Q,0),))</f>
        <v>Shipper - Update Shipper - LOSE</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sheetData>
  <autoFilter ref="B13:P13" xr:uid="{1E63BF4F-220F-49BB-B7AE-43021DC70C8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2E0741-FA4B-42F1-8044-A0169C995038}">
          <x14:formula1>
            <xm:f>'C:\Users\KrantiNaik\Library\Containers\com.microsoft.Excel\Data\Documents\4360A61E\[SIT Test Scenarios Master List v0.16.xlsx]Priority'!#REF!</xm:f>
          </x14:formula1>
          <xm:sqref>H23:I23</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7DFF9-5AA7-413D-8A4C-A4B17D8A1C45}">
  <dimension ref="A1:P161"/>
  <sheetViews>
    <sheetView showGridLines="0" showRuler="0" zoomScaleNormal="100" zoomScalePageLayoutView="176" workbookViewId="0">
      <pane xSplit="7" topLeftCell="H1" activePane="topRight" state="frozen"/>
      <selection pane="topRight" activeCell="C2" sqref="C2:G2"/>
    </sheetView>
  </sheetViews>
  <sheetFormatPr defaultColWidth="10.5546875" defaultRowHeight="20.3" customHeight="1" x14ac:dyDescent="0.25"/>
  <cols>
    <col min="1" max="1" width="0" style="124" hidden="1" customWidth="1"/>
    <col min="2" max="2" width="19.5546875" style="140" customWidth="1"/>
    <col min="3" max="3" width="32.109375" style="140" customWidth="1"/>
    <col min="4" max="4" width="13.5546875" style="140" customWidth="1"/>
    <col min="5" max="5" width="12" style="141" bestFit="1" customWidth="1"/>
    <col min="6" max="6" width="15.33203125" style="124" bestFit="1"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39.049999999999997" customHeight="1" x14ac:dyDescent="0.25">
      <c r="B1" s="322" t="s">
        <v>388</v>
      </c>
      <c r="C1" s="122" t="s">
        <v>1142</v>
      </c>
      <c r="D1" s="195"/>
      <c r="E1" s="123"/>
      <c r="F1" s="98"/>
      <c r="G1" s="123"/>
      <c r="H1" s="123"/>
      <c r="I1" s="123"/>
      <c r="J1" s="123"/>
      <c r="K1" s="123"/>
      <c r="L1" s="123"/>
      <c r="M1" s="123"/>
      <c r="N1" s="123"/>
      <c r="O1" s="379"/>
      <c r="P1" s="380"/>
    </row>
    <row r="2" spans="1:16" ht="14.4" x14ac:dyDescent="0.25">
      <c r="B2" s="322" t="s">
        <v>390</v>
      </c>
      <c r="C2" s="1262" t="s">
        <v>2594</v>
      </c>
      <c r="D2" s="1263"/>
      <c r="E2" s="1263"/>
      <c r="F2" s="1263"/>
      <c r="G2" s="1263"/>
      <c r="H2" s="527"/>
      <c r="I2" s="527"/>
      <c r="J2" s="527"/>
      <c r="K2" s="527"/>
      <c r="L2" s="527"/>
      <c r="M2" s="527"/>
      <c r="N2" s="527"/>
      <c r="O2" s="379"/>
      <c r="P2" s="380"/>
    </row>
    <row r="3" spans="1:16" ht="12.1" x14ac:dyDescent="0.25">
      <c r="B3" s="1235" t="s">
        <v>392</v>
      </c>
      <c r="C3" s="1264" t="s">
        <v>1598</v>
      </c>
      <c r="D3" s="1265"/>
      <c r="E3" s="1265"/>
      <c r="F3" s="1265"/>
      <c r="G3" s="1265"/>
      <c r="H3" s="528"/>
      <c r="I3" s="528"/>
      <c r="J3" s="528"/>
      <c r="K3" s="528"/>
      <c r="L3" s="528"/>
      <c r="M3" s="528"/>
      <c r="N3" s="528"/>
      <c r="O3" s="381"/>
      <c r="P3" s="382"/>
    </row>
    <row r="4" spans="1:16" ht="12.1" x14ac:dyDescent="0.25">
      <c r="B4" s="1236"/>
      <c r="C4" s="1266"/>
      <c r="D4" s="1267"/>
      <c r="E4" s="1267"/>
      <c r="F4" s="1267"/>
      <c r="G4" s="1267"/>
      <c r="H4" s="529"/>
      <c r="I4" s="529"/>
      <c r="J4" s="529"/>
      <c r="K4" s="529"/>
      <c r="L4" s="529"/>
      <c r="M4" s="529"/>
      <c r="N4" s="529"/>
      <c r="P4" s="383"/>
    </row>
    <row r="5" spans="1:16" ht="12.1" x14ac:dyDescent="0.25">
      <c r="B5" s="1236"/>
      <c r="C5" s="1266"/>
      <c r="D5" s="1267"/>
      <c r="E5" s="1267"/>
      <c r="F5" s="1267"/>
      <c r="G5" s="1267"/>
      <c r="H5" s="529"/>
      <c r="I5" s="529"/>
      <c r="J5" s="529"/>
      <c r="K5" s="529"/>
      <c r="L5" s="529"/>
      <c r="M5" s="529"/>
      <c r="N5" s="529"/>
      <c r="P5" s="383"/>
    </row>
    <row r="6" spans="1:16" ht="12.1" x14ac:dyDescent="0.25">
      <c r="B6" s="1236"/>
      <c r="C6" s="1266"/>
      <c r="D6" s="1267"/>
      <c r="E6" s="1267"/>
      <c r="F6" s="1267"/>
      <c r="G6" s="1267"/>
      <c r="H6" s="529"/>
      <c r="I6" s="529"/>
      <c r="J6" s="529"/>
      <c r="K6" s="529"/>
      <c r="L6" s="529"/>
      <c r="M6" s="529"/>
      <c r="N6" s="529"/>
      <c r="O6" s="384"/>
      <c r="P6" s="385"/>
    </row>
    <row r="7" spans="1:16" ht="12.1" x14ac:dyDescent="0.25">
      <c r="B7" s="1237"/>
      <c r="C7" s="1268"/>
      <c r="D7" s="1269"/>
      <c r="E7" s="1269"/>
      <c r="F7" s="1269"/>
      <c r="G7" s="1269"/>
      <c r="H7" s="530"/>
      <c r="I7" s="530"/>
      <c r="J7" s="530"/>
      <c r="K7" s="530"/>
      <c r="L7" s="530"/>
      <c r="M7" s="530"/>
      <c r="N7" s="531"/>
    </row>
    <row r="8" spans="1:16" ht="63.25" customHeight="1"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t="s">
        <v>2595</v>
      </c>
      <c r="D9" s="1263"/>
      <c r="E9" s="1263"/>
      <c r="F9" s="1263"/>
      <c r="G9" s="1263"/>
      <c r="H9" s="1010"/>
      <c r="I9" s="1010"/>
      <c r="J9" s="527"/>
      <c r="K9" s="527"/>
      <c r="L9" s="527"/>
      <c r="M9" s="527"/>
      <c r="N9" s="527"/>
      <c r="O9" s="379"/>
      <c r="P9" s="380"/>
    </row>
    <row r="10" spans="1:16" ht="46.55" hidden="1" customHeight="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326.60000000000002" x14ac:dyDescent="0.3">
      <c r="A14" s="126" t="s">
        <v>1603</v>
      </c>
      <c r="B14" s="106" t="s">
        <v>2596</v>
      </c>
      <c r="C14" s="612" t="s">
        <v>805</v>
      </c>
      <c r="D14" s="612" t="s">
        <v>804</v>
      </c>
      <c r="E14" s="612" t="s">
        <v>1264</v>
      </c>
      <c r="F14" s="112" t="s">
        <v>2597</v>
      </c>
      <c r="G14" s="127" t="s">
        <v>324</v>
      </c>
      <c r="H14" s="126" t="s">
        <v>1606</v>
      </c>
      <c r="I14" s="128" t="s">
        <v>1607</v>
      </c>
      <c r="J14" s="502"/>
      <c r="K14" s="126"/>
      <c r="L14" s="126" t="s">
        <v>1608</v>
      </c>
      <c r="M14" s="129" t="s">
        <v>1609</v>
      </c>
      <c r="N14" s="130">
        <v>202</v>
      </c>
      <c r="O14" s="131"/>
    </row>
    <row r="15" spans="1:16" s="135" customFormat="1" ht="133.05000000000001" x14ac:dyDescent="0.3">
      <c r="A15" s="132" t="s">
        <v>1610</v>
      </c>
      <c r="B15" s="126" t="s">
        <v>2598</v>
      </c>
      <c r="C15" s="612" t="s">
        <v>805</v>
      </c>
      <c r="D15" s="612" t="s">
        <v>804</v>
      </c>
      <c r="E15" s="612" t="s">
        <v>1182</v>
      </c>
      <c r="F15" s="133" t="s">
        <v>1643</v>
      </c>
      <c r="G15" s="134" t="s">
        <v>1184</v>
      </c>
      <c r="H15" s="272" t="s">
        <v>1209</v>
      </c>
      <c r="I15" s="272" t="s">
        <v>1613</v>
      </c>
      <c r="J15" s="272" t="s">
        <v>63</v>
      </c>
      <c r="K15" s="129" t="s">
        <v>63</v>
      </c>
      <c r="L15" s="126" t="s">
        <v>63</v>
      </c>
      <c r="M15" s="126" t="s">
        <v>63</v>
      </c>
      <c r="N15" s="130">
        <v>202</v>
      </c>
      <c r="O15" s="404" t="s">
        <v>1225</v>
      </c>
    </row>
    <row r="16" spans="1:16" s="135" customFormat="1" ht="121" x14ac:dyDescent="0.3">
      <c r="A16" s="132" t="s">
        <v>1610</v>
      </c>
      <c r="B16" s="126" t="s">
        <v>2599</v>
      </c>
      <c r="C16" s="612" t="s">
        <v>804</v>
      </c>
      <c r="D16" s="612" t="s">
        <v>804</v>
      </c>
      <c r="E16" s="612" t="s">
        <v>1182</v>
      </c>
      <c r="F16" s="133" t="s">
        <v>1615</v>
      </c>
      <c r="G16" s="134" t="s">
        <v>336</v>
      </c>
      <c r="H16" s="272" t="s">
        <v>1209</v>
      </c>
      <c r="I16" s="272" t="s">
        <v>1613</v>
      </c>
      <c r="J16" s="272" t="s">
        <v>63</v>
      </c>
      <c r="K16" s="129" t="s">
        <v>63</v>
      </c>
      <c r="L16" s="126" t="s">
        <v>63</v>
      </c>
      <c r="M16" s="126" t="s">
        <v>63</v>
      </c>
      <c r="N16" s="130">
        <v>202</v>
      </c>
      <c r="O16" s="404"/>
    </row>
    <row r="17" spans="1:16" s="743" customFormat="1" ht="84.7" x14ac:dyDescent="0.3">
      <c r="A17" s="745" t="s">
        <v>1610</v>
      </c>
      <c r="B17" s="737" t="s">
        <v>2600</v>
      </c>
      <c r="C17" s="738" t="s">
        <v>805</v>
      </c>
      <c r="D17" s="738" t="s">
        <v>805</v>
      </c>
      <c r="E17" s="738" t="s">
        <v>1182</v>
      </c>
      <c r="F17" s="739" t="s">
        <v>1617</v>
      </c>
      <c r="G17" s="783" t="s">
        <v>1618</v>
      </c>
      <c r="H17" s="741" t="s">
        <v>63</v>
      </c>
      <c r="I17" s="741" t="s">
        <v>1613</v>
      </c>
      <c r="J17" s="741" t="s">
        <v>63</v>
      </c>
      <c r="K17" s="742" t="s">
        <v>63</v>
      </c>
      <c r="L17" s="737" t="s">
        <v>63</v>
      </c>
      <c r="M17" s="741" t="s">
        <v>63</v>
      </c>
      <c r="N17" s="742">
        <v>202</v>
      </c>
      <c r="O17" s="690" t="s">
        <v>1225</v>
      </c>
    </row>
    <row r="18" spans="1:16" s="135" customFormat="1" ht="133.05000000000001" x14ac:dyDescent="0.3">
      <c r="A18" s="132" t="s">
        <v>1610</v>
      </c>
      <c r="B18" s="126" t="s">
        <v>2601</v>
      </c>
      <c r="C18" s="612" t="s">
        <v>805</v>
      </c>
      <c r="D18" s="612" t="s">
        <v>804</v>
      </c>
      <c r="E18" s="612" t="s">
        <v>1207</v>
      </c>
      <c r="F18" s="133" t="s">
        <v>1620</v>
      </c>
      <c r="G18" s="134" t="s">
        <v>1621</v>
      </c>
      <c r="H18" s="272" t="s">
        <v>1209</v>
      </c>
      <c r="I18" s="272" t="s">
        <v>1613</v>
      </c>
      <c r="J18" s="272" t="s">
        <v>63</v>
      </c>
      <c r="K18" s="129" t="s">
        <v>63</v>
      </c>
      <c r="L18" s="126" t="s">
        <v>63</v>
      </c>
      <c r="M18" s="126" t="s">
        <v>63</v>
      </c>
      <c r="N18" s="130">
        <v>202</v>
      </c>
      <c r="O18" s="404" t="s">
        <v>1225</v>
      </c>
    </row>
    <row r="19" spans="1:16" s="743" customFormat="1" ht="133.05000000000001" x14ac:dyDescent="0.3">
      <c r="A19" s="745" t="s">
        <v>1610</v>
      </c>
      <c r="B19" s="737" t="s">
        <v>2602</v>
      </c>
      <c r="C19" s="738" t="s">
        <v>805</v>
      </c>
      <c r="D19" s="738" t="s">
        <v>805</v>
      </c>
      <c r="E19" s="738" t="s">
        <v>1207</v>
      </c>
      <c r="F19" s="739" t="s">
        <v>1624</v>
      </c>
      <c r="G19" s="783" t="s">
        <v>1625</v>
      </c>
      <c r="H19" s="741" t="s">
        <v>63</v>
      </c>
      <c r="I19" s="741" t="s">
        <v>1613</v>
      </c>
      <c r="J19" s="741" t="s">
        <v>63</v>
      </c>
      <c r="K19" s="742" t="s">
        <v>63</v>
      </c>
      <c r="L19" s="737" t="s">
        <v>63</v>
      </c>
      <c r="M19" s="737" t="s">
        <v>63</v>
      </c>
      <c r="N19" s="777">
        <v>202</v>
      </c>
      <c r="O19" s="690" t="s">
        <v>1225</v>
      </c>
    </row>
    <row r="20" spans="1:16" s="135" customFormat="1" ht="133.05000000000001" x14ac:dyDescent="0.3">
      <c r="A20" s="132" t="s">
        <v>1610</v>
      </c>
      <c r="B20" s="126" t="s">
        <v>2603</v>
      </c>
      <c r="C20" s="612" t="s">
        <v>805</v>
      </c>
      <c r="D20" s="612" t="s">
        <v>804</v>
      </c>
      <c r="E20" s="612" t="s">
        <v>1207</v>
      </c>
      <c r="F20" s="133" t="s">
        <v>1627</v>
      </c>
      <c r="G20" s="134" t="s">
        <v>338</v>
      </c>
      <c r="H20" s="272" t="s">
        <v>1209</v>
      </c>
      <c r="I20" s="272" t="s">
        <v>1613</v>
      </c>
      <c r="J20" s="272" t="s">
        <v>63</v>
      </c>
      <c r="K20" s="129" t="s">
        <v>63</v>
      </c>
      <c r="L20" s="126" t="s">
        <v>63</v>
      </c>
      <c r="M20" s="126" t="s">
        <v>63</v>
      </c>
      <c r="N20" s="130">
        <v>202</v>
      </c>
      <c r="O20" s="404" t="s">
        <v>1225</v>
      </c>
    </row>
    <row r="21" spans="1:16" s="743" customFormat="1" ht="133.05000000000001" x14ac:dyDescent="0.3">
      <c r="A21" s="745" t="s">
        <v>1610</v>
      </c>
      <c r="B21" s="737" t="s">
        <v>2604</v>
      </c>
      <c r="C21" s="738" t="s">
        <v>805</v>
      </c>
      <c r="D21" s="738" t="s">
        <v>805</v>
      </c>
      <c r="E21" s="738" t="s">
        <v>1207</v>
      </c>
      <c r="F21" s="739" t="s">
        <v>1629</v>
      </c>
      <c r="G21" s="783" t="s">
        <v>1391</v>
      </c>
      <c r="H21" s="741" t="s">
        <v>1209</v>
      </c>
      <c r="I21" s="741" t="s">
        <v>1613</v>
      </c>
      <c r="J21" s="741" t="s">
        <v>63</v>
      </c>
      <c r="K21" s="742" t="s">
        <v>63</v>
      </c>
      <c r="L21" s="737" t="s">
        <v>63</v>
      </c>
      <c r="M21" s="737" t="s">
        <v>63</v>
      </c>
      <c r="N21" s="777">
        <v>202</v>
      </c>
      <c r="O21" s="690" t="s">
        <v>1225</v>
      </c>
    </row>
    <row r="22" spans="1:16" s="743" customFormat="1" ht="121"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121"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90" t="s">
        <v>1225</v>
      </c>
    </row>
    <row r="24" spans="1:16" s="743" customFormat="1" ht="121" x14ac:dyDescent="0.3">
      <c r="A24" s="737" t="s">
        <v>1630</v>
      </c>
      <c r="B24" s="744" t="s">
        <v>1637</v>
      </c>
      <c r="C24" s="738" t="s">
        <v>805</v>
      </c>
      <c r="D24" s="738" t="s">
        <v>805</v>
      </c>
      <c r="E24" s="738" t="s">
        <v>1182</v>
      </c>
      <c r="F24" s="737" t="s">
        <v>1638</v>
      </c>
      <c r="G24" s="740" t="s">
        <v>798</v>
      </c>
      <c r="H24" s="737" t="s">
        <v>1639</v>
      </c>
      <c r="I24" s="737" t="s">
        <v>1640</v>
      </c>
      <c r="J24" s="741" t="s">
        <v>63</v>
      </c>
      <c r="K24" s="742" t="s">
        <v>63</v>
      </c>
      <c r="L24" s="742"/>
      <c r="M24" s="742" t="s">
        <v>63</v>
      </c>
      <c r="N24" s="737">
        <v>202</v>
      </c>
      <c r="O24" s="683" t="s">
        <v>1239</v>
      </c>
    </row>
    <row r="25" spans="1:16" s="135" customFormat="1" ht="12.1" x14ac:dyDescent="0.3">
      <c r="B25" s="126"/>
      <c r="C25" s="126"/>
      <c r="D25" s="12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ET-GS004-SSRS-G1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ET-GS004</v>
      </c>
      <c r="F28" s="56" t="str" cm="1">
        <f t="array" ref="F28">IF($C28="","",INDEX('List of Test Cases'!C:C,MATCH(CONCATENATE($C28,$C$1),'List of Test Cases'!$Q:$Q,0),))</f>
        <v>ET-GS004-SSRS-G1</v>
      </c>
      <c r="G28" s="56" t="str" cm="1">
        <f t="array" aca="1" ref="G28" ca="1">IF($C28="","",INDEX('List of Test Cases'!G:G,MATCH(CONCATENATE($C28,$C$1),'List of Test Cases'!$Q:$Q,0),))</f>
        <v>Shipper - Switch Request Secured Active - Gas (Gaining) (1 Day(s))</v>
      </c>
      <c r="H28" s="56" t="str" cm="1">
        <f t="array" ref="H28">IF($C28="","",INDEX('List of Test Cases'!A:A,MATCH(CONCATENATE($C28,$C$1),'List of Test Cases'!$Q:$Q,0),))</f>
        <v>Shipper - Switch Request Successful - GAIN</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ET-GS004-SSRS-G2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ET-GS004</v>
      </c>
      <c r="F29" s="56" t="str" cm="1">
        <f t="array" ref="F29">IF($C29="","",INDEX('List of Test Cases'!C:C,MATCH(CONCATENATE($C29,$C$1),'List of Test Cases'!$Q:$Q,0),))</f>
        <v>ET-GS004-SSRS-G2</v>
      </c>
      <c r="G29" s="56" t="str" cm="1">
        <f t="array" aca="1" ref="G29" ca="1">IF($C29="","",INDEX('List of Test Cases'!G:G,MATCH(CONCATENATE($C29,$C$1),'List of Test Cases'!$Q:$Q,0),))</f>
        <v>Shipper - Switch Request Secured Active - Gas (Gaining) (OFAF, 1 Day(s))</v>
      </c>
      <c r="H29" s="56" t="str" cm="1">
        <f t="array" ref="H29">IF($C29="","",INDEX('List of Test Cases'!A:A,MATCH(CONCATENATE($C29,$C$1),'List of Test Cases'!$Q:$Q,0),))</f>
        <v>Shipper - Switch Request Successful - GAIN</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sheetData>
  <autoFilter ref="B13:P24" xr:uid="{50C60D55-D714-42F1-9A1E-8E708121C9FD}"/>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53D9-BF56-4B29-AAC6-F01D55B1AFD0}">
  <dimension ref="A1:P161"/>
  <sheetViews>
    <sheetView showGridLines="0" showRuler="0" topLeftCell="A2" zoomScaleNormal="100" zoomScalePageLayoutView="176" workbookViewId="0">
      <pane xSplit="7" topLeftCell="H1" activePane="topRight" state="frozen"/>
      <selection pane="topRight" activeCell="A2" sqref="A1:A1048576"/>
    </sheetView>
  </sheetViews>
  <sheetFormatPr defaultColWidth="10.5546875" defaultRowHeight="20.3" customHeight="1" x14ac:dyDescent="0.25"/>
  <cols>
    <col min="1" max="1" width="0" style="124" hidden="1" customWidth="1"/>
    <col min="2" max="2" width="19.44140625" style="140" customWidth="1"/>
    <col min="3" max="3" width="32.109375" style="140" customWidth="1"/>
    <col min="4" max="4" width="13.5546875" style="140" customWidth="1"/>
    <col min="5" max="5" width="12" style="141" bestFit="1" customWidth="1"/>
    <col min="6" max="6" width="15.33203125" style="124" bestFit="1" customWidth="1"/>
    <col min="7" max="7" width="40" style="124" customWidth="1"/>
    <col min="8" max="8" width="30.33203125" style="124" bestFit="1" customWidth="1"/>
    <col min="9" max="9" width="28.6640625" style="124" customWidth="1"/>
    <col min="10" max="10" width="29.6640625" style="124" customWidth="1"/>
    <col min="11" max="11" width="19.88671875" style="124" bestFit="1" customWidth="1"/>
    <col min="12" max="12" width="27.5546875" style="124" customWidth="1"/>
    <col min="13" max="13" width="32.44140625" style="124" bestFit="1" customWidth="1"/>
    <col min="14" max="14" width="39.44140625" style="124" customWidth="1"/>
    <col min="15" max="15" width="29.88671875" style="124" bestFit="1" customWidth="1"/>
    <col min="16" max="16" width="45" style="124" customWidth="1"/>
    <col min="17" max="16384" width="10.5546875" style="124"/>
  </cols>
  <sheetData>
    <row r="1" spans="1:16" ht="39.049999999999997" customHeight="1" x14ac:dyDescent="0.25">
      <c r="B1" s="322" t="s">
        <v>388</v>
      </c>
      <c r="C1" s="122" t="s">
        <v>1147</v>
      </c>
      <c r="D1" s="195"/>
      <c r="E1" s="123"/>
      <c r="F1" s="98"/>
      <c r="G1" s="123"/>
      <c r="H1" s="123"/>
      <c r="I1" s="123"/>
      <c r="J1" s="123"/>
      <c r="K1" s="123"/>
      <c r="L1" s="123"/>
      <c r="M1" s="123"/>
      <c r="N1" s="123"/>
      <c r="O1" s="379"/>
      <c r="P1" s="380"/>
    </row>
    <row r="2" spans="1:16" ht="14.4" x14ac:dyDescent="0.25">
      <c r="B2" s="322" t="s">
        <v>390</v>
      </c>
      <c r="C2" s="1262" t="s">
        <v>2605</v>
      </c>
      <c r="D2" s="1263"/>
      <c r="E2" s="1263"/>
      <c r="F2" s="1263"/>
      <c r="G2" s="1263"/>
      <c r="H2" s="527"/>
      <c r="I2" s="527"/>
      <c r="J2" s="527"/>
      <c r="K2" s="527"/>
      <c r="L2" s="527"/>
      <c r="M2" s="527"/>
      <c r="N2" s="527"/>
      <c r="O2" s="379"/>
      <c r="P2" s="380"/>
    </row>
    <row r="3" spans="1:16" ht="12.1" x14ac:dyDescent="0.25">
      <c r="B3" s="1235" t="s">
        <v>392</v>
      </c>
      <c r="C3" s="1264" t="s">
        <v>1598</v>
      </c>
      <c r="D3" s="1265"/>
      <c r="E3" s="1265"/>
      <c r="F3" s="1265"/>
      <c r="G3" s="1265"/>
      <c r="H3" s="528"/>
      <c r="I3" s="528"/>
      <c r="J3" s="528"/>
      <c r="K3" s="528"/>
      <c r="L3" s="528"/>
      <c r="M3" s="528"/>
      <c r="N3" s="528"/>
      <c r="O3" s="381"/>
      <c r="P3" s="382"/>
    </row>
    <row r="4" spans="1:16" ht="12.1" x14ac:dyDescent="0.25">
      <c r="B4" s="1236"/>
      <c r="C4" s="1266"/>
      <c r="D4" s="1267"/>
      <c r="E4" s="1267"/>
      <c r="F4" s="1267"/>
      <c r="G4" s="1267"/>
      <c r="H4" s="529"/>
      <c r="I4" s="529"/>
      <c r="J4" s="529"/>
      <c r="K4" s="529"/>
      <c r="L4" s="529"/>
      <c r="M4" s="529"/>
      <c r="N4" s="529"/>
      <c r="P4" s="383"/>
    </row>
    <row r="5" spans="1:16" ht="12.1" x14ac:dyDescent="0.25">
      <c r="B5" s="1236"/>
      <c r="C5" s="1266"/>
      <c r="D5" s="1267"/>
      <c r="E5" s="1267"/>
      <c r="F5" s="1267"/>
      <c r="G5" s="1267"/>
      <c r="H5" s="529"/>
      <c r="I5" s="529"/>
      <c r="J5" s="529"/>
      <c r="K5" s="529"/>
      <c r="L5" s="529"/>
      <c r="M5" s="529"/>
      <c r="N5" s="529"/>
      <c r="P5" s="383"/>
    </row>
    <row r="6" spans="1:16" ht="12.1" x14ac:dyDescent="0.25">
      <c r="B6" s="1236"/>
      <c r="C6" s="1266"/>
      <c r="D6" s="1267"/>
      <c r="E6" s="1267"/>
      <c r="F6" s="1267"/>
      <c r="G6" s="1267"/>
      <c r="H6" s="529"/>
      <c r="I6" s="529"/>
      <c r="J6" s="529"/>
      <c r="K6" s="529"/>
      <c r="L6" s="529"/>
      <c r="M6" s="529"/>
      <c r="N6" s="529"/>
      <c r="O6" s="384"/>
      <c r="P6" s="385"/>
    </row>
    <row r="7" spans="1:16" ht="12.1" x14ac:dyDescent="0.25">
      <c r="B7" s="1237"/>
      <c r="C7" s="1268"/>
      <c r="D7" s="1269"/>
      <c r="E7" s="1269"/>
      <c r="F7" s="1269"/>
      <c r="G7" s="1269"/>
      <c r="H7" s="530"/>
      <c r="I7" s="530"/>
      <c r="J7" s="530"/>
      <c r="K7" s="530"/>
      <c r="L7" s="530"/>
      <c r="M7" s="530"/>
      <c r="N7" s="531"/>
    </row>
    <row r="8" spans="1:16" ht="63.25" customHeight="1" x14ac:dyDescent="0.25">
      <c r="B8" s="322" t="s">
        <v>394</v>
      </c>
      <c r="C8" s="1262" t="s">
        <v>1599</v>
      </c>
      <c r="D8" s="1263"/>
      <c r="E8" s="1263"/>
      <c r="F8" s="1263"/>
      <c r="G8" s="1263"/>
      <c r="H8" s="527"/>
      <c r="I8" s="527"/>
      <c r="J8" s="527"/>
      <c r="K8" s="527"/>
      <c r="L8" s="527"/>
      <c r="M8" s="527"/>
      <c r="N8" s="527"/>
      <c r="O8" s="379"/>
      <c r="P8" s="380"/>
    </row>
    <row r="9" spans="1:16" ht="14.4" x14ac:dyDescent="0.25">
      <c r="B9" s="322" t="s">
        <v>396</v>
      </c>
      <c r="C9" s="1262" t="s">
        <v>2462</v>
      </c>
      <c r="D9" s="1263"/>
      <c r="E9" s="1263"/>
      <c r="F9" s="1263"/>
      <c r="G9" s="1263"/>
      <c r="H9" s="1010"/>
      <c r="I9" s="1010"/>
      <c r="J9" s="527"/>
      <c r="K9" s="527"/>
      <c r="L9" s="527"/>
      <c r="M9" s="527"/>
      <c r="N9" s="527"/>
      <c r="O9" s="379"/>
      <c r="P9" s="380"/>
    </row>
    <row r="10" spans="1:16" ht="28.8" hidden="1" x14ac:dyDescent="0.25">
      <c r="B10" s="322" t="s">
        <v>445</v>
      </c>
      <c r="C10" s="1262" t="s">
        <v>1601</v>
      </c>
      <c r="D10" s="1263"/>
      <c r="E10" s="1263"/>
      <c r="F10" s="1263"/>
      <c r="G10" s="1263"/>
      <c r="H10" s="511" t="e">
        <f t="array" ref="H10">_xlfn.TEXTJOIN(", ",TRUE,IF((E14:E100="Y")*(B25:B100&lt;&gt;""),B25:B100,""))</f>
        <v>#N/A</v>
      </c>
      <c r="I10" s="527"/>
      <c r="J10" s="527"/>
      <c r="K10" s="527"/>
      <c r="L10" s="527"/>
      <c r="M10" s="527"/>
      <c r="N10" s="527"/>
      <c r="O10" s="379"/>
      <c r="P10" s="380"/>
    </row>
    <row r="11" spans="1:16" ht="14.4" x14ac:dyDescent="0.25">
      <c r="B11" s="322" t="s">
        <v>398</v>
      </c>
      <c r="C11" s="1262" t="s">
        <v>63</v>
      </c>
      <c r="D11" s="1263"/>
      <c r="E11" s="1263"/>
      <c r="F11" s="1263"/>
      <c r="G11" s="1263"/>
      <c r="H11" s="527"/>
      <c r="I11" s="527"/>
      <c r="J11" s="527"/>
      <c r="K11" s="527"/>
      <c r="L11" s="527"/>
      <c r="M11" s="527"/>
      <c r="N11" s="527"/>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3.2" x14ac:dyDescent="0.3">
      <c r="A13" s="269" t="s">
        <v>445</v>
      </c>
      <c r="B13" s="269" t="s">
        <v>402</v>
      </c>
      <c r="C13" s="330" t="s">
        <v>1602</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409.55" x14ac:dyDescent="0.3">
      <c r="A14" s="126" t="s">
        <v>1603</v>
      </c>
      <c r="B14" s="106" t="s">
        <v>2596</v>
      </c>
      <c r="C14" s="612" t="s">
        <v>805</v>
      </c>
      <c r="D14" s="612" t="s">
        <v>804</v>
      </c>
      <c r="E14" s="612" t="s">
        <v>1264</v>
      </c>
      <c r="F14" s="112" t="s">
        <v>1656</v>
      </c>
      <c r="G14" s="127" t="s">
        <v>324</v>
      </c>
      <c r="H14" s="126" t="s">
        <v>1606</v>
      </c>
      <c r="I14" s="128" t="s">
        <v>1607</v>
      </c>
      <c r="J14" s="502"/>
      <c r="K14" s="126"/>
      <c r="L14" s="126" t="s">
        <v>1608</v>
      </c>
      <c r="M14" s="129" t="s">
        <v>1609</v>
      </c>
      <c r="N14" s="130">
        <v>202</v>
      </c>
      <c r="O14" s="131"/>
    </row>
    <row r="15" spans="1:16" s="135" customFormat="1" ht="133.05000000000001" x14ac:dyDescent="0.3">
      <c r="A15" s="132" t="s">
        <v>1610</v>
      </c>
      <c r="B15" s="126" t="s">
        <v>2598</v>
      </c>
      <c r="C15" s="612" t="s">
        <v>805</v>
      </c>
      <c r="D15" s="612" t="s">
        <v>804</v>
      </c>
      <c r="E15" s="612" t="s">
        <v>1182</v>
      </c>
      <c r="F15" s="133" t="s">
        <v>1643</v>
      </c>
      <c r="G15" s="134" t="s">
        <v>1184</v>
      </c>
      <c r="H15" s="272" t="s">
        <v>1209</v>
      </c>
      <c r="I15" s="272" t="s">
        <v>1613</v>
      </c>
      <c r="J15" s="272" t="s">
        <v>63</v>
      </c>
      <c r="K15" s="129" t="s">
        <v>63</v>
      </c>
      <c r="L15" s="126" t="s">
        <v>63</v>
      </c>
      <c r="M15" s="126" t="s">
        <v>63</v>
      </c>
      <c r="N15" s="130">
        <v>202</v>
      </c>
      <c r="O15" s="404" t="s">
        <v>1225</v>
      </c>
    </row>
    <row r="16" spans="1:16" s="135" customFormat="1" ht="133.05000000000001" x14ac:dyDescent="0.3">
      <c r="A16" s="132" t="s">
        <v>1610</v>
      </c>
      <c r="B16" s="126" t="s">
        <v>2599</v>
      </c>
      <c r="C16" s="612" t="s">
        <v>805</v>
      </c>
      <c r="D16" s="612" t="s">
        <v>804</v>
      </c>
      <c r="E16" s="612" t="s">
        <v>1182</v>
      </c>
      <c r="F16" s="133" t="s">
        <v>1644</v>
      </c>
      <c r="G16" s="134" t="s">
        <v>336</v>
      </c>
      <c r="H16" s="272" t="s">
        <v>1209</v>
      </c>
      <c r="I16" s="272" t="s">
        <v>1613</v>
      </c>
      <c r="J16" s="272" t="s">
        <v>63</v>
      </c>
      <c r="K16" s="129" t="s">
        <v>63</v>
      </c>
      <c r="L16" s="126" t="s">
        <v>63</v>
      </c>
      <c r="M16" s="126" t="s">
        <v>63</v>
      </c>
      <c r="N16" s="130">
        <v>202</v>
      </c>
      <c r="O16" s="404" t="s">
        <v>1225</v>
      </c>
    </row>
    <row r="17" spans="1:16" s="743" customFormat="1" ht="84.7" x14ac:dyDescent="0.3">
      <c r="A17" s="745" t="s">
        <v>1610</v>
      </c>
      <c r="B17" s="737" t="s">
        <v>2600</v>
      </c>
      <c r="C17" s="738" t="s">
        <v>805</v>
      </c>
      <c r="D17" s="738" t="s">
        <v>805</v>
      </c>
      <c r="E17" s="738" t="s">
        <v>1182</v>
      </c>
      <c r="F17" s="739" t="s">
        <v>1617</v>
      </c>
      <c r="G17" s="783" t="s">
        <v>1618</v>
      </c>
      <c r="H17" s="741" t="s">
        <v>63</v>
      </c>
      <c r="I17" s="741" t="s">
        <v>1613</v>
      </c>
      <c r="J17" s="741" t="s">
        <v>63</v>
      </c>
      <c r="K17" s="742" t="s">
        <v>63</v>
      </c>
      <c r="L17" s="737" t="s">
        <v>63</v>
      </c>
      <c r="M17" s="741" t="s">
        <v>63</v>
      </c>
      <c r="N17" s="742">
        <v>202</v>
      </c>
      <c r="O17" s="690" t="s">
        <v>1225</v>
      </c>
    </row>
    <row r="18" spans="1:16" s="135" customFormat="1" ht="133.05000000000001" x14ac:dyDescent="0.3">
      <c r="A18" s="132" t="s">
        <v>1610</v>
      </c>
      <c r="B18" s="126" t="s">
        <v>2601</v>
      </c>
      <c r="C18" s="612" t="s">
        <v>805</v>
      </c>
      <c r="D18" s="612" t="s">
        <v>804</v>
      </c>
      <c r="E18" s="612" t="s">
        <v>1207</v>
      </c>
      <c r="F18" s="133" t="s">
        <v>1620</v>
      </c>
      <c r="G18" s="134" t="s">
        <v>1621</v>
      </c>
      <c r="H18" s="272" t="s">
        <v>1209</v>
      </c>
      <c r="I18" s="272" t="s">
        <v>1613</v>
      </c>
      <c r="J18" s="272" t="s">
        <v>63</v>
      </c>
      <c r="K18" s="129" t="s">
        <v>63</v>
      </c>
      <c r="L18" s="126" t="s">
        <v>63</v>
      </c>
      <c r="M18" s="126" t="s">
        <v>63</v>
      </c>
      <c r="N18" s="130">
        <v>202</v>
      </c>
      <c r="O18" s="404" t="s">
        <v>1225</v>
      </c>
    </row>
    <row r="19" spans="1:16" s="743" customFormat="1" ht="133.05000000000001" x14ac:dyDescent="0.3">
      <c r="A19" s="745" t="s">
        <v>1610</v>
      </c>
      <c r="B19" s="737" t="s">
        <v>2602</v>
      </c>
      <c r="C19" s="738" t="s">
        <v>805</v>
      </c>
      <c r="D19" s="738" t="s">
        <v>805</v>
      </c>
      <c r="E19" s="738" t="s">
        <v>1207</v>
      </c>
      <c r="F19" s="739" t="s">
        <v>1624</v>
      </c>
      <c r="G19" s="783" t="s">
        <v>1625</v>
      </c>
      <c r="H19" s="741" t="s">
        <v>63</v>
      </c>
      <c r="I19" s="741" t="s">
        <v>1613</v>
      </c>
      <c r="J19" s="741" t="s">
        <v>63</v>
      </c>
      <c r="K19" s="742" t="s">
        <v>63</v>
      </c>
      <c r="L19" s="737" t="s">
        <v>63</v>
      </c>
      <c r="M19" s="737" t="s">
        <v>63</v>
      </c>
      <c r="N19" s="777">
        <v>202</v>
      </c>
      <c r="O19" s="690" t="s">
        <v>1225</v>
      </c>
    </row>
    <row r="20" spans="1:16" s="135" customFormat="1" ht="121" x14ac:dyDescent="0.3">
      <c r="A20" s="132" t="s">
        <v>1610</v>
      </c>
      <c r="B20" s="126" t="s">
        <v>2603</v>
      </c>
      <c r="C20" s="612" t="s">
        <v>804</v>
      </c>
      <c r="D20" s="612" t="s">
        <v>804</v>
      </c>
      <c r="E20" s="612" t="s">
        <v>1207</v>
      </c>
      <c r="F20" s="133" t="s">
        <v>1648</v>
      </c>
      <c r="G20" s="134" t="s">
        <v>338</v>
      </c>
      <c r="H20" s="272" t="s">
        <v>1209</v>
      </c>
      <c r="I20" s="272" t="s">
        <v>1613</v>
      </c>
      <c r="J20" s="272" t="s">
        <v>63</v>
      </c>
      <c r="K20" s="129" t="s">
        <v>63</v>
      </c>
      <c r="L20" s="126" t="s">
        <v>63</v>
      </c>
      <c r="M20" s="126" t="s">
        <v>63</v>
      </c>
      <c r="N20" s="130">
        <v>202</v>
      </c>
      <c r="O20" s="404"/>
    </row>
    <row r="21" spans="1:16" s="743" customFormat="1" ht="133.05000000000001" x14ac:dyDescent="0.3">
      <c r="A21" s="745" t="s">
        <v>1610</v>
      </c>
      <c r="B21" s="737" t="s">
        <v>2604</v>
      </c>
      <c r="C21" s="738" t="s">
        <v>805</v>
      </c>
      <c r="D21" s="738" t="s">
        <v>805</v>
      </c>
      <c r="E21" s="738" t="s">
        <v>1207</v>
      </c>
      <c r="F21" s="739" t="s">
        <v>1629</v>
      </c>
      <c r="G21" s="783" t="s">
        <v>1391</v>
      </c>
      <c r="H21" s="741" t="s">
        <v>1209</v>
      </c>
      <c r="I21" s="741" t="s">
        <v>1613</v>
      </c>
      <c r="J21" s="741" t="s">
        <v>63</v>
      </c>
      <c r="K21" s="742" t="s">
        <v>63</v>
      </c>
      <c r="L21" s="737" t="s">
        <v>63</v>
      </c>
      <c r="M21" s="737" t="s">
        <v>63</v>
      </c>
      <c r="N21" s="777">
        <v>202</v>
      </c>
      <c r="O21" s="690" t="s">
        <v>1225</v>
      </c>
    </row>
    <row r="22" spans="1:16" s="743" customFormat="1" ht="121" x14ac:dyDescent="0.3">
      <c r="A22" s="737" t="s">
        <v>1630</v>
      </c>
      <c r="B22" s="737" t="s">
        <v>1631</v>
      </c>
      <c r="C22" s="738" t="s">
        <v>805</v>
      </c>
      <c r="D22" s="738" t="s">
        <v>805</v>
      </c>
      <c r="E22" s="738" t="s">
        <v>1264</v>
      </c>
      <c r="F22" s="739" t="s">
        <v>1632</v>
      </c>
      <c r="G22" s="740" t="s">
        <v>326</v>
      </c>
      <c r="H22" s="737" t="s">
        <v>63</v>
      </c>
      <c r="I22" s="737" t="s">
        <v>1633</v>
      </c>
      <c r="J22" s="741" t="s">
        <v>63</v>
      </c>
      <c r="K22" s="742" t="s">
        <v>63</v>
      </c>
      <c r="L22" s="742" t="s">
        <v>63</v>
      </c>
      <c r="M22" s="742" t="s">
        <v>63</v>
      </c>
      <c r="N22" s="737">
        <v>202</v>
      </c>
      <c r="O22" s="683" t="s">
        <v>1239</v>
      </c>
    </row>
    <row r="23" spans="1:16" s="743" customFormat="1" ht="121" x14ac:dyDescent="0.3">
      <c r="A23" s="737" t="s">
        <v>1630</v>
      </c>
      <c r="B23" s="737" t="s">
        <v>1634</v>
      </c>
      <c r="C23" s="738" t="s">
        <v>805</v>
      </c>
      <c r="D23" s="738" t="s">
        <v>805</v>
      </c>
      <c r="E23" s="738" t="s">
        <v>1182</v>
      </c>
      <c r="F23" s="739" t="s">
        <v>1635</v>
      </c>
      <c r="G23" s="740" t="s">
        <v>328</v>
      </c>
      <c r="H23" s="737" t="s">
        <v>63</v>
      </c>
      <c r="I23" s="737" t="s">
        <v>1636</v>
      </c>
      <c r="J23" s="741" t="s">
        <v>63</v>
      </c>
      <c r="K23" s="742" t="s">
        <v>63</v>
      </c>
      <c r="L23" s="742" t="s">
        <v>63</v>
      </c>
      <c r="M23" s="742" t="s">
        <v>63</v>
      </c>
      <c r="N23" s="737">
        <v>202</v>
      </c>
      <c r="O23" s="690" t="s">
        <v>1225</v>
      </c>
    </row>
    <row r="24" spans="1:16" s="743" customFormat="1" ht="121" x14ac:dyDescent="0.3">
      <c r="A24" s="737" t="s">
        <v>1630</v>
      </c>
      <c r="B24" s="744" t="s">
        <v>1637</v>
      </c>
      <c r="C24" s="738" t="s">
        <v>805</v>
      </c>
      <c r="D24" s="738" t="s">
        <v>805</v>
      </c>
      <c r="E24" s="738" t="s">
        <v>1182</v>
      </c>
      <c r="F24" s="737" t="s">
        <v>1638</v>
      </c>
      <c r="G24" s="740" t="s">
        <v>798</v>
      </c>
      <c r="H24" s="737" t="s">
        <v>1639</v>
      </c>
      <c r="I24" s="737" t="s">
        <v>1640</v>
      </c>
      <c r="J24" s="741" t="s">
        <v>63</v>
      </c>
      <c r="K24" s="742" t="s">
        <v>63</v>
      </c>
      <c r="L24" s="742"/>
      <c r="M24" s="742" t="s">
        <v>63</v>
      </c>
      <c r="N24" s="737">
        <v>202</v>
      </c>
      <c r="O24" s="683" t="s">
        <v>1239</v>
      </c>
    </row>
    <row r="25" spans="1:16" s="135" customFormat="1" ht="12.1" x14ac:dyDescent="0.3">
      <c r="B25" s="126"/>
      <c r="C25" s="126"/>
      <c r="D25" s="126"/>
      <c r="E25" s="126"/>
      <c r="F25" s="127"/>
      <c r="G25" s="126"/>
      <c r="H25" s="126"/>
      <c r="I25" s="272"/>
      <c r="J25" s="126"/>
      <c r="K25" s="126"/>
      <c r="L25" s="126"/>
      <c r="M25" s="126"/>
      <c r="N25" s="129"/>
      <c r="O25" s="396"/>
      <c r="P25" s="397"/>
    </row>
    <row r="26" spans="1:16" s="135" customFormat="1" ht="12.1" x14ac:dyDescent="0.3">
      <c r="B26" s="126"/>
      <c r="C26" s="126"/>
      <c r="D26" s="126"/>
      <c r="E26" s="126"/>
      <c r="F26" s="127"/>
      <c r="G26" s="126"/>
      <c r="H26" s="126"/>
      <c r="I26" s="126"/>
      <c r="J26" s="126"/>
      <c r="K26" s="126"/>
      <c r="L26" s="126"/>
      <c r="M26" s="126"/>
      <c r="N26" s="129"/>
      <c r="O26" s="396"/>
      <c r="P26" s="397"/>
    </row>
    <row r="27" spans="1:16" s="55" customFormat="1" ht="28.8" x14ac:dyDescent="0.3">
      <c r="B27" s="330" t="s">
        <v>431</v>
      </c>
      <c r="C27" s="269" t="s">
        <v>433</v>
      </c>
      <c r="D27" s="330" t="s">
        <v>435</v>
      </c>
      <c r="E27" s="598" t="s">
        <v>1201</v>
      </c>
      <c r="F27" s="597" t="s">
        <v>437</v>
      </c>
      <c r="G27" s="596" t="s">
        <v>368</v>
      </c>
      <c r="H27" s="598" t="s">
        <v>360</v>
      </c>
      <c r="I27" s="330"/>
      <c r="J27" s="330"/>
      <c r="K27" s="269"/>
      <c r="L27" s="58"/>
      <c r="M27" s="58"/>
      <c r="N27" s="58"/>
      <c r="O27" s="604"/>
      <c r="P27" s="604"/>
    </row>
    <row r="28" spans="1:16" s="54" customFormat="1" ht="24.2" x14ac:dyDescent="0.3">
      <c r="B28" s="599">
        <v>1</v>
      </c>
      <c r="C28" s="325" t="str" cm="1">
        <f t="array" ref="C28">IFERROR(INDEX('List of Test Cases'!C:C,SMALL(IF('List of Test Cases'!E:E=$C$1,ROW('List of Test Cases'!E:E) - ROW(INDEX('List of Test Cases'!E:E,1,1))+1),B28)),"")</f>
        <v>ET-GS004-SSRS-L1</v>
      </c>
      <c r="D28" s="600" t="str" cm="1">
        <f t="array" aca="1" ref="D28" ca="1">IF(C28="","",HYPERLINK("#"&amp;CELL("address",INDEX('List of Test Cases'!C:C,MATCH(CONCATENATE(C28,C$1),'List of Test Cases'!Q:Q,0))),"View Test Case"))</f>
        <v>View Test Case</v>
      </c>
      <c r="E28" s="56" t="str" cm="1">
        <f t="array" ref="E28">IF($C28="","",INDEX('List of Test Cases'!B:B,MATCH(CONCATENATE($C28,$C$1),'List of Test Cases'!$Q:$Q,0),))</f>
        <v>ET-GS004</v>
      </c>
      <c r="F28" s="56" t="str" cm="1">
        <f t="array" ref="F28">IF($C28="","",INDEX('List of Test Cases'!C:C,MATCH(CONCATENATE($C28,$C$1),'List of Test Cases'!$Q:$Q,0),))</f>
        <v>ET-GS004-SSRS-L1</v>
      </c>
      <c r="G28" s="56" t="str" cm="1">
        <f t="array" aca="1" ref="G28" ca="1">IF($C28="","",INDEX('List of Test Cases'!G:G,MATCH(CONCATENATE($C28,$C$1),'List of Test Cases'!$Q:$Q,0),))</f>
        <v>Shipper - Switch Request Secured Active - Gas (Losing) (1 Day(s))</v>
      </c>
      <c r="H28" s="56" t="str" cm="1">
        <f t="array" ref="H28">IF($C28="","",INDEX('List of Test Cases'!A:A,MATCH(CONCATENATE($C28,$C$1),'List of Test Cases'!$Q:$Q,0),))</f>
        <v>Shipper - Switch Request Successful - LOSE</v>
      </c>
      <c r="I28" s="601"/>
      <c r="J28" s="601"/>
      <c r="K28" s="47"/>
      <c r="L28" s="47"/>
      <c r="M28" s="47"/>
      <c r="N28" s="47"/>
      <c r="O28" s="56"/>
      <c r="P28" s="56"/>
    </row>
    <row r="29" spans="1:16" s="55" customFormat="1" ht="24.2" x14ac:dyDescent="0.3">
      <c r="B29" s="602">
        <v>2</v>
      </c>
      <c r="C29" s="325" t="str" cm="1">
        <f t="array" ref="C29">IFERROR(INDEX('List of Test Cases'!C:C,SMALL(IF('List of Test Cases'!E:E=$C$1,ROW('List of Test Cases'!E:E) - ROW(INDEX('List of Test Cases'!E:E,1,1))+1),B29)),"")</f>
        <v>ET-GS004-SSRS-L2</v>
      </c>
      <c r="D29" s="600" t="str" cm="1">
        <f t="array" aca="1" ref="D29" ca="1">IF(C29="","",HYPERLINK("#"&amp;CELL("address",INDEX('List of Test Cases'!C:C,MATCH(CONCATENATE(C29,C$1),'List of Test Cases'!Q:Q,0))),"View Test Case"))</f>
        <v>View Test Case</v>
      </c>
      <c r="E29" s="56" t="str" cm="1">
        <f t="array" ref="E29">IF($C29="","",INDEX('List of Test Cases'!B:B,MATCH(CONCATENATE($C29,$C$1),'List of Test Cases'!$Q:$Q,0),))</f>
        <v>ET-GS004</v>
      </c>
      <c r="F29" s="56" t="str" cm="1">
        <f t="array" ref="F29">IF($C29="","",INDEX('List of Test Cases'!C:C,MATCH(CONCATENATE($C29,$C$1),'List of Test Cases'!$Q:$Q,0),))</f>
        <v>ET-GS004-SSRS-L2</v>
      </c>
      <c r="G29" s="56" t="str" cm="1">
        <f t="array" aca="1" ref="G29" ca="1">IF($C29="","",INDEX('List of Test Cases'!G:G,MATCH(CONCATENATE($C29,$C$1),'List of Test Cases'!$Q:$Q,0),))</f>
        <v>Shipper - Switch Request Secured Active - Gas (Losing) (OFAF, 1 Day(s))</v>
      </c>
      <c r="H29" s="56" t="str" cm="1">
        <f t="array" ref="H29">IF($C29="","",INDEX('List of Test Cases'!A:A,MATCH(CONCATENATE($C29,$C$1),'List of Test Cases'!$Q:$Q,0),))</f>
        <v>Shipper - Switch Request Successful - LOSE</v>
      </c>
      <c r="I29" s="601"/>
      <c r="J29" s="601"/>
      <c r="K29" s="47"/>
      <c r="L29" s="47"/>
      <c r="M29" s="47"/>
      <c r="N29" s="47"/>
      <c r="O29" s="56"/>
      <c r="P29" s="56"/>
    </row>
    <row r="30" spans="1:16" s="55" customFormat="1" ht="13.85" x14ac:dyDescent="0.3">
      <c r="B30" s="602">
        <v>3</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42" customFormat="1" ht="13.85" x14ac:dyDescent="0.25">
      <c r="B31" s="603">
        <v>4</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42" customFormat="1" ht="13.85" x14ac:dyDescent="0.25">
      <c r="B32" s="603">
        <v>5</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6</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7</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8</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9</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10</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11</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12</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13</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14</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15</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16</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17</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18</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19</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20</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21</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22</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23</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24</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25</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26</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24" customFormat="1" ht="12.1" x14ac:dyDescent="0.25">
      <c r="B54" s="603">
        <v>27</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24" customFormat="1" ht="12.1" x14ac:dyDescent="0.25">
      <c r="B55" s="603">
        <v>28</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24" customFormat="1" ht="12.1" x14ac:dyDescent="0.25">
      <c r="B56" s="603">
        <v>29</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24" customFormat="1" ht="12.1" x14ac:dyDescent="0.25">
      <c r="B57" s="603">
        <v>30</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31</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32</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33</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34</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35</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36</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37</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38</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39</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40</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41</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42</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43</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44</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45</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46</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s="71" customFormat="1" ht="12.1" x14ac:dyDescent="0.25">
      <c r="B74" s="603">
        <v>47</v>
      </c>
      <c r="C74" s="325" t="str" cm="1">
        <f t="array" ref="C74">IFERROR(INDEX('List of Test Cases'!C:C,SMALL(IF('List of Test Cases'!E:E=$C$1,ROW('List of Test Cases'!E:E) - ROW(INDEX('List of Test Cases'!E:E,1,1))+1),B74)),"")</f>
        <v/>
      </c>
      <c r="D74" s="600" t="str" cm="1">
        <f t="array" aca="1" ref="D74" ca="1">IF(C74="","",HYPERLINK("#"&amp;CELL("address",INDEX('List of Test Cases'!C:C,MATCH(CONCATENATE(C74,C$1),'List of Test Cases'!Q:Q,0))),"View Test Case"))</f>
        <v/>
      </c>
      <c r="E74" s="56" t="str" cm="1">
        <f t="array" ref="E74">IF($C74="","",INDEX('List of Test Cases'!B:B,MATCH(CONCATENATE($C74,$C$1),'List of Test Cases'!$Q:$Q,0),))</f>
        <v/>
      </c>
      <c r="F74" s="56" t="str" cm="1">
        <f t="array" ref="F74">IF($C74="","",INDEX('List of Test Cases'!C:C,MATCH(CONCATENATE($C74,$C$1),'List of Test Cases'!$Q:$Q,0),))</f>
        <v/>
      </c>
      <c r="G74" s="56" t="str" cm="1">
        <f t="array" ref="G74">IF($C74="","",INDEX('List of Test Cases'!G:G,MATCH(CONCATENATE($C74,$C$1),'List of Test Cases'!$Q:$Q,0),))</f>
        <v/>
      </c>
      <c r="H74" s="56" t="str" cm="1">
        <f t="array" ref="H74">IF($C74="","",INDEX('List of Test Cases'!A:A,MATCH(CONCATENATE($C74,$C$1),'List of Test Cases'!$Q:$Q,0),))</f>
        <v/>
      </c>
      <c r="I74" s="601"/>
      <c r="J74" s="601"/>
      <c r="K74" s="47"/>
      <c r="L74" s="47"/>
      <c r="M74" s="47"/>
      <c r="N74" s="47"/>
      <c r="O74" s="56"/>
      <c r="P74" s="56"/>
    </row>
    <row r="75" spans="2:16" s="71" customFormat="1" ht="12.1" x14ac:dyDescent="0.25">
      <c r="B75" s="603">
        <v>48</v>
      </c>
      <c r="C75" s="325" t="str" cm="1">
        <f t="array" ref="C75">IFERROR(INDEX('List of Test Cases'!C:C,SMALL(IF('List of Test Cases'!E:E=$C$1,ROW('List of Test Cases'!E:E) - ROW(INDEX('List of Test Cases'!E:E,1,1))+1),B75)),"")</f>
        <v/>
      </c>
      <c r="D75" s="600" t="str" cm="1">
        <f t="array" aca="1" ref="D75" ca="1">IF(C75="","",HYPERLINK("#"&amp;CELL("address",INDEX('List of Test Cases'!C:C,MATCH(CONCATENATE(C75,C$1),'List of Test Cases'!Q:Q,0))),"View Test Case"))</f>
        <v/>
      </c>
      <c r="E75" s="56" t="str" cm="1">
        <f t="array" ref="E75">IF($C75="","",INDEX('List of Test Cases'!B:B,MATCH(CONCATENATE($C75,$C$1),'List of Test Cases'!$Q:$Q,0),))</f>
        <v/>
      </c>
      <c r="F75" s="56" t="str" cm="1">
        <f t="array" ref="F75">IF($C75="","",INDEX('List of Test Cases'!C:C,MATCH(CONCATENATE($C75,$C$1),'List of Test Cases'!$Q:$Q,0),))</f>
        <v/>
      </c>
      <c r="G75" s="56" t="str" cm="1">
        <f t="array" ref="G75">IF($C75="","",INDEX('List of Test Cases'!G:G,MATCH(CONCATENATE($C75,$C$1),'List of Test Cases'!$Q:$Q,0),))</f>
        <v/>
      </c>
      <c r="H75" s="56" t="str" cm="1">
        <f t="array" ref="H75">IF($C75="","",INDEX('List of Test Cases'!A:A,MATCH(CONCATENATE($C75,$C$1),'List of Test Cases'!$Q:$Q,0),))</f>
        <v/>
      </c>
      <c r="I75" s="601"/>
      <c r="J75" s="601"/>
      <c r="K75" s="47"/>
      <c r="L75" s="47"/>
      <c r="M75" s="47"/>
      <c r="N75" s="47"/>
      <c r="O75" s="56"/>
      <c r="P75" s="56"/>
    </row>
    <row r="76" spans="2:16" s="71" customFormat="1" ht="12.1" x14ac:dyDescent="0.25">
      <c r="B76" s="603">
        <v>49</v>
      </c>
      <c r="C76" s="325" t="str" cm="1">
        <f t="array" ref="C76">IFERROR(INDEX('List of Test Cases'!C:C,SMALL(IF('List of Test Cases'!E:E=$C$1,ROW('List of Test Cases'!E:E) - ROW(INDEX('List of Test Cases'!E:E,1,1))+1),B76)),"")</f>
        <v/>
      </c>
      <c r="D76" s="600" t="str" cm="1">
        <f t="array" aca="1" ref="D76" ca="1">IF(C76="","",HYPERLINK("#"&amp;CELL("address",INDEX('List of Test Cases'!C:C,MATCH(CONCATENATE(C76,C$1),'List of Test Cases'!Q:Q,0))),"View Test Case"))</f>
        <v/>
      </c>
      <c r="E76" s="56" t="str" cm="1">
        <f t="array" ref="E76">IF($C76="","",INDEX('List of Test Cases'!B:B,MATCH(CONCATENATE($C76,$C$1),'List of Test Cases'!$Q:$Q,0),))</f>
        <v/>
      </c>
      <c r="F76" s="56" t="str" cm="1">
        <f t="array" ref="F76">IF($C76="","",INDEX('List of Test Cases'!C:C,MATCH(CONCATENATE($C76,$C$1),'List of Test Cases'!$Q:$Q,0),))</f>
        <v/>
      </c>
      <c r="G76" s="56" t="str" cm="1">
        <f t="array" ref="G76">IF($C76="","",INDEX('List of Test Cases'!G:G,MATCH(CONCATENATE($C76,$C$1),'List of Test Cases'!$Q:$Q,0),))</f>
        <v/>
      </c>
      <c r="H76" s="56" t="str" cm="1">
        <f t="array" ref="H76">IF($C76="","",INDEX('List of Test Cases'!A:A,MATCH(CONCATENATE($C76,$C$1),'List of Test Cases'!$Q:$Q,0),))</f>
        <v/>
      </c>
      <c r="I76" s="601"/>
      <c r="J76" s="601"/>
      <c r="K76" s="47"/>
      <c r="L76" s="47"/>
      <c r="M76" s="47"/>
      <c r="N76" s="47"/>
      <c r="O76" s="56"/>
      <c r="P76" s="56"/>
    </row>
    <row r="77" spans="2:16" s="71" customFormat="1" ht="12.1" x14ac:dyDescent="0.25">
      <c r="B77" s="603">
        <v>50</v>
      </c>
      <c r="C77" s="325" t="str" cm="1">
        <f t="array" ref="C77">IFERROR(INDEX('List of Test Cases'!C:C,SMALL(IF('List of Test Cases'!E:E=$C$1,ROW('List of Test Cases'!E:E) - ROW(INDEX('List of Test Cases'!E:E,1,1))+1),B77)),"")</f>
        <v/>
      </c>
      <c r="D77" s="600" t="str" cm="1">
        <f t="array" aca="1" ref="D77" ca="1">IF(C77="","",HYPERLINK("#"&amp;CELL("address",INDEX('List of Test Cases'!C:C,MATCH(CONCATENATE(C77,C$1),'List of Test Cases'!Q:Q,0))),"View Test Case"))</f>
        <v/>
      </c>
      <c r="E77" s="56" t="str" cm="1">
        <f t="array" ref="E77">IF($C77="","",INDEX('List of Test Cases'!B:B,MATCH(CONCATENATE($C77,$C$1),'List of Test Cases'!$Q:$Q,0),))</f>
        <v/>
      </c>
      <c r="F77" s="56" t="str" cm="1">
        <f t="array" ref="F77">IF($C77="","",INDEX('List of Test Cases'!C:C,MATCH(CONCATENATE($C77,$C$1),'List of Test Cases'!$Q:$Q,0),))</f>
        <v/>
      </c>
      <c r="G77" s="56" t="str" cm="1">
        <f t="array" ref="G77">IF($C77="","",INDEX('List of Test Cases'!G:G,MATCH(CONCATENATE($C77,$C$1),'List of Test Cases'!$Q:$Q,0),))</f>
        <v/>
      </c>
      <c r="H77" s="56" t="str" cm="1">
        <f t="array" ref="H77">IF($C77="","",INDEX('List of Test Cases'!A:A,MATCH(CONCATENATE($C77,$C$1),'List of Test Cases'!$Q:$Q,0),))</f>
        <v/>
      </c>
      <c r="I77" s="601"/>
      <c r="J77" s="601"/>
      <c r="K77" s="47"/>
      <c r="L77" s="47"/>
      <c r="M77" s="47"/>
      <c r="N77" s="47"/>
      <c r="O77" s="56"/>
      <c r="P77" s="56"/>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sheetData>
  <autoFilter ref="B13:P24" xr:uid="{50C60D55-D714-42F1-9A1E-8E708121C9FD}"/>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4680-8A66-4CB2-AE25-E20F97F5D25D}">
  <dimension ref="A1:P162"/>
  <sheetViews>
    <sheetView showGridLines="0" showRuler="0" zoomScaleNormal="100" zoomScalePageLayoutView="124" workbookViewId="0">
      <pane xSplit="7" topLeftCell="H1" activePane="topRight" state="frozen"/>
      <selection pane="topRight" activeCell="D22" sqref="D22"/>
    </sheetView>
  </sheetViews>
  <sheetFormatPr defaultColWidth="10.5546875" defaultRowHeight="20.3" customHeight="1" x14ac:dyDescent="0.25"/>
  <cols>
    <col min="1" max="1" width="0" style="124" hidden="1" customWidth="1"/>
    <col min="2" max="2" width="20" style="140" customWidth="1"/>
    <col min="3" max="3" width="39.109375" style="140" customWidth="1"/>
    <col min="4" max="4" width="13.5546875" style="140" bestFit="1" customWidth="1"/>
    <col min="5" max="5" width="12" style="124" bestFit="1" customWidth="1"/>
    <col min="6" max="6" width="15.33203125" style="124" bestFit="1" customWidth="1"/>
    <col min="7" max="7" width="51.6640625" style="124" customWidth="1"/>
    <col min="8" max="8" width="39.33203125" style="124" bestFit="1" customWidth="1"/>
    <col min="9" max="9" width="38.109375" style="124" customWidth="1"/>
    <col min="10" max="10" width="38.5546875" style="124" customWidth="1"/>
    <col min="11" max="11" width="15.44140625" style="124" bestFit="1" customWidth="1"/>
    <col min="12" max="12" width="14.5546875" style="124" bestFit="1" customWidth="1"/>
    <col min="13" max="13" width="32.44140625" style="124" bestFit="1" customWidth="1"/>
    <col min="14" max="14" width="23.109375" style="124" bestFit="1" customWidth="1"/>
    <col min="15" max="15" width="20.33203125" style="124" bestFit="1" customWidth="1"/>
    <col min="16" max="16" width="38.33203125" style="124" customWidth="1"/>
    <col min="17" max="16384" width="10.5546875" style="124"/>
  </cols>
  <sheetData>
    <row r="1" spans="1:16" ht="39.049999999999997" customHeight="1" x14ac:dyDescent="0.25">
      <c r="B1" s="322" t="s">
        <v>388</v>
      </c>
      <c r="C1" s="122" t="s">
        <v>902</v>
      </c>
      <c r="D1" s="195"/>
      <c r="E1" s="123"/>
      <c r="F1" s="98"/>
      <c r="G1" s="123"/>
      <c r="H1" s="123"/>
      <c r="I1" s="123"/>
      <c r="J1" s="123"/>
      <c r="K1" s="123"/>
      <c r="L1" s="123"/>
      <c r="M1" s="123"/>
      <c r="N1" s="123"/>
      <c r="O1" s="379"/>
      <c r="P1" s="380"/>
    </row>
    <row r="2" spans="1:16" ht="14.4" x14ac:dyDescent="0.25">
      <c r="B2" s="322" t="s">
        <v>390</v>
      </c>
      <c r="C2" s="1262" t="s">
        <v>2002</v>
      </c>
      <c r="D2" s="1263"/>
      <c r="E2" s="1263"/>
      <c r="F2" s="1263"/>
      <c r="G2" s="1263"/>
      <c r="H2" s="123"/>
      <c r="I2" s="123"/>
      <c r="J2" s="123"/>
      <c r="K2" s="123"/>
      <c r="L2" s="123"/>
      <c r="M2" s="123"/>
      <c r="N2" s="123"/>
      <c r="O2" s="379"/>
      <c r="P2" s="380"/>
    </row>
    <row r="3" spans="1:16" ht="12.1" x14ac:dyDescent="0.25">
      <c r="B3" s="1235" t="s">
        <v>392</v>
      </c>
      <c r="C3" s="1264" t="s">
        <v>2003</v>
      </c>
      <c r="D3" s="1265"/>
      <c r="E3" s="1265"/>
      <c r="F3" s="1265"/>
      <c r="G3" s="1265"/>
      <c r="H3" s="618"/>
      <c r="I3" s="618"/>
      <c r="J3" s="618"/>
      <c r="K3" s="618"/>
      <c r="L3" s="618"/>
      <c r="M3" s="618"/>
      <c r="N3" s="618"/>
      <c r="O3" s="381"/>
      <c r="P3" s="382"/>
    </row>
    <row r="4" spans="1:16" ht="11.25" customHeight="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14.4" x14ac:dyDescent="0.25">
      <c r="B8" s="322" t="s">
        <v>394</v>
      </c>
      <c r="C8" s="1262" t="s">
        <v>2004</v>
      </c>
      <c r="D8" s="1263"/>
      <c r="E8" s="1263"/>
      <c r="F8" s="1263"/>
      <c r="G8" s="1263"/>
      <c r="H8" s="123"/>
      <c r="I8" s="123"/>
      <c r="J8" s="123"/>
      <c r="K8" s="123"/>
      <c r="L8" s="123"/>
      <c r="M8" s="123"/>
      <c r="N8" s="123"/>
      <c r="O8" s="379"/>
      <c r="P8" s="380"/>
    </row>
    <row r="9" spans="1:16" ht="14.4" x14ac:dyDescent="0.25">
      <c r="B9" s="322" t="s">
        <v>396</v>
      </c>
      <c r="C9" s="1262" t="s">
        <v>63</v>
      </c>
      <c r="D9" s="1263"/>
      <c r="E9" s="1263"/>
      <c r="F9" s="1263"/>
      <c r="G9" s="1263"/>
      <c r="H9" s="195"/>
      <c r="I9" s="195"/>
      <c r="J9" s="527"/>
      <c r="K9" s="527"/>
      <c r="L9" s="527"/>
      <c r="M9" s="527"/>
      <c r="N9" s="527"/>
      <c r="O9" s="379"/>
      <c r="P9" s="380"/>
    </row>
    <row r="10" spans="1:16" ht="45.8" hidden="1" customHeight="1" x14ac:dyDescent="0.25">
      <c r="B10" s="322" t="s">
        <v>445</v>
      </c>
      <c r="C10" s="1262" t="s">
        <v>603</v>
      </c>
      <c r="D10" s="1263"/>
      <c r="E10" s="1263"/>
      <c r="F10" s="1263"/>
      <c r="G10" s="1263"/>
      <c r="H10" s="511" t="e">
        <f t="array" ref="H10">_xlfn.TEXTJOIN(", ",TRUE,IF((E14:E100="Y")*(B19:B100&lt;&gt;""),B19:B100,""))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848" customFormat="1" ht="169.35" x14ac:dyDescent="0.3">
      <c r="A14" s="843">
        <v>1.2</v>
      </c>
      <c r="B14" s="255" t="s">
        <v>2005</v>
      </c>
      <c r="C14" s="636" t="s">
        <v>804</v>
      </c>
      <c r="D14" s="628" t="s">
        <v>804</v>
      </c>
      <c r="E14" s="628" t="s">
        <v>1182</v>
      </c>
      <c r="F14" s="255" t="s">
        <v>2006</v>
      </c>
      <c r="G14" s="844" t="s">
        <v>2007</v>
      </c>
      <c r="H14" s="255" t="s">
        <v>2008</v>
      </c>
      <c r="I14" s="255" t="s">
        <v>2009</v>
      </c>
      <c r="J14" s="845" t="s">
        <v>63</v>
      </c>
      <c r="K14" s="255" t="s">
        <v>63</v>
      </c>
      <c r="L14" s="846" t="s">
        <v>63</v>
      </c>
      <c r="M14" s="846" t="s">
        <v>63</v>
      </c>
      <c r="N14" s="846">
        <v>202</v>
      </c>
      <c r="O14" s="847"/>
    </row>
    <row r="15" spans="1:16" s="778" customFormat="1" ht="169.35" x14ac:dyDescent="0.3">
      <c r="A15" s="737" t="s">
        <v>2010</v>
      </c>
      <c r="B15" s="737" t="s">
        <v>2011</v>
      </c>
      <c r="C15" s="746" t="s">
        <v>805</v>
      </c>
      <c r="D15" s="738" t="s">
        <v>805</v>
      </c>
      <c r="E15" s="738" t="s">
        <v>1182</v>
      </c>
      <c r="F15" s="739" t="s">
        <v>2012</v>
      </c>
      <c r="G15" s="740" t="s">
        <v>326</v>
      </c>
      <c r="H15" s="737" t="s">
        <v>63</v>
      </c>
      <c r="I15" s="737" t="s">
        <v>2013</v>
      </c>
      <c r="J15" s="776" t="s">
        <v>2014</v>
      </c>
      <c r="K15" s="737" t="s">
        <v>2015</v>
      </c>
      <c r="L15" s="777" t="s">
        <v>63</v>
      </c>
      <c r="M15" s="777" t="s">
        <v>63</v>
      </c>
      <c r="N15" s="777">
        <v>202</v>
      </c>
      <c r="O15" s="779" t="s">
        <v>1239</v>
      </c>
    </row>
    <row r="16" spans="1:16" s="743" customFormat="1" ht="205.65" x14ac:dyDescent="0.3">
      <c r="A16" s="737" t="s">
        <v>2016</v>
      </c>
      <c r="B16" s="771" t="s">
        <v>2017</v>
      </c>
      <c r="C16" s="780" t="s">
        <v>805</v>
      </c>
      <c r="D16" s="738" t="s">
        <v>805</v>
      </c>
      <c r="E16" s="738" t="s">
        <v>1182</v>
      </c>
      <c r="F16" s="769" t="s">
        <v>2018</v>
      </c>
      <c r="G16" s="781" t="s">
        <v>324</v>
      </c>
      <c r="H16" s="737" t="s">
        <v>63</v>
      </c>
      <c r="I16" s="782" t="s">
        <v>2019</v>
      </c>
      <c r="J16" s="781" t="s">
        <v>63</v>
      </c>
      <c r="K16" s="781" t="s">
        <v>63</v>
      </c>
      <c r="L16" s="767" t="s">
        <v>2020</v>
      </c>
      <c r="M16" s="767" t="s">
        <v>2021</v>
      </c>
      <c r="N16" s="737">
        <v>202</v>
      </c>
      <c r="O16" s="737"/>
    </row>
    <row r="17" spans="1:16" s="743" customFormat="1" ht="72" customHeight="1" x14ac:dyDescent="0.3">
      <c r="A17" s="737" t="s">
        <v>2022</v>
      </c>
      <c r="B17" s="737" t="s">
        <v>2023</v>
      </c>
      <c r="C17" s="746" t="s">
        <v>805</v>
      </c>
      <c r="D17" s="738" t="s">
        <v>805</v>
      </c>
      <c r="E17" s="738" t="s">
        <v>1182</v>
      </c>
      <c r="F17" s="739" t="s">
        <v>2024</v>
      </c>
      <c r="G17" s="783" t="s">
        <v>328</v>
      </c>
      <c r="H17" s="737" t="s">
        <v>63</v>
      </c>
      <c r="I17" s="737" t="s">
        <v>2025</v>
      </c>
      <c r="J17" s="741" t="s">
        <v>63</v>
      </c>
      <c r="K17" s="737" t="s">
        <v>63</v>
      </c>
      <c r="L17" s="741" t="s">
        <v>63</v>
      </c>
      <c r="M17" s="737" t="s">
        <v>63</v>
      </c>
      <c r="N17" s="777">
        <v>202</v>
      </c>
      <c r="O17" s="779" t="s">
        <v>1239</v>
      </c>
    </row>
    <row r="18" spans="1:16" s="743" customFormat="1" ht="96.8" x14ac:dyDescent="0.3">
      <c r="A18" s="775" t="s">
        <v>2026</v>
      </c>
      <c r="B18" s="737" t="s">
        <v>2027</v>
      </c>
      <c r="C18" s="746" t="s">
        <v>805</v>
      </c>
      <c r="D18" s="738" t="s">
        <v>805</v>
      </c>
      <c r="E18" s="738" t="s">
        <v>1182</v>
      </c>
      <c r="F18" s="739" t="s">
        <v>2028</v>
      </c>
      <c r="G18" s="740" t="s">
        <v>798</v>
      </c>
      <c r="H18" s="737" t="s">
        <v>63</v>
      </c>
      <c r="I18" s="737" t="s">
        <v>2029</v>
      </c>
      <c r="J18" s="741" t="s">
        <v>63</v>
      </c>
      <c r="K18" s="737" t="s">
        <v>63</v>
      </c>
      <c r="L18" s="741" t="s">
        <v>63</v>
      </c>
      <c r="M18" s="737" t="s">
        <v>63</v>
      </c>
      <c r="N18" s="737">
        <v>202</v>
      </c>
      <c r="O18" s="779" t="s">
        <v>1239</v>
      </c>
    </row>
    <row r="19" spans="1:16" s="135" customFormat="1" ht="12.1" x14ac:dyDescent="0.3">
      <c r="B19" s="129"/>
      <c r="C19" s="126"/>
      <c r="D19" s="126"/>
      <c r="E19" s="126"/>
      <c r="F19" s="127"/>
      <c r="G19" s="126"/>
      <c r="H19" s="126"/>
      <c r="I19" s="272"/>
      <c r="J19" s="126"/>
      <c r="K19" s="126"/>
      <c r="L19" s="126"/>
      <c r="M19" s="126"/>
      <c r="N19" s="129"/>
      <c r="O19" s="396"/>
      <c r="P19" s="397"/>
    </row>
    <row r="20" spans="1:16" s="135" customFormat="1" ht="12.1" x14ac:dyDescent="0.3">
      <c r="B20" s="129"/>
      <c r="C20" s="126"/>
      <c r="D20" s="126"/>
      <c r="E20" s="126"/>
      <c r="F20" s="127"/>
      <c r="G20" s="126"/>
      <c r="H20" s="126"/>
      <c r="I20" s="272"/>
      <c r="J20" s="126"/>
      <c r="K20" s="126"/>
      <c r="L20" s="126"/>
      <c r="M20" s="126"/>
      <c r="N20" s="129"/>
      <c r="O20" s="396"/>
      <c r="P20" s="397"/>
    </row>
    <row r="21" spans="1:16" s="55" customFormat="1" ht="28.8" x14ac:dyDescent="0.3">
      <c r="B21" s="330" t="s">
        <v>431</v>
      </c>
      <c r="C21" s="269" t="s">
        <v>433</v>
      </c>
      <c r="D21" s="330" t="s">
        <v>435</v>
      </c>
      <c r="E21" s="598" t="s">
        <v>1201</v>
      </c>
      <c r="F21" s="597" t="s">
        <v>437</v>
      </c>
      <c r="G21" s="596" t="s">
        <v>368</v>
      </c>
      <c r="H21" s="598" t="s">
        <v>360</v>
      </c>
      <c r="I21" s="330"/>
      <c r="J21" s="330"/>
      <c r="K21" s="269"/>
      <c r="L21" s="58"/>
      <c r="M21" s="58"/>
      <c r="N21" s="58"/>
      <c r="O21" s="604"/>
      <c r="P21" s="604"/>
    </row>
    <row r="22" spans="1:16" s="54" customFormat="1" ht="12.1" x14ac:dyDescent="0.3">
      <c r="B22" s="599">
        <v>1</v>
      </c>
      <c r="C22" s="325" t="str" cm="1">
        <f t="array" ref="C22">IFERROR(INDEX('List of Test Cases'!C:C,SMALL(IF('List of Test Cases'!E:E=$C$1,ROW('List of Test Cases'!E:E) - ROW(INDEX('List of Test Cases'!E:E,1,1))+1),B22)),"")</f>
        <v>ET-GS005-IRS-01</v>
      </c>
      <c r="D22" s="600" t="str" cm="1">
        <f t="array" aca="1" ref="D22" ca="1">IF(C22="","",HYPERLINK("#"&amp;CELL("address",INDEX('List of Test Cases'!C:C,MATCH(CONCATENATE(C22,C$1),'List of Test Cases'!Q:Q,0))),"View Test Case"))</f>
        <v>View Test Case</v>
      </c>
      <c r="E22" s="56" t="str" cm="1">
        <f t="array" ref="E22">IF($C22="","",INDEX('List of Test Cases'!B:B,MATCH(CONCATENATE($C22,$C$1),'List of Test Cases'!$Q:$Q,0),))</f>
        <v>ET-GS005</v>
      </c>
      <c r="F22" s="56" t="str" cm="1">
        <f t="array" ref="F22">IF($C22="","",INDEX('List of Test Cases'!C:C,MATCH(CONCATENATE($C22,$C$1),'List of Test Cases'!$Q:$Q,0),))</f>
        <v>ET-GS005-IRS-01</v>
      </c>
      <c r="G22" s="56" t="str" cm="1">
        <f t="array" aca="1" ref="G22" ca="1">IF($C22="","",INDEX('List of Test Cases'!G:G,MATCH(CONCATENATE($C22,$C$1),'List of Test Cases'!$Q:$Q,0),))</f>
        <v>New RMP details received and stored in CSS  - Gas</v>
      </c>
      <c r="H22" s="56" t="str" cm="1">
        <f t="array" ref="H22">IF($C22="","",INDEX('List of Test Cases'!A:A,MATCH(CONCATENATE($C22,$C$1),'List of Test Cases'!$Q:$Q,0),))</f>
        <v>Shipper - Initial Registration &amp; Update Successful</v>
      </c>
      <c r="I22" s="601"/>
      <c r="J22" s="601"/>
      <c r="K22" s="47"/>
      <c r="L22" s="47"/>
      <c r="M22" s="47"/>
      <c r="N22" s="47"/>
      <c r="O22" s="56"/>
      <c r="P22" s="56"/>
    </row>
    <row r="23" spans="1:16" s="55" customFormat="1" ht="13.85" x14ac:dyDescent="0.3">
      <c r="B23" s="602">
        <v>2</v>
      </c>
      <c r="C23" s="325" t="str" cm="1">
        <f t="array" ref="C23">IFERROR(INDEX('List of Test Cases'!C:C,SMALL(IF('List of Test Cases'!E:E=$C$1,ROW('List of Test Cases'!E:E) - ROW(INDEX('List of Test Cases'!E:E,1,1))+1),B23)),"")</f>
        <v/>
      </c>
      <c r="D23" s="600" t="str" cm="1">
        <f t="array" aca="1" ref="D23" ca="1">IF(C23="","",HYPERLINK("#"&amp;CELL("address",INDEX('List of Test Cases'!C:C,MATCH(CONCATENATE(C23,C$1),'List of Test Cases'!Q:Q,0))),"View Test Case"))</f>
        <v/>
      </c>
      <c r="E23" s="56" t="str" cm="1">
        <f t="array" ref="E23">IF($C23="","",INDEX('List of Test Cases'!B:B,MATCH(CONCATENATE($C23,$C$1),'List of Test Cases'!$Q:$Q,0),))</f>
        <v/>
      </c>
      <c r="F23" s="56" t="str" cm="1">
        <f t="array" ref="F23">IF($C23="","",INDEX('List of Test Cases'!C:C,MATCH(CONCATENATE($C23,$C$1),'List of Test Cases'!$Q:$Q,0),))</f>
        <v/>
      </c>
      <c r="G23" s="56" t="str" cm="1">
        <f t="array" ref="G23">IF($C23="","",INDEX('List of Test Cases'!G:G,MATCH(CONCATENATE($C23,$C$1),'List of Test Cases'!$Q:$Q,0),))</f>
        <v/>
      </c>
      <c r="H23" s="56" t="str" cm="1">
        <f t="array" ref="H23">IF($C23="","",INDEX('List of Test Cases'!A:A,MATCH(CONCATENATE($C23,$C$1),'List of Test Cases'!$Q:$Q,0),))</f>
        <v/>
      </c>
      <c r="I23" s="601"/>
      <c r="J23" s="601"/>
      <c r="K23" s="47"/>
      <c r="L23" s="47"/>
      <c r="M23" s="47"/>
      <c r="N23" s="47"/>
      <c r="O23" s="56"/>
      <c r="P23" s="56"/>
    </row>
    <row r="24" spans="1:16" s="55" customFormat="1" ht="13.85" x14ac:dyDescent="0.3">
      <c r="B24" s="602">
        <v>3</v>
      </c>
      <c r="C24" s="325" t="str" cm="1">
        <f t="array" ref="C24">IFERROR(INDEX('List of Test Cases'!C:C,SMALL(IF('List of Test Cases'!E:E=$C$1,ROW('List of Test Cases'!E:E) - ROW(INDEX('List of Test Cases'!E:E,1,1))+1),B24)),"")</f>
        <v/>
      </c>
      <c r="D24" s="600" t="str" cm="1">
        <f t="array" aca="1" ref="D24" ca="1">IF(C24="","",HYPERLINK("#"&amp;CELL("address",INDEX('List of Test Cases'!C:C,MATCH(CONCATENATE(C24,C$1),'List of Test Cases'!Q:Q,0))),"View Test Case"))</f>
        <v/>
      </c>
      <c r="E24" s="56" t="str" cm="1">
        <f t="array" ref="E24">IF($C24="","",INDEX('List of Test Cases'!B:B,MATCH(CONCATENATE($C24,$C$1),'List of Test Cases'!$Q:$Q,0),))</f>
        <v/>
      </c>
      <c r="F24" s="56" t="str" cm="1">
        <f t="array" ref="F24">IF($C24="","",INDEX('List of Test Cases'!C:C,MATCH(CONCATENATE($C24,$C$1),'List of Test Cases'!$Q:$Q,0),))</f>
        <v/>
      </c>
      <c r="G24" s="56" t="str" cm="1">
        <f t="array" ref="G24">IF($C24="","",INDEX('List of Test Cases'!G:G,MATCH(CONCATENATE($C24,$C$1),'List of Test Cases'!$Q:$Q,0),))</f>
        <v/>
      </c>
      <c r="H24" s="56" t="str" cm="1">
        <f t="array" ref="H24">IF($C24="","",INDEX('List of Test Cases'!A:A,MATCH(CONCATENATE($C24,$C$1),'List of Test Cases'!$Q:$Q,0),))</f>
        <v/>
      </c>
      <c r="I24" s="601"/>
      <c r="J24" s="601"/>
      <c r="K24" s="47"/>
      <c r="L24" s="47"/>
      <c r="M24" s="47"/>
      <c r="N24" s="47"/>
      <c r="O24" s="56"/>
      <c r="P24" s="56"/>
    </row>
    <row r="25" spans="1:16" s="42" customFormat="1" ht="13.85" x14ac:dyDescent="0.25">
      <c r="B25" s="603">
        <v>4</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42" customFormat="1" ht="13.85" x14ac:dyDescent="0.25">
      <c r="B26" s="603">
        <v>5</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24" customFormat="1" ht="12.1" x14ac:dyDescent="0.25">
      <c r="B27" s="603">
        <v>6</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24" customFormat="1" ht="12.1" x14ac:dyDescent="0.25">
      <c r="B28" s="603">
        <v>7</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8</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9</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10</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11</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12</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13</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14</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15</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16</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17</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18</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19</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20</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21</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22</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23</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24</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25</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26</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27</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28</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29</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30</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71" customFormat="1" ht="12.1" x14ac:dyDescent="0.25">
      <c r="B52" s="603">
        <v>31</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71" customFormat="1" ht="12.1" x14ac:dyDescent="0.25">
      <c r="B53" s="603">
        <v>32</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33</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34</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35</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36</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37</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38</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39</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40</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41</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42</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43</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44</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45</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46</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47</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48</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49</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50</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ht="20.3" customHeight="1" x14ac:dyDescent="0.25">
      <c r="F72" s="142"/>
    </row>
    <row r="73" spans="2:16" ht="20.3" customHeight="1" x14ac:dyDescent="0.25">
      <c r="F73" s="142"/>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sheetData>
  <autoFilter ref="B13:P13" xr:uid="{A81E78F3-2709-48A3-BFB3-F792792B61E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3E1326-CC49-47CD-909E-0AF42EF923B8}">
          <x14:formula1>
            <xm:f>'C:\Users\KrantiNaik\Library\Containers\com.microsoft.Excel\Data\Documents\4360A61E\[SIT Test Scenarios Master List v0.16.xlsx]Priority'!#REF!</xm:f>
          </x14:formula1>
          <xm:sqref>H21:I21</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6DBD-5009-48CB-9013-0173454550E3}">
  <dimension ref="A1:P169"/>
  <sheetViews>
    <sheetView showGridLines="0" showRuler="0" topLeftCell="A2" zoomScaleNormal="100" zoomScalePageLayoutView="124" workbookViewId="0">
      <pane xSplit="7" topLeftCell="H1" activePane="topRight" state="frozen"/>
      <selection pane="topRight" activeCell="B14" sqref="B14"/>
    </sheetView>
  </sheetViews>
  <sheetFormatPr defaultColWidth="8.88671875" defaultRowHeight="20.3" customHeight="1" x14ac:dyDescent="0.25"/>
  <cols>
    <col min="1" max="1" width="0" style="198" hidden="1" customWidth="1"/>
    <col min="2" max="2" width="19.6640625" style="213" customWidth="1"/>
    <col min="3" max="3" width="32.88671875" style="213" customWidth="1"/>
    <col min="4" max="4" width="13.5546875" style="213" bestFit="1" customWidth="1"/>
    <col min="5" max="5" width="12" style="214" bestFit="1" customWidth="1"/>
    <col min="6" max="6" width="15.33203125" style="198" bestFit="1" customWidth="1"/>
    <col min="7" max="7" width="50.88671875" style="198" customWidth="1"/>
    <col min="8" max="8" width="31.5546875" style="198" bestFit="1" customWidth="1"/>
    <col min="9" max="9" width="39.5546875" style="198" customWidth="1"/>
    <col min="10" max="10" width="39.6640625" style="198" customWidth="1"/>
    <col min="11" max="11" width="15.44140625" style="198" bestFit="1" customWidth="1"/>
    <col min="12" max="12" width="17.44140625" style="198" bestFit="1" customWidth="1"/>
    <col min="13" max="13" width="20" style="198" bestFit="1" customWidth="1"/>
    <col min="14" max="14" width="30.44140625" style="198" bestFit="1" customWidth="1"/>
    <col min="15" max="15" width="20.33203125" style="198" bestFit="1" customWidth="1"/>
    <col min="16" max="16" width="50.88671875" style="198" customWidth="1"/>
    <col min="17" max="16384" width="8.88671875" style="198"/>
  </cols>
  <sheetData>
    <row r="1" spans="1:16" ht="39.049999999999997" customHeight="1" x14ac:dyDescent="0.25">
      <c r="B1" s="322" t="s">
        <v>388</v>
      </c>
      <c r="C1" s="196" t="s">
        <v>903</v>
      </c>
      <c r="D1" s="442"/>
      <c r="E1" s="197"/>
      <c r="F1" s="98"/>
      <c r="G1" s="197"/>
      <c r="H1" s="197"/>
      <c r="I1" s="197"/>
      <c r="J1" s="197"/>
      <c r="K1" s="197"/>
      <c r="L1" s="197"/>
      <c r="M1" s="197"/>
      <c r="N1" s="197"/>
      <c r="O1" s="435"/>
      <c r="P1" s="436"/>
    </row>
    <row r="2" spans="1:16" ht="14.4" x14ac:dyDescent="0.25">
      <c r="B2" s="322" t="s">
        <v>390</v>
      </c>
      <c r="C2" s="1301" t="s">
        <v>619</v>
      </c>
      <c r="D2" s="1302"/>
      <c r="E2" s="1302"/>
      <c r="F2" s="1302"/>
      <c r="G2" s="1302"/>
      <c r="H2" s="197"/>
      <c r="I2" s="197"/>
      <c r="J2" s="197"/>
      <c r="K2" s="197"/>
      <c r="L2" s="197"/>
      <c r="M2" s="197"/>
      <c r="N2" s="197"/>
      <c r="O2" s="435"/>
      <c r="P2" s="436"/>
    </row>
    <row r="3" spans="1:16" ht="12.1" x14ac:dyDescent="0.25">
      <c r="B3" s="1235" t="s">
        <v>392</v>
      </c>
      <c r="C3" s="1303" t="s">
        <v>2049</v>
      </c>
      <c r="D3" s="1304"/>
      <c r="E3" s="1304"/>
      <c r="F3" s="1304"/>
      <c r="G3" s="1304"/>
      <c r="H3" s="640"/>
      <c r="I3" s="640"/>
      <c r="J3" s="640"/>
      <c r="K3" s="640"/>
      <c r="L3" s="640"/>
      <c r="M3" s="640"/>
      <c r="N3" s="640"/>
      <c r="O3" s="437"/>
      <c r="P3" s="438"/>
    </row>
    <row r="4" spans="1:16" ht="12.1" x14ac:dyDescent="0.25">
      <c r="B4" s="1236"/>
      <c r="C4" s="1305"/>
      <c r="D4" s="1306"/>
      <c r="E4" s="1306"/>
      <c r="F4" s="1306"/>
      <c r="G4" s="1306"/>
      <c r="H4" s="641"/>
      <c r="I4" s="641"/>
      <c r="J4" s="641"/>
      <c r="K4" s="641"/>
      <c r="L4" s="641"/>
      <c r="M4" s="641"/>
      <c r="N4" s="641"/>
      <c r="P4" s="439"/>
    </row>
    <row r="5" spans="1:16" ht="12.1" x14ac:dyDescent="0.25">
      <c r="B5" s="1236"/>
      <c r="C5" s="1305"/>
      <c r="D5" s="1306"/>
      <c r="E5" s="1306"/>
      <c r="F5" s="1306"/>
      <c r="G5" s="1306"/>
      <c r="H5" s="641"/>
      <c r="I5" s="641"/>
      <c r="J5" s="641"/>
      <c r="K5" s="641"/>
      <c r="L5" s="641"/>
      <c r="M5" s="641"/>
      <c r="N5" s="641"/>
      <c r="P5" s="439"/>
    </row>
    <row r="6" spans="1:16" ht="12.1" x14ac:dyDescent="0.25">
      <c r="B6" s="1236"/>
      <c r="C6" s="1305"/>
      <c r="D6" s="1306"/>
      <c r="E6" s="1306"/>
      <c r="F6" s="1306"/>
      <c r="G6" s="1306"/>
      <c r="H6" s="641"/>
      <c r="I6" s="641"/>
      <c r="J6" s="641"/>
      <c r="K6" s="641"/>
      <c r="L6" s="641"/>
      <c r="M6" s="641"/>
      <c r="N6" s="641"/>
      <c r="O6" s="440"/>
      <c r="P6" s="441"/>
    </row>
    <row r="7" spans="1:16" ht="12.1" x14ac:dyDescent="0.25">
      <c r="B7" s="1237"/>
      <c r="C7" s="1307"/>
      <c r="D7" s="1308"/>
      <c r="E7" s="1308"/>
      <c r="F7" s="1308"/>
      <c r="G7" s="1308"/>
      <c r="H7" s="642"/>
      <c r="I7" s="642"/>
      <c r="J7" s="642"/>
      <c r="K7" s="642"/>
      <c r="L7" s="642"/>
      <c r="M7" s="642"/>
      <c r="N7" s="643"/>
    </row>
    <row r="8" spans="1:16" ht="35.299999999999997" customHeight="1" x14ac:dyDescent="0.25">
      <c r="B8" s="322" t="s">
        <v>394</v>
      </c>
      <c r="C8" s="1301" t="s">
        <v>2050</v>
      </c>
      <c r="D8" s="1302"/>
      <c r="E8" s="1302"/>
      <c r="F8" s="1302"/>
      <c r="G8" s="1302"/>
      <c r="H8" s="197"/>
      <c r="I8" s="197"/>
      <c r="J8" s="197"/>
      <c r="K8" s="197"/>
      <c r="L8" s="197"/>
      <c r="M8" s="197"/>
      <c r="N8" s="197"/>
      <c r="O8" s="435"/>
      <c r="P8" s="436"/>
    </row>
    <row r="9" spans="1:16" ht="14.4" x14ac:dyDescent="0.25">
      <c r="B9" s="322" t="s">
        <v>396</v>
      </c>
      <c r="C9" s="1301" t="s">
        <v>63</v>
      </c>
      <c r="D9" s="1302"/>
      <c r="E9" s="1302"/>
      <c r="F9" s="1302"/>
      <c r="G9" s="1302"/>
      <c r="H9" s="442"/>
      <c r="I9" s="442"/>
      <c r="J9" s="534"/>
      <c r="K9" s="534"/>
      <c r="L9" s="534"/>
      <c r="M9" s="534"/>
      <c r="N9" s="534"/>
      <c r="O9" s="435"/>
      <c r="P9" s="436"/>
    </row>
    <row r="10" spans="1:16" ht="46.55" hidden="1" customHeight="1" x14ac:dyDescent="0.25">
      <c r="B10" s="322" t="s">
        <v>445</v>
      </c>
      <c r="C10" s="1301" t="s">
        <v>622</v>
      </c>
      <c r="D10" s="1302"/>
      <c r="E10" s="1302"/>
      <c r="F10" s="1302"/>
      <c r="G10" s="1302"/>
      <c r="H10" s="511" t="e">
        <f t="array" ref="H10">_xlfn.TEXTJOIN(", ",TRUE,IF((E14:E100="Y")*(B21:B100&lt;&gt;""),B21:B100,""))</f>
        <v>#N/A</v>
      </c>
      <c r="I10" s="197"/>
      <c r="J10" s="197"/>
      <c r="K10" s="197"/>
      <c r="L10" s="197"/>
      <c r="M10" s="197"/>
      <c r="N10" s="197"/>
      <c r="O10" s="435"/>
      <c r="P10" s="436"/>
    </row>
    <row r="11" spans="1:16" ht="14.4" x14ac:dyDescent="0.25">
      <c r="B11" s="322" t="s">
        <v>398</v>
      </c>
      <c r="C11" s="1301" t="s">
        <v>63</v>
      </c>
      <c r="D11" s="1302"/>
      <c r="E11" s="1302"/>
      <c r="F11" s="1302"/>
      <c r="G11" s="1302"/>
      <c r="H11" s="197"/>
      <c r="I11" s="197"/>
      <c r="J11" s="197"/>
      <c r="K11" s="197"/>
      <c r="L11" s="197"/>
      <c r="M11" s="197"/>
      <c r="N11" s="197"/>
      <c r="O11" s="435"/>
      <c r="P11" s="436"/>
    </row>
    <row r="12" spans="1:16" ht="20.3" customHeight="1" x14ac:dyDescent="0.25">
      <c r="B12" s="1299" t="s">
        <v>1175</v>
      </c>
      <c r="C12" s="1300"/>
      <c r="D12" s="1300"/>
      <c r="E12" s="1300"/>
      <c r="F12" s="1300"/>
      <c r="G12" s="1300"/>
      <c r="H12" s="1300"/>
      <c r="I12" s="1300"/>
      <c r="J12" s="1300"/>
      <c r="K12" s="1300"/>
      <c r="L12" s="1300"/>
      <c r="M12" s="1300"/>
      <c r="N12" s="1300"/>
      <c r="O12" s="435"/>
      <c r="P12" s="436"/>
    </row>
    <row r="13" spans="1:16" s="199"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99" customFormat="1" ht="133.05000000000001" x14ac:dyDescent="0.3">
      <c r="A14" s="126" t="s">
        <v>2051</v>
      </c>
      <c r="B14" s="200" t="s">
        <v>2052</v>
      </c>
      <c r="C14" s="638" t="s">
        <v>804</v>
      </c>
      <c r="D14" s="612" t="s">
        <v>804</v>
      </c>
      <c r="E14" s="612" t="s">
        <v>1182</v>
      </c>
      <c r="F14" s="201" t="s">
        <v>2606</v>
      </c>
      <c r="G14" s="202" t="s">
        <v>1184</v>
      </c>
      <c r="H14" s="200" t="s">
        <v>1585</v>
      </c>
      <c r="I14" s="203" t="s">
        <v>2054</v>
      </c>
      <c r="J14" s="31" t="s">
        <v>1187</v>
      </c>
      <c r="K14" s="200" t="s">
        <v>2055</v>
      </c>
      <c r="L14" s="200" t="s">
        <v>63</v>
      </c>
      <c r="M14" s="204" t="s">
        <v>63</v>
      </c>
      <c r="N14" s="205">
        <v>202</v>
      </c>
      <c r="O14" s="404" t="s">
        <v>1396</v>
      </c>
    </row>
    <row r="15" spans="1:16" s="210" customFormat="1" ht="241.95" x14ac:dyDescent="0.3">
      <c r="A15" s="132" t="s">
        <v>2056</v>
      </c>
      <c r="B15" s="207" t="s">
        <v>2607</v>
      </c>
      <c r="C15" s="639" t="s">
        <v>805</v>
      </c>
      <c r="D15" s="612" t="s">
        <v>804</v>
      </c>
      <c r="E15" s="612" t="s">
        <v>1182</v>
      </c>
      <c r="F15" s="133" t="s">
        <v>2608</v>
      </c>
      <c r="G15" s="208" t="s">
        <v>324</v>
      </c>
      <c r="H15" s="209" t="s">
        <v>2059</v>
      </c>
      <c r="I15" s="126" t="s">
        <v>2060</v>
      </c>
      <c r="J15" s="209" t="s">
        <v>63</v>
      </c>
      <c r="K15" s="204" t="s">
        <v>63</v>
      </c>
      <c r="L15" s="126" t="s">
        <v>2061</v>
      </c>
      <c r="M15" s="126" t="s">
        <v>2062</v>
      </c>
      <c r="N15" s="205">
        <v>202</v>
      </c>
      <c r="O15" s="39"/>
    </row>
    <row r="16" spans="1:16" s="210" customFormat="1" ht="193.55" x14ac:dyDescent="0.3">
      <c r="A16" s="126" t="s">
        <v>2063</v>
      </c>
      <c r="B16" s="200" t="s">
        <v>2609</v>
      </c>
      <c r="C16" s="638" t="s">
        <v>805</v>
      </c>
      <c r="D16" s="612" t="s">
        <v>804</v>
      </c>
      <c r="E16" s="612" t="s">
        <v>1182</v>
      </c>
      <c r="F16" s="201" t="s">
        <v>2610</v>
      </c>
      <c r="G16" s="208" t="s">
        <v>1184</v>
      </c>
      <c r="H16" s="200" t="s">
        <v>2066</v>
      </c>
      <c r="I16" s="209" t="s">
        <v>1613</v>
      </c>
      <c r="J16" s="209" t="s">
        <v>63</v>
      </c>
      <c r="K16" s="211" t="s">
        <v>63</v>
      </c>
      <c r="L16" s="200" t="s">
        <v>63</v>
      </c>
      <c r="M16" s="200" t="s">
        <v>63</v>
      </c>
      <c r="N16" s="205">
        <v>202</v>
      </c>
      <c r="O16" s="404" t="s">
        <v>1225</v>
      </c>
    </row>
    <row r="17" spans="1:16" s="210" customFormat="1" ht="84.7" x14ac:dyDescent="0.3">
      <c r="A17" s="126" t="s">
        <v>2063</v>
      </c>
      <c r="B17" s="200" t="s">
        <v>2611</v>
      </c>
      <c r="C17" s="638" t="s">
        <v>804</v>
      </c>
      <c r="D17" s="612" t="s">
        <v>804</v>
      </c>
      <c r="E17" s="612" t="s">
        <v>1182</v>
      </c>
      <c r="F17" s="201" t="s">
        <v>2068</v>
      </c>
      <c r="G17" s="202" t="s">
        <v>336</v>
      </c>
      <c r="H17" s="200" t="s">
        <v>63</v>
      </c>
      <c r="I17" s="209" t="s">
        <v>1613</v>
      </c>
      <c r="J17" s="209" t="s">
        <v>63</v>
      </c>
      <c r="K17" s="204" t="s">
        <v>63</v>
      </c>
      <c r="L17" s="204" t="s">
        <v>63</v>
      </c>
      <c r="M17" s="200" t="s">
        <v>63</v>
      </c>
      <c r="N17" s="200">
        <v>202</v>
      </c>
      <c r="O17" s="109"/>
    </row>
    <row r="18" spans="1:16" s="797" customFormat="1" ht="169.35" x14ac:dyDescent="0.3">
      <c r="A18" s="737" t="s">
        <v>2069</v>
      </c>
      <c r="B18" s="737" t="s">
        <v>2070</v>
      </c>
      <c r="C18" s="746" t="s">
        <v>805</v>
      </c>
      <c r="D18" s="738" t="s">
        <v>805</v>
      </c>
      <c r="E18" s="738" t="s">
        <v>1182</v>
      </c>
      <c r="F18" s="739" t="s">
        <v>2071</v>
      </c>
      <c r="G18" s="794" t="s">
        <v>326</v>
      </c>
      <c r="H18" s="796" t="s">
        <v>63</v>
      </c>
      <c r="I18" s="737" t="s">
        <v>2072</v>
      </c>
      <c r="J18" s="795" t="s">
        <v>63</v>
      </c>
      <c r="K18" s="796" t="s">
        <v>63</v>
      </c>
      <c r="L18" s="796" t="s">
        <v>63</v>
      </c>
      <c r="M18" s="796" t="s">
        <v>63</v>
      </c>
      <c r="N18" s="796">
        <v>202</v>
      </c>
      <c r="O18" s="773" t="s">
        <v>1239</v>
      </c>
    </row>
    <row r="19" spans="1:16" s="797" customFormat="1" ht="169.35" x14ac:dyDescent="0.3">
      <c r="A19" s="737" t="s">
        <v>2069</v>
      </c>
      <c r="B19" s="737" t="s">
        <v>2073</v>
      </c>
      <c r="C19" s="746" t="s">
        <v>805</v>
      </c>
      <c r="D19" s="738" t="s">
        <v>805</v>
      </c>
      <c r="E19" s="738" t="s">
        <v>1182</v>
      </c>
      <c r="F19" s="739" t="s">
        <v>2074</v>
      </c>
      <c r="G19" s="849" t="s">
        <v>328</v>
      </c>
      <c r="H19" s="796" t="s">
        <v>63</v>
      </c>
      <c r="I19" s="737" t="s">
        <v>2075</v>
      </c>
      <c r="J19" s="795" t="s">
        <v>63</v>
      </c>
      <c r="K19" s="796" t="s">
        <v>63</v>
      </c>
      <c r="L19" s="795" t="s">
        <v>63</v>
      </c>
      <c r="M19" s="796" t="s">
        <v>63</v>
      </c>
      <c r="N19" s="850">
        <v>202</v>
      </c>
      <c r="O19" s="683"/>
    </row>
    <row r="20" spans="1:16" s="797" customFormat="1" ht="108.9" x14ac:dyDescent="0.3">
      <c r="A20" s="737" t="s">
        <v>2069</v>
      </c>
      <c r="B20" s="737" t="s">
        <v>2076</v>
      </c>
      <c r="C20" s="746" t="s">
        <v>805</v>
      </c>
      <c r="D20" s="738" t="s">
        <v>805</v>
      </c>
      <c r="E20" s="738" t="s">
        <v>1182</v>
      </c>
      <c r="F20" s="739" t="s">
        <v>2077</v>
      </c>
      <c r="G20" s="794" t="s">
        <v>798</v>
      </c>
      <c r="H20" s="794" t="s">
        <v>63</v>
      </c>
      <c r="I20" s="740" t="s">
        <v>2078</v>
      </c>
      <c r="J20" s="795" t="s">
        <v>63</v>
      </c>
      <c r="K20" s="796" t="s">
        <v>63</v>
      </c>
      <c r="L20" s="795" t="s">
        <v>63</v>
      </c>
      <c r="M20" s="796" t="s">
        <v>63</v>
      </c>
      <c r="N20" s="796">
        <v>202</v>
      </c>
      <c r="O20" s="773" t="s">
        <v>1239</v>
      </c>
    </row>
    <row r="21" spans="1:16" s="210" customFormat="1" ht="12.1" x14ac:dyDescent="0.3">
      <c r="B21" s="200"/>
      <c r="C21" s="200"/>
      <c r="D21" s="200"/>
      <c r="E21" s="201"/>
      <c r="F21" s="208"/>
      <c r="G21" s="209"/>
      <c r="H21" s="209"/>
      <c r="I21" s="209"/>
      <c r="J21" s="204"/>
      <c r="K21" s="200"/>
      <c r="L21" s="200"/>
      <c r="M21" s="205"/>
      <c r="N21" s="205"/>
      <c r="O21" s="432"/>
      <c r="P21" s="434"/>
    </row>
    <row r="22" spans="1:16" s="210" customFormat="1" ht="12.1" x14ac:dyDescent="0.3">
      <c r="B22" s="204"/>
      <c r="C22" s="200"/>
      <c r="D22" s="200"/>
      <c r="E22" s="200"/>
      <c r="F22" s="202"/>
      <c r="G22" s="200"/>
      <c r="H22" s="200"/>
      <c r="I22" s="209"/>
      <c r="J22" s="200"/>
      <c r="K22" s="200"/>
      <c r="L22" s="200"/>
      <c r="M22" s="200"/>
      <c r="N22" s="204"/>
      <c r="O22" s="432"/>
      <c r="P22" s="434"/>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ET-GS005-IRS-01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ET-GS005</v>
      </c>
      <c r="F24" s="56" t="str" cm="1">
        <f t="array" ref="F24">IF($C24="","",INDEX('List of Test Cases'!C:C,MATCH(CONCATENATE($C24,$C$1),'List of Test Cases'!$Q:$Q,0),))</f>
        <v>ET-GS005-IRS-01</v>
      </c>
      <c r="G24" s="56" t="str" cm="1">
        <f t="array" aca="1" ref="G24" ca="1">IF($C24="","",INDEX('List of Test Cases'!G:G,MATCH(CONCATENATE($C24,$C$1),'List of Test Cases'!$Q:$Q,0),))</f>
        <v>Initial Gas Registration from Energy Supplier - Pending</v>
      </c>
      <c r="H24" s="56" t="str" cm="1">
        <f t="array" ref="H24">IF($C24="","",INDEX('List of Test Cases'!A:A,MATCH(CONCATENATE($C24,$C$1),'List of Test Cases'!$Q:$Q,0),))</f>
        <v>Shipper - Initial Registration &amp; Update Successful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ET-GS006-SIRS-01</v>
      </c>
      <c r="D25" s="600" t="str" cm="1">
        <f t="array" aca="1" ref="D25" ca="1">IF(C25="","",HYPERLINK("#"&amp;CELL("address",INDEX('List of Test Cases'!C:C,MATCH(CONCATENATE(C25,C$1),'List of Test Cases'!Q:Q,0))),"View Test Case"))</f>
        <v>View Test Case</v>
      </c>
      <c r="E25" s="56" t="str" cm="1">
        <f t="array" ref="E25">IF($C25="","",INDEX('List of Test Cases'!B:B,MATCH(CONCATENATE($C25,$C$1),'List of Test Cases'!$Q:$Q,0),))</f>
        <v>ET-GS006</v>
      </c>
      <c r="F25" s="56" t="str" cm="1">
        <f t="array" ref="F25">IF($C25="","",INDEX('List of Test Cases'!C:C,MATCH(CONCATENATE($C25,$C$1),'List of Test Cases'!$Q:$Q,0),))</f>
        <v>ET-GS006-SIRS-01</v>
      </c>
      <c r="G25" s="56" t="str" cm="1">
        <f t="array" aca="1" ref="G25" ca="1">IF($C25="","",INDEX('List of Test Cases'!G:G,MATCH(CONCATENATE($C25,$C$1),'List of Test Cases'!$Q:$Q,0),))</f>
        <v>Initial Gas Registration from Energy Supplier - Pending</v>
      </c>
      <c r="H25" s="56" t="str" cm="1">
        <f t="array" ref="H25">IF($C25="","",INDEX('List of Test Cases'!A:A,MATCH(CONCATENATE($C25,$C$1),'List of Test Cases'!$Q:$Q,0),))</f>
        <v>Shipper - Initial Registration Withdrawal</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15"/>
    </row>
    <row r="75" spans="2:16" ht="20.3" customHeight="1" x14ac:dyDescent="0.25">
      <c r="F75" s="215"/>
    </row>
    <row r="76" spans="2:16" ht="20.3" customHeight="1" x14ac:dyDescent="0.25">
      <c r="F76" s="215"/>
    </row>
    <row r="77" spans="2:16" ht="20.3" customHeight="1" x14ac:dyDescent="0.25">
      <c r="F77" s="215"/>
    </row>
    <row r="78" spans="2:16" ht="20.3" customHeight="1" x14ac:dyDescent="0.25">
      <c r="F78" s="215"/>
    </row>
    <row r="79" spans="2:16" ht="20.3" customHeight="1" x14ac:dyDescent="0.25">
      <c r="F79" s="215"/>
    </row>
    <row r="80" spans="2:16" ht="20.3" customHeight="1" x14ac:dyDescent="0.25">
      <c r="F80" s="215"/>
    </row>
    <row r="81" spans="6:6" ht="20.3" customHeight="1" x14ac:dyDescent="0.25">
      <c r="F81" s="215"/>
    </row>
    <row r="82" spans="6:6" ht="20.3" customHeight="1" x14ac:dyDescent="0.25">
      <c r="F82" s="215"/>
    </row>
    <row r="83" spans="6:6" ht="20.3" customHeight="1" x14ac:dyDescent="0.25">
      <c r="F83" s="215"/>
    </row>
    <row r="84" spans="6:6" ht="20.3" customHeight="1" x14ac:dyDescent="0.25">
      <c r="F84" s="215"/>
    </row>
    <row r="85" spans="6:6" ht="20.3" customHeight="1" x14ac:dyDescent="0.25">
      <c r="F85" s="215"/>
    </row>
    <row r="86" spans="6:6" ht="20.3" customHeight="1" x14ac:dyDescent="0.25">
      <c r="F86" s="215"/>
    </row>
    <row r="87" spans="6:6" ht="20.3" customHeight="1" x14ac:dyDescent="0.25">
      <c r="F87" s="215"/>
    </row>
    <row r="88" spans="6:6" ht="20.3" customHeight="1" x14ac:dyDescent="0.25">
      <c r="F88" s="215"/>
    </row>
    <row r="89" spans="6:6" ht="20.3" customHeight="1" x14ac:dyDescent="0.25">
      <c r="F89" s="215"/>
    </row>
    <row r="90" spans="6:6" ht="20.3" customHeight="1" x14ac:dyDescent="0.25">
      <c r="F90" s="215"/>
    </row>
    <row r="91" spans="6:6" ht="20.3" customHeight="1" x14ac:dyDescent="0.25">
      <c r="F91" s="215"/>
    </row>
    <row r="92" spans="6:6" ht="20.3" customHeight="1" x14ac:dyDescent="0.25">
      <c r="F92" s="215"/>
    </row>
    <row r="93" spans="6:6" ht="20.3" customHeight="1" x14ac:dyDescent="0.25">
      <c r="F93" s="215"/>
    </row>
    <row r="94" spans="6:6" ht="20.3" customHeight="1" x14ac:dyDescent="0.25">
      <c r="F94" s="215"/>
    </row>
    <row r="95" spans="6:6" ht="20.3" customHeight="1" x14ac:dyDescent="0.25">
      <c r="F95" s="215"/>
    </row>
    <row r="96" spans="6:6" ht="20.3" customHeight="1" x14ac:dyDescent="0.25">
      <c r="F96" s="215"/>
    </row>
    <row r="97" spans="6:6" ht="20.3" customHeight="1" x14ac:dyDescent="0.25">
      <c r="F97" s="215"/>
    </row>
    <row r="98" spans="6:6" ht="20.3" customHeight="1" x14ac:dyDescent="0.25">
      <c r="F98" s="215"/>
    </row>
    <row r="99" spans="6:6" ht="20.3" customHeight="1" x14ac:dyDescent="0.25">
      <c r="F99" s="215"/>
    </row>
    <row r="100" spans="6:6" ht="20.3" customHeight="1" x14ac:dyDescent="0.25">
      <c r="F100" s="215"/>
    </row>
    <row r="101" spans="6:6" ht="20.3" customHeight="1" x14ac:dyDescent="0.25">
      <c r="F101" s="215"/>
    </row>
    <row r="102" spans="6:6" ht="20.3" customHeight="1" x14ac:dyDescent="0.25">
      <c r="F102" s="215"/>
    </row>
    <row r="103" spans="6:6" ht="20.3" customHeight="1" x14ac:dyDescent="0.25">
      <c r="F103" s="215"/>
    </row>
    <row r="104" spans="6:6" ht="20.3" customHeight="1" x14ac:dyDescent="0.25">
      <c r="F104" s="215"/>
    </row>
    <row r="105" spans="6:6" ht="20.3" customHeight="1" x14ac:dyDescent="0.25">
      <c r="F105" s="215"/>
    </row>
    <row r="106" spans="6:6" ht="20.3" customHeight="1" x14ac:dyDescent="0.25">
      <c r="F106" s="215"/>
    </row>
    <row r="107" spans="6:6" ht="20.3" customHeight="1" x14ac:dyDescent="0.25">
      <c r="F107" s="215"/>
    </row>
    <row r="108" spans="6:6" ht="20.3" customHeight="1" x14ac:dyDescent="0.25">
      <c r="F108" s="215"/>
    </row>
    <row r="109" spans="6:6" ht="20.3" customHeight="1" x14ac:dyDescent="0.25">
      <c r="F109" s="215"/>
    </row>
    <row r="110" spans="6:6" ht="20.3" customHeight="1" x14ac:dyDescent="0.25">
      <c r="F110" s="215"/>
    </row>
    <row r="111" spans="6:6" ht="20.3" customHeight="1" x14ac:dyDescent="0.25">
      <c r="F111" s="215"/>
    </row>
    <row r="112" spans="6:6" ht="20.3" customHeight="1" x14ac:dyDescent="0.25">
      <c r="F112" s="215"/>
    </row>
    <row r="113" spans="6:6" ht="20.3" customHeight="1" x14ac:dyDescent="0.25">
      <c r="F113" s="215"/>
    </row>
    <row r="114" spans="6:6" ht="20.3" customHeight="1" x14ac:dyDescent="0.25">
      <c r="F114" s="215"/>
    </row>
    <row r="115" spans="6:6" ht="20.3" customHeight="1" x14ac:dyDescent="0.25">
      <c r="F115" s="215"/>
    </row>
    <row r="116" spans="6:6" ht="20.3" customHeight="1" x14ac:dyDescent="0.25">
      <c r="F116" s="215"/>
    </row>
    <row r="117" spans="6:6" ht="20.3" customHeight="1" x14ac:dyDescent="0.25">
      <c r="F117" s="215"/>
    </row>
    <row r="118" spans="6:6" ht="20.3" customHeight="1" x14ac:dyDescent="0.25">
      <c r="F118" s="215"/>
    </row>
    <row r="119" spans="6:6" ht="20.3" customHeight="1" x14ac:dyDescent="0.25">
      <c r="F119" s="215"/>
    </row>
    <row r="120" spans="6:6" ht="20.3" customHeight="1" x14ac:dyDescent="0.25">
      <c r="F120" s="215"/>
    </row>
    <row r="121" spans="6:6" ht="20.3" customHeight="1" x14ac:dyDescent="0.25">
      <c r="F121" s="215"/>
    </row>
    <row r="122" spans="6:6" ht="20.3" customHeight="1" x14ac:dyDescent="0.25">
      <c r="F122" s="215"/>
    </row>
    <row r="123" spans="6:6" ht="20.3" customHeight="1" x14ac:dyDescent="0.25">
      <c r="F123" s="215"/>
    </row>
    <row r="124" spans="6:6" ht="20.3" customHeight="1" x14ac:dyDescent="0.25">
      <c r="F124" s="215"/>
    </row>
    <row r="125" spans="6:6" ht="20.3" customHeight="1" x14ac:dyDescent="0.25">
      <c r="F125" s="215"/>
    </row>
    <row r="126" spans="6:6" ht="20.3" customHeight="1" x14ac:dyDescent="0.25">
      <c r="F126" s="215"/>
    </row>
    <row r="127" spans="6:6" ht="20.3" customHeight="1" x14ac:dyDescent="0.25">
      <c r="F127" s="215"/>
    </row>
    <row r="128" spans="6:6" ht="20.3" customHeight="1" x14ac:dyDescent="0.25">
      <c r="F128" s="215"/>
    </row>
    <row r="129" spans="6:6" ht="20.3" customHeight="1" x14ac:dyDescent="0.25">
      <c r="F129" s="215"/>
    </row>
    <row r="130" spans="6:6" ht="20.3" customHeight="1" x14ac:dyDescent="0.25">
      <c r="F130" s="215"/>
    </row>
    <row r="131" spans="6:6" ht="20.3" customHeight="1" x14ac:dyDescent="0.25">
      <c r="F131" s="215"/>
    </row>
    <row r="132" spans="6:6" ht="20.3" customHeight="1" x14ac:dyDescent="0.25">
      <c r="F132" s="215"/>
    </row>
    <row r="133" spans="6:6" ht="20.3" customHeight="1" x14ac:dyDescent="0.25">
      <c r="F133" s="215"/>
    </row>
    <row r="134" spans="6:6" ht="20.3" customHeight="1" x14ac:dyDescent="0.25">
      <c r="F134" s="215"/>
    </row>
    <row r="135" spans="6:6" ht="20.3" customHeight="1" x14ac:dyDescent="0.25">
      <c r="F135" s="215"/>
    </row>
    <row r="136" spans="6:6" ht="20.3" customHeight="1" x14ac:dyDescent="0.25">
      <c r="F136" s="215"/>
    </row>
    <row r="137" spans="6:6" ht="20.3" customHeight="1" x14ac:dyDescent="0.25">
      <c r="F137" s="215"/>
    </row>
    <row r="138" spans="6:6" ht="20.3" customHeight="1" x14ac:dyDescent="0.25">
      <c r="F138" s="215"/>
    </row>
    <row r="139" spans="6:6" ht="20.3" customHeight="1" x14ac:dyDescent="0.25">
      <c r="F139" s="215"/>
    </row>
    <row r="140" spans="6:6" ht="20.3" customHeight="1" x14ac:dyDescent="0.25">
      <c r="F140" s="215"/>
    </row>
    <row r="141" spans="6:6" ht="20.3" customHeight="1" x14ac:dyDescent="0.25">
      <c r="F141" s="215"/>
    </row>
    <row r="142" spans="6:6" ht="20.3" customHeight="1" x14ac:dyDescent="0.25">
      <c r="F142" s="215"/>
    </row>
    <row r="143" spans="6:6" ht="20.3" customHeight="1" x14ac:dyDescent="0.25">
      <c r="F143" s="215"/>
    </row>
    <row r="144" spans="6:6" ht="20.3" customHeight="1" x14ac:dyDescent="0.25">
      <c r="F144" s="215"/>
    </row>
    <row r="145" spans="6:6" ht="20.3" customHeight="1" x14ac:dyDescent="0.25">
      <c r="F145" s="215"/>
    </row>
    <row r="146" spans="6:6" ht="20.3" customHeight="1" x14ac:dyDescent="0.25">
      <c r="F146" s="215"/>
    </row>
    <row r="147" spans="6:6" ht="20.3" customHeight="1" x14ac:dyDescent="0.25">
      <c r="F147" s="215"/>
    </row>
    <row r="148" spans="6:6" ht="20.3" customHeight="1" x14ac:dyDescent="0.25">
      <c r="F148" s="215"/>
    </row>
    <row r="149" spans="6:6" ht="20.3" customHeight="1" x14ac:dyDescent="0.25">
      <c r="F149" s="215"/>
    </row>
    <row r="150" spans="6:6" ht="20.3" customHeight="1" x14ac:dyDescent="0.25">
      <c r="F150" s="215"/>
    </row>
    <row r="151" spans="6:6" ht="20.3" customHeight="1" x14ac:dyDescent="0.25">
      <c r="F151" s="215"/>
    </row>
    <row r="152" spans="6:6" ht="20.3" customHeight="1" x14ac:dyDescent="0.25">
      <c r="F152" s="215"/>
    </row>
    <row r="153" spans="6:6" ht="20.3" customHeight="1" x14ac:dyDescent="0.25">
      <c r="F153" s="215"/>
    </row>
    <row r="154" spans="6:6" ht="20.3" customHeight="1" x14ac:dyDescent="0.25">
      <c r="F154" s="215"/>
    </row>
    <row r="155" spans="6:6" ht="20.3" customHeight="1" x14ac:dyDescent="0.25">
      <c r="F155" s="215"/>
    </row>
    <row r="156" spans="6:6" ht="20.3" customHeight="1" x14ac:dyDescent="0.25">
      <c r="F156" s="215"/>
    </row>
    <row r="157" spans="6:6" ht="20.3" customHeight="1" x14ac:dyDescent="0.25">
      <c r="F157" s="215"/>
    </row>
    <row r="158" spans="6:6" ht="20.3" customHeight="1" x14ac:dyDescent="0.25">
      <c r="F158" s="215"/>
    </row>
    <row r="159" spans="6:6" ht="20.3" customHeight="1" x14ac:dyDescent="0.25">
      <c r="F159" s="215"/>
    </row>
    <row r="160" spans="6:6" ht="20.3" customHeight="1" x14ac:dyDescent="0.25">
      <c r="F160" s="215"/>
    </row>
    <row r="161" spans="6:6" ht="20.3" customHeight="1" x14ac:dyDescent="0.25">
      <c r="F161" s="215"/>
    </row>
    <row r="162" spans="6:6" ht="20.3" customHeight="1" x14ac:dyDescent="0.25">
      <c r="F162" s="215"/>
    </row>
    <row r="163" spans="6:6" ht="20.3" customHeight="1" x14ac:dyDescent="0.25">
      <c r="F163" s="215"/>
    </row>
    <row r="164" spans="6:6" ht="20.3" customHeight="1" x14ac:dyDescent="0.25">
      <c r="F164" s="215"/>
    </row>
    <row r="165" spans="6:6" ht="20.3" customHeight="1" x14ac:dyDescent="0.25">
      <c r="F165" s="215"/>
    </row>
    <row r="166" spans="6:6" ht="20.3" customHeight="1" x14ac:dyDescent="0.25">
      <c r="F166" s="215"/>
    </row>
    <row r="167" spans="6:6" ht="20.3" customHeight="1" x14ac:dyDescent="0.25">
      <c r="F167" s="215"/>
    </row>
    <row r="168" spans="6:6" ht="20.3" customHeight="1" x14ac:dyDescent="0.25">
      <c r="F168" s="215"/>
    </row>
    <row r="169" spans="6:6" ht="20.3" customHeight="1" x14ac:dyDescent="0.25">
      <c r="F169" s="215"/>
    </row>
  </sheetData>
  <autoFilter ref="B13:P13" xr:uid="{A2432F0C-C71E-4398-8F39-71D6928CB527}"/>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CBBA2C-624F-41B4-BEE0-FF4DF0834FAD}">
          <x14:formula1>
            <xm:f>'C:\Users\KrantiNaik\Library\Containers\com.microsoft.Excel\Data\Documents\4360A61E\[SIT Test Scenarios Master List v0.16.xlsx]Priority'!#REF!</xm:f>
          </x14:formula1>
          <xm:sqref>H23:I23</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89C4D-230C-4D65-9E1D-874C70BC048E}">
  <dimension ref="A1:P163"/>
  <sheetViews>
    <sheetView showGridLines="0" showRuler="0" zoomScaleNormal="100" zoomScalePageLayoutView="190" workbookViewId="0">
      <pane xSplit="7" topLeftCell="H1" activePane="topRight" state="frozen"/>
      <selection pane="topRight" activeCell="A2" sqref="A1:A1048576"/>
    </sheetView>
  </sheetViews>
  <sheetFormatPr defaultColWidth="10.5546875" defaultRowHeight="20.3" customHeight="1" x14ac:dyDescent="0.25"/>
  <cols>
    <col min="1" max="1" width="0" style="124" hidden="1" customWidth="1"/>
    <col min="2" max="2" width="19.33203125" style="140" customWidth="1"/>
    <col min="3" max="3" width="39.109375" style="140" customWidth="1"/>
    <col min="4" max="4" width="13.5546875" style="140" bestFit="1" customWidth="1"/>
    <col min="5" max="5" width="12" style="141" bestFit="1" customWidth="1"/>
    <col min="6" max="6" width="15.33203125" style="124" bestFit="1" customWidth="1"/>
    <col min="7" max="7" width="52.109375" style="124" customWidth="1"/>
    <col min="8" max="8" width="39.33203125" style="124" bestFit="1" customWidth="1"/>
    <col min="9" max="9" width="34.6640625" style="124" customWidth="1"/>
    <col min="10" max="10" width="38.33203125" style="124" customWidth="1"/>
    <col min="11" max="11" width="19.88671875" style="124" bestFit="1" customWidth="1"/>
    <col min="12" max="12" width="17" style="124" customWidth="1"/>
    <col min="13" max="13" width="32.44140625" style="124" bestFit="1" customWidth="1"/>
    <col min="14" max="14" width="34.5546875" style="124" bestFit="1" customWidth="1"/>
    <col min="15" max="15" width="20.33203125" style="124" bestFit="1" customWidth="1"/>
    <col min="16" max="16" width="44.109375" style="124" customWidth="1"/>
    <col min="17" max="16384" width="10.5546875" style="124"/>
  </cols>
  <sheetData>
    <row r="1" spans="1:16" ht="39.049999999999997" customHeight="1" x14ac:dyDescent="0.25">
      <c r="B1" s="322" t="s">
        <v>388</v>
      </c>
      <c r="C1" s="122" t="s">
        <v>904</v>
      </c>
      <c r="D1" s="195"/>
      <c r="E1" s="123"/>
      <c r="F1" s="98"/>
      <c r="G1" s="123"/>
      <c r="H1" s="123"/>
      <c r="I1" s="123"/>
      <c r="J1" s="123"/>
      <c r="K1" s="123"/>
      <c r="L1" s="123"/>
      <c r="M1" s="123"/>
      <c r="N1" s="123"/>
      <c r="O1" s="379"/>
      <c r="P1" s="380"/>
    </row>
    <row r="2" spans="1:16" ht="14.4" x14ac:dyDescent="0.25">
      <c r="B2" s="322" t="s">
        <v>390</v>
      </c>
      <c r="C2" s="1262" t="s">
        <v>645</v>
      </c>
      <c r="D2" s="1263"/>
      <c r="E2" s="1263"/>
      <c r="F2" s="1263"/>
      <c r="G2" s="1263"/>
      <c r="H2" s="123"/>
      <c r="I2" s="123"/>
      <c r="J2" s="123"/>
      <c r="K2" s="123"/>
      <c r="L2" s="123"/>
      <c r="M2" s="123"/>
      <c r="N2" s="123"/>
      <c r="O2" s="379"/>
      <c r="P2" s="380"/>
    </row>
    <row r="3" spans="1:16" ht="12.1" x14ac:dyDescent="0.25">
      <c r="B3" s="1235" t="s">
        <v>392</v>
      </c>
      <c r="C3" s="1264" t="s">
        <v>2131</v>
      </c>
      <c r="D3" s="1265"/>
      <c r="E3" s="1265"/>
      <c r="F3" s="1265"/>
      <c r="G3" s="1265"/>
      <c r="H3" s="618"/>
      <c r="I3" s="618"/>
      <c r="J3" s="618"/>
      <c r="K3" s="618"/>
      <c r="L3" s="618"/>
      <c r="M3" s="618"/>
      <c r="N3" s="618"/>
      <c r="O3" s="381"/>
      <c r="P3" s="382"/>
    </row>
    <row r="4" spans="1:16" ht="12.1" x14ac:dyDescent="0.25">
      <c r="B4" s="1236"/>
      <c r="C4" s="1266"/>
      <c r="D4" s="1267"/>
      <c r="E4" s="1267"/>
      <c r="F4" s="1267"/>
      <c r="G4" s="1267"/>
      <c r="H4" s="619"/>
      <c r="I4" s="619"/>
      <c r="J4" s="619"/>
      <c r="K4" s="619"/>
      <c r="L4" s="619"/>
      <c r="M4" s="619"/>
      <c r="N4" s="619"/>
      <c r="P4" s="383"/>
    </row>
    <row r="5" spans="1:16" ht="12.1" x14ac:dyDescent="0.25">
      <c r="B5" s="1236"/>
      <c r="C5" s="1266"/>
      <c r="D5" s="1267"/>
      <c r="E5" s="1267"/>
      <c r="F5" s="1267"/>
      <c r="G5" s="1267"/>
      <c r="H5" s="619"/>
      <c r="I5" s="619"/>
      <c r="J5" s="619"/>
      <c r="K5" s="619"/>
      <c r="L5" s="619"/>
      <c r="M5" s="619"/>
      <c r="N5" s="619"/>
      <c r="P5" s="383"/>
    </row>
    <row r="6" spans="1:16" ht="12.1" x14ac:dyDescent="0.25">
      <c r="B6" s="1236"/>
      <c r="C6" s="1266"/>
      <c r="D6" s="1267"/>
      <c r="E6" s="1267"/>
      <c r="F6" s="1267"/>
      <c r="G6" s="1267"/>
      <c r="H6" s="619"/>
      <c r="I6" s="619"/>
      <c r="J6" s="619"/>
      <c r="K6" s="619"/>
      <c r="L6" s="619"/>
      <c r="M6" s="619"/>
      <c r="N6" s="619"/>
      <c r="O6" s="384"/>
      <c r="P6" s="385"/>
    </row>
    <row r="7" spans="1:16" ht="12.1" x14ac:dyDescent="0.25">
      <c r="B7" s="1237"/>
      <c r="C7" s="1268"/>
      <c r="D7" s="1269"/>
      <c r="E7" s="1269"/>
      <c r="F7" s="1269"/>
      <c r="G7" s="1269"/>
      <c r="H7" s="620"/>
      <c r="I7" s="620"/>
      <c r="J7" s="620"/>
      <c r="K7" s="620"/>
      <c r="L7" s="620"/>
      <c r="M7" s="620"/>
      <c r="N7" s="621"/>
    </row>
    <row r="8" spans="1:16" ht="57.05" customHeight="1" x14ac:dyDescent="0.25">
      <c r="B8" s="322" t="s">
        <v>394</v>
      </c>
      <c r="C8" s="1262" t="s">
        <v>2132</v>
      </c>
      <c r="D8" s="1263"/>
      <c r="E8" s="1263"/>
      <c r="F8" s="1263"/>
      <c r="G8" s="1263"/>
      <c r="H8" s="123"/>
      <c r="I8" s="123"/>
      <c r="J8" s="123"/>
      <c r="K8" s="123"/>
      <c r="L8" s="123"/>
      <c r="M8" s="123"/>
      <c r="N8" s="123"/>
      <c r="O8" s="379"/>
      <c r="P8" s="380"/>
    </row>
    <row r="9" spans="1:16" ht="14.4" x14ac:dyDescent="0.25">
      <c r="B9" s="322" t="s">
        <v>396</v>
      </c>
      <c r="C9" s="1262" t="s">
        <v>63</v>
      </c>
      <c r="D9" s="1263"/>
      <c r="E9" s="1263"/>
      <c r="F9" s="1263"/>
      <c r="G9" s="1263"/>
      <c r="H9" s="195"/>
      <c r="I9" s="195"/>
      <c r="J9" s="527"/>
      <c r="K9" s="527"/>
      <c r="L9" s="527"/>
      <c r="M9" s="527"/>
      <c r="N9" s="527"/>
      <c r="O9" s="379"/>
      <c r="P9" s="380"/>
    </row>
    <row r="10" spans="1:16" ht="46.55" hidden="1" customHeight="1" x14ac:dyDescent="0.25">
      <c r="B10" s="322" t="s">
        <v>445</v>
      </c>
      <c r="C10" s="1262" t="s">
        <v>2133</v>
      </c>
      <c r="D10" s="1263"/>
      <c r="E10" s="1263"/>
      <c r="F10" s="1263"/>
      <c r="G10" s="1263"/>
      <c r="H10" s="511" t="e">
        <f t="array" ref="H10">_xlfn.TEXTJOIN(", ",TRUE,IF((E14:E100="Y")*(B21:B100&lt;&gt;""),B21:B100,""))</f>
        <v>#N/A</v>
      </c>
      <c r="I10" s="123"/>
      <c r="J10" s="123"/>
      <c r="K10" s="123"/>
      <c r="L10" s="123"/>
      <c r="M10" s="123"/>
      <c r="N10" s="123"/>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145.15" x14ac:dyDescent="0.3">
      <c r="A14" s="126" t="s">
        <v>2134</v>
      </c>
      <c r="B14" s="207" t="s">
        <v>2612</v>
      </c>
      <c r="C14" s="622" t="s">
        <v>805</v>
      </c>
      <c r="D14" s="612" t="s">
        <v>804</v>
      </c>
      <c r="E14" s="612" t="s">
        <v>1264</v>
      </c>
      <c r="F14" s="133" t="s">
        <v>2164</v>
      </c>
      <c r="G14" s="127" t="s">
        <v>324</v>
      </c>
      <c r="H14" s="126" t="s">
        <v>1244</v>
      </c>
      <c r="I14" s="128" t="s">
        <v>2137</v>
      </c>
      <c r="J14" s="502"/>
      <c r="K14" s="126"/>
      <c r="L14" s="126" t="s">
        <v>2138</v>
      </c>
      <c r="M14" s="129" t="s">
        <v>2139</v>
      </c>
      <c r="N14" s="130">
        <v>202</v>
      </c>
      <c r="O14" s="131"/>
    </row>
    <row r="15" spans="1:16" s="135" customFormat="1" ht="157.25" x14ac:dyDescent="0.3">
      <c r="A15" s="132" t="s">
        <v>2140</v>
      </c>
      <c r="B15" s="126" t="s">
        <v>2613</v>
      </c>
      <c r="C15" s="622" t="s">
        <v>805</v>
      </c>
      <c r="D15" s="612" t="s">
        <v>804</v>
      </c>
      <c r="E15" s="612" t="s">
        <v>1182</v>
      </c>
      <c r="F15" s="133" t="s">
        <v>2614</v>
      </c>
      <c r="G15" s="134" t="s">
        <v>1184</v>
      </c>
      <c r="H15" s="272" t="s">
        <v>2144</v>
      </c>
      <c r="I15" s="272" t="s">
        <v>1613</v>
      </c>
      <c r="J15" s="272" t="s">
        <v>63</v>
      </c>
      <c r="K15" s="129" t="s">
        <v>63</v>
      </c>
      <c r="L15" s="126" t="s">
        <v>63</v>
      </c>
      <c r="M15" s="126" t="s">
        <v>63</v>
      </c>
      <c r="N15" s="130">
        <v>202</v>
      </c>
      <c r="O15" s="404" t="s">
        <v>1225</v>
      </c>
    </row>
    <row r="16" spans="1:16" s="135" customFormat="1" ht="96.8" x14ac:dyDescent="0.3">
      <c r="A16" s="132" t="s">
        <v>2140</v>
      </c>
      <c r="B16" s="126" t="s">
        <v>2615</v>
      </c>
      <c r="C16" s="622" t="s">
        <v>804</v>
      </c>
      <c r="D16" s="612" t="s">
        <v>804</v>
      </c>
      <c r="E16" s="612" t="s">
        <v>1182</v>
      </c>
      <c r="F16" s="133" t="s">
        <v>2146</v>
      </c>
      <c r="G16" s="134" t="s">
        <v>336</v>
      </c>
      <c r="H16" s="272" t="s">
        <v>2144</v>
      </c>
      <c r="I16" s="272" t="s">
        <v>1613</v>
      </c>
      <c r="J16" s="272" t="s">
        <v>63</v>
      </c>
      <c r="K16" s="129" t="s">
        <v>63</v>
      </c>
      <c r="L16" s="126" t="s">
        <v>63</v>
      </c>
      <c r="M16" s="126" t="s">
        <v>63</v>
      </c>
      <c r="N16" s="130">
        <v>202</v>
      </c>
      <c r="O16" s="295"/>
    </row>
    <row r="17" spans="1:16" s="743" customFormat="1" ht="84.7" x14ac:dyDescent="0.3">
      <c r="A17" s="742" t="s">
        <v>2140</v>
      </c>
      <c r="B17" s="737" t="s">
        <v>2616</v>
      </c>
      <c r="C17" s="746" t="s">
        <v>805</v>
      </c>
      <c r="D17" s="738" t="s">
        <v>805</v>
      </c>
      <c r="E17" s="738" t="s">
        <v>1182</v>
      </c>
      <c r="F17" s="739" t="s">
        <v>2149</v>
      </c>
      <c r="G17" s="783" t="s">
        <v>2150</v>
      </c>
      <c r="H17" s="741" t="s">
        <v>63</v>
      </c>
      <c r="I17" s="741" t="s">
        <v>1613</v>
      </c>
      <c r="J17" s="741" t="s">
        <v>63</v>
      </c>
      <c r="K17" s="742" t="s">
        <v>63</v>
      </c>
      <c r="L17" s="737" t="s">
        <v>63</v>
      </c>
      <c r="M17" s="737" t="s">
        <v>63</v>
      </c>
      <c r="N17" s="777">
        <v>202</v>
      </c>
      <c r="O17" s="779"/>
    </row>
    <row r="18" spans="1:16" s="743" customFormat="1" ht="84.7" x14ac:dyDescent="0.3">
      <c r="A18" s="737" t="s">
        <v>2069</v>
      </c>
      <c r="B18" s="737" t="s">
        <v>2151</v>
      </c>
      <c r="C18" s="746" t="s">
        <v>805</v>
      </c>
      <c r="D18" s="738" t="s">
        <v>805</v>
      </c>
      <c r="E18" s="738" t="s">
        <v>1182</v>
      </c>
      <c r="F18" s="739" t="s">
        <v>2152</v>
      </c>
      <c r="G18" s="740" t="s">
        <v>326</v>
      </c>
      <c r="H18" s="737" t="s">
        <v>2153</v>
      </c>
      <c r="I18" s="741" t="s">
        <v>2154</v>
      </c>
      <c r="J18" s="741" t="s">
        <v>63</v>
      </c>
      <c r="K18" s="742" t="s">
        <v>63</v>
      </c>
      <c r="L18" s="742" t="s">
        <v>63</v>
      </c>
      <c r="M18" s="742" t="s">
        <v>63</v>
      </c>
      <c r="N18" s="737">
        <v>202</v>
      </c>
      <c r="O18" s="779" t="s">
        <v>1239</v>
      </c>
    </row>
    <row r="19" spans="1:16" s="743" customFormat="1" ht="84.7" x14ac:dyDescent="0.3">
      <c r="A19" s="737" t="s">
        <v>2069</v>
      </c>
      <c r="B19" s="737" t="s">
        <v>2155</v>
      </c>
      <c r="C19" s="746" t="s">
        <v>805</v>
      </c>
      <c r="D19" s="738" t="s">
        <v>805</v>
      </c>
      <c r="E19" s="738" t="s">
        <v>1182</v>
      </c>
      <c r="F19" s="739" t="s">
        <v>2156</v>
      </c>
      <c r="G19" s="740" t="s">
        <v>328</v>
      </c>
      <c r="H19" s="737" t="s">
        <v>2157</v>
      </c>
      <c r="I19" s="741" t="s">
        <v>2158</v>
      </c>
      <c r="J19" s="741" t="s">
        <v>63</v>
      </c>
      <c r="K19" s="742" t="s">
        <v>63</v>
      </c>
      <c r="L19" s="742" t="s">
        <v>63</v>
      </c>
      <c r="M19" s="742" t="s">
        <v>63</v>
      </c>
      <c r="N19" s="737">
        <v>202</v>
      </c>
      <c r="O19" s="683" t="s">
        <v>2591</v>
      </c>
    </row>
    <row r="20" spans="1:16" s="743" customFormat="1" ht="96.8" x14ac:dyDescent="0.3">
      <c r="A20" s="737" t="s">
        <v>2069</v>
      </c>
      <c r="B20" s="737" t="s">
        <v>2159</v>
      </c>
      <c r="C20" s="746" t="s">
        <v>805</v>
      </c>
      <c r="D20" s="738" t="s">
        <v>805</v>
      </c>
      <c r="E20" s="738" t="s">
        <v>1182</v>
      </c>
      <c r="F20" s="737" t="s">
        <v>2160</v>
      </c>
      <c r="G20" s="740" t="s">
        <v>798</v>
      </c>
      <c r="H20" s="737" t="s">
        <v>1639</v>
      </c>
      <c r="I20" s="737" t="s">
        <v>2161</v>
      </c>
      <c r="J20" s="741" t="s">
        <v>63</v>
      </c>
      <c r="K20" s="742" t="s">
        <v>63</v>
      </c>
      <c r="L20" s="742" t="s">
        <v>63</v>
      </c>
      <c r="M20" s="742" t="s">
        <v>63</v>
      </c>
      <c r="N20" s="737">
        <v>202</v>
      </c>
      <c r="O20" s="779" t="s">
        <v>1239</v>
      </c>
    </row>
    <row r="21" spans="1:16" s="135" customFormat="1" ht="12.1" x14ac:dyDescent="0.3">
      <c r="B21" s="129"/>
      <c r="C21" s="126"/>
      <c r="D21" s="126"/>
      <c r="E21" s="126"/>
      <c r="F21" s="127"/>
      <c r="G21" s="126"/>
      <c r="H21" s="126"/>
      <c r="I21" s="272"/>
      <c r="J21" s="126"/>
      <c r="K21" s="126"/>
      <c r="L21" s="126"/>
      <c r="M21" s="126"/>
      <c r="N21" s="129"/>
      <c r="O21" s="396"/>
      <c r="P21" s="397"/>
    </row>
    <row r="22" spans="1:16" s="135" customFormat="1" ht="12.1" x14ac:dyDescent="0.3">
      <c r="B22" s="129"/>
      <c r="C22" s="126"/>
      <c r="D22" s="126"/>
      <c r="E22" s="126"/>
      <c r="F22" s="127"/>
      <c r="G22" s="126"/>
      <c r="H22" s="126"/>
      <c r="I22" s="272"/>
      <c r="J22" s="126"/>
      <c r="K22" s="126"/>
      <c r="L22" s="126"/>
      <c r="M22" s="126"/>
      <c r="N22" s="129"/>
      <c r="O22" s="396"/>
      <c r="P22" s="397"/>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12.1" x14ac:dyDescent="0.3">
      <c r="B24" s="599">
        <v>1</v>
      </c>
      <c r="C24" s="325" t="str" cm="1">
        <f t="array" ref="C24">IFERROR(INDEX('List of Test Cases'!C:C,SMALL(IF('List of Test Cases'!E:E=$C$1,ROW('List of Test Cases'!E:E) - ROW(INDEX('List of Test Cases'!E:E,1,1))+1),B24)),"")</f>
        <v>ET-GS005-IRS-01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ET-GS005</v>
      </c>
      <c r="F24" s="56" t="str" cm="1">
        <f t="array" ref="F24">IF($C24="","",INDEX('List of Test Cases'!C:C,MATCH(CONCATENATE($C24,$C$1),'List of Test Cases'!$Q:$Q,0),))</f>
        <v>ET-GS005-IRS-01</v>
      </c>
      <c r="G24" s="56" t="str" cm="1">
        <f t="array" aca="1" ref="G24" ca="1">IF($C24="","",INDEX('List of Test Cases'!G:G,MATCH(CONCATENATE($C24,$C$1),'List of Test Cases'!$Q:$Q,0),))</f>
        <v>Execute Initial Registration - Gas - Secured Active</v>
      </c>
      <c r="H24" s="56" t="str" cm="1">
        <f t="array" ref="H24">IF($C24="","",INDEX('List of Test Cases'!A:A,MATCH(CONCATENATE($C24,$C$1),'List of Test Cases'!$Q:$Q,0),))</f>
        <v>Shipper - Initial Registration &amp; Update Successful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sheetData>
  <autoFilter ref="B13:P13" xr:uid="{E25C8E05-9934-469E-B9DE-5F8B9825E0C7}"/>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9AE4A25-97C5-4026-8D53-CD9BFC14AB8B}">
          <x14:formula1>
            <xm:f>'C:\Users\KrantiNaik\Library\Containers\com.microsoft.Excel\Data\Documents\4360A61E\[SIT Test Scenarios Master List v0.16.xlsx]Priority'!#REF!</xm:f>
          </x14:formula1>
          <xm:sqref>H23:I23</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C738-391D-425C-A19C-DF25400C44C3}">
  <dimension ref="A1:P163"/>
  <sheetViews>
    <sheetView showGridLines="0" showRuler="0" zoomScaleNormal="100" zoomScalePageLayoutView="170" workbookViewId="0">
      <pane xSplit="7" topLeftCell="H1" activePane="topRight" state="frozen"/>
      <selection pane="topRight" activeCell="A2" sqref="A1:A1048576"/>
    </sheetView>
  </sheetViews>
  <sheetFormatPr defaultColWidth="10.5546875" defaultRowHeight="20.3" customHeight="1" x14ac:dyDescent="0.25"/>
  <cols>
    <col min="1" max="1" width="0" style="230" hidden="1" customWidth="1"/>
    <col min="2" max="2" width="17.109375" style="243" bestFit="1" customWidth="1"/>
    <col min="3" max="3" width="39.109375" style="243" customWidth="1"/>
    <col min="4" max="4" width="13.5546875" style="243" bestFit="1" customWidth="1"/>
    <col min="5" max="5" width="12" style="230" bestFit="1" customWidth="1"/>
    <col min="6" max="6" width="15.33203125" style="230" bestFit="1" customWidth="1"/>
    <col min="7" max="7" width="43.88671875" style="230" customWidth="1"/>
    <col min="8" max="8" width="32.88671875" style="230" bestFit="1" customWidth="1"/>
    <col min="9" max="9" width="35.6640625" style="230" customWidth="1"/>
    <col min="10" max="10" width="40.6640625" style="230" customWidth="1"/>
    <col min="11" max="11" width="19.109375" style="230" customWidth="1"/>
    <col min="12" max="12" width="30.44140625" style="230" bestFit="1" customWidth="1"/>
    <col min="13" max="13" width="32.44140625" style="230" bestFit="1" customWidth="1"/>
    <col min="14" max="14" width="28.6640625" style="230" bestFit="1" customWidth="1"/>
    <col min="15" max="15" width="20.33203125" style="230" bestFit="1" customWidth="1"/>
    <col min="16" max="16" width="47.88671875" style="230" customWidth="1"/>
    <col min="17" max="16384" width="10.5546875" style="230"/>
  </cols>
  <sheetData>
    <row r="1" spans="1:16" ht="39.049999999999997" customHeight="1" x14ac:dyDescent="0.25">
      <c r="B1" s="322" t="s">
        <v>388</v>
      </c>
      <c r="C1" s="228" t="s">
        <v>905</v>
      </c>
      <c r="D1" s="420"/>
      <c r="E1" s="247"/>
      <c r="F1" s="98"/>
      <c r="G1" s="229"/>
      <c r="H1" s="229"/>
      <c r="I1" s="229"/>
      <c r="J1" s="229"/>
      <c r="K1" s="229"/>
      <c r="L1" s="229"/>
      <c r="M1" s="229"/>
      <c r="N1" s="229"/>
      <c r="O1" s="425"/>
      <c r="P1" s="424"/>
    </row>
    <row r="2" spans="1:16" ht="14.4" x14ac:dyDescent="0.25">
      <c r="B2" s="322" t="s">
        <v>390</v>
      </c>
      <c r="C2" s="1327" t="s">
        <v>2346</v>
      </c>
      <c r="D2" s="1328"/>
      <c r="E2" s="1328"/>
      <c r="F2" s="1328"/>
      <c r="G2" s="1328"/>
      <c r="H2" s="229"/>
      <c r="I2" s="229"/>
      <c r="J2" s="229"/>
      <c r="K2" s="229"/>
      <c r="L2" s="229"/>
      <c r="M2" s="229"/>
      <c r="N2" s="229"/>
      <c r="O2" s="425"/>
      <c r="P2" s="424"/>
    </row>
    <row r="3" spans="1:16" ht="20.3" customHeight="1" x14ac:dyDescent="0.25">
      <c r="B3" s="1235" t="s">
        <v>392</v>
      </c>
      <c r="C3" s="1331" t="s">
        <v>2347</v>
      </c>
      <c r="D3" s="1332"/>
      <c r="E3" s="1332"/>
      <c r="F3" s="1332"/>
      <c r="G3" s="1332"/>
      <c r="H3" s="659"/>
      <c r="I3" s="659"/>
      <c r="J3" s="659"/>
      <c r="K3" s="659"/>
      <c r="L3" s="659"/>
      <c r="M3" s="659"/>
      <c r="N3" s="659"/>
      <c r="O3" s="426"/>
      <c r="P3" s="427"/>
    </row>
    <row r="4" spans="1:16" ht="11.25" customHeight="1" x14ac:dyDescent="0.25">
      <c r="B4" s="1236"/>
      <c r="C4" s="1333"/>
      <c r="D4" s="1334"/>
      <c r="E4" s="1334"/>
      <c r="F4" s="1334"/>
      <c r="G4" s="1334"/>
      <c r="H4" s="660"/>
      <c r="I4" s="660"/>
      <c r="J4" s="660"/>
      <c r="K4" s="660"/>
      <c r="L4" s="660"/>
      <c r="M4" s="660"/>
      <c r="N4" s="660"/>
      <c r="P4" s="428"/>
    </row>
    <row r="5" spans="1:16" ht="12.1" x14ac:dyDescent="0.25">
      <c r="B5" s="1236"/>
      <c r="C5" s="1333"/>
      <c r="D5" s="1334"/>
      <c r="E5" s="1334"/>
      <c r="F5" s="1334"/>
      <c r="G5" s="1334"/>
      <c r="H5" s="660"/>
      <c r="I5" s="660"/>
      <c r="J5" s="660"/>
      <c r="K5" s="660"/>
      <c r="L5" s="660"/>
      <c r="M5" s="660"/>
      <c r="N5" s="660"/>
      <c r="P5" s="428"/>
    </row>
    <row r="6" spans="1:16" ht="13" customHeight="1" x14ac:dyDescent="0.25">
      <c r="B6" s="1236"/>
      <c r="C6" s="1333"/>
      <c r="D6" s="1334"/>
      <c r="E6" s="1334"/>
      <c r="F6" s="1334"/>
      <c r="G6" s="1334"/>
      <c r="H6" s="660"/>
      <c r="I6" s="660"/>
      <c r="J6" s="660"/>
      <c r="K6" s="660"/>
      <c r="L6" s="660"/>
      <c r="M6" s="660"/>
      <c r="N6" s="661"/>
      <c r="O6" s="429"/>
      <c r="P6" s="429"/>
    </row>
    <row r="7" spans="1:16" ht="13.55" customHeight="1" x14ac:dyDescent="0.25">
      <c r="B7" s="1237"/>
      <c r="C7" s="1335"/>
      <c r="D7" s="1336"/>
      <c r="E7" s="1336"/>
      <c r="F7" s="1336"/>
      <c r="G7" s="1336"/>
      <c r="H7" s="662"/>
      <c r="I7" s="662"/>
      <c r="J7" s="662"/>
      <c r="K7" s="662"/>
      <c r="L7" s="662"/>
      <c r="M7" s="662"/>
      <c r="N7" s="663"/>
    </row>
    <row r="8" spans="1:16" ht="14.4" x14ac:dyDescent="0.25">
      <c r="B8" s="322" t="s">
        <v>394</v>
      </c>
      <c r="C8" s="1327" t="s">
        <v>2316</v>
      </c>
      <c r="D8" s="1328"/>
      <c r="E8" s="1328"/>
      <c r="F8" s="1328"/>
      <c r="G8" s="1328"/>
      <c r="H8" s="229"/>
      <c r="I8" s="229"/>
      <c r="J8" s="229"/>
      <c r="K8" s="229"/>
      <c r="L8" s="229"/>
      <c r="M8" s="229"/>
      <c r="N8" s="229"/>
      <c r="O8" s="425"/>
      <c r="P8" s="424"/>
    </row>
    <row r="9" spans="1:16" ht="28.8" x14ac:dyDescent="0.25">
      <c r="B9" s="322" t="s">
        <v>396</v>
      </c>
      <c r="C9" s="1327" t="s">
        <v>63</v>
      </c>
      <c r="D9" s="1328"/>
      <c r="E9" s="1328"/>
      <c r="F9" s="1328"/>
      <c r="G9" s="1328"/>
      <c r="H9" s="420"/>
      <c r="I9" s="420"/>
      <c r="J9" s="536"/>
      <c r="K9" s="536"/>
      <c r="L9" s="536"/>
      <c r="M9" s="536"/>
      <c r="N9" s="536"/>
      <c r="O9" s="425"/>
      <c r="P9" s="424"/>
    </row>
    <row r="10" spans="1:16" ht="45.8" hidden="1" customHeight="1" x14ac:dyDescent="0.25">
      <c r="B10" s="322" t="s">
        <v>445</v>
      </c>
      <c r="C10" s="1327" t="s">
        <v>2348</v>
      </c>
      <c r="D10" s="1328"/>
      <c r="E10" s="1328"/>
      <c r="F10" s="1328"/>
      <c r="G10" s="1328"/>
      <c r="H10" s="511" t="e">
        <f t="array" ref="H10">_xlfn.TEXTJOIN(", ",TRUE,IF((E14:E100="Y")*(B21:B100&lt;&gt;""),B21:B100,""))</f>
        <v>#N/A</v>
      </c>
      <c r="I10" s="229"/>
      <c r="J10" s="229"/>
      <c r="K10" s="229"/>
      <c r="L10" s="229"/>
      <c r="M10" s="229"/>
      <c r="N10" s="229"/>
      <c r="O10" s="425"/>
      <c r="P10" s="424"/>
    </row>
    <row r="11" spans="1:16" ht="14.4" x14ac:dyDescent="0.25">
      <c r="B11" s="322" t="s">
        <v>398</v>
      </c>
      <c r="C11" s="1327" t="s">
        <v>63</v>
      </c>
      <c r="D11" s="1328"/>
      <c r="E11" s="1328"/>
      <c r="F11" s="1328"/>
      <c r="G11" s="1328"/>
      <c r="H11" s="229"/>
      <c r="I11" s="229"/>
      <c r="J11" s="229"/>
      <c r="K11" s="229"/>
      <c r="L11" s="229"/>
      <c r="M11" s="229"/>
      <c r="N11" s="229"/>
      <c r="O11" s="425"/>
      <c r="P11" s="424"/>
    </row>
    <row r="12" spans="1:16" ht="20.3" customHeight="1" x14ac:dyDescent="0.25">
      <c r="B12" s="1329" t="s">
        <v>1175</v>
      </c>
      <c r="C12" s="1330"/>
      <c r="D12" s="1330"/>
      <c r="E12" s="1330"/>
      <c r="F12" s="1330"/>
      <c r="G12" s="1330"/>
      <c r="H12" s="1330"/>
      <c r="I12" s="1330"/>
      <c r="J12" s="1330"/>
      <c r="K12" s="1330"/>
      <c r="L12" s="1330"/>
      <c r="M12" s="1330"/>
      <c r="N12" s="1330"/>
      <c r="O12" s="425"/>
      <c r="P12" s="424"/>
    </row>
    <row r="13" spans="1:16" s="231"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231" customFormat="1" ht="87.7" customHeight="1" x14ac:dyDescent="0.3">
      <c r="A14" s="233" t="s">
        <v>2318</v>
      </c>
      <c r="B14" s="233" t="s">
        <v>2349</v>
      </c>
      <c r="C14" s="664" t="s">
        <v>804</v>
      </c>
      <c r="D14" s="665" t="s">
        <v>804</v>
      </c>
      <c r="E14" s="665" t="s">
        <v>1182</v>
      </c>
      <c r="F14" s="233" t="s">
        <v>2617</v>
      </c>
      <c r="G14" s="234" t="s">
        <v>1184</v>
      </c>
      <c r="H14" s="233" t="s">
        <v>2321</v>
      </c>
      <c r="I14" s="233" t="s">
        <v>2322</v>
      </c>
      <c r="J14" s="876" t="s">
        <v>1993</v>
      </c>
      <c r="K14" s="233" t="s">
        <v>2323</v>
      </c>
      <c r="L14" s="235" t="s">
        <v>63</v>
      </c>
      <c r="M14" s="235" t="s">
        <v>63</v>
      </c>
      <c r="N14" s="235" t="s">
        <v>63</v>
      </c>
      <c r="O14" s="404" t="s">
        <v>1396</v>
      </c>
    </row>
    <row r="15" spans="1:16" s="231" customFormat="1" ht="254.05" x14ac:dyDescent="0.3">
      <c r="A15" s="233" t="s">
        <v>2324</v>
      </c>
      <c r="B15" s="233" t="s">
        <v>2618</v>
      </c>
      <c r="C15" s="664" t="s">
        <v>805</v>
      </c>
      <c r="D15" s="665" t="s">
        <v>804</v>
      </c>
      <c r="E15" s="665" t="s">
        <v>1182</v>
      </c>
      <c r="F15" s="237" t="s">
        <v>2619</v>
      </c>
      <c r="G15" s="234" t="s">
        <v>324</v>
      </c>
      <c r="H15" s="233" t="s">
        <v>63</v>
      </c>
      <c r="I15" s="233" t="s">
        <v>2353</v>
      </c>
      <c r="J15" s="876" t="s">
        <v>63</v>
      </c>
      <c r="K15" s="233" t="s">
        <v>63</v>
      </c>
      <c r="L15" s="233" t="s">
        <v>2354</v>
      </c>
      <c r="M15" s="233" t="s">
        <v>2355</v>
      </c>
      <c r="N15" s="235" t="s">
        <v>63</v>
      </c>
      <c r="O15" s="245"/>
    </row>
    <row r="16" spans="1:16" s="231" customFormat="1" ht="145.15" x14ac:dyDescent="0.3">
      <c r="A16" s="232" t="s">
        <v>2330</v>
      </c>
      <c r="B16" s="236" t="s">
        <v>2620</v>
      </c>
      <c r="C16" s="666" t="s">
        <v>805</v>
      </c>
      <c r="D16" s="665" t="s">
        <v>804</v>
      </c>
      <c r="E16" s="665" t="s">
        <v>1182</v>
      </c>
      <c r="F16" s="237" t="s">
        <v>2587</v>
      </c>
      <c r="G16" s="234" t="s">
        <v>1184</v>
      </c>
      <c r="H16" s="233" t="s">
        <v>63</v>
      </c>
      <c r="I16" s="240" t="s">
        <v>2333</v>
      </c>
      <c r="J16" s="876" t="s">
        <v>63</v>
      </c>
      <c r="K16" s="233" t="s">
        <v>63</v>
      </c>
      <c r="L16" s="233"/>
      <c r="M16" s="233"/>
      <c r="N16" s="235"/>
      <c r="O16" s="404" t="s">
        <v>1225</v>
      </c>
    </row>
    <row r="17" spans="1:16" s="231" customFormat="1" ht="84.7" x14ac:dyDescent="0.3">
      <c r="A17" s="232" t="s">
        <v>2330</v>
      </c>
      <c r="B17" s="236" t="s">
        <v>2621</v>
      </c>
      <c r="C17" s="666" t="s">
        <v>804</v>
      </c>
      <c r="D17" s="665" t="s">
        <v>804</v>
      </c>
      <c r="E17" s="665" t="s">
        <v>1182</v>
      </c>
      <c r="F17" s="237" t="s">
        <v>2358</v>
      </c>
      <c r="G17" s="234" t="s">
        <v>336</v>
      </c>
      <c r="H17" s="233" t="s">
        <v>63</v>
      </c>
      <c r="I17" s="240" t="s">
        <v>2622</v>
      </c>
      <c r="J17" s="876" t="s">
        <v>63</v>
      </c>
      <c r="K17" s="233" t="s">
        <v>63</v>
      </c>
      <c r="L17" s="233"/>
      <c r="M17" s="233"/>
      <c r="N17" s="235"/>
      <c r="O17" s="245"/>
    </row>
    <row r="18" spans="1:16" s="816" customFormat="1" ht="84.7" x14ac:dyDescent="0.3">
      <c r="A18" s="811" t="s">
        <v>2338</v>
      </c>
      <c r="B18" s="812" t="s">
        <v>2339</v>
      </c>
      <c r="C18" s="813" t="s">
        <v>805</v>
      </c>
      <c r="D18" s="813" t="s">
        <v>805</v>
      </c>
      <c r="E18" s="813" t="s">
        <v>1182</v>
      </c>
      <c r="F18" s="814" t="s">
        <v>2340</v>
      </c>
      <c r="G18" s="812" t="s">
        <v>2341</v>
      </c>
      <c r="H18" s="811" t="s">
        <v>63</v>
      </c>
      <c r="I18" s="815" t="s">
        <v>2342</v>
      </c>
      <c r="J18" s="812" t="s">
        <v>63</v>
      </c>
      <c r="K18" s="812" t="s">
        <v>63</v>
      </c>
      <c r="L18" s="811" t="s">
        <v>63</v>
      </c>
      <c r="M18" s="811" t="s">
        <v>63</v>
      </c>
      <c r="N18" s="811">
        <v>202</v>
      </c>
      <c r="O18" s="811" t="s">
        <v>1239</v>
      </c>
    </row>
    <row r="19" spans="1:16" s="816" customFormat="1" ht="108.9" x14ac:dyDescent="0.3">
      <c r="A19" s="811" t="s">
        <v>2338</v>
      </c>
      <c r="B19" s="812" t="s">
        <v>2343</v>
      </c>
      <c r="C19" s="813" t="s">
        <v>805</v>
      </c>
      <c r="D19" s="813" t="s">
        <v>805</v>
      </c>
      <c r="E19" s="813" t="s">
        <v>1182</v>
      </c>
      <c r="F19" s="814" t="s">
        <v>2344</v>
      </c>
      <c r="G19" s="812" t="s">
        <v>328</v>
      </c>
      <c r="H19" s="811" t="s">
        <v>63</v>
      </c>
      <c r="I19" s="815" t="s">
        <v>2345</v>
      </c>
      <c r="J19" s="812" t="s">
        <v>63</v>
      </c>
      <c r="K19" s="812" t="s">
        <v>63</v>
      </c>
      <c r="L19" s="811" t="s">
        <v>63</v>
      </c>
      <c r="M19" s="811" t="s">
        <v>63</v>
      </c>
      <c r="N19" s="811">
        <v>202</v>
      </c>
      <c r="O19" s="683"/>
    </row>
    <row r="20" spans="1:16" s="816" customFormat="1" ht="121" x14ac:dyDescent="0.3">
      <c r="A20" s="811" t="s">
        <v>2338</v>
      </c>
      <c r="B20" s="812" t="s">
        <v>2360</v>
      </c>
      <c r="C20" s="813" t="s">
        <v>805</v>
      </c>
      <c r="D20" s="813" t="s">
        <v>805</v>
      </c>
      <c r="E20" s="813" t="s">
        <v>1182</v>
      </c>
      <c r="F20" s="814" t="s">
        <v>2361</v>
      </c>
      <c r="G20" s="812" t="s">
        <v>798</v>
      </c>
      <c r="H20" s="811" t="s">
        <v>63</v>
      </c>
      <c r="I20" s="815" t="s">
        <v>2362</v>
      </c>
      <c r="J20" s="812" t="s">
        <v>63</v>
      </c>
      <c r="K20" s="812" t="s">
        <v>63</v>
      </c>
      <c r="L20" s="811" t="s">
        <v>63</v>
      </c>
      <c r="M20" s="811" t="s">
        <v>63</v>
      </c>
      <c r="N20" s="811">
        <v>202</v>
      </c>
      <c r="O20" s="811" t="s">
        <v>1239</v>
      </c>
    </row>
    <row r="21" spans="1:16" s="239" customFormat="1" ht="12.1" x14ac:dyDescent="0.3">
      <c r="B21" s="233"/>
      <c r="C21" s="233"/>
      <c r="D21" s="233"/>
      <c r="E21" s="233"/>
      <c r="F21" s="234"/>
      <c r="G21" s="233"/>
      <c r="H21" s="233"/>
      <c r="I21" s="240"/>
      <c r="J21" s="233"/>
      <c r="K21" s="233"/>
      <c r="L21" s="233"/>
      <c r="M21" s="233"/>
      <c r="N21" s="238"/>
      <c r="O21" s="423"/>
      <c r="P21" s="422"/>
    </row>
    <row r="22" spans="1:16" s="239" customFormat="1" ht="12.1" x14ac:dyDescent="0.3">
      <c r="B22" s="233"/>
      <c r="C22" s="233"/>
      <c r="D22" s="233"/>
      <c r="E22" s="233"/>
      <c r="F22" s="234"/>
      <c r="G22" s="233"/>
      <c r="H22" s="233"/>
      <c r="I22" s="240"/>
      <c r="J22" s="233"/>
      <c r="K22" s="233"/>
      <c r="L22" s="233"/>
      <c r="M22" s="233"/>
      <c r="N22" s="238"/>
      <c r="O22" s="423"/>
      <c r="P22" s="422"/>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ET-GS005-IRS-01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ET-GS005</v>
      </c>
      <c r="F24" s="56" t="str" cm="1">
        <f t="array" ref="F24">IF($C24="","",INDEX('List of Test Cases'!C:C,MATCH(CONCATENATE($C24,$C$1),'List of Test Cases'!$Q:$Q,0),))</f>
        <v>ET-GS005-IRS-01</v>
      </c>
      <c r="G24" s="56" t="str" cm="1">
        <f t="array" aca="1" ref="G24" ca="1">IF($C24="","",INDEX('List of Test Cases'!G:G,MATCH(CONCATENATE($C24,$C$1),'List of Test Cases'!$Q:$Q,0),))</f>
        <v>Update Registration Request (Change of Domestic Premises Ind) - Gas</v>
      </c>
      <c r="H24" s="56" t="str" cm="1">
        <f t="array" ref="H24">IF($C24="","",INDEX('List of Test Cases'!A:A,MATCH(CONCATENATE($C24,$C$1),'List of Test Cases'!$Q:$Q,0),))</f>
        <v>Shipper - Initial Registration &amp; Update Successful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244"/>
    </row>
    <row r="75" spans="2:16" ht="20.3" customHeight="1" x14ac:dyDescent="0.25">
      <c r="F75" s="244"/>
    </row>
    <row r="76" spans="2:16" ht="20.3" customHeight="1" x14ac:dyDescent="0.25">
      <c r="F76" s="244"/>
    </row>
    <row r="77" spans="2:16" ht="20.3" customHeight="1" x14ac:dyDescent="0.25">
      <c r="F77" s="244"/>
    </row>
    <row r="78" spans="2:16" ht="20.3" customHeight="1" x14ac:dyDescent="0.25">
      <c r="F78" s="244"/>
    </row>
    <row r="79" spans="2:16" ht="20.3" customHeight="1" x14ac:dyDescent="0.25">
      <c r="F79" s="244"/>
    </row>
    <row r="80" spans="2:16" ht="20.3" customHeight="1" x14ac:dyDescent="0.25">
      <c r="F80" s="244"/>
    </row>
    <row r="81" spans="6:6" ht="20.3" customHeight="1" x14ac:dyDescent="0.25">
      <c r="F81" s="244"/>
    </row>
    <row r="82" spans="6:6" ht="20.3" customHeight="1" x14ac:dyDescent="0.25">
      <c r="F82" s="244"/>
    </row>
    <row r="83" spans="6:6" ht="20.3" customHeight="1" x14ac:dyDescent="0.25">
      <c r="F83" s="244"/>
    </row>
    <row r="84" spans="6:6" ht="20.3" customHeight="1" x14ac:dyDescent="0.25">
      <c r="F84" s="244"/>
    </row>
    <row r="85" spans="6:6" ht="20.3" customHeight="1" x14ac:dyDescent="0.25">
      <c r="F85" s="244"/>
    </row>
    <row r="86" spans="6:6" ht="20.3" customHeight="1" x14ac:dyDescent="0.25">
      <c r="F86" s="244"/>
    </row>
    <row r="87" spans="6:6" ht="20.3" customHeight="1" x14ac:dyDescent="0.25">
      <c r="F87" s="244"/>
    </row>
    <row r="88" spans="6:6" ht="20.3" customHeight="1" x14ac:dyDescent="0.25">
      <c r="F88" s="244"/>
    </row>
    <row r="89" spans="6:6" ht="20.3" customHeight="1" x14ac:dyDescent="0.25">
      <c r="F89" s="244"/>
    </row>
    <row r="90" spans="6:6" ht="20.3" customHeight="1" x14ac:dyDescent="0.25">
      <c r="F90" s="244"/>
    </row>
    <row r="91" spans="6:6" ht="20.3" customHeight="1" x14ac:dyDescent="0.25">
      <c r="F91" s="244"/>
    </row>
    <row r="92" spans="6:6" ht="20.3" customHeight="1" x14ac:dyDescent="0.25">
      <c r="F92" s="244"/>
    </row>
    <row r="93" spans="6:6" ht="20.3" customHeight="1" x14ac:dyDescent="0.25">
      <c r="F93" s="244"/>
    </row>
    <row r="94" spans="6:6" ht="20.3" customHeight="1" x14ac:dyDescent="0.25">
      <c r="F94" s="244"/>
    </row>
    <row r="95" spans="6:6" ht="20.3" customHeight="1" x14ac:dyDescent="0.25">
      <c r="F95" s="244"/>
    </row>
    <row r="96" spans="6:6" ht="20.3" customHeight="1" x14ac:dyDescent="0.25">
      <c r="F96" s="244"/>
    </row>
    <row r="97" spans="6:6" ht="20.3" customHeight="1" x14ac:dyDescent="0.25">
      <c r="F97" s="244"/>
    </row>
    <row r="98" spans="6:6" ht="20.3" customHeight="1" x14ac:dyDescent="0.25">
      <c r="F98" s="244"/>
    </row>
    <row r="99" spans="6:6" ht="20.3" customHeight="1" x14ac:dyDescent="0.25">
      <c r="F99" s="244"/>
    </row>
    <row r="100" spans="6:6" ht="20.3" customHeight="1" x14ac:dyDescent="0.25">
      <c r="F100" s="244"/>
    </row>
    <row r="101" spans="6:6" ht="20.3" customHeight="1" x14ac:dyDescent="0.25">
      <c r="F101" s="244"/>
    </row>
    <row r="102" spans="6:6" ht="20.3" customHeight="1" x14ac:dyDescent="0.25">
      <c r="F102" s="244"/>
    </row>
    <row r="103" spans="6:6" ht="20.3" customHeight="1" x14ac:dyDescent="0.25">
      <c r="F103" s="244"/>
    </row>
    <row r="104" spans="6:6" ht="20.3" customHeight="1" x14ac:dyDescent="0.25">
      <c r="F104" s="244"/>
    </row>
    <row r="105" spans="6:6" ht="20.3" customHeight="1" x14ac:dyDescent="0.25">
      <c r="F105" s="244"/>
    </row>
    <row r="106" spans="6:6" ht="20.3" customHeight="1" x14ac:dyDescent="0.25">
      <c r="F106" s="244"/>
    </row>
    <row r="107" spans="6:6" ht="20.3" customHeight="1" x14ac:dyDescent="0.25">
      <c r="F107" s="244"/>
    </row>
    <row r="108" spans="6:6" ht="20.3" customHeight="1" x14ac:dyDescent="0.25">
      <c r="F108" s="244"/>
    </row>
    <row r="109" spans="6:6" ht="20.3" customHeight="1" x14ac:dyDescent="0.25">
      <c r="F109" s="244"/>
    </row>
    <row r="110" spans="6:6" ht="20.3" customHeight="1" x14ac:dyDescent="0.25">
      <c r="F110" s="244"/>
    </row>
    <row r="111" spans="6:6" ht="20.3" customHeight="1" x14ac:dyDescent="0.25">
      <c r="F111" s="244"/>
    </row>
    <row r="112" spans="6:6" ht="20.3" customHeight="1" x14ac:dyDescent="0.25">
      <c r="F112" s="244"/>
    </row>
    <row r="113" spans="6:6" ht="20.3" customHeight="1" x14ac:dyDescent="0.25">
      <c r="F113" s="244"/>
    </row>
    <row r="114" spans="6:6" ht="20.3" customHeight="1" x14ac:dyDescent="0.25">
      <c r="F114" s="244"/>
    </row>
    <row r="115" spans="6:6" ht="20.3" customHeight="1" x14ac:dyDescent="0.25">
      <c r="F115" s="244"/>
    </row>
    <row r="116" spans="6:6" ht="20.3" customHeight="1" x14ac:dyDescent="0.25">
      <c r="F116" s="244"/>
    </row>
    <row r="117" spans="6:6" ht="20.3" customHeight="1" x14ac:dyDescent="0.25">
      <c r="F117" s="244"/>
    </row>
    <row r="118" spans="6:6" ht="20.3" customHeight="1" x14ac:dyDescent="0.25">
      <c r="F118" s="244"/>
    </row>
    <row r="119" spans="6:6" ht="20.3" customHeight="1" x14ac:dyDescent="0.25">
      <c r="F119" s="244"/>
    </row>
    <row r="120" spans="6:6" ht="20.3" customHeight="1" x14ac:dyDescent="0.25">
      <c r="F120" s="244"/>
    </row>
    <row r="121" spans="6:6" ht="20.3" customHeight="1" x14ac:dyDescent="0.25">
      <c r="F121" s="244"/>
    </row>
    <row r="122" spans="6:6" ht="20.3" customHeight="1" x14ac:dyDescent="0.25">
      <c r="F122" s="244"/>
    </row>
    <row r="123" spans="6:6" ht="20.3" customHeight="1" x14ac:dyDescent="0.25">
      <c r="F123" s="244"/>
    </row>
    <row r="124" spans="6:6" ht="20.3" customHeight="1" x14ac:dyDescent="0.25">
      <c r="F124" s="244"/>
    </row>
    <row r="125" spans="6:6" ht="20.3" customHeight="1" x14ac:dyDescent="0.25">
      <c r="F125" s="244"/>
    </row>
    <row r="126" spans="6:6" ht="20.3" customHeight="1" x14ac:dyDescent="0.25">
      <c r="F126" s="244"/>
    </row>
    <row r="127" spans="6:6" ht="20.3" customHeight="1" x14ac:dyDescent="0.25">
      <c r="F127" s="244"/>
    </row>
    <row r="128" spans="6:6" ht="20.3" customHeight="1" x14ac:dyDescent="0.25">
      <c r="F128" s="244"/>
    </row>
    <row r="129" spans="6:6" ht="20.3" customHeight="1" x14ac:dyDescent="0.25">
      <c r="F129" s="244"/>
    </row>
    <row r="130" spans="6:6" ht="20.3" customHeight="1" x14ac:dyDescent="0.25">
      <c r="F130" s="244"/>
    </row>
    <row r="131" spans="6:6" ht="20.3" customHeight="1" x14ac:dyDescent="0.25">
      <c r="F131" s="244"/>
    </row>
    <row r="132" spans="6:6" ht="20.3" customHeight="1" x14ac:dyDescent="0.25">
      <c r="F132" s="244"/>
    </row>
    <row r="133" spans="6:6" ht="20.3" customHeight="1" x14ac:dyDescent="0.25">
      <c r="F133" s="244"/>
    </row>
    <row r="134" spans="6:6" ht="20.3" customHeight="1" x14ac:dyDescent="0.25">
      <c r="F134" s="244"/>
    </row>
    <row r="135" spans="6:6" ht="20.3" customHeight="1" x14ac:dyDescent="0.25">
      <c r="F135" s="244"/>
    </row>
    <row r="136" spans="6:6" ht="20.3" customHeight="1" x14ac:dyDescent="0.25">
      <c r="F136" s="244"/>
    </row>
    <row r="137" spans="6:6" ht="20.3" customHeight="1" x14ac:dyDescent="0.25">
      <c r="F137" s="244"/>
    </row>
    <row r="138" spans="6:6" ht="20.3" customHeight="1" x14ac:dyDescent="0.25">
      <c r="F138" s="244"/>
    </row>
    <row r="139" spans="6:6" ht="20.3" customHeight="1" x14ac:dyDescent="0.25">
      <c r="F139" s="244"/>
    </row>
    <row r="140" spans="6:6" ht="20.3" customHeight="1" x14ac:dyDescent="0.25">
      <c r="F140" s="244"/>
    </row>
    <row r="141" spans="6:6" ht="20.3" customHeight="1" x14ac:dyDescent="0.25">
      <c r="F141" s="244"/>
    </row>
    <row r="142" spans="6:6" ht="20.3" customHeight="1" x14ac:dyDescent="0.25">
      <c r="F142" s="244"/>
    </row>
    <row r="143" spans="6:6" ht="20.3" customHeight="1" x14ac:dyDescent="0.25">
      <c r="F143" s="244"/>
    </row>
    <row r="144" spans="6:6" ht="20.3" customHeight="1" x14ac:dyDescent="0.25">
      <c r="F144" s="244"/>
    </row>
    <row r="145" spans="6:6" ht="20.3" customHeight="1" x14ac:dyDescent="0.25">
      <c r="F145" s="244"/>
    </row>
    <row r="146" spans="6:6" ht="20.3" customHeight="1" x14ac:dyDescent="0.25">
      <c r="F146" s="244"/>
    </row>
    <row r="147" spans="6:6" ht="20.3" customHeight="1" x14ac:dyDescent="0.25">
      <c r="F147" s="244"/>
    </row>
    <row r="148" spans="6:6" ht="20.3" customHeight="1" x14ac:dyDescent="0.25">
      <c r="F148" s="244"/>
    </row>
    <row r="149" spans="6:6" ht="20.3" customHeight="1" x14ac:dyDescent="0.25">
      <c r="F149" s="244"/>
    </row>
    <row r="150" spans="6:6" ht="20.3" customHeight="1" x14ac:dyDescent="0.25">
      <c r="F150" s="244"/>
    </row>
    <row r="151" spans="6:6" ht="20.3" customHeight="1" x14ac:dyDescent="0.25">
      <c r="F151" s="244"/>
    </row>
    <row r="152" spans="6:6" ht="20.3" customHeight="1" x14ac:dyDescent="0.25">
      <c r="F152" s="244"/>
    </row>
    <row r="153" spans="6:6" ht="20.3" customHeight="1" x14ac:dyDescent="0.25">
      <c r="F153" s="244"/>
    </row>
    <row r="154" spans="6:6" ht="20.3" customHeight="1" x14ac:dyDescent="0.25">
      <c r="F154" s="244"/>
    </row>
    <row r="155" spans="6:6" ht="20.3" customHeight="1" x14ac:dyDescent="0.25">
      <c r="F155" s="244"/>
    </row>
    <row r="156" spans="6:6" ht="20.3" customHeight="1" x14ac:dyDescent="0.25">
      <c r="F156" s="244"/>
    </row>
    <row r="157" spans="6:6" ht="20.3" customHeight="1" x14ac:dyDescent="0.25">
      <c r="F157" s="244"/>
    </row>
    <row r="158" spans="6:6" ht="20.3" customHeight="1" x14ac:dyDescent="0.25">
      <c r="F158" s="244"/>
    </row>
    <row r="159" spans="6:6" ht="20.3" customHeight="1" x14ac:dyDescent="0.25">
      <c r="F159" s="244"/>
    </row>
    <row r="160" spans="6:6" ht="20.3" customHeight="1" x14ac:dyDescent="0.25">
      <c r="F160" s="244"/>
    </row>
    <row r="161" spans="6:6" ht="20.3" customHeight="1" x14ac:dyDescent="0.25">
      <c r="F161" s="244"/>
    </row>
    <row r="162" spans="6:6" ht="20.3" customHeight="1" x14ac:dyDescent="0.25">
      <c r="F162" s="244"/>
    </row>
    <row r="163" spans="6:6" ht="20.3" customHeight="1" x14ac:dyDescent="0.25">
      <c r="F163" s="244"/>
    </row>
  </sheetData>
  <autoFilter ref="B13:P13" xr:uid="{1E63BF4F-220F-49BB-B7AE-43021DC70C8B}"/>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B3F697-8597-4339-9941-C1269C1B3056}">
          <x14:formula1>
            <xm:f>'C:\Users\KrantiNaik\Library\Containers\com.microsoft.Excel\Data\Documents\4360A61E\[SIT Test Scenarios Master List v0.16.xlsx]Priority'!#REF!</xm:f>
          </x14:formula1>
          <xm:sqref>H23:I23</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DBE9A-A7A5-4A9B-9235-A4DC0B2634AF}">
  <dimension ref="A1:P163"/>
  <sheetViews>
    <sheetView showGridLines="0" showRuler="0" zoomScaleNormal="100" zoomScalePageLayoutView="200" workbookViewId="0">
      <pane xSplit="7" topLeftCell="H1" activePane="topRight" state="frozen"/>
      <selection pane="topRight" activeCell="D24" sqref="D24"/>
    </sheetView>
  </sheetViews>
  <sheetFormatPr defaultColWidth="10.5546875" defaultRowHeight="20.3" customHeight="1" x14ac:dyDescent="0.25"/>
  <cols>
    <col min="1" max="1" width="0" style="124" hidden="1" customWidth="1"/>
    <col min="2" max="2" width="21" style="140" bestFit="1" customWidth="1"/>
    <col min="3" max="3" width="39.109375" style="140" customWidth="1"/>
    <col min="4" max="4" width="13.5546875" style="140" bestFit="1" customWidth="1"/>
    <col min="5" max="5" width="12" style="124" bestFit="1" customWidth="1"/>
    <col min="6" max="6" width="15.33203125" style="124" bestFit="1" customWidth="1"/>
    <col min="7" max="7" width="58.109375" style="124" customWidth="1"/>
    <col min="8" max="8" width="26" style="124" bestFit="1" customWidth="1"/>
    <col min="9" max="9" width="37.109375" style="124" customWidth="1"/>
    <col min="10" max="10" width="42.44140625" style="124" customWidth="1"/>
    <col min="11" max="11" width="19" style="124" customWidth="1"/>
    <col min="12" max="12" width="48.44140625" style="124" bestFit="1" customWidth="1"/>
    <col min="13" max="13" width="32.44140625" style="124" bestFit="1" customWidth="1"/>
    <col min="14" max="14" width="34.5546875" style="124" bestFit="1" customWidth="1"/>
    <col min="15" max="15" width="20.33203125" style="124" bestFit="1" customWidth="1"/>
    <col min="16" max="16" width="47.44140625" style="124" customWidth="1"/>
    <col min="17" max="16384" width="10.5546875" style="124"/>
  </cols>
  <sheetData>
    <row r="1" spans="1:16" ht="39.049999999999997" customHeight="1" x14ac:dyDescent="0.25">
      <c r="B1" s="322" t="s">
        <v>388</v>
      </c>
      <c r="C1" s="122" t="s">
        <v>907</v>
      </c>
      <c r="D1" s="195"/>
      <c r="E1" s="123"/>
      <c r="F1" s="98"/>
      <c r="G1" s="123"/>
      <c r="H1" s="123"/>
      <c r="I1" s="123"/>
      <c r="J1" s="123"/>
      <c r="K1" s="123"/>
      <c r="L1" s="123"/>
      <c r="M1" s="123"/>
      <c r="N1" s="123"/>
      <c r="O1" s="379"/>
      <c r="P1" s="380"/>
    </row>
    <row r="2" spans="1:16" ht="14.4" x14ac:dyDescent="0.25">
      <c r="B2" s="322" t="s">
        <v>390</v>
      </c>
      <c r="C2" s="1313" t="s">
        <v>2623</v>
      </c>
      <c r="D2" s="1314"/>
      <c r="E2" s="1314"/>
      <c r="F2" s="1314"/>
      <c r="G2" s="1314"/>
      <c r="H2" s="648"/>
      <c r="I2" s="648"/>
      <c r="J2" s="648"/>
      <c r="K2" s="648"/>
      <c r="L2" s="648"/>
      <c r="M2" s="648"/>
      <c r="N2" s="648"/>
      <c r="O2" s="379"/>
      <c r="P2" s="380"/>
    </row>
    <row r="3" spans="1:16" ht="12.1" x14ac:dyDescent="0.25">
      <c r="B3" s="1235" t="s">
        <v>392</v>
      </c>
      <c r="C3" s="1264" t="s">
        <v>2233</v>
      </c>
      <c r="D3" s="1265"/>
      <c r="E3" s="1265"/>
      <c r="F3" s="1265"/>
      <c r="G3" s="1265"/>
      <c r="H3" s="617"/>
      <c r="I3" s="617"/>
      <c r="J3" s="617"/>
      <c r="K3" s="617"/>
      <c r="L3" s="617"/>
      <c r="M3" s="617"/>
      <c r="N3" s="617"/>
      <c r="O3" s="381"/>
      <c r="P3" s="382"/>
    </row>
    <row r="4" spans="1:16" ht="12.1" x14ac:dyDescent="0.25">
      <c r="B4" s="1236"/>
      <c r="C4" s="1266"/>
      <c r="D4" s="1267"/>
      <c r="E4" s="1267"/>
      <c r="F4" s="1267"/>
      <c r="G4" s="1267"/>
      <c r="H4" s="634"/>
      <c r="I4" s="634"/>
      <c r="J4" s="634"/>
      <c r="K4" s="634"/>
      <c r="L4" s="634"/>
      <c r="M4" s="634"/>
      <c r="N4" s="634"/>
      <c r="P4" s="383"/>
    </row>
    <row r="5" spans="1:16" ht="12.1" x14ac:dyDescent="0.25">
      <c r="B5" s="1236"/>
      <c r="C5" s="1266"/>
      <c r="D5" s="1267"/>
      <c r="E5" s="1267"/>
      <c r="F5" s="1267"/>
      <c r="G5" s="1267"/>
      <c r="H5" s="634"/>
      <c r="I5" s="634"/>
      <c r="J5" s="634"/>
      <c r="K5" s="634"/>
      <c r="L5" s="634"/>
      <c r="M5" s="634"/>
      <c r="N5" s="634"/>
      <c r="P5" s="383"/>
    </row>
    <row r="6" spans="1:16" ht="12.1" x14ac:dyDescent="0.25">
      <c r="B6" s="1236"/>
      <c r="C6" s="1266"/>
      <c r="D6" s="1267"/>
      <c r="E6" s="1267"/>
      <c r="F6" s="1267"/>
      <c r="G6" s="1267"/>
      <c r="H6" s="634"/>
      <c r="I6" s="634"/>
      <c r="J6" s="634"/>
      <c r="K6" s="634"/>
      <c r="L6" s="634"/>
      <c r="M6" s="634"/>
      <c r="N6" s="634"/>
      <c r="O6" s="384"/>
      <c r="P6" s="385"/>
    </row>
    <row r="7" spans="1:16" ht="12.1" x14ac:dyDescent="0.25">
      <c r="B7" s="1237"/>
      <c r="C7" s="1268"/>
      <c r="D7" s="1269"/>
      <c r="E7" s="1269"/>
      <c r="F7" s="1269"/>
      <c r="G7" s="1269"/>
      <c r="H7" s="635"/>
      <c r="I7" s="635"/>
      <c r="J7" s="635"/>
      <c r="K7" s="635"/>
      <c r="L7" s="635"/>
      <c r="M7" s="635"/>
      <c r="N7" s="649"/>
    </row>
    <row r="8" spans="1:16" ht="47.95" customHeight="1" x14ac:dyDescent="0.25">
      <c r="B8" s="322" t="s">
        <v>394</v>
      </c>
      <c r="C8" s="1262" t="s">
        <v>2234</v>
      </c>
      <c r="D8" s="1263"/>
      <c r="E8" s="1263"/>
      <c r="F8" s="1263"/>
      <c r="G8" s="1263"/>
      <c r="H8" s="123"/>
      <c r="I8" s="123"/>
      <c r="J8" s="123"/>
      <c r="K8" s="123"/>
      <c r="L8" s="123"/>
      <c r="M8" s="123"/>
      <c r="N8" s="123"/>
      <c r="O8" s="379"/>
      <c r="P8" s="380"/>
    </row>
    <row r="9" spans="1:16" ht="14.4" x14ac:dyDescent="0.25">
      <c r="B9" s="322" t="s">
        <v>396</v>
      </c>
      <c r="C9" s="1262" t="s">
        <v>2096</v>
      </c>
      <c r="D9" s="1263"/>
      <c r="E9" s="1263"/>
      <c r="F9" s="1263"/>
      <c r="G9" s="1263"/>
      <c r="H9" s="195"/>
      <c r="I9" s="195"/>
      <c r="J9" s="527"/>
      <c r="K9" s="527"/>
      <c r="L9" s="527"/>
      <c r="M9" s="527"/>
      <c r="N9" s="527"/>
      <c r="O9" s="379"/>
      <c r="P9" s="380"/>
    </row>
    <row r="10" spans="1:16" ht="45.8" hidden="1" customHeight="1" x14ac:dyDescent="0.25">
      <c r="B10" s="322" t="s">
        <v>445</v>
      </c>
      <c r="C10" s="1315" t="s">
        <v>2235</v>
      </c>
      <c r="D10" s="1316"/>
      <c r="E10" s="1316"/>
      <c r="F10" s="1316"/>
      <c r="G10" s="1316"/>
      <c r="H10" s="511" t="e">
        <f t="array" ref="H10">_xlfn.TEXTJOIN(", ",TRUE,IF((E14:E100="Y")*(B21:B100&lt;&gt;""),B21:B100,""))</f>
        <v>#N/A</v>
      </c>
      <c r="I10" s="650"/>
      <c r="J10" s="650"/>
      <c r="K10" s="650"/>
      <c r="L10" s="650"/>
      <c r="M10" s="650"/>
      <c r="N10" s="650"/>
      <c r="O10" s="379"/>
      <c r="P10" s="380"/>
    </row>
    <row r="11" spans="1:16" ht="14.4" x14ac:dyDescent="0.25">
      <c r="B11" s="322" t="s">
        <v>398</v>
      </c>
      <c r="C11" s="1262" t="s">
        <v>63</v>
      </c>
      <c r="D11" s="1263"/>
      <c r="E11" s="1263"/>
      <c r="F11" s="1263"/>
      <c r="G11" s="1263"/>
      <c r="H11" s="123"/>
      <c r="I11" s="123"/>
      <c r="J11" s="123"/>
      <c r="K11" s="123"/>
      <c r="L11" s="123"/>
      <c r="M11" s="123"/>
      <c r="N11" s="123"/>
      <c r="O11" s="379"/>
      <c r="P11" s="380"/>
    </row>
    <row r="12" spans="1:16" ht="20.3" customHeight="1" x14ac:dyDescent="0.25">
      <c r="B12" s="1260" t="s">
        <v>1175</v>
      </c>
      <c r="C12" s="1261"/>
      <c r="D12" s="1261"/>
      <c r="E12" s="1261"/>
      <c r="F12" s="1261"/>
      <c r="G12" s="1261"/>
      <c r="H12" s="1261"/>
      <c r="I12" s="1261"/>
      <c r="J12" s="1261"/>
      <c r="K12" s="1261"/>
      <c r="L12" s="1261"/>
      <c r="M12" s="1261"/>
      <c r="N12" s="1261"/>
      <c r="O12" s="379"/>
      <c r="P12" s="380"/>
    </row>
    <row r="13" spans="1:16" s="125" customFormat="1" ht="41.2" customHeight="1" x14ac:dyDescent="0.3">
      <c r="A13" s="269" t="s">
        <v>445</v>
      </c>
      <c r="B13" s="269" t="s">
        <v>402</v>
      </c>
      <c r="C13" s="330" t="s">
        <v>404</v>
      </c>
      <c r="D13" s="330" t="s">
        <v>406</v>
      </c>
      <c r="E13" s="330" t="s">
        <v>408</v>
      </c>
      <c r="F13" s="269" t="s">
        <v>410</v>
      </c>
      <c r="G13" s="269" t="s">
        <v>412</v>
      </c>
      <c r="H13" s="269" t="s">
        <v>414</v>
      </c>
      <c r="I13" s="269" t="s">
        <v>416</v>
      </c>
      <c r="J13" s="269" t="s">
        <v>1177</v>
      </c>
      <c r="K13" s="269" t="s">
        <v>420</v>
      </c>
      <c r="L13" s="269" t="s">
        <v>422</v>
      </c>
      <c r="M13" s="269" t="s">
        <v>1178</v>
      </c>
      <c r="N13" s="269" t="s">
        <v>1258</v>
      </c>
      <c r="O13" s="269" t="s">
        <v>322</v>
      </c>
    </row>
    <row r="14" spans="1:16" s="125" customFormat="1" ht="60.05" customHeight="1" x14ac:dyDescent="0.3">
      <c r="A14" s="126" t="s">
        <v>2236</v>
      </c>
      <c r="B14" s="126" t="s">
        <v>2237</v>
      </c>
      <c r="C14" s="622" t="s">
        <v>804</v>
      </c>
      <c r="D14" s="612" t="s">
        <v>804</v>
      </c>
      <c r="E14" s="612" t="s">
        <v>1264</v>
      </c>
      <c r="F14" s="126" t="s">
        <v>2624</v>
      </c>
      <c r="G14" s="127" t="s">
        <v>1184</v>
      </c>
      <c r="H14" s="174" t="s">
        <v>2239</v>
      </c>
      <c r="I14" s="126" t="s">
        <v>2240</v>
      </c>
      <c r="J14" s="31" t="s">
        <v>1187</v>
      </c>
      <c r="K14" s="126" t="s">
        <v>1211</v>
      </c>
      <c r="L14" s="130" t="s">
        <v>63</v>
      </c>
      <c r="M14" s="130" t="s">
        <v>63</v>
      </c>
      <c r="N14" s="130">
        <v>202</v>
      </c>
      <c r="O14" s="404" t="s">
        <v>1396</v>
      </c>
    </row>
    <row r="15" spans="1:16" s="135" customFormat="1" ht="129.75" customHeight="1" x14ac:dyDescent="0.3">
      <c r="A15" s="126" t="s">
        <v>2241</v>
      </c>
      <c r="B15" s="174" t="s">
        <v>2625</v>
      </c>
      <c r="C15" s="628" t="s">
        <v>805</v>
      </c>
      <c r="D15" s="612" t="s">
        <v>804</v>
      </c>
      <c r="E15" s="612" t="s">
        <v>1182</v>
      </c>
      <c r="F15" s="133" t="s">
        <v>2626</v>
      </c>
      <c r="G15" s="174" t="s">
        <v>324</v>
      </c>
      <c r="H15" s="174" t="s">
        <v>2244</v>
      </c>
      <c r="I15" s="128" t="s">
        <v>2245</v>
      </c>
      <c r="J15" s="173" t="s">
        <v>63</v>
      </c>
      <c r="K15" s="173" t="s">
        <v>63</v>
      </c>
      <c r="L15" s="126" t="s">
        <v>2246</v>
      </c>
      <c r="M15" s="132" t="s">
        <v>2247</v>
      </c>
      <c r="N15" s="126">
        <v>202</v>
      </c>
      <c r="O15" s="148"/>
    </row>
    <row r="16" spans="1:16" s="135" customFormat="1" ht="193.55" x14ac:dyDescent="0.3">
      <c r="A16" s="126" t="s">
        <v>2248</v>
      </c>
      <c r="B16" s="126" t="s">
        <v>2627</v>
      </c>
      <c r="C16" s="622" t="s">
        <v>805</v>
      </c>
      <c r="D16" s="612" t="s">
        <v>804</v>
      </c>
      <c r="E16" s="612" t="s">
        <v>1182</v>
      </c>
      <c r="F16" s="227" t="s">
        <v>2628</v>
      </c>
      <c r="G16" s="127" t="s">
        <v>1184</v>
      </c>
      <c r="H16" s="272" t="s">
        <v>2251</v>
      </c>
      <c r="I16" s="272" t="s">
        <v>1613</v>
      </c>
      <c r="J16" s="272" t="s">
        <v>63</v>
      </c>
      <c r="K16" s="135" t="s">
        <v>63</v>
      </c>
      <c r="L16" s="126" t="s">
        <v>63</v>
      </c>
      <c r="M16" s="126" t="s">
        <v>63</v>
      </c>
      <c r="N16" s="130">
        <v>202</v>
      </c>
      <c r="O16" s="404" t="s">
        <v>1225</v>
      </c>
    </row>
    <row r="17" spans="1:16" s="135" customFormat="1" ht="72.599999999999994" x14ac:dyDescent="0.3">
      <c r="A17" s="126" t="s">
        <v>2252</v>
      </c>
      <c r="B17" s="126" t="s">
        <v>2629</v>
      </c>
      <c r="C17" s="622" t="s">
        <v>804</v>
      </c>
      <c r="D17" s="612" t="s">
        <v>804</v>
      </c>
      <c r="E17" s="612" t="s">
        <v>1182</v>
      </c>
      <c r="F17" s="133" t="s">
        <v>2254</v>
      </c>
      <c r="G17" s="127" t="s">
        <v>336</v>
      </c>
      <c r="H17" s="272" t="s">
        <v>2255</v>
      </c>
      <c r="I17" s="272" t="s">
        <v>1613</v>
      </c>
      <c r="J17" s="272" t="s">
        <v>63</v>
      </c>
      <c r="K17" s="129" t="s">
        <v>63</v>
      </c>
      <c r="L17" s="129" t="s">
        <v>63</v>
      </c>
      <c r="M17" s="126" t="s">
        <v>63</v>
      </c>
      <c r="N17" s="126">
        <v>202</v>
      </c>
      <c r="O17" s="109"/>
    </row>
    <row r="18" spans="1:16" s="743" customFormat="1" ht="108.9" x14ac:dyDescent="0.3">
      <c r="A18" s="742" t="s">
        <v>1235</v>
      </c>
      <c r="B18" s="737" t="s">
        <v>2256</v>
      </c>
      <c r="C18" s="746" t="s">
        <v>805</v>
      </c>
      <c r="D18" s="738" t="s">
        <v>805</v>
      </c>
      <c r="E18" s="738" t="s">
        <v>1182</v>
      </c>
      <c r="F18" s="739" t="s">
        <v>1834</v>
      </c>
      <c r="G18" s="740" t="s">
        <v>326</v>
      </c>
      <c r="H18" s="737" t="s">
        <v>2153</v>
      </c>
      <c r="I18" s="737" t="s">
        <v>2257</v>
      </c>
      <c r="J18" s="741" t="s">
        <v>63</v>
      </c>
      <c r="K18" s="737" t="s">
        <v>63</v>
      </c>
      <c r="L18" s="737" t="s">
        <v>63</v>
      </c>
      <c r="M18" s="737" t="s">
        <v>63</v>
      </c>
      <c r="N18" s="737">
        <v>202</v>
      </c>
      <c r="O18" s="744" t="s">
        <v>1239</v>
      </c>
    </row>
    <row r="19" spans="1:16" s="743" customFormat="1" ht="121" x14ac:dyDescent="0.3">
      <c r="A19" s="737" t="s">
        <v>1235</v>
      </c>
      <c r="B19" s="737" t="s">
        <v>2258</v>
      </c>
      <c r="C19" s="746" t="s">
        <v>805</v>
      </c>
      <c r="D19" s="738" t="s">
        <v>805</v>
      </c>
      <c r="E19" s="738" t="s">
        <v>1182</v>
      </c>
      <c r="F19" s="739" t="s">
        <v>1836</v>
      </c>
      <c r="G19" s="783" t="s">
        <v>328</v>
      </c>
      <c r="H19" s="737" t="s">
        <v>63</v>
      </c>
      <c r="I19" s="737" t="s">
        <v>2259</v>
      </c>
      <c r="J19" s="741" t="s">
        <v>63</v>
      </c>
      <c r="K19" s="737" t="s">
        <v>63</v>
      </c>
      <c r="L19" s="741" t="s">
        <v>63</v>
      </c>
      <c r="M19" s="737" t="s">
        <v>63</v>
      </c>
      <c r="N19" s="777">
        <v>202</v>
      </c>
      <c r="O19" s="683"/>
    </row>
    <row r="20" spans="1:16" s="743" customFormat="1" ht="84.7" x14ac:dyDescent="0.3">
      <c r="A20" s="737" t="s">
        <v>1235</v>
      </c>
      <c r="B20" s="737" t="s">
        <v>2260</v>
      </c>
      <c r="C20" s="746" t="s">
        <v>805</v>
      </c>
      <c r="D20" s="738" t="s">
        <v>805</v>
      </c>
      <c r="E20" s="738" t="s">
        <v>1182</v>
      </c>
      <c r="F20" s="739" t="s">
        <v>1282</v>
      </c>
      <c r="G20" s="740" t="s">
        <v>798</v>
      </c>
      <c r="H20" s="737" t="s">
        <v>1838</v>
      </c>
      <c r="I20" s="737" t="s">
        <v>1839</v>
      </c>
      <c r="J20" s="741" t="s">
        <v>63</v>
      </c>
      <c r="K20" s="737" t="s">
        <v>63</v>
      </c>
      <c r="L20" s="741" t="s">
        <v>63</v>
      </c>
      <c r="M20" s="737" t="s">
        <v>63</v>
      </c>
      <c r="N20" s="737">
        <v>202</v>
      </c>
      <c r="O20" s="744" t="s">
        <v>1239</v>
      </c>
    </row>
    <row r="21" spans="1:16" s="135" customFormat="1" ht="12.1" x14ac:dyDescent="0.3">
      <c r="B21" s="129"/>
      <c r="C21" s="126"/>
      <c r="D21" s="126"/>
      <c r="E21" s="126"/>
      <c r="F21" s="127"/>
      <c r="G21" s="126"/>
      <c r="H21" s="126"/>
      <c r="I21" s="272"/>
      <c r="J21" s="126"/>
      <c r="K21" s="126"/>
      <c r="L21" s="126"/>
      <c r="M21" s="126"/>
      <c r="N21" s="129"/>
    </row>
    <row r="22" spans="1:16" s="135" customFormat="1" ht="12.1" x14ac:dyDescent="0.3">
      <c r="B22" s="129"/>
      <c r="C22" s="126"/>
      <c r="D22" s="126"/>
      <c r="E22" s="126"/>
      <c r="F22" s="127"/>
      <c r="G22" s="126"/>
      <c r="H22" s="126"/>
      <c r="I22" s="272"/>
      <c r="J22" s="126"/>
      <c r="K22" s="126"/>
      <c r="L22" s="126"/>
      <c r="M22" s="126"/>
      <c r="N22" s="129"/>
    </row>
    <row r="23" spans="1:16" s="55" customFormat="1" ht="28.8" x14ac:dyDescent="0.3">
      <c r="B23" s="330" t="s">
        <v>431</v>
      </c>
      <c r="C23" s="269" t="s">
        <v>433</v>
      </c>
      <c r="D23" s="330" t="s">
        <v>435</v>
      </c>
      <c r="E23" s="598" t="s">
        <v>1201</v>
      </c>
      <c r="F23" s="597" t="s">
        <v>437</v>
      </c>
      <c r="G23" s="596" t="s">
        <v>368</v>
      </c>
      <c r="H23" s="598" t="s">
        <v>360</v>
      </c>
      <c r="I23" s="330"/>
      <c r="J23" s="330"/>
      <c r="K23" s="269"/>
      <c r="L23" s="58"/>
      <c r="M23" s="58"/>
      <c r="N23" s="58"/>
      <c r="O23" s="604"/>
      <c r="P23" s="604"/>
    </row>
    <row r="24" spans="1:16" s="54" customFormat="1" ht="24.2" x14ac:dyDescent="0.3">
      <c r="B24" s="599">
        <v>1</v>
      </c>
      <c r="C24" s="325" t="str" cm="1">
        <f t="array" ref="C24">IFERROR(INDEX('List of Test Cases'!C:C,SMALL(IF('List of Test Cases'!E:E=$C$1,ROW('List of Test Cases'!E:E) - ROW(INDEX('List of Test Cases'!E:E,1,1))+1),B24)),"")</f>
        <v>ET-GS006-SIRS-01</v>
      </c>
      <c r="D24" s="600" t="str" cm="1">
        <f t="array" aca="1" ref="D24" ca="1">IF(C24="","",HYPERLINK("#"&amp;CELL("address",INDEX('List of Test Cases'!C:C,MATCH(CONCATENATE(C24,C$1),'List of Test Cases'!Q:Q,0))),"View Test Case"))</f>
        <v>View Test Case</v>
      </c>
      <c r="E24" s="56" t="str" cm="1">
        <f t="array" ref="E24">IF($C24="","",INDEX('List of Test Cases'!B:B,MATCH(CONCATENATE($C24,$C$1),'List of Test Cases'!$Q:$Q,0),))</f>
        <v>ET-GS006</v>
      </c>
      <c r="F24" s="56" t="str" cm="1">
        <f t="array" ref="F24">IF($C24="","",INDEX('List of Test Cases'!C:C,MATCH(CONCATENATE($C24,$C$1),'List of Test Cases'!$Q:$Q,0),))</f>
        <v>ET-GS006-SIRS-01</v>
      </c>
      <c r="G24" s="56" t="str" cm="1">
        <f t="array" aca="1" ref="G24" ca="1">IF($C24="","",INDEX('List of Test Cases'!G:G,MATCH(CONCATENATE($C24,$C$1),'List of Test Cases'!$Q:$Q,0),))</f>
        <v>Shipper - Withdrawal of Initial Registration - Gas</v>
      </c>
      <c r="H24" s="56" t="str" cm="1">
        <f t="array" ref="H24">IF($C24="","",INDEX('List of Test Cases'!A:A,MATCH(CONCATENATE($C24,$C$1),'List of Test Cases'!$Q:$Q,0),))</f>
        <v>Shipper - Initial Registration Withdrawal</v>
      </c>
      <c r="I24" s="601"/>
      <c r="J24" s="601"/>
      <c r="K24" s="47"/>
      <c r="L24" s="47"/>
      <c r="M24" s="47"/>
      <c r="N24" s="47"/>
      <c r="O24" s="56"/>
      <c r="P24" s="56"/>
    </row>
    <row r="25" spans="1:16" s="55" customFormat="1" ht="13.85" x14ac:dyDescent="0.3">
      <c r="B25" s="602">
        <v>2</v>
      </c>
      <c r="C25" s="325" t="str" cm="1">
        <f t="array" ref="C25">IFERROR(INDEX('List of Test Cases'!C:C,SMALL(IF('List of Test Cases'!E:E=$C$1,ROW('List of Test Cases'!E:E) - ROW(INDEX('List of Test Cases'!E:E,1,1))+1),B25)),"")</f>
        <v/>
      </c>
      <c r="D25" s="600" t="str" cm="1">
        <f t="array" aca="1" ref="D25" ca="1">IF(C25="","",HYPERLINK("#"&amp;CELL("address",INDEX('List of Test Cases'!C:C,MATCH(CONCATENATE(C25,C$1),'List of Test Cases'!Q:Q,0))),"View Test Case"))</f>
        <v/>
      </c>
      <c r="E25" s="56" t="str" cm="1">
        <f t="array" ref="E25">IF($C25="","",INDEX('List of Test Cases'!B:B,MATCH(CONCATENATE($C25,$C$1),'List of Test Cases'!$Q:$Q,0),))</f>
        <v/>
      </c>
      <c r="F25" s="56" t="str" cm="1">
        <f t="array" ref="F25">IF($C25="","",INDEX('List of Test Cases'!C:C,MATCH(CONCATENATE($C25,$C$1),'List of Test Cases'!$Q:$Q,0),))</f>
        <v/>
      </c>
      <c r="G25" s="56" t="str" cm="1">
        <f t="array" ref="G25">IF($C25="","",INDEX('List of Test Cases'!G:G,MATCH(CONCATENATE($C25,$C$1),'List of Test Cases'!$Q:$Q,0),))</f>
        <v/>
      </c>
      <c r="H25" s="56" t="str" cm="1">
        <f t="array" ref="H25">IF($C25="","",INDEX('List of Test Cases'!A:A,MATCH(CONCATENATE($C25,$C$1),'List of Test Cases'!$Q:$Q,0),))</f>
        <v/>
      </c>
      <c r="I25" s="601"/>
      <c r="J25" s="601"/>
      <c r="K25" s="47"/>
      <c r="L25" s="47"/>
      <c r="M25" s="47"/>
      <c r="N25" s="47"/>
      <c r="O25" s="56"/>
      <c r="P25" s="56"/>
    </row>
    <row r="26" spans="1:16" s="55" customFormat="1" ht="13.85" x14ac:dyDescent="0.3">
      <c r="B26" s="602">
        <v>3</v>
      </c>
      <c r="C26" s="325" t="str" cm="1">
        <f t="array" ref="C26">IFERROR(INDEX('List of Test Cases'!C:C,SMALL(IF('List of Test Cases'!E:E=$C$1,ROW('List of Test Cases'!E:E) - ROW(INDEX('List of Test Cases'!E:E,1,1))+1),B26)),"")</f>
        <v/>
      </c>
      <c r="D26" s="600" t="str" cm="1">
        <f t="array" aca="1" ref="D26" ca="1">IF(C26="","",HYPERLINK("#"&amp;CELL("address",INDEX('List of Test Cases'!C:C,MATCH(CONCATENATE(C26,C$1),'List of Test Cases'!Q:Q,0))),"View Test Case"))</f>
        <v/>
      </c>
      <c r="E26" s="56" t="str" cm="1">
        <f t="array" ref="E26">IF($C26="","",INDEX('List of Test Cases'!B:B,MATCH(CONCATENATE($C26,$C$1),'List of Test Cases'!$Q:$Q,0),))</f>
        <v/>
      </c>
      <c r="F26" s="56" t="str" cm="1">
        <f t="array" ref="F26">IF($C26="","",INDEX('List of Test Cases'!C:C,MATCH(CONCATENATE($C26,$C$1),'List of Test Cases'!$Q:$Q,0),))</f>
        <v/>
      </c>
      <c r="G26" s="56" t="str" cm="1">
        <f t="array" ref="G26">IF($C26="","",INDEX('List of Test Cases'!G:G,MATCH(CONCATENATE($C26,$C$1),'List of Test Cases'!$Q:$Q,0),))</f>
        <v/>
      </c>
      <c r="H26" s="56" t="str" cm="1">
        <f t="array" ref="H26">IF($C26="","",INDEX('List of Test Cases'!A:A,MATCH(CONCATENATE($C26,$C$1),'List of Test Cases'!$Q:$Q,0),))</f>
        <v/>
      </c>
      <c r="I26" s="601"/>
      <c r="J26" s="601"/>
      <c r="K26" s="47"/>
      <c r="L26" s="47"/>
      <c r="M26" s="47"/>
      <c r="N26" s="47"/>
      <c r="O26" s="56"/>
      <c r="P26" s="56"/>
    </row>
    <row r="27" spans="1:16" s="42" customFormat="1" ht="13.85" x14ac:dyDescent="0.25">
      <c r="B27" s="603">
        <v>4</v>
      </c>
      <c r="C27" s="325" t="str" cm="1">
        <f t="array" ref="C27">IFERROR(INDEX('List of Test Cases'!C:C,SMALL(IF('List of Test Cases'!E:E=$C$1,ROW('List of Test Cases'!E:E) - ROW(INDEX('List of Test Cases'!E:E,1,1))+1),B27)),"")</f>
        <v/>
      </c>
      <c r="D27" s="600" t="str" cm="1">
        <f t="array" aca="1" ref="D27" ca="1">IF(C27="","",HYPERLINK("#"&amp;CELL("address",INDEX('List of Test Cases'!C:C,MATCH(CONCATENATE(C27,C$1),'List of Test Cases'!Q:Q,0))),"View Test Case"))</f>
        <v/>
      </c>
      <c r="E27" s="56" t="str" cm="1">
        <f t="array" ref="E27">IF($C27="","",INDEX('List of Test Cases'!B:B,MATCH(CONCATENATE($C27,$C$1),'List of Test Cases'!$Q:$Q,0),))</f>
        <v/>
      </c>
      <c r="F27" s="56" t="str" cm="1">
        <f t="array" ref="F27">IF($C27="","",INDEX('List of Test Cases'!C:C,MATCH(CONCATENATE($C27,$C$1),'List of Test Cases'!$Q:$Q,0),))</f>
        <v/>
      </c>
      <c r="G27" s="56" t="str" cm="1">
        <f t="array" ref="G27">IF($C27="","",INDEX('List of Test Cases'!G:G,MATCH(CONCATENATE($C27,$C$1),'List of Test Cases'!$Q:$Q,0),))</f>
        <v/>
      </c>
      <c r="H27" s="56" t="str" cm="1">
        <f t="array" ref="H27">IF($C27="","",INDEX('List of Test Cases'!A:A,MATCH(CONCATENATE($C27,$C$1),'List of Test Cases'!$Q:$Q,0),))</f>
        <v/>
      </c>
      <c r="I27" s="601"/>
      <c r="J27" s="601"/>
      <c r="K27" s="47"/>
      <c r="L27" s="47"/>
      <c r="M27" s="47"/>
      <c r="N27" s="47"/>
      <c r="O27" s="56"/>
      <c r="P27" s="56"/>
    </row>
    <row r="28" spans="1:16" s="42" customFormat="1" ht="13.85" x14ac:dyDescent="0.25">
      <c r="B28" s="603">
        <v>5</v>
      </c>
      <c r="C28" s="325" t="str" cm="1">
        <f t="array" ref="C28">IFERROR(INDEX('List of Test Cases'!C:C,SMALL(IF('List of Test Cases'!E:E=$C$1,ROW('List of Test Cases'!E:E) - ROW(INDEX('List of Test Cases'!E:E,1,1))+1),B28)),"")</f>
        <v/>
      </c>
      <c r="D28" s="600" t="str" cm="1">
        <f t="array" aca="1" ref="D28" ca="1">IF(C28="","",HYPERLINK("#"&amp;CELL("address",INDEX('List of Test Cases'!C:C,MATCH(CONCATENATE(C28,C$1),'List of Test Cases'!Q:Q,0))),"View Test Case"))</f>
        <v/>
      </c>
      <c r="E28" s="56" t="str" cm="1">
        <f t="array" ref="E28">IF($C28="","",INDEX('List of Test Cases'!B:B,MATCH(CONCATENATE($C28,$C$1),'List of Test Cases'!$Q:$Q,0),))</f>
        <v/>
      </c>
      <c r="F28" s="56" t="str" cm="1">
        <f t="array" ref="F28">IF($C28="","",INDEX('List of Test Cases'!C:C,MATCH(CONCATENATE($C28,$C$1),'List of Test Cases'!$Q:$Q,0),))</f>
        <v/>
      </c>
      <c r="G28" s="56" t="str" cm="1">
        <f t="array" ref="G28">IF($C28="","",INDEX('List of Test Cases'!G:G,MATCH(CONCATENATE($C28,$C$1),'List of Test Cases'!$Q:$Q,0),))</f>
        <v/>
      </c>
      <c r="H28" s="56" t="str" cm="1">
        <f t="array" ref="H28">IF($C28="","",INDEX('List of Test Cases'!A:A,MATCH(CONCATENATE($C28,$C$1),'List of Test Cases'!$Q:$Q,0),))</f>
        <v/>
      </c>
      <c r="I28" s="601"/>
      <c r="J28" s="601"/>
      <c r="K28" s="47"/>
      <c r="L28" s="47"/>
      <c r="M28" s="47"/>
      <c r="N28" s="47"/>
      <c r="O28" s="56"/>
      <c r="P28" s="56"/>
    </row>
    <row r="29" spans="1:16" s="24" customFormat="1" ht="12.1" x14ac:dyDescent="0.25">
      <c r="B29" s="603">
        <v>6</v>
      </c>
      <c r="C29" s="325" t="str" cm="1">
        <f t="array" ref="C29">IFERROR(INDEX('List of Test Cases'!C:C,SMALL(IF('List of Test Cases'!E:E=$C$1,ROW('List of Test Cases'!E:E) - ROW(INDEX('List of Test Cases'!E:E,1,1))+1),B29)),"")</f>
        <v/>
      </c>
      <c r="D29" s="600" t="str" cm="1">
        <f t="array" aca="1" ref="D29" ca="1">IF(C29="","",HYPERLINK("#"&amp;CELL("address",INDEX('List of Test Cases'!C:C,MATCH(CONCATENATE(C29,C$1),'List of Test Cases'!Q:Q,0))),"View Test Case"))</f>
        <v/>
      </c>
      <c r="E29" s="56" t="str" cm="1">
        <f t="array" ref="E29">IF($C29="","",INDEX('List of Test Cases'!B:B,MATCH(CONCATENATE($C29,$C$1),'List of Test Cases'!$Q:$Q,0),))</f>
        <v/>
      </c>
      <c r="F29" s="56" t="str" cm="1">
        <f t="array" ref="F29">IF($C29="","",INDEX('List of Test Cases'!C:C,MATCH(CONCATENATE($C29,$C$1),'List of Test Cases'!$Q:$Q,0),))</f>
        <v/>
      </c>
      <c r="G29" s="56" t="str" cm="1">
        <f t="array" ref="G29">IF($C29="","",INDEX('List of Test Cases'!G:G,MATCH(CONCATENATE($C29,$C$1),'List of Test Cases'!$Q:$Q,0),))</f>
        <v/>
      </c>
      <c r="H29" s="56" t="str" cm="1">
        <f t="array" ref="H29">IF($C29="","",INDEX('List of Test Cases'!A:A,MATCH(CONCATENATE($C29,$C$1),'List of Test Cases'!$Q:$Q,0),))</f>
        <v/>
      </c>
      <c r="I29" s="601"/>
      <c r="J29" s="601"/>
      <c r="K29" s="47"/>
      <c r="L29" s="47"/>
      <c r="M29" s="47"/>
      <c r="N29" s="47"/>
      <c r="O29" s="56"/>
      <c r="P29" s="56"/>
    </row>
    <row r="30" spans="1:16" s="24" customFormat="1" ht="12.1" x14ac:dyDescent="0.25">
      <c r="B30" s="603">
        <v>7</v>
      </c>
      <c r="C30" s="325" t="str" cm="1">
        <f t="array" ref="C30">IFERROR(INDEX('List of Test Cases'!C:C,SMALL(IF('List of Test Cases'!E:E=$C$1,ROW('List of Test Cases'!E:E) - ROW(INDEX('List of Test Cases'!E:E,1,1))+1),B30)),"")</f>
        <v/>
      </c>
      <c r="D30" s="600" t="str" cm="1">
        <f t="array" aca="1" ref="D30" ca="1">IF(C30="","",HYPERLINK("#"&amp;CELL("address",INDEX('List of Test Cases'!C:C,MATCH(CONCATENATE(C30,C$1),'List of Test Cases'!Q:Q,0))),"View Test Case"))</f>
        <v/>
      </c>
      <c r="E30" s="56" t="str" cm="1">
        <f t="array" ref="E30">IF($C30="","",INDEX('List of Test Cases'!B:B,MATCH(CONCATENATE($C30,$C$1),'List of Test Cases'!$Q:$Q,0),))</f>
        <v/>
      </c>
      <c r="F30" s="56" t="str" cm="1">
        <f t="array" ref="F30">IF($C30="","",INDEX('List of Test Cases'!C:C,MATCH(CONCATENATE($C30,$C$1),'List of Test Cases'!$Q:$Q,0),))</f>
        <v/>
      </c>
      <c r="G30" s="56" t="str" cm="1">
        <f t="array" ref="G30">IF($C30="","",INDEX('List of Test Cases'!G:G,MATCH(CONCATENATE($C30,$C$1),'List of Test Cases'!$Q:$Q,0),))</f>
        <v/>
      </c>
      <c r="H30" s="56" t="str" cm="1">
        <f t="array" ref="H30">IF($C30="","",INDEX('List of Test Cases'!A:A,MATCH(CONCATENATE($C30,$C$1),'List of Test Cases'!$Q:$Q,0),))</f>
        <v/>
      </c>
      <c r="I30" s="601"/>
      <c r="J30" s="601"/>
      <c r="K30" s="47"/>
      <c r="L30" s="47"/>
      <c r="M30" s="47"/>
      <c r="N30" s="47"/>
      <c r="O30" s="56"/>
      <c r="P30" s="56"/>
    </row>
    <row r="31" spans="1:16" s="24" customFormat="1" ht="12.1" x14ac:dyDescent="0.25">
      <c r="B31" s="603">
        <v>8</v>
      </c>
      <c r="C31" s="325" t="str" cm="1">
        <f t="array" ref="C31">IFERROR(INDEX('List of Test Cases'!C:C,SMALL(IF('List of Test Cases'!E:E=$C$1,ROW('List of Test Cases'!E:E) - ROW(INDEX('List of Test Cases'!E:E,1,1))+1),B31)),"")</f>
        <v/>
      </c>
      <c r="D31" s="600" t="str" cm="1">
        <f t="array" aca="1" ref="D31" ca="1">IF(C31="","",HYPERLINK("#"&amp;CELL("address",INDEX('List of Test Cases'!C:C,MATCH(CONCATENATE(C31,C$1),'List of Test Cases'!Q:Q,0))),"View Test Case"))</f>
        <v/>
      </c>
      <c r="E31" s="56" t="str" cm="1">
        <f t="array" ref="E31">IF($C31="","",INDEX('List of Test Cases'!B:B,MATCH(CONCATENATE($C31,$C$1),'List of Test Cases'!$Q:$Q,0),))</f>
        <v/>
      </c>
      <c r="F31" s="56" t="str" cm="1">
        <f t="array" ref="F31">IF($C31="","",INDEX('List of Test Cases'!C:C,MATCH(CONCATENATE($C31,$C$1),'List of Test Cases'!$Q:$Q,0),))</f>
        <v/>
      </c>
      <c r="G31" s="56" t="str" cm="1">
        <f t="array" ref="G31">IF($C31="","",INDEX('List of Test Cases'!G:G,MATCH(CONCATENATE($C31,$C$1),'List of Test Cases'!$Q:$Q,0),))</f>
        <v/>
      </c>
      <c r="H31" s="56" t="str" cm="1">
        <f t="array" ref="H31">IF($C31="","",INDEX('List of Test Cases'!A:A,MATCH(CONCATENATE($C31,$C$1),'List of Test Cases'!$Q:$Q,0),))</f>
        <v/>
      </c>
      <c r="I31" s="601"/>
      <c r="J31" s="601"/>
      <c r="K31" s="47"/>
      <c r="L31" s="47"/>
      <c r="M31" s="47"/>
      <c r="N31" s="47"/>
      <c r="O31" s="56"/>
      <c r="P31" s="56"/>
    </row>
    <row r="32" spans="1:16" s="24" customFormat="1" ht="12.1" x14ac:dyDescent="0.25">
      <c r="B32" s="603">
        <v>9</v>
      </c>
      <c r="C32" s="325" t="str" cm="1">
        <f t="array" ref="C32">IFERROR(INDEX('List of Test Cases'!C:C,SMALL(IF('List of Test Cases'!E:E=$C$1,ROW('List of Test Cases'!E:E) - ROW(INDEX('List of Test Cases'!E:E,1,1))+1),B32)),"")</f>
        <v/>
      </c>
      <c r="D32" s="600" t="str" cm="1">
        <f t="array" aca="1" ref="D32" ca="1">IF(C32="","",HYPERLINK("#"&amp;CELL("address",INDEX('List of Test Cases'!C:C,MATCH(CONCATENATE(C32,C$1),'List of Test Cases'!Q:Q,0))),"View Test Case"))</f>
        <v/>
      </c>
      <c r="E32" s="56" t="str" cm="1">
        <f t="array" ref="E32">IF($C32="","",INDEX('List of Test Cases'!B:B,MATCH(CONCATENATE($C32,$C$1),'List of Test Cases'!$Q:$Q,0),))</f>
        <v/>
      </c>
      <c r="F32" s="56" t="str" cm="1">
        <f t="array" ref="F32">IF($C32="","",INDEX('List of Test Cases'!C:C,MATCH(CONCATENATE($C32,$C$1),'List of Test Cases'!$Q:$Q,0),))</f>
        <v/>
      </c>
      <c r="G32" s="56" t="str" cm="1">
        <f t="array" ref="G32">IF($C32="","",INDEX('List of Test Cases'!G:G,MATCH(CONCATENATE($C32,$C$1),'List of Test Cases'!$Q:$Q,0),))</f>
        <v/>
      </c>
      <c r="H32" s="56" t="str" cm="1">
        <f t="array" ref="H32">IF($C32="","",INDEX('List of Test Cases'!A:A,MATCH(CONCATENATE($C32,$C$1),'List of Test Cases'!$Q:$Q,0),))</f>
        <v/>
      </c>
      <c r="I32" s="601"/>
      <c r="J32" s="601"/>
      <c r="K32" s="47"/>
      <c r="L32" s="47"/>
      <c r="M32" s="47"/>
      <c r="N32" s="47"/>
      <c r="O32" s="56"/>
      <c r="P32" s="56"/>
    </row>
    <row r="33" spans="2:16" s="24" customFormat="1" ht="12.1" x14ac:dyDescent="0.25">
      <c r="B33" s="603">
        <v>10</v>
      </c>
      <c r="C33" s="325" t="str" cm="1">
        <f t="array" ref="C33">IFERROR(INDEX('List of Test Cases'!C:C,SMALL(IF('List of Test Cases'!E:E=$C$1,ROW('List of Test Cases'!E:E) - ROW(INDEX('List of Test Cases'!E:E,1,1))+1),B33)),"")</f>
        <v/>
      </c>
      <c r="D33" s="600" t="str" cm="1">
        <f t="array" aca="1" ref="D33" ca="1">IF(C33="","",HYPERLINK("#"&amp;CELL("address",INDEX('List of Test Cases'!C:C,MATCH(CONCATENATE(C33,C$1),'List of Test Cases'!Q:Q,0))),"View Test Case"))</f>
        <v/>
      </c>
      <c r="E33" s="56" t="str" cm="1">
        <f t="array" ref="E33">IF($C33="","",INDEX('List of Test Cases'!B:B,MATCH(CONCATENATE($C33,$C$1),'List of Test Cases'!$Q:$Q,0),))</f>
        <v/>
      </c>
      <c r="F33" s="56" t="str" cm="1">
        <f t="array" ref="F33">IF($C33="","",INDEX('List of Test Cases'!C:C,MATCH(CONCATENATE($C33,$C$1),'List of Test Cases'!$Q:$Q,0),))</f>
        <v/>
      </c>
      <c r="G33" s="56" t="str" cm="1">
        <f t="array" ref="G33">IF($C33="","",INDEX('List of Test Cases'!G:G,MATCH(CONCATENATE($C33,$C$1),'List of Test Cases'!$Q:$Q,0),))</f>
        <v/>
      </c>
      <c r="H33" s="56" t="str" cm="1">
        <f t="array" ref="H33">IF($C33="","",INDEX('List of Test Cases'!A:A,MATCH(CONCATENATE($C33,$C$1),'List of Test Cases'!$Q:$Q,0),))</f>
        <v/>
      </c>
      <c r="I33" s="601"/>
      <c r="J33" s="601"/>
      <c r="K33" s="47"/>
      <c r="L33" s="47"/>
      <c r="M33" s="47"/>
      <c r="N33" s="47"/>
      <c r="O33" s="56"/>
      <c r="P33" s="56"/>
    </row>
    <row r="34" spans="2:16" s="24" customFormat="1" ht="12.1" x14ac:dyDescent="0.25">
      <c r="B34" s="603">
        <v>11</v>
      </c>
      <c r="C34" s="325" t="str" cm="1">
        <f t="array" ref="C34">IFERROR(INDEX('List of Test Cases'!C:C,SMALL(IF('List of Test Cases'!E:E=$C$1,ROW('List of Test Cases'!E:E) - ROW(INDEX('List of Test Cases'!E:E,1,1))+1),B34)),"")</f>
        <v/>
      </c>
      <c r="D34" s="600" t="str" cm="1">
        <f t="array" aca="1" ref="D34" ca="1">IF(C34="","",HYPERLINK("#"&amp;CELL("address",INDEX('List of Test Cases'!C:C,MATCH(CONCATENATE(C34,C$1),'List of Test Cases'!Q:Q,0))),"View Test Case"))</f>
        <v/>
      </c>
      <c r="E34" s="56" t="str" cm="1">
        <f t="array" ref="E34">IF($C34="","",INDEX('List of Test Cases'!B:B,MATCH(CONCATENATE($C34,$C$1),'List of Test Cases'!$Q:$Q,0),))</f>
        <v/>
      </c>
      <c r="F34" s="56" t="str" cm="1">
        <f t="array" ref="F34">IF($C34="","",INDEX('List of Test Cases'!C:C,MATCH(CONCATENATE($C34,$C$1),'List of Test Cases'!$Q:$Q,0),))</f>
        <v/>
      </c>
      <c r="G34" s="56" t="str" cm="1">
        <f t="array" ref="G34">IF($C34="","",INDEX('List of Test Cases'!G:G,MATCH(CONCATENATE($C34,$C$1),'List of Test Cases'!$Q:$Q,0),))</f>
        <v/>
      </c>
      <c r="H34" s="56" t="str" cm="1">
        <f t="array" ref="H34">IF($C34="","",INDEX('List of Test Cases'!A:A,MATCH(CONCATENATE($C34,$C$1),'List of Test Cases'!$Q:$Q,0),))</f>
        <v/>
      </c>
      <c r="I34" s="601"/>
      <c r="J34" s="601"/>
      <c r="K34" s="47"/>
      <c r="L34" s="47"/>
      <c r="M34" s="47"/>
      <c r="N34" s="47"/>
      <c r="O34" s="56"/>
      <c r="P34" s="56"/>
    </row>
    <row r="35" spans="2:16" s="24" customFormat="1" ht="12.1" x14ac:dyDescent="0.25">
      <c r="B35" s="603">
        <v>12</v>
      </c>
      <c r="C35" s="325" t="str" cm="1">
        <f t="array" ref="C35">IFERROR(INDEX('List of Test Cases'!C:C,SMALL(IF('List of Test Cases'!E:E=$C$1,ROW('List of Test Cases'!E:E) - ROW(INDEX('List of Test Cases'!E:E,1,1))+1),B35)),"")</f>
        <v/>
      </c>
      <c r="D35" s="600" t="str" cm="1">
        <f t="array" aca="1" ref="D35" ca="1">IF(C35="","",HYPERLINK("#"&amp;CELL("address",INDEX('List of Test Cases'!C:C,MATCH(CONCATENATE(C35,C$1),'List of Test Cases'!Q:Q,0))),"View Test Case"))</f>
        <v/>
      </c>
      <c r="E35" s="56" t="str" cm="1">
        <f t="array" ref="E35">IF($C35="","",INDEX('List of Test Cases'!B:B,MATCH(CONCATENATE($C35,$C$1),'List of Test Cases'!$Q:$Q,0),))</f>
        <v/>
      </c>
      <c r="F35" s="56" t="str" cm="1">
        <f t="array" ref="F35">IF($C35="","",INDEX('List of Test Cases'!C:C,MATCH(CONCATENATE($C35,$C$1),'List of Test Cases'!$Q:$Q,0),))</f>
        <v/>
      </c>
      <c r="G35" s="56" t="str" cm="1">
        <f t="array" ref="G35">IF($C35="","",INDEX('List of Test Cases'!G:G,MATCH(CONCATENATE($C35,$C$1),'List of Test Cases'!$Q:$Q,0),))</f>
        <v/>
      </c>
      <c r="H35" s="56" t="str" cm="1">
        <f t="array" ref="H35">IF($C35="","",INDEX('List of Test Cases'!A:A,MATCH(CONCATENATE($C35,$C$1),'List of Test Cases'!$Q:$Q,0),))</f>
        <v/>
      </c>
      <c r="I35" s="601"/>
      <c r="J35" s="601"/>
      <c r="K35" s="47"/>
      <c r="L35" s="47"/>
      <c r="M35" s="47"/>
      <c r="N35" s="47"/>
      <c r="O35" s="56"/>
      <c r="P35" s="56"/>
    </row>
    <row r="36" spans="2:16" s="24" customFormat="1" ht="12.1" x14ac:dyDescent="0.25">
      <c r="B36" s="603">
        <v>13</v>
      </c>
      <c r="C36" s="325" t="str" cm="1">
        <f t="array" ref="C36">IFERROR(INDEX('List of Test Cases'!C:C,SMALL(IF('List of Test Cases'!E:E=$C$1,ROW('List of Test Cases'!E:E) - ROW(INDEX('List of Test Cases'!E:E,1,1))+1),B36)),"")</f>
        <v/>
      </c>
      <c r="D36" s="600" t="str" cm="1">
        <f t="array" aca="1" ref="D36" ca="1">IF(C36="","",HYPERLINK("#"&amp;CELL("address",INDEX('List of Test Cases'!C:C,MATCH(CONCATENATE(C36,C$1),'List of Test Cases'!Q:Q,0))),"View Test Case"))</f>
        <v/>
      </c>
      <c r="E36" s="56" t="str" cm="1">
        <f t="array" ref="E36">IF($C36="","",INDEX('List of Test Cases'!B:B,MATCH(CONCATENATE($C36,$C$1),'List of Test Cases'!$Q:$Q,0),))</f>
        <v/>
      </c>
      <c r="F36" s="56" t="str" cm="1">
        <f t="array" ref="F36">IF($C36="","",INDEX('List of Test Cases'!C:C,MATCH(CONCATENATE($C36,$C$1),'List of Test Cases'!$Q:$Q,0),))</f>
        <v/>
      </c>
      <c r="G36" s="56" t="str" cm="1">
        <f t="array" ref="G36">IF($C36="","",INDEX('List of Test Cases'!G:G,MATCH(CONCATENATE($C36,$C$1),'List of Test Cases'!$Q:$Q,0),))</f>
        <v/>
      </c>
      <c r="H36" s="56" t="str" cm="1">
        <f t="array" ref="H36">IF($C36="","",INDEX('List of Test Cases'!A:A,MATCH(CONCATENATE($C36,$C$1),'List of Test Cases'!$Q:$Q,0),))</f>
        <v/>
      </c>
      <c r="I36" s="601"/>
      <c r="J36" s="601"/>
      <c r="K36" s="47"/>
      <c r="L36" s="47"/>
      <c r="M36" s="47"/>
      <c r="N36" s="47"/>
      <c r="O36" s="56"/>
      <c r="P36" s="56"/>
    </row>
    <row r="37" spans="2:16" s="24" customFormat="1" ht="12.1" x14ac:dyDescent="0.25">
      <c r="B37" s="603">
        <v>14</v>
      </c>
      <c r="C37" s="325" t="str" cm="1">
        <f t="array" ref="C37">IFERROR(INDEX('List of Test Cases'!C:C,SMALL(IF('List of Test Cases'!E:E=$C$1,ROW('List of Test Cases'!E:E) - ROW(INDEX('List of Test Cases'!E:E,1,1))+1),B37)),"")</f>
        <v/>
      </c>
      <c r="D37" s="600" t="str" cm="1">
        <f t="array" aca="1" ref="D37" ca="1">IF(C37="","",HYPERLINK("#"&amp;CELL("address",INDEX('List of Test Cases'!C:C,MATCH(CONCATENATE(C37,C$1),'List of Test Cases'!Q:Q,0))),"View Test Case"))</f>
        <v/>
      </c>
      <c r="E37" s="56" t="str" cm="1">
        <f t="array" ref="E37">IF($C37="","",INDEX('List of Test Cases'!B:B,MATCH(CONCATENATE($C37,$C$1),'List of Test Cases'!$Q:$Q,0),))</f>
        <v/>
      </c>
      <c r="F37" s="56" t="str" cm="1">
        <f t="array" ref="F37">IF($C37="","",INDEX('List of Test Cases'!C:C,MATCH(CONCATENATE($C37,$C$1),'List of Test Cases'!$Q:$Q,0),))</f>
        <v/>
      </c>
      <c r="G37" s="56" t="str" cm="1">
        <f t="array" ref="G37">IF($C37="","",INDEX('List of Test Cases'!G:G,MATCH(CONCATENATE($C37,$C$1),'List of Test Cases'!$Q:$Q,0),))</f>
        <v/>
      </c>
      <c r="H37" s="56" t="str" cm="1">
        <f t="array" ref="H37">IF($C37="","",INDEX('List of Test Cases'!A:A,MATCH(CONCATENATE($C37,$C$1),'List of Test Cases'!$Q:$Q,0),))</f>
        <v/>
      </c>
      <c r="I37" s="601"/>
      <c r="J37" s="601"/>
      <c r="K37" s="47"/>
      <c r="L37" s="47"/>
      <c r="M37" s="47"/>
      <c r="N37" s="47"/>
      <c r="O37" s="56"/>
      <c r="P37" s="56"/>
    </row>
    <row r="38" spans="2:16" s="24" customFormat="1" ht="12.1" x14ac:dyDescent="0.25">
      <c r="B38" s="603">
        <v>15</v>
      </c>
      <c r="C38" s="325" t="str" cm="1">
        <f t="array" ref="C38">IFERROR(INDEX('List of Test Cases'!C:C,SMALL(IF('List of Test Cases'!E:E=$C$1,ROW('List of Test Cases'!E:E) - ROW(INDEX('List of Test Cases'!E:E,1,1))+1),B38)),"")</f>
        <v/>
      </c>
      <c r="D38" s="600" t="str" cm="1">
        <f t="array" aca="1" ref="D38" ca="1">IF(C38="","",HYPERLINK("#"&amp;CELL("address",INDEX('List of Test Cases'!C:C,MATCH(CONCATENATE(C38,C$1),'List of Test Cases'!Q:Q,0))),"View Test Case"))</f>
        <v/>
      </c>
      <c r="E38" s="56" t="str" cm="1">
        <f t="array" ref="E38">IF($C38="","",INDEX('List of Test Cases'!B:B,MATCH(CONCATENATE($C38,$C$1),'List of Test Cases'!$Q:$Q,0),))</f>
        <v/>
      </c>
      <c r="F38" s="56" t="str" cm="1">
        <f t="array" ref="F38">IF($C38="","",INDEX('List of Test Cases'!C:C,MATCH(CONCATENATE($C38,$C$1),'List of Test Cases'!$Q:$Q,0),))</f>
        <v/>
      </c>
      <c r="G38" s="56" t="str" cm="1">
        <f t="array" ref="G38">IF($C38="","",INDEX('List of Test Cases'!G:G,MATCH(CONCATENATE($C38,$C$1),'List of Test Cases'!$Q:$Q,0),))</f>
        <v/>
      </c>
      <c r="H38" s="56" t="str" cm="1">
        <f t="array" ref="H38">IF($C38="","",INDEX('List of Test Cases'!A:A,MATCH(CONCATENATE($C38,$C$1),'List of Test Cases'!$Q:$Q,0),))</f>
        <v/>
      </c>
      <c r="I38" s="601"/>
      <c r="J38" s="601"/>
      <c r="K38" s="47"/>
      <c r="L38" s="47"/>
      <c r="M38" s="47"/>
      <c r="N38" s="47"/>
      <c r="O38" s="56"/>
      <c r="P38" s="56"/>
    </row>
    <row r="39" spans="2:16" s="24" customFormat="1" ht="12.1" x14ac:dyDescent="0.25">
      <c r="B39" s="603">
        <v>16</v>
      </c>
      <c r="C39" s="325" t="str" cm="1">
        <f t="array" ref="C39">IFERROR(INDEX('List of Test Cases'!C:C,SMALL(IF('List of Test Cases'!E:E=$C$1,ROW('List of Test Cases'!E:E) - ROW(INDEX('List of Test Cases'!E:E,1,1))+1),B39)),"")</f>
        <v/>
      </c>
      <c r="D39" s="600" t="str" cm="1">
        <f t="array" aca="1" ref="D39" ca="1">IF(C39="","",HYPERLINK("#"&amp;CELL("address",INDEX('List of Test Cases'!C:C,MATCH(CONCATENATE(C39,C$1),'List of Test Cases'!Q:Q,0))),"View Test Case"))</f>
        <v/>
      </c>
      <c r="E39" s="56" t="str" cm="1">
        <f t="array" ref="E39">IF($C39="","",INDEX('List of Test Cases'!B:B,MATCH(CONCATENATE($C39,$C$1),'List of Test Cases'!$Q:$Q,0),))</f>
        <v/>
      </c>
      <c r="F39" s="56" t="str" cm="1">
        <f t="array" ref="F39">IF($C39="","",INDEX('List of Test Cases'!C:C,MATCH(CONCATENATE($C39,$C$1),'List of Test Cases'!$Q:$Q,0),))</f>
        <v/>
      </c>
      <c r="G39" s="56" t="str" cm="1">
        <f t="array" ref="G39">IF($C39="","",INDEX('List of Test Cases'!G:G,MATCH(CONCATENATE($C39,$C$1),'List of Test Cases'!$Q:$Q,0),))</f>
        <v/>
      </c>
      <c r="H39" s="56" t="str" cm="1">
        <f t="array" ref="H39">IF($C39="","",INDEX('List of Test Cases'!A:A,MATCH(CONCATENATE($C39,$C$1),'List of Test Cases'!$Q:$Q,0),))</f>
        <v/>
      </c>
      <c r="I39" s="601"/>
      <c r="J39" s="601"/>
      <c r="K39" s="47"/>
      <c r="L39" s="47"/>
      <c r="M39" s="47"/>
      <c r="N39" s="47"/>
      <c r="O39" s="56"/>
      <c r="P39" s="56"/>
    </row>
    <row r="40" spans="2:16" s="24" customFormat="1" ht="12.1" x14ac:dyDescent="0.25">
      <c r="B40" s="603">
        <v>17</v>
      </c>
      <c r="C40" s="325" t="str" cm="1">
        <f t="array" ref="C40">IFERROR(INDEX('List of Test Cases'!C:C,SMALL(IF('List of Test Cases'!E:E=$C$1,ROW('List of Test Cases'!E:E) - ROW(INDEX('List of Test Cases'!E:E,1,1))+1),B40)),"")</f>
        <v/>
      </c>
      <c r="D40" s="600" t="str" cm="1">
        <f t="array" aca="1" ref="D40" ca="1">IF(C40="","",HYPERLINK("#"&amp;CELL("address",INDEX('List of Test Cases'!C:C,MATCH(CONCATENATE(C40,C$1),'List of Test Cases'!Q:Q,0))),"View Test Case"))</f>
        <v/>
      </c>
      <c r="E40" s="56" t="str" cm="1">
        <f t="array" ref="E40">IF($C40="","",INDEX('List of Test Cases'!B:B,MATCH(CONCATENATE($C40,$C$1),'List of Test Cases'!$Q:$Q,0),))</f>
        <v/>
      </c>
      <c r="F40" s="56" t="str" cm="1">
        <f t="array" ref="F40">IF($C40="","",INDEX('List of Test Cases'!C:C,MATCH(CONCATENATE($C40,$C$1),'List of Test Cases'!$Q:$Q,0),))</f>
        <v/>
      </c>
      <c r="G40" s="56" t="str" cm="1">
        <f t="array" ref="G40">IF($C40="","",INDEX('List of Test Cases'!G:G,MATCH(CONCATENATE($C40,$C$1),'List of Test Cases'!$Q:$Q,0),))</f>
        <v/>
      </c>
      <c r="H40" s="56" t="str" cm="1">
        <f t="array" ref="H40">IF($C40="","",INDEX('List of Test Cases'!A:A,MATCH(CONCATENATE($C40,$C$1),'List of Test Cases'!$Q:$Q,0),))</f>
        <v/>
      </c>
      <c r="I40" s="601"/>
      <c r="J40" s="601"/>
      <c r="K40" s="47"/>
      <c r="L40" s="47"/>
      <c r="M40" s="47"/>
      <c r="N40" s="47"/>
      <c r="O40" s="56"/>
      <c r="P40" s="56"/>
    </row>
    <row r="41" spans="2:16" s="24" customFormat="1" ht="12.1" x14ac:dyDescent="0.25">
      <c r="B41" s="603">
        <v>18</v>
      </c>
      <c r="C41" s="325" t="str" cm="1">
        <f t="array" ref="C41">IFERROR(INDEX('List of Test Cases'!C:C,SMALL(IF('List of Test Cases'!E:E=$C$1,ROW('List of Test Cases'!E:E) - ROW(INDEX('List of Test Cases'!E:E,1,1))+1),B41)),"")</f>
        <v/>
      </c>
      <c r="D41" s="600" t="str" cm="1">
        <f t="array" aca="1" ref="D41" ca="1">IF(C41="","",HYPERLINK("#"&amp;CELL("address",INDEX('List of Test Cases'!C:C,MATCH(CONCATENATE(C41,C$1),'List of Test Cases'!Q:Q,0))),"View Test Case"))</f>
        <v/>
      </c>
      <c r="E41" s="56" t="str" cm="1">
        <f t="array" ref="E41">IF($C41="","",INDEX('List of Test Cases'!B:B,MATCH(CONCATENATE($C41,$C$1),'List of Test Cases'!$Q:$Q,0),))</f>
        <v/>
      </c>
      <c r="F41" s="56" t="str" cm="1">
        <f t="array" ref="F41">IF($C41="","",INDEX('List of Test Cases'!C:C,MATCH(CONCATENATE($C41,$C$1),'List of Test Cases'!$Q:$Q,0),))</f>
        <v/>
      </c>
      <c r="G41" s="56" t="str" cm="1">
        <f t="array" ref="G41">IF($C41="","",INDEX('List of Test Cases'!G:G,MATCH(CONCATENATE($C41,$C$1),'List of Test Cases'!$Q:$Q,0),))</f>
        <v/>
      </c>
      <c r="H41" s="56" t="str" cm="1">
        <f t="array" ref="H41">IF($C41="","",INDEX('List of Test Cases'!A:A,MATCH(CONCATENATE($C41,$C$1),'List of Test Cases'!$Q:$Q,0),))</f>
        <v/>
      </c>
      <c r="I41" s="601"/>
      <c r="J41" s="601"/>
      <c r="K41" s="47"/>
      <c r="L41" s="47"/>
      <c r="M41" s="47"/>
      <c r="N41" s="47"/>
      <c r="O41" s="56"/>
      <c r="P41" s="56"/>
    </row>
    <row r="42" spans="2:16" s="24" customFormat="1" ht="12.1" x14ac:dyDescent="0.25">
      <c r="B42" s="603">
        <v>19</v>
      </c>
      <c r="C42" s="325" t="str" cm="1">
        <f t="array" ref="C42">IFERROR(INDEX('List of Test Cases'!C:C,SMALL(IF('List of Test Cases'!E:E=$C$1,ROW('List of Test Cases'!E:E) - ROW(INDEX('List of Test Cases'!E:E,1,1))+1),B42)),"")</f>
        <v/>
      </c>
      <c r="D42" s="600" t="str" cm="1">
        <f t="array" aca="1" ref="D42" ca="1">IF(C42="","",HYPERLINK("#"&amp;CELL("address",INDEX('List of Test Cases'!C:C,MATCH(CONCATENATE(C42,C$1),'List of Test Cases'!Q:Q,0))),"View Test Case"))</f>
        <v/>
      </c>
      <c r="E42" s="56" t="str" cm="1">
        <f t="array" ref="E42">IF($C42="","",INDEX('List of Test Cases'!B:B,MATCH(CONCATENATE($C42,$C$1),'List of Test Cases'!$Q:$Q,0),))</f>
        <v/>
      </c>
      <c r="F42" s="56" t="str" cm="1">
        <f t="array" ref="F42">IF($C42="","",INDEX('List of Test Cases'!C:C,MATCH(CONCATENATE($C42,$C$1),'List of Test Cases'!$Q:$Q,0),))</f>
        <v/>
      </c>
      <c r="G42" s="56" t="str" cm="1">
        <f t="array" ref="G42">IF($C42="","",INDEX('List of Test Cases'!G:G,MATCH(CONCATENATE($C42,$C$1),'List of Test Cases'!$Q:$Q,0),))</f>
        <v/>
      </c>
      <c r="H42" s="56" t="str" cm="1">
        <f t="array" ref="H42">IF($C42="","",INDEX('List of Test Cases'!A:A,MATCH(CONCATENATE($C42,$C$1),'List of Test Cases'!$Q:$Q,0),))</f>
        <v/>
      </c>
      <c r="I42" s="601"/>
      <c r="J42" s="601"/>
      <c r="K42" s="47"/>
      <c r="L42" s="47"/>
      <c r="M42" s="47"/>
      <c r="N42" s="47"/>
      <c r="O42" s="56"/>
      <c r="P42" s="56"/>
    </row>
    <row r="43" spans="2:16" s="24" customFormat="1" ht="12.1" x14ac:dyDescent="0.25">
      <c r="B43" s="603">
        <v>20</v>
      </c>
      <c r="C43" s="325" t="str" cm="1">
        <f t="array" ref="C43">IFERROR(INDEX('List of Test Cases'!C:C,SMALL(IF('List of Test Cases'!E:E=$C$1,ROW('List of Test Cases'!E:E) - ROW(INDEX('List of Test Cases'!E:E,1,1))+1),B43)),"")</f>
        <v/>
      </c>
      <c r="D43" s="600" t="str" cm="1">
        <f t="array" aca="1" ref="D43" ca="1">IF(C43="","",HYPERLINK("#"&amp;CELL("address",INDEX('List of Test Cases'!C:C,MATCH(CONCATENATE(C43,C$1),'List of Test Cases'!Q:Q,0))),"View Test Case"))</f>
        <v/>
      </c>
      <c r="E43" s="56" t="str" cm="1">
        <f t="array" ref="E43">IF($C43="","",INDEX('List of Test Cases'!B:B,MATCH(CONCATENATE($C43,$C$1),'List of Test Cases'!$Q:$Q,0),))</f>
        <v/>
      </c>
      <c r="F43" s="56" t="str" cm="1">
        <f t="array" ref="F43">IF($C43="","",INDEX('List of Test Cases'!C:C,MATCH(CONCATENATE($C43,$C$1),'List of Test Cases'!$Q:$Q,0),))</f>
        <v/>
      </c>
      <c r="G43" s="56" t="str" cm="1">
        <f t="array" ref="G43">IF($C43="","",INDEX('List of Test Cases'!G:G,MATCH(CONCATENATE($C43,$C$1),'List of Test Cases'!$Q:$Q,0),))</f>
        <v/>
      </c>
      <c r="H43" s="56" t="str" cm="1">
        <f t="array" ref="H43">IF($C43="","",INDEX('List of Test Cases'!A:A,MATCH(CONCATENATE($C43,$C$1),'List of Test Cases'!$Q:$Q,0),))</f>
        <v/>
      </c>
      <c r="I43" s="601"/>
      <c r="J43" s="601"/>
      <c r="K43" s="47"/>
      <c r="L43" s="47"/>
      <c r="M43" s="47"/>
      <c r="N43" s="47"/>
      <c r="O43" s="56"/>
      <c r="P43" s="56"/>
    </row>
    <row r="44" spans="2:16" s="24" customFormat="1" ht="12.1" x14ac:dyDescent="0.25">
      <c r="B44" s="603">
        <v>21</v>
      </c>
      <c r="C44" s="325" t="str" cm="1">
        <f t="array" ref="C44">IFERROR(INDEX('List of Test Cases'!C:C,SMALL(IF('List of Test Cases'!E:E=$C$1,ROW('List of Test Cases'!E:E) - ROW(INDEX('List of Test Cases'!E:E,1,1))+1),B44)),"")</f>
        <v/>
      </c>
      <c r="D44" s="600" t="str" cm="1">
        <f t="array" aca="1" ref="D44" ca="1">IF(C44="","",HYPERLINK("#"&amp;CELL("address",INDEX('List of Test Cases'!C:C,MATCH(CONCATENATE(C44,C$1),'List of Test Cases'!Q:Q,0))),"View Test Case"))</f>
        <v/>
      </c>
      <c r="E44" s="56" t="str" cm="1">
        <f t="array" ref="E44">IF($C44="","",INDEX('List of Test Cases'!B:B,MATCH(CONCATENATE($C44,$C$1),'List of Test Cases'!$Q:$Q,0),))</f>
        <v/>
      </c>
      <c r="F44" s="56" t="str" cm="1">
        <f t="array" ref="F44">IF($C44="","",INDEX('List of Test Cases'!C:C,MATCH(CONCATENATE($C44,$C$1),'List of Test Cases'!$Q:$Q,0),))</f>
        <v/>
      </c>
      <c r="G44" s="56" t="str" cm="1">
        <f t="array" ref="G44">IF($C44="","",INDEX('List of Test Cases'!G:G,MATCH(CONCATENATE($C44,$C$1),'List of Test Cases'!$Q:$Q,0),))</f>
        <v/>
      </c>
      <c r="H44" s="56" t="str" cm="1">
        <f t="array" ref="H44">IF($C44="","",INDEX('List of Test Cases'!A:A,MATCH(CONCATENATE($C44,$C$1),'List of Test Cases'!$Q:$Q,0),))</f>
        <v/>
      </c>
      <c r="I44" s="601"/>
      <c r="J44" s="601"/>
      <c r="K44" s="47"/>
      <c r="L44" s="47"/>
      <c r="M44" s="47"/>
      <c r="N44" s="47"/>
      <c r="O44" s="56"/>
      <c r="P44" s="56"/>
    </row>
    <row r="45" spans="2:16" s="24" customFormat="1" ht="12.1" x14ac:dyDescent="0.25">
      <c r="B45" s="603">
        <v>22</v>
      </c>
      <c r="C45" s="325" t="str" cm="1">
        <f t="array" ref="C45">IFERROR(INDEX('List of Test Cases'!C:C,SMALL(IF('List of Test Cases'!E:E=$C$1,ROW('List of Test Cases'!E:E) - ROW(INDEX('List of Test Cases'!E:E,1,1))+1),B45)),"")</f>
        <v/>
      </c>
      <c r="D45" s="600" t="str" cm="1">
        <f t="array" aca="1" ref="D45" ca="1">IF(C45="","",HYPERLINK("#"&amp;CELL("address",INDEX('List of Test Cases'!C:C,MATCH(CONCATENATE(C45,C$1),'List of Test Cases'!Q:Q,0))),"View Test Case"))</f>
        <v/>
      </c>
      <c r="E45" s="56" t="str" cm="1">
        <f t="array" ref="E45">IF($C45="","",INDEX('List of Test Cases'!B:B,MATCH(CONCATENATE($C45,$C$1),'List of Test Cases'!$Q:$Q,0),))</f>
        <v/>
      </c>
      <c r="F45" s="56" t="str" cm="1">
        <f t="array" ref="F45">IF($C45="","",INDEX('List of Test Cases'!C:C,MATCH(CONCATENATE($C45,$C$1),'List of Test Cases'!$Q:$Q,0),))</f>
        <v/>
      </c>
      <c r="G45" s="56" t="str" cm="1">
        <f t="array" ref="G45">IF($C45="","",INDEX('List of Test Cases'!G:G,MATCH(CONCATENATE($C45,$C$1),'List of Test Cases'!$Q:$Q,0),))</f>
        <v/>
      </c>
      <c r="H45" s="56" t="str" cm="1">
        <f t="array" ref="H45">IF($C45="","",INDEX('List of Test Cases'!A:A,MATCH(CONCATENATE($C45,$C$1),'List of Test Cases'!$Q:$Q,0),))</f>
        <v/>
      </c>
      <c r="I45" s="601"/>
      <c r="J45" s="601"/>
      <c r="K45" s="47"/>
      <c r="L45" s="47"/>
      <c r="M45" s="47"/>
      <c r="N45" s="47"/>
      <c r="O45" s="56"/>
      <c r="P45" s="56"/>
    </row>
    <row r="46" spans="2:16" s="24" customFormat="1" ht="12.1" x14ac:dyDescent="0.25">
      <c r="B46" s="603">
        <v>23</v>
      </c>
      <c r="C46" s="325" t="str" cm="1">
        <f t="array" ref="C46">IFERROR(INDEX('List of Test Cases'!C:C,SMALL(IF('List of Test Cases'!E:E=$C$1,ROW('List of Test Cases'!E:E) - ROW(INDEX('List of Test Cases'!E:E,1,1))+1),B46)),"")</f>
        <v/>
      </c>
      <c r="D46" s="600" t="str" cm="1">
        <f t="array" aca="1" ref="D46" ca="1">IF(C46="","",HYPERLINK("#"&amp;CELL("address",INDEX('List of Test Cases'!C:C,MATCH(CONCATENATE(C46,C$1),'List of Test Cases'!Q:Q,0))),"View Test Case"))</f>
        <v/>
      </c>
      <c r="E46" s="56" t="str" cm="1">
        <f t="array" ref="E46">IF($C46="","",INDEX('List of Test Cases'!B:B,MATCH(CONCATENATE($C46,$C$1),'List of Test Cases'!$Q:$Q,0),))</f>
        <v/>
      </c>
      <c r="F46" s="56" t="str" cm="1">
        <f t="array" ref="F46">IF($C46="","",INDEX('List of Test Cases'!C:C,MATCH(CONCATENATE($C46,$C$1),'List of Test Cases'!$Q:$Q,0),))</f>
        <v/>
      </c>
      <c r="G46" s="56" t="str" cm="1">
        <f t="array" ref="G46">IF($C46="","",INDEX('List of Test Cases'!G:G,MATCH(CONCATENATE($C46,$C$1),'List of Test Cases'!$Q:$Q,0),))</f>
        <v/>
      </c>
      <c r="H46" s="56" t="str" cm="1">
        <f t="array" ref="H46">IF($C46="","",INDEX('List of Test Cases'!A:A,MATCH(CONCATENATE($C46,$C$1),'List of Test Cases'!$Q:$Q,0),))</f>
        <v/>
      </c>
      <c r="I46" s="601"/>
      <c r="J46" s="601"/>
      <c r="K46" s="47"/>
      <c r="L46" s="47"/>
      <c r="M46" s="47"/>
      <c r="N46" s="47"/>
      <c r="O46" s="56"/>
      <c r="P46" s="56"/>
    </row>
    <row r="47" spans="2:16" s="24" customFormat="1" ht="12.1" x14ac:dyDescent="0.25">
      <c r="B47" s="603">
        <v>24</v>
      </c>
      <c r="C47" s="325" t="str" cm="1">
        <f t="array" ref="C47">IFERROR(INDEX('List of Test Cases'!C:C,SMALL(IF('List of Test Cases'!E:E=$C$1,ROW('List of Test Cases'!E:E) - ROW(INDEX('List of Test Cases'!E:E,1,1))+1),B47)),"")</f>
        <v/>
      </c>
      <c r="D47" s="600" t="str" cm="1">
        <f t="array" aca="1" ref="D47" ca="1">IF(C47="","",HYPERLINK("#"&amp;CELL("address",INDEX('List of Test Cases'!C:C,MATCH(CONCATENATE(C47,C$1),'List of Test Cases'!Q:Q,0))),"View Test Case"))</f>
        <v/>
      </c>
      <c r="E47" s="56" t="str" cm="1">
        <f t="array" ref="E47">IF($C47="","",INDEX('List of Test Cases'!B:B,MATCH(CONCATENATE($C47,$C$1),'List of Test Cases'!$Q:$Q,0),))</f>
        <v/>
      </c>
      <c r="F47" s="56" t="str" cm="1">
        <f t="array" ref="F47">IF($C47="","",INDEX('List of Test Cases'!C:C,MATCH(CONCATENATE($C47,$C$1),'List of Test Cases'!$Q:$Q,0),))</f>
        <v/>
      </c>
      <c r="G47" s="56" t="str" cm="1">
        <f t="array" ref="G47">IF($C47="","",INDEX('List of Test Cases'!G:G,MATCH(CONCATENATE($C47,$C$1),'List of Test Cases'!$Q:$Q,0),))</f>
        <v/>
      </c>
      <c r="H47" s="56" t="str" cm="1">
        <f t="array" ref="H47">IF($C47="","",INDEX('List of Test Cases'!A:A,MATCH(CONCATENATE($C47,$C$1),'List of Test Cases'!$Q:$Q,0),))</f>
        <v/>
      </c>
      <c r="I47" s="601"/>
      <c r="J47" s="601"/>
      <c r="K47" s="47"/>
      <c r="L47" s="47"/>
      <c r="M47" s="47"/>
      <c r="N47" s="47"/>
      <c r="O47" s="56"/>
      <c r="P47" s="56"/>
    </row>
    <row r="48" spans="2:16" s="24" customFormat="1" ht="12.1" x14ac:dyDescent="0.25">
      <c r="B48" s="603">
        <v>25</v>
      </c>
      <c r="C48" s="325" t="str" cm="1">
        <f t="array" ref="C48">IFERROR(INDEX('List of Test Cases'!C:C,SMALL(IF('List of Test Cases'!E:E=$C$1,ROW('List of Test Cases'!E:E) - ROW(INDEX('List of Test Cases'!E:E,1,1))+1),B48)),"")</f>
        <v/>
      </c>
      <c r="D48" s="600" t="str" cm="1">
        <f t="array" aca="1" ref="D48" ca="1">IF(C48="","",HYPERLINK("#"&amp;CELL("address",INDEX('List of Test Cases'!C:C,MATCH(CONCATENATE(C48,C$1),'List of Test Cases'!Q:Q,0))),"View Test Case"))</f>
        <v/>
      </c>
      <c r="E48" s="56" t="str" cm="1">
        <f t="array" ref="E48">IF($C48="","",INDEX('List of Test Cases'!B:B,MATCH(CONCATENATE($C48,$C$1),'List of Test Cases'!$Q:$Q,0),))</f>
        <v/>
      </c>
      <c r="F48" s="56" t="str" cm="1">
        <f t="array" ref="F48">IF($C48="","",INDEX('List of Test Cases'!C:C,MATCH(CONCATENATE($C48,$C$1),'List of Test Cases'!$Q:$Q,0),))</f>
        <v/>
      </c>
      <c r="G48" s="56" t="str" cm="1">
        <f t="array" ref="G48">IF($C48="","",INDEX('List of Test Cases'!G:G,MATCH(CONCATENATE($C48,$C$1),'List of Test Cases'!$Q:$Q,0),))</f>
        <v/>
      </c>
      <c r="H48" s="56" t="str" cm="1">
        <f t="array" ref="H48">IF($C48="","",INDEX('List of Test Cases'!A:A,MATCH(CONCATENATE($C48,$C$1),'List of Test Cases'!$Q:$Q,0),))</f>
        <v/>
      </c>
      <c r="I48" s="601"/>
      <c r="J48" s="601"/>
      <c r="K48" s="47"/>
      <c r="L48" s="47"/>
      <c r="M48" s="47"/>
      <c r="N48" s="47"/>
      <c r="O48" s="56"/>
      <c r="P48" s="56"/>
    </row>
    <row r="49" spans="2:16" s="24" customFormat="1" ht="12.1" x14ac:dyDescent="0.25">
      <c r="B49" s="603">
        <v>26</v>
      </c>
      <c r="C49" s="325" t="str" cm="1">
        <f t="array" ref="C49">IFERROR(INDEX('List of Test Cases'!C:C,SMALL(IF('List of Test Cases'!E:E=$C$1,ROW('List of Test Cases'!E:E) - ROW(INDEX('List of Test Cases'!E:E,1,1))+1),B49)),"")</f>
        <v/>
      </c>
      <c r="D49" s="600" t="str" cm="1">
        <f t="array" aca="1" ref="D49" ca="1">IF(C49="","",HYPERLINK("#"&amp;CELL("address",INDEX('List of Test Cases'!C:C,MATCH(CONCATENATE(C49,C$1),'List of Test Cases'!Q:Q,0))),"View Test Case"))</f>
        <v/>
      </c>
      <c r="E49" s="56" t="str" cm="1">
        <f t="array" ref="E49">IF($C49="","",INDEX('List of Test Cases'!B:B,MATCH(CONCATENATE($C49,$C$1),'List of Test Cases'!$Q:$Q,0),))</f>
        <v/>
      </c>
      <c r="F49" s="56" t="str" cm="1">
        <f t="array" ref="F49">IF($C49="","",INDEX('List of Test Cases'!C:C,MATCH(CONCATENATE($C49,$C$1),'List of Test Cases'!$Q:$Q,0),))</f>
        <v/>
      </c>
      <c r="G49" s="56" t="str" cm="1">
        <f t="array" ref="G49">IF($C49="","",INDEX('List of Test Cases'!G:G,MATCH(CONCATENATE($C49,$C$1),'List of Test Cases'!$Q:$Q,0),))</f>
        <v/>
      </c>
      <c r="H49" s="56" t="str" cm="1">
        <f t="array" ref="H49">IF($C49="","",INDEX('List of Test Cases'!A:A,MATCH(CONCATENATE($C49,$C$1),'List of Test Cases'!$Q:$Q,0),))</f>
        <v/>
      </c>
      <c r="I49" s="601"/>
      <c r="J49" s="601"/>
      <c r="K49" s="47"/>
      <c r="L49" s="47"/>
      <c r="M49" s="47"/>
      <c r="N49" s="47"/>
      <c r="O49" s="56"/>
      <c r="P49" s="56"/>
    </row>
    <row r="50" spans="2:16" s="24" customFormat="1" ht="12.1" x14ac:dyDescent="0.25">
      <c r="B50" s="603">
        <v>27</v>
      </c>
      <c r="C50" s="325" t="str" cm="1">
        <f t="array" ref="C50">IFERROR(INDEX('List of Test Cases'!C:C,SMALL(IF('List of Test Cases'!E:E=$C$1,ROW('List of Test Cases'!E:E) - ROW(INDEX('List of Test Cases'!E:E,1,1))+1),B50)),"")</f>
        <v/>
      </c>
      <c r="D50" s="600" t="str" cm="1">
        <f t="array" aca="1" ref="D50" ca="1">IF(C50="","",HYPERLINK("#"&amp;CELL("address",INDEX('List of Test Cases'!C:C,MATCH(CONCATENATE(C50,C$1),'List of Test Cases'!Q:Q,0))),"View Test Case"))</f>
        <v/>
      </c>
      <c r="E50" s="56" t="str" cm="1">
        <f t="array" ref="E50">IF($C50="","",INDEX('List of Test Cases'!B:B,MATCH(CONCATENATE($C50,$C$1),'List of Test Cases'!$Q:$Q,0),))</f>
        <v/>
      </c>
      <c r="F50" s="56" t="str" cm="1">
        <f t="array" ref="F50">IF($C50="","",INDEX('List of Test Cases'!C:C,MATCH(CONCATENATE($C50,$C$1),'List of Test Cases'!$Q:$Q,0),))</f>
        <v/>
      </c>
      <c r="G50" s="56" t="str" cm="1">
        <f t="array" ref="G50">IF($C50="","",INDEX('List of Test Cases'!G:G,MATCH(CONCATENATE($C50,$C$1),'List of Test Cases'!$Q:$Q,0),))</f>
        <v/>
      </c>
      <c r="H50" s="56" t="str" cm="1">
        <f t="array" ref="H50">IF($C50="","",INDEX('List of Test Cases'!A:A,MATCH(CONCATENATE($C50,$C$1),'List of Test Cases'!$Q:$Q,0),))</f>
        <v/>
      </c>
      <c r="I50" s="601"/>
      <c r="J50" s="601"/>
      <c r="K50" s="47"/>
      <c r="L50" s="47"/>
      <c r="M50" s="47"/>
      <c r="N50" s="47"/>
      <c r="O50" s="56"/>
      <c r="P50" s="56"/>
    </row>
    <row r="51" spans="2:16" s="24" customFormat="1" ht="12.1" x14ac:dyDescent="0.25">
      <c r="B51" s="603">
        <v>28</v>
      </c>
      <c r="C51" s="325" t="str" cm="1">
        <f t="array" ref="C51">IFERROR(INDEX('List of Test Cases'!C:C,SMALL(IF('List of Test Cases'!E:E=$C$1,ROW('List of Test Cases'!E:E) - ROW(INDEX('List of Test Cases'!E:E,1,1))+1),B51)),"")</f>
        <v/>
      </c>
      <c r="D51" s="600" t="str" cm="1">
        <f t="array" aca="1" ref="D51" ca="1">IF(C51="","",HYPERLINK("#"&amp;CELL("address",INDEX('List of Test Cases'!C:C,MATCH(CONCATENATE(C51,C$1),'List of Test Cases'!Q:Q,0))),"View Test Case"))</f>
        <v/>
      </c>
      <c r="E51" s="56" t="str" cm="1">
        <f t="array" ref="E51">IF($C51="","",INDEX('List of Test Cases'!B:B,MATCH(CONCATENATE($C51,$C$1),'List of Test Cases'!$Q:$Q,0),))</f>
        <v/>
      </c>
      <c r="F51" s="56" t="str" cm="1">
        <f t="array" ref="F51">IF($C51="","",INDEX('List of Test Cases'!C:C,MATCH(CONCATENATE($C51,$C$1),'List of Test Cases'!$Q:$Q,0),))</f>
        <v/>
      </c>
      <c r="G51" s="56" t="str" cm="1">
        <f t="array" ref="G51">IF($C51="","",INDEX('List of Test Cases'!G:G,MATCH(CONCATENATE($C51,$C$1),'List of Test Cases'!$Q:$Q,0),))</f>
        <v/>
      </c>
      <c r="H51" s="56" t="str" cm="1">
        <f t="array" ref="H51">IF($C51="","",INDEX('List of Test Cases'!A:A,MATCH(CONCATENATE($C51,$C$1),'List of Test Cases'!$Q:$Q,0),))</f>
        <v/>
      </c>
      <c r="I51" s="601"/>
      <c r="J51" s="601"/>
      <c r="K51" s="47"/>
      <c r="L51" s="47"/>
      <c r="M51" s="47"/>
      <c r="N51" s="47"/>
      <c r="O51" s="56"/>
      <c r="P51" s="56"/>
    </row>
    <row r="52" spans="2:16" s="24" customFormat="1" ht="12.1" x14ac:dyDescent="0.25">
      <c r="B52" s="603">
        <v>29</v>
      </c>
      <c r="C52" s="325" t="str" cm="1">
        <f t="array" ref="C52">IFERROR(INDEX('List of Test Cases'!C:C,SMALL(IF('List of Test Cases'!E:E=$C$1,ROW('List of Test Cases'!E:E) - ROW(INDEX('List of Test Cases'!E:E,1,1))+1),B52)),"")</f>
        <v/>
      </c>
      <c r="D52" s="600" t="str" cm="1">
        <f t="array" aca="1" ref="D52" ca="1">IF(C52="","",HYPERLINK("#"&amp;CELL("address",INDEX('List of Test Cases'!C:C,MATCH(CONCATENATE(C52,C$1),'List of Test Cases'!Q:Q,0))),"View Test Case"))</f>
        <v/>
      </c>
      <c r="E52" s="56" t="str" cm="1">
        <f t="array" ref="E52">IF($C52="","",INDEX('List of Test Cases'!B:B,MATCH(CONCATENATE($C52,$C$1),'List of Test Cases'!$Q:$Q,0),))</f>
        <v/>
      </c>
      <c r="F52" s="56" t="str" cm="1">
        <f t="array" ref="F52">IF($C52="","",INDEX('List of Test Cases'!C:C,MATCH(CONCATENATE($C52,$C$1),'List of Test Cases'!$Q:$Q,0),))</f>
        <v/>
      </c>
      <c r="G52" s="56" t="str" cm="1">
        <f t="array" ref="G52">IF($C52="","",INDEX('List of Test Cases'!G:G,MATCH(CONCATENATE($C52,$C$1),'List of Test Cases'!$Q:$Q,0),))</f>
        <v/>
      </c>
      <c r="H52" s="56" t="str" cm="1">
        <f t="array" ref="H52">IF($C52="","",INDEX('List of Test Cases'!A:A,MATCH(CONCATENATE($C52,$C$1),'List of Test Cases'!$Q:$Q,0),))</f>
        <v/>
      </c>
      <c r="I52" s="601"/>
      <c r="J52" s="601"/>
      <c r="K52" s="47"/>
      <c r="L52" s="47"/>
      <c r="M52" s="47"/>
      <c r="N52" s="47"/>
      <c r="O52" s="56"/>
      <c r="P52" s="56"/>
    </row>
    <row r="53" spans="2:16" s="24" customFormat="1" ht="12.1" x14ac:dyDescent="0.25">
      <c r="B53" s="603">
        <v>30</v>
      </c>
      <c r="C53" s="325" t="str" cm="1">
        <f t="array" ref="C53">IFERROR(INDEX('List of Test Cases'!C:C,SMALL(IF('List of Test Cases'!E:E=$C$1,ROW('List of Test Cases'!E:E) - ROW(INDEX('List of Test Cases'!E:E,1,1))+1),B53)),"")</f>
        <v/>
      </c>
      <c r="D53" s="600" t="str" cm="1">
        <f t="array" aca="1" ref="D53" ca="1">IF(C53="","",HYPERLINK("#"&amp;CELL("address",INDEX('List of Test Cases'!C:C,MATCH(CONCATENATE(C53,C$1),'List of Test Cases'!Q:Q,0))),"View Test Case"))</f>
        <v/>
      </c>
      <c r="E53" s="56" t="str" cm="1">
        <f t="array" ref="E53">IF($C53="","",INDEX('List of Test Cases'!B:B,MATCH(CONCATENATE($C53,$C$1),'List of Test Cases'!$Q:$Q,0),))</f>
        <v/>
      </c>
      <c r="F53" s="56" t="str" cm="1">
        <f t="array" ref="F53">IF($C53="","",INDEX('List of Test Cases'!C:C,MATCH(CONCATENATE($C53,$C$1),'List of Test Cases'!$Q:$Q,0),))</f>
        <v/>
      </c>
      <c r="G53" s="56" t="str" cm="1">
        <f t="array" ref="G53">IF($C53="","",INDEX('List of Test Cases'!G:G,MATCH(CONCATENATE($C53,$C$1),'List of Test Cases'!$Q:$Q,0),))</f>
        <v/>
      </c>
      <c r="H53" s="56" t="str" cm="1">
        <f t="array" ref="H53">IF($C53="","",INDEX('List of Test Cases'!A:A,MATCH(CONCATENATE($C53,$C$1),'List of Test Cases'!$Q:$Q,0),))</f>
        <v/>
      </c>
      <c r="I53" s="601"/>
      <c r="J53" s="601"/>
      <c r="K53" s="47"/>
      <c r="L53" s="47"/>
      <c r="M53" s="47"/>
      <c r="N53" s="47"/>
      <c r="O53" s="56"/>
      <c r="P53" s="56"/>
    </row>
    <row r="54" spans="2:16" s="71" customFormat="1" ht="12.1" x14ac:dyDescent="0.25">
      <c r="B54" s="603">
        <v>31</v>
      </c>
      <c r="C54" s="325" t="str" cm="1">
        <f t="array" ref="C54">IFERROR(INDEX('List of Test Cases'!C:C,SMALL(IF('List of Test Cases'!E:E=$C$1,ROW('List of Test Cases'!E:E) - ROW(INDEX('List of Test Cases'!E:E,1,1))+1),B54)),"")</f>
        <v/>
      </c>
      <c r="D54" s="600" t="str" cm="1">
        <f t="array" aca="1" ref="D54" ca="1">IF(C54="","",HYPERLINK("#"&amp;CELL("address",INDEX('List of Test Cases'!C:C,MATCH(CONCATENATE(C54,C$1),'List of Test Cases'!Q:Q,0))),"View Test Case"))</f>
        <v/>
      </c>
      <c r="E54" s="56" t="str" cm="1">
        <f t="array" ref="E54">IF($C54="","",INDEX('List of Test Cases'!B:B,MATCH(CONCATENATE($C54,$C$1),'List of Test Cases'!$Q:$Q,0),))</f>
        <v/>
      </c>
      <c r="F54" s="56" t="str" cm="1">
        <f t="array" ref="F54">IF($C54="","",INDEX('List of Test Cases'!C:C,MATCH(CONCATENATE($C54,$C$1),'List of Test Cases'!$Q:$Q,0),))</f>
        <v/>
      </c>
      <c r="G54" s="56" t="str" cm="1">
        <f t="array" ref="G54">IF($C54="","",INDEX('List of Test Cases'!G:G,MATCH(CONCATENATE($C54,$C$1),'List of Test Cases'!$Q:$Q,0),))</f>
        <v/>
      </c>
      <c r="H54" s="56" t="str" cm="1">
        <f t="array" ref="H54">IF($C54="","",INDEX('List of Test Cases'!A:A,MATCH(CONCATENATE($C54,$C$1),'List of Test Cases'!$Q:$Q,0),))</f>
        <v/>
      </c>
      <c r="I54" s="601"/>
      <c r="J54" s="601"/>
      <c r="K54" s="47"/>
      <c r="L54" s="47"/>
      <c r="M54" s="47"/>
      <c r="N54" s="47"/>
      <c r="O54" s="56"/>
      <c r="P54" s="56"/>
    </row>
    <row r="55" spans="2:16" s="71" customFormat="1" ht="12.1" x14ac:dyDescent="0.25">
      <c r="B55" s="603">
        <v>32</v>
      </c>
      <c r="C55" s="325" t="str" cm="1">
        <f t="array" ref="C55">IFERROR(INDEX('List of Test Cases'!C:C,SMALL(IF('List of Test Cases'!E:E=$C$1,ROW('List of Test Cases'!E:E) - ROW(INDEX('List of Test Cases'!E:E,1,1))+1),B55)),"")</f>
        <v/>
      </c>
      <c r="D55" s="600" t="str" cm="1">
        <f t="array" aca="1" ref="D55" ca="1">IF(C55="","",HYPERLINK("#"&amp;CELL("address",INDEX('List of Test Cases'!C:C,MATCH(CONCATENATE(C55,C$1),'List of Test Cases'!Q:Q,0))),"View Test Case"))</f>
        <v/>
      </c>
      <c r="E55" s="56" t="str" cm="1">
        <f t="array" ref="E55">IF($C55="","",INDEX('List of Test Cases'!B:B,MATCH(CONCATENATE($C55,$C$1),'List of Test Cases'!$Q:$Q,0),))</f>
        <v/>
      </c>
      <c r="F55" s="56" t="str" cm="1">
        <f t="array" ref="F55">IF($C55="","",INDEX('List of Test Cases'!C:C,MATCH(CONCATENATE($C55,$C$1),'List of Test Cases'!$Q:$Q,0),))</f>
        <v/>
      </c>
      <c r="G55" s="56" t="str" cm="1">
        <f t="array" ref="G55">IF($C55="","",INDEX('List of Test Cases'!G:G,MATCH(CONCATENATE($C55,$C$1),'List of Test Cases'!$Q:$Q,0),))</f>
        <v/>
      </c>
      <c r="H55" s="56" t="str" cm="1">
        <f t="array" ref="H55">IF($C55="","",INDEX('List of Test Cases'!A:A,MATCH(CONCATENATE($C55,$C$1),'List of Test Cases'!$Q:$Q,0),))</f>
        <v/>
      </c>
      <c r="I55" s="601"/>
      <c r="J55" s="601"/>
      <c r="K55" s="47"/>
      <c r="L55" s="47"/>
      <c r="M55" s="47"/>
      <c r="N55" s="47"/>
      <c r="O55" s="56"/>
      <c r="P55" s="56"/>
    </row>
    <row r="56" spans="2:16" s="71" customFormat="1" ht="12.1" x14ac:dyDescent="0.25">
      <c r="B56" s="603">
        <v>33</v>
      </c>
      <c r="C56" s="325" t="str" cm="1">
        <f t="array" ref="C56">IFERROR(INDEX('List of Test Cases'!C:C,SMALL(IF('List of Test Cases'!E:E=$C$1,ROW('List of Test Cases'!E:E) - ROW(INDEX('List of Test Cases'!E:E,1,1))+1),B56)),"")</f>
        <v/>
      </c>
      <c r="D56" s="600" t="str" cm="1">
        <f t="array" aca="1" ref="D56" ca="1">IF(C56="","",HYPERLINK("#"&amp;CELL("address",INDEX('List of Test Cases'!C:C,MATCH(CONCATENATE(C56,C$1),'List of Test Cases'!Q:Q,0))),"View Test Case"))</f>
        <v/>
      </c>
      <c r="E56" s="56" t="str" cm="1">
        <f t="array" ref="E56">IF($C56="","",INDEX('List of Test Cases'!B:B,MATCH(CONCATENATE($C56,$C$1),'List of Test Cases'!$Q:$Q,0),))</f>
        <v/>
      </c>
      <c r="F56" s="56" t="str" cm="1">
        <f t="array" ref="F56">IF($C56="","",INDEX('List of Test Cases'!C:C,MATCH(CONCATENATE($C56,$C$1),'List of Test Cases'!$Q:$Q,0),))</f>
        <v/>
      </c>
      <c r="G56" s="56" t="str" cm="1">
        <f t="array" ref="G56">IF($C56="","",INDEX('List of Test Cases'!G:G,MATCH(CONCATENATE($C56,$C$1),'List of Test Cases'!$Q:$Q,0),))</f>
        <v/>
      </c>
      <c r="H56" s="56" t="str" cm="1">
        <f t="array" ref="H56">IF($C56="","",INDEX('List of Test Cases'!A:A,MATCH(CONCATENATE($C56,$C$1),'List of Test Cases'!$Q:$Q,0),))</f>
        <v/>
      </c>
      <c r="I56" s="601"/>
      <c r="J56" s="601"/>
      <c r="K56" s="47"/>
      <c r="L56" s="47"/>
      <c r="M56" s="47"/>
      <c r="N56" s="47"/>
      <c r="O56" s="56"/>
      <c r="P56" s="56"/>
    </row>
    <row r="57" spans="2:16" s="71" customFormat="1" ht="12.1" x14ac:dyDescent="0.25">
      <c r="B57" s="603">
        <v>34</v>
      </c>
      <c r="C57" s="325" t="str" cm="1">
        <f t="array" ref="C57">IFERROR(INDEX('List of Test Cases'!C:C,SMALL(IF('List of Test Cases'!E:E=$C$1,ROW('List of Test Cases'!E:E) - ROW(INDEX('List of Test Cases'!E:E,1,1))+1),B57)),"")</f>
        <v/>
      </c>
      <c r="D57" s="600" t="str" cm="1">
        <f t="array" aca="1" ref="D57" ca="1">IF(C57="","",HYPERLINK("#"&amp;CELL("address",INDEX('List of Test Cases'!C:C,MATCH(CONCATENATE(C57,C$1),'List of Test Cases'!Q:Q,0))),"View Test Case"))</f>
        <v/>
      </c>
      <c r="E57" s="56" t="str" cm="1">
        <f t="array" ref="E57">IF($C57="","",INDEX('List of Test Cases'!B:B,MATCH(CONCATENATE($C57,$C$1),'List of Test Cases'!$Q:$Q,0),))</f>
        <v/>
      </c>
      <c r="F57" s="56" t="str" cm="1">
        <f t="array" ref="F57">IF($C57="","",INDEX('List of Test Cases'!C:C,MATCH(CONCATENATE($C57,$C$1),'List of Test Cases'!$Q:$Q,0),))</f>
        <v/>
      </c>
      <c r="G57" s="56" t="str" cm="1">
        <f t="array" ref="G57">IF($C57="","",INDEX('List of Test Cases'!G:G,MATCH(CONCATENATE($C57,$C$1),'List of Test Cases'!$Q:$Q,0),))</f>
        <v/>
      </c>
      <c r="H57" s="56" t="str" cm="1">
        <f t="array" ref="H57">IF($C57="","",INDEX('List of Test Cases'!A:A,MATCH(CONCATENATE($C57,$C$1),'List of Test Cases'!$Q:$Q,0),))</f>
        <v/>
      </c>
      <c r="I57" s="601"/>
      <c r="J57" s="601"/>
      <c r="K57" s="47"/>
      <c r="L57" s="47"/>
      <c r="M57" s="47"/>
      <c r="N57" s="47"/>
      <c r="O57" s="56"/>
      <c r="P57" s="56"/>
    </row>
    <row r="58" spans="2:16" s="71" customFormat="1" ht="12.1" x14ac:dyDescent="0.25">
      <c r="B58" s="603">
        <v>35</v>
      </c>
      <c r="C58" s="325" t="str" cm="1">
        <f t="array" ref="C58">IFERROR(INDEX('List of Test Cases'!C:C,SMALL(IF('List of Test Cases'!E:E=$C$1,ROW('List of Test Cases'!E:E) - ROW(INDEX('List of Test Cases'!E:E,1,1))+1),B58)),"")</f>
        <v/>
      </c>
      <c r="D58" s="600" t="str" cm="1">
        <f t="array" aca="1" ref="D58" ca="1">IF(C58="","",HYPERLINK("#"&amp;CELL("address",INDEX('List of Test Cases'!C:C,MATCH(CONCATENATE(C58,C$1),'List of Test Cases'!Q:Q,0))),"View Test Case"))</f>
        <v/>
      </c>
      <c r="E58" s="56" t="str" cm="1">
        <f t="array" ref="E58">IF($C58="","",INDEX('List of Test Cases'!B:B,MATCH(CONCATENATE($C58,$C$1),'List of Test Cases'!$Q:$Q,0),))</f>
        <v/>
      </c>
      <c r="F58" s="56" t="str" cm="1">
        <f t="array" ref="F58">IF($C58="","",INDEX('List of Test Cases'!C:C,MATCH(CONCATENATE($C58,$C$1),'List of Test Cases'!$Q:$Q,0),))</f>
        <v/>
      </c>
      <c r="G58" s="56" t="str" cm="1">
        <f t="array" ref="G58">IF($C58="","",INDEX('List of Test Cases'!G:G,MATCH(CONCATENATE($C58,$C$1),'List of Test Cases'!$Q:$Q,0),))</f>
        <v/>
      </c>
      <c r="H58" s="56" t="str" cm="1">
        <f t="array" ref="H58">IF($C58="","",INDEX('List of Test Cases'!A:A,MATCH(CONCATENATE($C58,$C$1),'List of Test Cases'!$Q:$Q,0),))</f>
        <v/>
      </c>
      <c r="I58" s="601"/>
      <c r="J58" s="601"/>
      <c r="K58" s="47"/>
      <c r="L58" s="47"/>
      <c r="M58" s="47"/>
      <c r="N58" s="47"/>
      <c r="O58" s="56"/>
      <c r="P58" s="56"/>
    </row>
    <row r="59" spans="2:16" s="71" customFormat="1" ht="12.1" x14ac:dyDescent="0.25">
      <c r="B59" s="603">
        <v>36</v>
      </c>
      <c r="C59" s="325" t="str" cm="1">
        <f t="array" ref="C59">IFERROR(INDEX('List of Test Cases'!C:C,SMALL(IF('List of Test Cases'!E:E=$C$1,ROW('List of Test Cases'!E:E) - ROW(INDEX('List of Test Cases'!E:E,1,1))+1),B59)),"")</f>
        <v/>
      </c>
      <c r="D59" s="600" t="str" cm="1">
        <f t="array" aca="1" ref="D59" ca="1">IF(C59="","",HYPERLINK("#"&amp;CELL("address",INDEX('List of Test Cases'!C:C,MATCH(CONCATENATE(C59,C$1),'List of Test Cases'!Q:Q,0))),"View Test Case"))</f>
        <v/>
      </c>
      <c r="E59" s="56" t="str" cm="1">
        <f t="array" ref="E59">IF($C59="","",INDEX('List of Test Cases'!B:B,MATCH(CONCATENATE($C59,$C$1),'List of Test Cases'!$Q:$Q,0),))</f>
        <v/>
      </c>
      <c r="F59" s="56" t="str" cm="1">
        <f t="array" ref="F59">IF($C59="","",INDEX('List of Test Cases'!C:C,MATCH(CONCATENATE($C59,$C$1),'List of Test Cases'!$Q:$Q,0),))</f>
        <v/>
      </c>
      <c r="G59" s="56" t="str" cm="1">
        <f t="array" ref="G59">IF($C59="","",INDEX('List of Test Cases'!G:G,MATCH(CONCATENATE($C59,$C$1),'List of Test Cases'!$Q:$Q,0),))</f>
        <v/>
      </c>
      <c r="H59" s="56" t="str" cm="1">
        <f t="array" ref="H59">IF($C59="","",INDEX('List of Test Cases'!A:A,MATCH(CONCATENATE($C59,$C$1),'List of Test Cases'!$Q:$Q,0),))</f>
        <v/>
      </c>
      <c r="I59" s="601"/>
      <c r="J59" s="601"/>
      <c r="K59" s="47"/>
      <c r="L59" s="47"/>
      <c r="M59" s="47"/>
      <c r="N59" s="47"/>
      <c r="O59" s="56"/>
      <c r="P59" s="56"/>
    </row>
    <row r="60" spans="2:16" s="71" customFormat="1" ht="12.1" x14ac:dyDescent="0.25">
      <c r="B60" s="603">
        <v>37</v>
      </c>
      <c r="C60" s="325" t="str" cm="1">
        <f t="array" ref="C60">IFERROR(INDEX('List of Test Cases'!C:C,SMALL(IF('List of Test Cases'!E:E=$C$1,ROW('List of Test Cases'!E:E) - ROW(INDEX('List of Test Cases'!E:E,1,1))+1),B60)),"")</f>
        <v/>
      </c>
      <c r="D60" s="600" t="str" cm="1">
        <f t="array" aca="1" ref="D60" ca="1">IF(C60="","",HYPERLINK("#"&amp;CELL("address",INDEX('List of Test Cases'!C:C,MATCH(CONCATENATE(C60,C$1),'List of Test Cases'!Q:Q,0))),"View Test Case"))</f>
        <v/>
      </c>
      <c r="E60" s="56" t="str" cm="1">
        <f t="array" ref="E60">IF($C60="","",INDEX('List of Test Cases'!B:B,MATCH(CONCATENATE($C60,$C$1),'List of Test Cases'!$Q:$Q,0),))</f>
        <v/>
      </c>
      <c r="F60" s="56" t="str" cm="1">
        <f t="array" ref="F60">IF($C60="","",INDEX('List of Test Cases'!C:C,MATCH(CONCATENATE($C60,$C$1),'List of Test Cases'!$Q:$Q,0),))</f>
        <v/>
      </c>
      <c r="G60" s="56" t="str" cm="1">
        <f t="array" ref="G60">IF($C60="","",INDEX('List of Test Cases'!G:G,MATCH(CONCATENATE($C60,$C$1),'List of Test Cases'!$Q:$Q,0),))</f>
        <v/>
      </c>
      <c r="H60" s="56" t="str" cm="1">
        <f t="array" ref="H60">IF($C60="","",INDEX('List of Test Cases'!A:A,MATCH(CONCATENATE($C60,$C$1),'List of Test Cases'!$Q:$Q,0),))</f>
        <v/>
      </c>
      <c r="I60" s="601"/>
      <c r="J60" s="601"/>
      <c r="K60" s="47"/>
      <c r="L60" s="47"/>
      <c r="M60" s="47"/>
      <c r="N60" s="47"/>
      <c r="O60" s="56"/>
      <c r="P60" s="56"/>
    </row>
    <row r="61" spans="2:16" s="71" customFormat="1" ht="12.1" x14ac:dyDescent="0.25">
      <c r="B61" s="603">
        <v>38</v>
      </c>
      <c r="C61" s="325" t="str" cm="1">
        <f t="array" ref="C61">IFERROR(INDEX('List of Test Cases'!C:C,SMALL(IF('List of Test Cases'!E:E=$C$1,ROW('List of Test Cases'!E:E) - ROW(INDEX('List of Test Cases'!E:E,1,1))+1),B61)),"")</f>
        <v/>
      </c>
      <c r="D61" s="600" t="str" cm="1">
        <f t="array" aca="1" ref="D61" ca="1">IF(C61="","",HYPERLINK("#"&amp;CELL("address",INDEX('List of Test Cases'!C:C,MATCH(CONCATENATE(C61,C$1),'List of Test Cases'!Q:Q,0))),"View Test Case"))</f>
        <v/>
      </c>
      <c r="E61" s="56" t="str" cm="1">
        <f t="array" ref="E61">IF($C61="","",INDEX('List of Test Cases'!B:B,MATCH(CONCATENATE($C61,$C$1),'List of Test Cases'!$Q:$Q,0),))</f>
        <v/>
      </c>
      <c r="F61" s="56" t="str" cm="1">
        <f t="array" ref="F61">IF($C61="","",INDEX('List of Test Cases'!C:C,MATCH(CONCATENATE($C61,$C$1),'List of Test Cases'!$Q:$Q,0),))</f>
        <v/>
      </c>
      <c r="G61" s="56" t="str" cm="1">
        <f t="array" ref="G61">IF($C61="","",INDEX('List of Test Cases'!G:G,MATCH(CONCATENATE($C61,$C$1),'List of Test Cases'!$Q:$Q,0),))</f>
        <v/>
      </c>
      <c r="H61" s="56" t="str" cm="1">
        <f t="array" ref="H61">IF($C61="","",INDEX('List of Test Cases'!A:A,MATCH(CONCATENATE($C61,$C$1),'List of Test Cases'!$Q:$Q,0),))</f>
        <v/>
      </c>
      <c r="I61" s="601"/>
      <c r="J61" s="601"/>
      <c r="K61" s="47"/>
      <c r="L61" s="47"/>
      <c r="M61" s="47"/>
      <c r="N61" s="47"/>
      <c r="O61" s="56"/>
      <c r="P61" s="56"/>
    </row>
    <row r="62" spans="2:16" s="71" customFormat="1" ht="12.1" x14ac:dyDescent="0.25">
      <c r="B62" s="603">
        <v>39</v>
      </c>
      <c r="C62" s="325" t="str" cm="1">
        <f t="array" ref="C62">IFERROR(INDEX('List of Test Cases'!C:C,SMALL(IF('List of Test Cases'!E:E=$C$1,ROW('List of Test Cases'!E:E) - ROW(INDEX('List of Test Cases'!E:E,1,1))+1),B62)),"")</f>
        <v/>
      </c>
      <c r="D62" s="600" t="str" cm="1">
        <f t="array" aca="1" ref="D62" ca="1">IF(C62="","",HYPERLINK("#"&amp;CELL("address",INDEX('List of Test Cases'!C:C,MATCH(CONCATENATE(C62,C$1),'List of Test Cases'!Q:Q,0))),"View Test Case"))</f>
        <v/>
      </c>
      <c r="E62" s="56" t="str" cm="1">
        <f t="array" ref="E62">IF($C62="","",INDEX('List of Test Cases'!B:B,MATCH(CONCATENATE($C62,$C$1),'List of Test Cases'!$Q:$Q,0),))</f>
        <v/>
      </c>
      <c r="F62" s="56" t="str" cm="1">
        <f t="array" ref="F62">IF($C62="","",INDEX('List of Test Cases'!C:C,MATCH(CONCATENATE($C62,$C$1),'List of Test Cases'!$Q:$Q,0),))</f>
        <v/>
      </c>
      <c r="G62" s="56" t="str" cm="1">
        <f t="array" ref="G62">IF($C62="","",INDEX('List of Test Cases'!G:G,MATCH(CONCATENATE($C62,$C$1),'List of Test Cases'!$Q:$Q,0),))</f>
        <v/>
      </c>
      <c r="H62" s="56" t="str" cm="1">
        <f t="array" ref="H62">IF($C62="","",INDEX('List of Test Cases'!A:A,MATCH(CONCATENATE($C62,$C$1),'List of Test Cases'!$Q:$Q,0),))</f>
        <v/>
      </c>
      <c r="I62" s="601"/>
      <c r="J62" s="601"/>
      <c r="K62" s="47"/>
      <c r="L62" s="47"/>
      <c r="M62" s="47"/>
      <c r="N62" s="47"/>
      <c r="O62" s="56"/>
      <c r="P62" s="56"/>
    </row>
    <row r="63" spans="2:16" s="71" customFormat="1" ht="12.1" x14ac:dyDescent="0.25">
      <c r="B63" s="603">
        <v>40</v>
      </c>
      <c r="C63" s="325" t="str" cm="1">
        <f t="array" ref="C63">IFERROR(INDEX('List of Test Cases'!C:C,SMALL(IF('List of Test Cases'!E:E=$C$1,ROW('List of Test Cases'!E:E) - ROW(INDEX('List of Test Cases'!E:E,1,1))+1),B63)),"")</f>
        <v/>
      </c>
      <c r="D63" s="600" t="str" cm="1">
        <f t="array" aca="1" ref="D63" ca="1">IF(C63="","",HYPERLINK("#"&amp;CELL("address",INDEX('List of Test Cases'!C:C,MATCH(CONCATENATE(C63,C$1),'List of Test Cases'!Q:Q,0))),"View Test Case"))</f>
        <v/>
      </c>
      <c r="E63" s="56" t="str" cm="1">
        <f t="array" ref="E63">IF($C63="","",INDEX('List of Test Cases'!B:B,MATCH(CONCATENATE($C63,$C$1),'List of Test Cases'!$Q:$Q,0),))</f>
        <v/>
      </c>
      <c r="F63" s="56" t="str" cm="1">
        <f t="array" ref="F63">IF($C63="","",INDEX('List of Test Cases'!C:C,MATCH(CONCATENATE($C63,$C$1),'List of Test Cases'!$Q:$Q,0),))</f>
        <v/>
      </c>
      <c r="G63" s="56" t="str" cm="1">
        <f t="array" ref="G63">IF($C63="","",INDEX('List of Test Cases'!G:G,MATCH(CONCATENATE($C63,$C$1),'List of Test Cases'!$Q:$Q,0),))</f>
        <v/>
      </c>
      <c r="H63" s="56" t="str" cm="1">
        <f t="array" ref="H63">IF($C63="","",INDEX('List of Test Cases'!A:A,MATCH(CONCATENATE($C63,$C$1),'List of Test Cases'!$Q:$Q,0),))</f>
        <v/>
      </c>
      <c r="I63" s="601"/>
      <c r="J63" s="601"/>
      <c r="K63" s="47"/>
      <c r="L63" s="47"/>
      <c r="M63" s="47"/>
      <c r="N63" s="47"/>
      <c r="O63" s="56"/>
      <c r="P63" s="56"/>
    </row>
    <row r="64" spans="2:16" s="71" customFormat="1" ht="12.1" x14ac:dyDescent="0.25">
      <c r="B64" s="603">
        <v>41</v>
      </c>
      <c r="C64" s="325" t="str" cm="1">
        <f t="array" ref="C64">IFERROR(INDEX('List of Test Cases'!C:C,SMALL(IF('List of Test Cases'!E:E=$C$1,ROW('List of Test Cases'!E:E) - ROW(INDEX('List of Test Cases'!E:E,1,1))+1),B64)),"")</f>
        <v/>
      </c>
      <c r="D64" s="600" t="str" cm="1">
        <f t="array" aca="1" ref="D64" ca="1">IF(C64="","",HYPERLINK("#"&amp;CELL("address",INDEX('List of Test Cases'!C:C,MATCH(CONCATENATE(C64,C$1),'List of Test Cases'!Q:Q,0))),"View Test Case"))</f>
        <v/>
      </c>
      <c r="E64" s="56" t="str" cm="1">
        <f t="array" ref="E64">IF($C64="","",INDEX('List of Test Cases'!B:B,MATCH(CONCATENATE($C64,$C$1),'List of Test Cases'!$Q:$Q,0),))</f>
        <v/>
      </c>
      <c r="F64" s="56" t="str" cm="1">
        <f t="array" ref="F64">IF($C64="","",INDEX('List of Test Cases'!C:C,MATCH(CONCATENATE($C64,$C$1),'List of Test Cases'!$Q:$Q,0),))</f>
        <v/>
      </c>
      <c r="G64" s="56" t="str" cm="1">
        <f t="array" ref="G64">IF($C64="","",INDEX('List of Test Cases'!G:G,MATCH(CONCATENATE($C64,$C$1),'List of Test Cases'!$Q:$Q,0),))</f>
        <v/>
      </c>
      <c r="H64" s="56" t="str" cm="1">
        <f t="array" ref="H64">IF($C64="","",INDEX('List of Test Cases'!A:A,MATCH(CONCATENATE($C64,$C$1),'List of Test Cases'!$Q:$Q,0),))</f>
        <v/>
      </c>
      <c r="I64" s="601"/>
      <c r="J64" s="601"/>
      <c r="K64" s="47"/>
      <c r="L64" s="47"/>
      <c r="M64" s="47"/>
      <c r="N64" s="47"/>
      <c r="O64" s="56"/>
      <c r="P64" s="56"/>
    </row>
    <row r="65" spans="2:16" s="71" customFormat="1" ht="12.1" x14ac:dyDescent="0.25">
      <c r="B65" s="603">
        <v>42</v>
      </c>
      <c r="C65" s="325" t="str" cm="1">
        <f t="array" ref="C65">IFERROR(INDEX('List of Test Cases'!C:C,SMALL(IF('List of Test Cases'!E:E=$C$1,ROW('List of Test Cases'!E:E) - ROW(INDEX('List of Test Cases'!E:E,1,1))+1),B65)),"")</f>
        <v/>
      </c>
      <c r="D65" s="600" t="str" cm="1">
        <f t="array" aca="1" ref="D65" ca="1">IF(C65="","",HYPERLINK("#"&amp;CELL("address",INDEX('List of Test Cases'!C:C,MATCH(CONCATENATE(C65,C$1),'List of Test Cases'!Q:Q,0))),"View Test Case"))</f>
        <v/>
      </c>
      <c r="E65" s="56" t="str" cm="1">
        <f t="array" ref="E65">IF($C65="","",INDEX('List of Test Cases'!B:B,MATCH(CONCATENATE($C65,$C$1),'List of Test Cases'!$Q:$Q,0),))</f>
        <v/>
      </c>
      <c r="F65" s="56" t="str" cm="1">
        <f t="array" ref="F65">IF($C65="","",INDEX('List of Test Cases'!C:C,MATCH(CONCATENATE($C65,$C$1),'List of Test Cases'!$Q:$Q,0),))</f>
        <v/>
      </c>
      <c r="G65" s="56" t="str" cm="1">
        <f t="array" ref="G65">IF($C65="","",INDEX('List of Test Cases'!G:G,MATCH(CONCATENATE($C65,$C$1),'List of Test Cases'!$Q:$Q,0),))</f>
        <v/>
      </c>
      <c r="H65" s="56" t="str" cm="1">
        <f t="array" ref="H65">IF($C65="","",INDEX('List of Test Cases'!A:A,MATCH(CONCATENATE($C65,$C$1),'List of Test Cases'!$Q:$Q,0),))</f>
        <v/>
      </c>
      <c r="I65" s="601"/>
      <c r="J65" s="601"/>
      <c r="K65" s="47"/>
      <c r="L65" s="47"/>
      <c r="M65" s="47"/>
      <c r="N65" s="47"/>
      <c r="O65" s="56"/>
      <c r="P65" s="56"/>
    </row>
    <row r="66" spans="2:16" s="71" customFormat="1" ht="12.1" x14ac:dyDescent="0.25">
      <c r="B66" s="603">
        <v>43</v>
      </c>
      <c r="C66" s="325" t="str" cm="1">
        <f t="array" ref="C66">IFERROR(INDEX('List of Test Cases'!C:C,SMALL(IF('List of Test Cases'!E:E=$C$1,ROW('List of Test Cases'!E:E) - ROW(INDEX('List of Test Cases'!E:E,1,1))+1),B66)),"")</f>
        <v/>
      </c>
      <c r="D66" s="600" t="str" cm="1">
        <f t="array" aca="1" ref="D66" ca="1">IF(C66="","",HYPERLINK("#"&amp;CELL("address",INDEX('List of Test Cases'!C:C,MATCH(CONCATENATE(C66,C$1),'List of Test Cases'!Q:Q,0))),"View Test Case"))</f>
        <v/>
      </c>
      <c r="E66" s="56" t="str" cm="1">
        <f t="array" ref="E66">IF($C66="","",INDEX('List of Test Cases'!B:B,MATCH(CONCATENATE($C66,$C$1),'List of Test Cases'!$Q:$Q,0),))</f>
        <v/>
      </c>
      <c r="F66" s="56" t="str" cm="1">
        <f t="array" ref="F66">IF($C66="","",INDEX('List of Test Cases'!C:C,MATCH(CONCATENATE($C66,$C$1),'List of Test Cases'!$Q:$Q,0),))</f>
        <v/>
      </c>
      <c r="G66" s="56" t="str" cm="1">
        <f t="array" ref="G66">IF($C66="","",INDEX('List of Test Cases'!G:G,MATCH(CONCATENATE($C66,$C$1),'List of Test Cases'!$Q:$Q,0),))</f>
        <v/>
      </c>
      <c r="H66" s="56" t="str" cm="1">
        <f t="array" ref="H66">IF($C66="","",INDEX('List of Test Cases'!A:A,MATCH(CONCATENATE($C66,$C$1),'List of Test Cases'!$Q:$Q,0),))</f>
        <v/>
      </c>
      <c r="I66" s="601"/>
      <c r="J66" s="601"/>
      <c r="K66" s="47"/>
      <c r="L66" s="47"/>
      <c r="M66" s="47"/>
      <c r="N66" s="47"/>
      <c r="O66" s="56"/>
      <c r="P66" s="56"/>
    </row>
    <row r="67" spans="2:16" s="71" customFormat="1" ht="12.1" x14ac:dyDescent="0.25">
      <c r="B67" s="603">
        <v>44</v>
      </c>
      <c r="C67" s="325" t="str" cm="1">
        <f t="array" ref="C67">IFERROR(INDEX('List of Test Cases'!C:C,SMALL(IF('List of Test Cases'!E:E=$C$1,ROW('List of Test Cases'!E:E) - ROW(INDEX('List of Test Cases'!E:E,1,1))+1),B67)),"")</f>
        <v/>
      </c>
      <c r="D67" s="600" t="str" cm="1">
        <f t="array" aca="1" ref="D67" ca="1">IF(C67="","",HYPERLINK("#"&amp;CELL("address",INDEX('List of Test Cases'!C:C,MATCH(CONCATENATE(C67,C$1),'List of Test Cases'!Q:Q,0))),"View Test Case"))</f>
        <v/>
      </c>
      <c r="E67" s="56" t="str" cm="1">
        <f t="array" ref="E67">IF($C67="","",INDEX('List of Test Cases'!B:B,MATCH(CONCATENATE($C67,$C$1),'List of Test Cases'!$Q:$Q,0),))</f>
        <v/>
      </c>
      <c r="F67" s="56" t="str" cm="1">
        <f t="array" ref="F67">IF($C67="","",INDEX('List of Test Cases'!C:C,MATCH(CONCATENATE($C67,$C$1),'List of Test Cases'!$Q:$Q,0),))</f>
        <v/>
      </c>
      <c r="G67" s="56" t="str" cm="1">
        <f t="array" ref="G67">IF($C67="","",INDEX('List of Test Cases'!G:G,MATCH(CONCATENATE($C67,$C$1),'List of Test Cases'!$Q:$Q,0),))</f>
        <v/>
      </c>
      <c r="H67" s="56" t="str" cm="1">
        <f t="array" ref="H67">IF($C67="","",INDEX('List of Test Cases'!A:A,MATCH(CONCATENATE($C67,$C$1),'List of Test Cases'!$Q:$Q,0),))</f>
        <v/>
      </c>
      <c r="I67" s="601"/>
      <c r="J67" s="601"/>
      <c r="K67" s="47"/>
      <c r="L67" s="47"/>
      <c r="M67" s="47"/>
      <c r="N67" s="47"/>
      <c r="O67" s="56"/>
      <c r="P67" s="56"/>
    </row>
    <row r="68" spans="2:16" s="71" customFormat="1" ht="12.1" x14ac:dyDescent="0.25">
      <c r="B68" s="603">
        <v>45</v>
      </c>
      <c r="C68" s="325" t="str" cm="1">
        <f t="array" ref="C68">IFERROR(INDEX('List of Test Cases'!C:C,SMALL(IF('List of Test Cases'!E:E=$C$1,ROW('List of Test Cases'!E:E) - ROW(INDEX('List of Test Cases'!E:E,1,1))+1),B68)),"")</f>
        <v/>
      </c>
      <c r="D68" s="600" t="str" cm="1">
        <f t="array" aca="1" ref="D68" ca="1">IF(C68="","",HYPERLINK("#"&amp;CELL("address",INDEX('List of Test Cases'!C:C,MATCH(CONCATENATE(C68,C$1),'List of Test Cases'!Q:Q,0))),"View Test Case"))</f>
        <v/>
      </c>
      <c r="E68" s="56" t="str" cm="1">
        <f t="array" ref="E68">IF($C68="","",INDEX('List of Test Cases'!B:B,MATCH(CONCATENATE($C68,$C$1),'List of Test Cases'!$Q:$Q,0),))</f>
        <v/>
      </c>
      <c r="F68" s="56" t="str" cm="1">
        <f t="array" ref="F68">IF($C68="","",INDEX('List of Test Cases'!C:C,MATCH(CONCATENATE($C68,$C$1),'List of Test Cases'!$Q:$Q,0),))</f>
        <v/>
      </c>
      <c r="G68" s="56" t="str" cm="1">
        <f t="array" ref="G68">IF($C68="","",INDEX('List of Test Cases'!G:G,MATCH(CONCATENATE($C68,$C$1),'List of Test Cases'!$Q:$Q,0),))</f>
        <v/>
      </c>
      <c r="H68" s="56" t="str" cm="1">
        <f t="array" ref="H68">IF($C68="","",INDEX('List of Test Cases'!A:A,MATCH(CONCATENATE($C68,$C$1),'List of Test Cases'!$Q:$Q,0),))</f>
        <v/>
      </c>
      <c r="I68" s="601"/>
      <c r="J68" s="601"/>
      <c r="K68" s="47"/>
      <c r="L68" s="47"/>
      <c r="M68" s="47"/>
      <c r="N68" s="47"/>
      <c r="O68" s="56"/>
      <c r="P68" s="56"/>
    </row>
    <row r="69" spans="2:16" s="71" customFormat="1" ht="12.1" x14ac:dyDescent="0.25">
      <c r="B69" s="603">
        <v>46</v>
      </c>
      <c r="C69" s="325" t="str" cm="1">
        <f t="array" ref="C69">IFERROR(INDEX('List of Test Cases'!C:C,SMALL(IF('List of Test Cases'!E:E=$C$1,ROW('List of Test Cases'!E:E) - ROW(INDEX('List of Test Cases'!E:E,1,1))+1),B69)),"")</f>
        <v/>
      </c>
      <c r="D69" s="600" t="str" cm="1">
        <f t="array" aca="1" ref="D69" ca="1">IF(C69="","",HYPERLINK("#"&amp;CELL("address",INDEX('List of Test Cases'!C:C,MATCH(CONCATENATE(C69,C$1),'List of Test Cases'!Q:Q,0))),"View Test Case"))</f>
        <v/>
      </c>
      <c r="E69" s="56" t="str" cm="1">
        <f t="array" ref="E69">IF($C69="","",INDEX('List of Test Cases'!B:B,MATCH(CONCATENATE($C69,$C$1),'List of Test Cases'!$Q:$Q,0),))</f>
        <v/>
      </c>
      <c r="F69" s="56" t="str" cm="1">
        <f t="array" ref="F69">IF($C69="","",INDEX('List of Test Cases'!C:C,MATCH(CONCATENATE($C69,$C$1),'List of Test Cases'!$Q:$Q,0),))</f>
        <v/>
      </c>
      <c r="G69" s="56" t="str" cm="1">
        <f t="array" ref="G69">IF($C69="","",INDEX('List of Test Cases'!G:G,MATCH(CONCATENATE($C69,$C$1),'List of Test Cases'!$Q:$Q,0),))</f>
        <v/>
      </c>
      <c r="H69" s="56" t="str" cm="1">
        <f t="array" ref="H69">IF($C69="","",INDEX('List of Test Cases'!A:A,MATCH(CONCATENATE($C69,$C$1),'List of Test Cases'!$Q:$Q,0),))</f>
        <v/>
      </c>
      <c r="I69" s="601"/>
      <c r="J69" s="601"/>
      <c r="K69" s="47"/>
      <c r="L69" s="47"/>
      <c r="M69" s="47"/>
      <c r="N69" s="47"/>
      <c r="O69" s="56"/>
      <c r="P69" s="56"/>
    </row>
    <row r="70" spans="2:16" s="71" customFormat="1" ht="12.1" x14ac:dyDescent="0.25">
      <c r="B70" s="603">
        <v>47</v>
      </c>
      <c r="C70" s="325" t="str" cm="1">
        <f t="array" ref="C70">IFERROR(INDEX('List of Test Cases'!C:C,SMALL(IF('List of Test Cases'!E:E=$C$1,ROW('List of Test Cases'!E:E) - ROW(INDEX('List of Test Cases'!E:E,1,1))+1),B70)),"")</f>
        <v/>
      </c>
      <c r="D70" s="600" t="str" cm="1">
        <f t="array" aca="1" ref="D70" ca="1">IF(C70="","",HYPERLINK("#"&amp;CELL("address",INDEX('List of Test Cases'!C:C,MATCH(CONCATENATE(C70,C$1),'List of Test Cases'!Q:Q,0))),"View Test Case"))</f>
        <v/>
      </c>
      <c r="E70" s="56" t="str" cm="1">
        <f t="array" ref="E70">IF($C70="","",INDEX('List of Test Cases'!B:B,MATCH(CONCATENATE($C70,$C$1),'List of Test Cases'!$Q:$Q,0),))</f>
        <v/>
      </c>
      <c r="F70" s="56" t="str" cm="1">
        <f t="array" ref="F70">IF($C70="","",INDEX('List of Test Cases'!C:C,MATCH(CONCATENATE($C70,$C$1),'List of Test Cases'!$Q:$Q,0),))</f>
        <v/>
      </c>
      <c r="G70" s="56" t="str" cm="1">
        <f t="array" ref="G70">IF($C70="","",INDEX('List of Test Cases'!G:G,MATCH(CONCATENATE($C70,$C$1),'List of Test Cases'!$Q:$Q,0),))</f>
        <v/>
      </c>
      <c r="H70" s="56" t="str" cm="1">
        <f t="array" ref="H70">IF($C70="","",INDEX('List of Test Cases'!A:A,MATCH(CONCATENATE($C70,$C$1),'List of Test Cases'!$Q:$Q,0),))</f>
        <v/>
      </c>
      <c r="I70" s="601"/>
      <c r="J70" s="601"/>
      <c r="K70" s="47"/>
      <c r="L70" s="47"/>
      <c r="M70" s="47"/>
      <c r="N70" s="47"/>
      <c r="O70" s="56"/>
      <c r="P70" s="56"/>
    </row>
    <row r="71" spans="2:16" s="71" customFormat="1" ht="12.1" x14ac:dyDescent="0.25">
      <c r="B71" s="603">
        <v>48</v>
      </c>
      <c r="C71" s="325" t="str" cm="1">
        <f t="array" ref="C71">IFERROR(INDEX('List of Test Cases'!C:C,SMALL(IF('List of Test Cases'!E:E=$C$1,ROW('List of Test Cases'!E:E) - ROW(INDEX('List of Test Cases'!E:E,1,1))+1),B71)),"")</f>
        <v/>
      </c>
      <c r="D71" s="600" t="str" cm="1">
        <f t="array" aca="1" ref="D71" ca="1">IF(C71="","",HYPERLINK("#"&amp;CELL("address",INDEX('List of Test Cases'!C:C,MATCH(CONCATENATE(C71,C$1),'List of Test Cases'!Q:Q,0))),"View Test Case"))</f>
        <v/>
      </c>
      <c r="E71" s="56" t="str" cm="1">
        <f t="array" ref="E71">IF($C71="","",INDEX('List of Test Cases'!B:B,MATCH(CONCATENATE($C71,$C$1),'List of Test Cases'!$Q:$Q,0),))</f>
        <v/>
      </c>
      <c r="F71" s="56" t="str" cm="1">
        <f t="array" ref="F71">IF($C71="","",INDEX('List of Test Cases'!C:C,MATCH(CONCATENATE($C71,$C$1),'List of Test Cases'!$Q:$Q,0),))</f>
        <v/>
      </c>
      <c r="G71" s="56" t="str" cm="1">
        <f t="array" ref="G71">IF($C71="","",INDEX('List of Test Cases'!G:G,MATCH(CONCATENATE($C71,$C$1),'List of Test Cases'!$Q:$Q,0),))</f>
        <v/>
      </c>
      <c r="H71" s="56" t="str" cm="1">
        <f t="array" ref="H71">IF($C71="","",INDEX('List of Test Cases'!A:A,MATCH(CONCATENATE($C71,$C$1),'List of Test Cases'!$Q:$Q,0),))</f>
        <v/>
      </c>
      <c r="I71" s="601"/>
      <c r="J71" s="601"/>
      <c r="K71" s="47"/>
      <c r="L71" s="47"/>
      <c r="M71" s="47"/>
      <c r="N71" s="47"/>
      <c r="O71" s="56"/>
      <c r="P71" s="56"/>
    </row>
    <row r="72" spans="2:16" s="71" customFormat="1" ht="12.1" x14ac:dyDescent="0.25">
      <c r="B72" s="603">
        <v>49</v>
      </c>
      <c r="C72" s="325" t="str" cm="1">
        <f t="array" ref="C72">IFERROR(INDEX('List of Test Cases'!C:C,SMALL(IF('List of Test Cases'!E:E=$C$1,ROW('List of Test Cases'!E:E) - ROW(INDEX('List of Test Cases'!E:E,1,1))+1),B72)),"")</f>
        <v/>
      </c>
      <c r="D72" s="600" t="str" cm="1">
        <f t="array" aca="1" ref="D72" ca="1">IF(C72="","",HYPERLINK("#"&amp;CELL("address",INDEX('List of Test Cases'!C:C,MATCH(CONCATENATE(C72,C$1),'List of Test Cases'!Q:Q,0))),"View Test Case"))</f>
        <v/>
      </c>
      <c r="E72" s="56" t="str" cm="1">
        <f t="array" ref="E72">IF($C72="","",INDEX('List of Test Cases'!B:B,MATCH(CONCATENATE($C72,$C$1),'List of Test Cases'!$Q:$Q,0),))</f>
        <v/>
      </c>
      <c r="F72" s="56" t="str" cm="1">
        <f t="array" ref="F72">IF($C72="","",INDEX('List of Test Cases'!C:C,MATCH(CONCATENATE($C72,$C$1),'List of Test Cases'!$Q:$Q,0),))</f>
        <v/>
      </c>
      <c r="G72" s="56" t="str" cm="1">
        <f t="array" ref="G72">IF($C72="","",INDEX('List of Test Cases'!G:G,MATCH(CONCATENATE($C72,$C$1),'List of Test Cases'!$Q:$Q,0),))</f>
        <v/>
      </c>
      <c r="H72" s="56" t="str" cm="1">
        <f t="array" ref="H72">IF($C72="","",INDEX('List of Test Cases'!A:A,MATCH(CONCATENATE($C72,$C$1),'List of Test Cases'!$Q:$Q,0),))</f>
        <v/>
      </c>
      <c r="I72" s="601"/>
      <c r="J72" s="601"/>
      <c r="K72" s="47"/>
      <c r="L72" s="47"/>
      <c r="M72" s="47"/>
      <c r="N72" s="47"/>
      <c r="O72" s="56"/>
      <c r="P72" s="56"/>
    </row>
    <row r="73" spans="2:16" s="71" customFormat="1" ht="12.1" x14ac:dyDescent="0.25">
      <c r="B73" s="603">
        <v>50</v>
      </c>
      <c r="C73" s="325" t="str" cm="1">
        <f t="array" ref="C73">IFERROR(INDEX('List of Test Cases'!C:C,SMALL(IF('List of Test Cases'!E:E=$C$1,ROW('List of Test Cases'!E:E) - ROW(INDEX('List of Test Cases'!E:E,1,1))+1),B73)),"")</f>
        <v/>
      </c>
      <c r="D73" s="600" t="str" cm="1">
        <f t="array" aca="1" ref="D73" ca="1">IF(C73="","",HYPERLINK("#"&amp;CELL("address",INDEX('List of Test Cases'!C:C,MATCH(CONCATENATE(C73,C$1),'List of Test Cases'!Q:Q,0))),"View Test Case"))</f>
        <v/>
      </c>
      <c r="E73" s="56" t="str" cm="1">
        <f t="array" ref="E73">IF($C73="","",INDEX('List of Test Cases'!B:B,MATCH(CONCATENATE($C73,$C$1),'List of Test Cases'!$Q:$Q,0),))</f>
        <v/>
      </c>
      <c r="F73" s="56" t="str" cm="1">
        <f t="array" ref="F73">IF($C73="","",INDEX('List of Test Cases'!C:C,MATCH(CONCATENATE($C73,$C$1),'List of Test Cases'!$Q:$Q,0),))</f>
        <v/>
      </c>
      <c r="G73" s="56" t="str" cm="1">
        <f t="array" ref="G73">IF($C73="","",INDEX('List of Test Cases'!G:G,MATCH(CONCATENATE($C73,$C$1),'List of Test Cases'!$Q:$Q,0),))</f>
        <v/>
      </c>
      <c r="H73" s="56" t="str" cm="1">
        <f t="array" ref="H73">IF($C73="","",INDEX('List of Test Cases'!A:A,MATCH(CONCATENATE($C73,$C$1),'List of Test Cases'!$Q:$Q,0),))</f>
        <v/>
      </c>
      <c r="I73" s="601"/>
      <c r="J73" s="601"/>
      <c r="K73" s="47"/>
      <c r="L73" s="47"/>
      <c r="M73" s="47"/>
      <c r="N73" s="47"/>
      <c r="O73" s="56"/>
      <c r="P73" s="56"/>
    </row>
    <row r="74" spans="2:16" ht="20.3" customHeight="1" x14ac:dyDescent="0.25">
      <c r="F74" s="142"/>
    </row>
    <row r="75" spans="2:16" ht="20.3" customHeight="1" x14ac:dyDescent="0.25">
      <c r="F75" s="142"/>
    </row>
    <row r="76" spans="2:16" ht="20.3" customHeight="1" x14ac:dyDescent="0.25">
      <c r="F76" s="142"/>
    </row>
    <row r="77" spans="2:16" ht="20.3" customHeight="1" x14ac:dyDescent="0.25">
      <c r="F77" s="142"/>
    </row>
    <row r="78" spans="2:16" ht="20.3" customHeight="1" x14ac:dyDescent="0.25">
      <c r="F78" s="142"/>
    </row>
    <row r="79" spans="2:16" ht="20.3" customHeight="1" x14ac:dyDescent="0.25">
      <c r="F79" s="142"/>
    </row>
    <row r="80" spans="2:16" ht="20.3" customHeight="1" x14ac:dyDescent="0.25">
      <c r="F80" s="142"/>
    </row>
    <row r="81" spans="6:6" ht="20.3" customHeight="1" x14ac:dyDescent="0.25">
      <c r="F81" s="142"/>
    </row>
    <row r="82" spans="6:6" ht="20.3" customHeight="1" x14ac:dyDescent="0.25">
      <c r="F82" s="142"/>
    </row>
    <row r="83" spans="6:6" ht="20.3" customHeight="1" x14ac:dyDescent="0.25">
      <c r="F83" s="142"/>
    </row>
    <row r="84" spans="6:6" ht="20.3" customHeight="1" x14ac:dyDescent="0.25">
      <c r="F84" s="142"/>
    </row>
    <row r="85" spans="6:6" ht="20.3" customHeight="1" x14ac:dyDescent="0.25">
      <c r="F85" s="142"/>
    </row>
    <row r="86" spans="6:6" ht="20.3" customHeight="1" x14ac:dyDescent="0.25">
      <c r="F86" s="142"/>
    </row>
    <row r="87" spans="6:6" ht="20.3" customHeight="1" x14ac:dyDescent="0.25">
      <c r="F87" s="142"/>
    </row>
    <row r="88" spans="6:6" ht="20.3" customHeight="1" x14ac:dyDescent="0.25">
      <c r="F88" s="142"/>
    </row>
    <row r="89" spans="6:6" ht="20.3" customHeight="1" x14ac:dyDescent="0.25">
      <c r="F89" s="142"/>
    </row>
    <row r="90" spans="6:6" ht="20.3" customHeight="1" x14ac:dyDescent="0.25">
      <c r="F90" s="142"/>
    </row>
    <row r="91" spans="6:6" ht="20.3" customHeight="1" x14ac:dyDescent="0.25">
      <c r="F91" s="142"/>
    </row>
    <row r="92" spans="6:6" ht="20.3" customHeight="1" x14ac:dyDescent="0.25">
      <c r="F92" s="142"/>
    </row>
    <row r="93" spans="6:6" ht="20.3" customHeight="1" x14ac:dyDescent="0.25">
      <c r="F93" s="142"/>
    </row>
    <row r="94" spans="6:6" ht="20.3" customHeight="1" x14ac:dyDescent="0.25">
      <c r="F94" s="142"/>
    </row>
    <row r="95" spans="6:6" ht="20.3" customHeight="1" x14ac:dyDescent="0.25">
      <c r="F95" s="142"/>
    </row>
    <row r="96" spans="6:6" ht="20.3" customHeight="1" x14ac:dyDescent="0.25">
      <c r="F96" s="142"/>
    </row>
    <row r="97" spans="6:6" ht="20.3" customHeight="1" x14ac:dyDescent="0.25">
      <c r="F97" s="142"/>
    </row>
    <row r="98" spans="6:6" ht="20.3" customHeight="1" x14ac:dyDescent="0.25">
      <c r="F98" s="142"/>
    </row>
    <row r="99" spans="6:6" ht="20.3" customHeight="1" x14ac:dyDescent="0.25">
      <c r="F99" s="142"/>
    </row>
    <row r="100" spans="6:6" ht="20.3" customHeight="1" x14ac:dyDescent="0.25">
      <c r="F100" s="142"/>
    </row>
    <row r="101" spans="6:6" ht="20.3" customHeight="1" x14ac:dyDescent="0.25">
      <c r="F101" s="142"/>
    </row>
    <row r="102" spans="6:6" ht="20.3" customHeight="1" x14ac:dyDescent="0.25">
      <c r="F102" s="142"/>
    </row>
    <row r="103" spans="6:6" ht="20.3" customHeight="1" x14ac:dyDescent="0.25">
      <c r="F103" s="142"/>
    </row>
    <row r="104" spans="6:6" ht="20.3" customHeight="1" x14ac:dyDescent="0.25">
      <c r="F104" s="142"/>
    </row>
    <row r="105" spans="6:6" ht="20.3" customHeight="1" x14ac:dyDescent="0.25">
      <c r="F105" s="142"/>
    </row>
    <row r="106" spans="6:6" ht="20.3" customHeight="1" x14ac:dyDescent="0.25">
      <c r="F106" s="142"/>
    </row>
    <row r="107" spans="6:6" ht="20.3" customHeight="1" x14ac:dyDescent="0.25">
      <c r="F107" s="142"/>
    </row>
    <row r="108" spans="6:6" ht="20.3" customHeight="1" x14ac:dyDescent="0.25">
      <c r="F108" s="142"/>
    </row>
    <row r="109" spans="6:6" ht="20.3" customHeight="1" x14ac:dyDescent="0.25">
      <c r="F109" s="142"/>
    </row>
    <row r="110" spans="6:6" ht="20.3" customHeight="1" x14ac:dyDescent="0.25">
      <c r="F110" s="142"/>
    </row>
    <row r="111" spans="6:6" ht="20.3" customHeight="1" x14ac:dyDescent="0.25">
      <c r="F111" s="142"/>
    </row>
    <row r="112" spans="6:6" ht="20.3" customHeight="1" x14ac:dyDescent="0.25">
      <c r="F112" s="142"/>
    </row>
    <row r="113" spans="6:6" ht="20.3" customHeight="1" x14ac:dyDescent="0.25">
      <c r="F113" s="142"/>
    </row>
    <row r="114" spans="6:6" ht="20.3" customHeight="1" x14ac:dyDescent="0.25">
      <c r="F114" s="142"/>
    </row>
    <row r="115" spans="6:6" ht="20.3" customHeight="1" x14ac:dyDescent="0.25">
      <c r="F115" s="142"/>
    </row>
    <row r="116" spans="6:6" ht="20.3" customHeight="1" x14ac:dyDescent="0.25">
      <c r="F116" s="142"/>
    </row>
    <row r="117" spans="6:6" ht="20.3" customHeight="1" x14ac:dyDescent="0.25">
      <c r="F117" s="142"/>
    </row>
    <row r="118" spans="6:6" ht="20.3" customHeight="1" x14ac:dyDescent="0.25">
      <c r="F118" s="142"/>
    </row>
    <row r="119" spans="6:6" ht="20.3" customHeight="1" x14ac:dyDescent="0.25">
      <c r="F119" s="142"/>
    </row>
    <row r="120" spans="6:6" ht="20.3" customHeight="1" x14ac:dyDescent="0.25">
      <c r="F120" s="142"/>
    </row>
    <row r="121" spans="6:6" ht="20.3" customHeight="1" x14ac:dyDescent="0.25">
      <c r="F121" s="142"/>
    </row>
    <row r="122" spans="6:6" ht="20.3" customHeight="1" x14ac:dyDescent="0.25">
      <c r="F122" s="142"/>
    </row>
    <row r="123" spans="6:6" ht="20.3" customHeight="1" x14ac:dyDescent="0.25">
      <c r="F123" s="142"/>
    </row>
    <row r="124" spans="6:6" ht="20.3" customHeight="1" x14ac:dyDescent="0.25">
      <c r="F124" s="142"/>
    </row>
    <row r="125" spans="6:6" ht="20.3" customHeight="1" x14ac:dyDescent="0.25">
      <c r="F125" s="142"/>
    </row>
    <row r="126" spans="6:6" ht="20.3" customHeight="1" x14ac:dyDescent="0.25">
      <c r="F126" s="142"/>
    </row>
    <row r="127" spans="6:6" ht="20.3" customHeight="1" x14ac:dyDescent="0.25">
      <c r="F127" s="142"/>
    </row>
    <row r="128" spans="6:6" ht="20.3" customHeight="1" x14ac:dyDescent="0.25">
      <c r="F128" s="142"/>
    </row>
    <row r="129" spans="6:6" ht="20.3" customHeight="1" x14ac:dyDescent="0.25">
      <c r="F129" s="142"/>
    </row>
    <row r="130" spans="6:6" ht="20.3" customHeight="1" x14ac:dyDescent="0.25">
      <c r="F130" s="142"/>
    </row>
    <row r="131" spans="6:6" ht="20.3" customHeight="1" x14ac:dyDescent="0.25">
      <c r="F131" s="142"/>
    </row>
    <row r="132" spans="6:6" ht="20.3" customHeight="1" x14ac:dyDescent="0.25">
      <c r="F132" s="142"/>
    </row>
    <row r="133" spans="6:6" ht="20.3" customHeight="1" x14ac:dyDescent="0.25">
      <c r="F133" s="142"/>
    </row>
    <row r="134" spans="6:6" ht="20.3" customHeight="1" x14ac:dyDescent="0.25">
      <c r="F134" s="142"/>
    </row>
    <row r="135" spans="6:6" ht="20.3" customHeight="1" x14ac:dyDescent="0.25">
      <c r="F135" s="142"/>
    </row>
    <row r="136" spans="6:6" ht="20.3" customHeight="1" x14ac:dyDescent="0.25">
      <c r="F136" s="142"/>
    </row>
    <row r="137" spans="6:6" ht="20.3" customHeight="1" x14ac:dyDescent="0.25">
      <c r="F137" s="142"/>
    </row>
    <row r="138" spans="6:6" ht="20.3" customHeight="1" x14ac:dyDescent="0.25">
      <c r="F138" s="142"/>
    </row>
    <row r="139" spans="6:6" ht="20.3" customHeight="1" x14ac:dyDescent="0.25">
      <c r="F139" s="142"/>
    </row>
    <row r="140" spans="6:6" ht="20.3" customHeight="1" x14ac:dyDescent="0.25">
      <c r="F140" s="142"/>
    </row>
    <row r="141" spans="6:6" ht="20.3" customHeight="1" x14ac:dyDescent="0.25">
      <c r="F141" s="142"/>
    </row>
    <row r="142" spans="6:6" ht="20.3" customHeight="1" x14ac:dyDescent="0.25">
      <c r="F142" s="142"/>
    </row>
    <row r="143" spans="6:6" ht="20.3" customHeight="1" x14ac:dyDescent="0.25">
      <c r="F143" s="142"/>
    </row>
    <row r="144" spans="6:6" ht="20.3" customHeight="1" x14ac:dyDescent="0.25">
      <c r="F144" s="142"/>
    </row>
    <row r="145" spans="6:6" ht="20.3" customHeight="1" x14ac:dyDescent="0.25">
      <c r="F145" s="142"/>
    </row>
    <row r="146" spans="6:6" ht="20.3" customHeight="1" x14ac:dyDescent="0.25">
      <c r="F146" s="142"/>
    </row>
    <row r="147" spans="6:6" ht="20.3" customHeight="1" x14ac:dyDescent="0.25">
      <c r="F147" s="142"/>
    </row>
    <row r="148" spans="6:6" ht="20.3" customHeight="1" x14ac:dyDescent="0.25">
      <c r="F148" s="142"/>
    </row>
    <row r="149" spans="6:6" ht="20.3" customHeight="1" x14ac:dyDescent="0.25">
      <c r="F149" s="142"/>
    </row>
    <row r="150" spans="6:6" ht="20.3" customHeight="1" x14ac:dyDescent="0.25">
      <c r="F150" s="142"/>
    </row>
    <row r="151" spans="6:6" ht="20.3" customHeight="1" x14ac:dyDescent="0.25">
      <c r="F151" s="142"/>
    </row>
    <row r="152" spans="6:6" ht="20.3" customHeight="1" x14ac:dyDescent="0.25">
      <c r="F152" s="142"/>
    </row>
    <row r="153" spans="6:6" ht="20.3" customHeight="1" x14ac:dyDescent="0.25">
      <c r="F153" s="142"/>
    </row>
    <row r="154" spans="6:6" ht="20.3" customHeight="1" x14ac:dyDescent="0.25">
      <c r="F154" s="142"/>
    </row>
    <row r="155" spans="6:6" ht="20.3" customHeight="1" x14ac:dyDescent="0.25">
      <c r="F155" s="142"/>
    </row>
    <row r="156" spans="6:6" ht="20.3" customHeight="1" x14ac:dyDescent="0.25">
      <c r="F156" s="142"/>
    </row>
    <row r="157" spans="6:6" ht="20.3" customHeight="1" x14ac:dyDescent="0.25">
      <c r="F157" s="142"/>
    </row>
    <row r="158" spans="6:6" ht="20.3" customHeight="1" x14ac:dyDescent="0.25">
      <c r="F158" s="142"/>
    </row>
    <row r="159" spans="6:6" ht="20.3" customHeight="1" x14ac:dyDescent="0.25">
      <c r="F159" s="142"/>
    </row>
    <row r="160" spans="6:6" ht="20.3" customHeight="1" x14ac:dyDescent="0.25">
      <c r="F160" s="142"/>
    </row>
    <row r="161" spans="6:6" ht="20.3" customHeight="1" x14ac:dyDescent="0.25">
      <c r="F161" s="142"/>
    </row>
    <row r="162" spans="6:6" ht="20.3" customHeight="1" x14ac:dyDescent="0.25">
      <c r="F162" s="142"/>
    </row>
    <row r="163" spans="6:6" ht="20.3" customHeight="1" x14ac:dyDescent="0.25">
      <c r="F163" s="142"/>
    </row>
  </sheetData>
  <autoFilter ref="B13:P13" xr:uid="{A4AD2577-50D1-4DF9-B5B4-BDE772DDCAFD}"/>
  <mergeCells count="8">
    <mergeCell ref="C11:G11"/>
    <mergeCell ref="B12:N12"/>
    <mergeCell ref="C2:G2"/>
    <mergeCell ref="B3:B7"/>
    <mergeCell ref="C3:G7"/>
    <mergeCell ref="C8:G8"/>
    <mergeCell ref="C9:G9"/>
    <mergeCell ref="C10:G10"/>
  </mergeCells>
  <pageMargins left="0.70866141732283505" right="0.70866141732283505" top="0.94488188976377996" bottom="0.74803149606299202" header="0.31496062992126" footer="0.31496062992126"/>
  <pageSetup paperSize="9" scale="47" fitToHeight="0" orientation="landscape" r:id="rId1"/>
  <headerFooter>
    <oddHeader>&amp;C&amp;"Calibri"&amp;11&amp;KFF0000DCC Controlled&amp;1#</oddHeader>
    <oddFooter>&amp;RPage &amp;P of &amp;N&amp;C&amp;1#&amp;"Calibri"&amp;11&amp;KFF0000DCC Controlled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6305993-07D8-4257-889A-E56A9BF3FA69}">
          <x14:formula1>
            <xm:f>'C:\Users\KrantiNaik\Library\Containers\com.microsoft.Excel\Data\Documents\4360A61E\[SIT Test Scenarios Master List v0.16.xlsx]Priority'!#REF!</xm:f>
          </x14:formula1>
          <xm:sqref>H23:I23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LongProperties xmlns="http://schemas.microsoft.com/office/2006/metadata/longProperties"/>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S h o w H i d d e n " > < C u s t o m C o n t e n t > < ! [ C D A T A [ T r u e ] ] > < / C u s t o m C o n t e n t > < / G e m i n i > 
</file>

<file path=customXml/item12.xml>��< ? x m l   v e r s i o n = " 1 . 0 "   e n c o d i n g = " U T F - 1 6 " ? > < G e m i n i   x m l n s = " h t t p : / / g e m i n i / p i v o t c u s t o m i z a t i o n / M a n u a l C a l c M o d e " > < C u s t o m C o n t e n t > < ! [ C D A T A [ F a l s e ] ] > < / C u s t o m C o n t e n t > < / G e m i n i > 
</file>

<file path=customXml/item13.xml>��< ? x m l   v e r s i o n = " 1 . 0 "   e n c o d i n g = " u t f - 1 6 " ? > < D a t a M a s h u p   x m l n s = " h t t p : / / s c h e m a s . m i c r o s o f t . c o m / D a t a M a s h u p " > A A A A A B Q D A A B Q S w M E F A A C A A g A R H c u U 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R H c u 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R 3 L l E o i k e 4 D g A A A B E A A A A T A B w A R m 9 y b X V s Y X M v U 2 V j d G l v b j E u b S C i G A A o o B Q A A A A A A A A A A A A A A A A A A A A A A A A A A A A r T k 0 u y c z P U w i G 0 I b W A F B L A Q I t A B Q A A g A I A E R 3 L l G Z D L 6 A p A A A A P U A A A A S A A A A A A A A A A A A A A A A A A A A A A B D b 2 5 m a W c v U G F j a 2 F n Z S 5 4 b W x Q S w E C L Q A U A A I A C A B E d y 5 R D 8 r p q 6 Q A A A D p A A A A E w A A A A A A A A A A A A A A A A D w A A A A W 0 N v b n R l b n R f V H l w Z X N d L n h t b F B L A Q I t A B Q A A g A I A E R 3 L l 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d 0 7 h Z J u A U S 7 Y T J S D U 1 v y 7 A A A A A A I A A A A A A A N m A A D A A A A A E A A A A H 6 1 c u r M 0 U u M l U g a a B 3 1 m t Q A A A A A B I A A A K A A A A A Q A A A A T o h h Y t k a t k a G z Z 6 g S C / H Y 1 A A A A B v K y O j E a 2 f e w R p g o H n M H G 2 u p R f U / M t A p 8 V Z w e D i U R O k u / P H N K R Q V c 3 i b E m r E M / t 6 z l T T s c G j A + W N o i u 1 F 0 r 7 W r J w V k J D N 7 / 7 S f E G D O + K y A 3 x Q A A A A 9 c c c c H L 1 L N e o k U L u b m L 7 2 / n p q w w = = < / D a t a M a s h u p > 
</file>

<file path=customXml/item14.xml>��< ? x m l   v e r s i o n = " 1 . 0 "   e n c o d i n g = " U T F - 1 6 " ? > < G e m i n i   x m l n s = " h t t p : / / g e m i n i / p i v o t c u s t o m i z a t i o n / I s S a n d b o x E m b e d d e d " > < C u s t o m C o n t e n t > < ! [ C D A T A [ y e s ] ] > < / C u s t o m C o n t e n t > < / G e m i n i > 
</file>

<file path=customXml/item15.xml>��< ? x m l   v e r s i o n = " 1 . 0 "   e n c o d i n g = " U T F - 1 6 " ? > < G e m i n i   x m l n s = " h t t p : / / g e m i n i / p i v o t c u s t o m i z a t i o n / C l i e n t W i n d o w X M L " > < C u s t o m C o n t e n t > < ! [ C D A T A [ L i s t T e s t C a s e s ] ] > < / C u s t o m C o n t e n t > < / G e m i n i > 
</file>

<file path=customXml/item16.xml>��< ? x m l   v e r s i o n = " 1 . 0 "   e n c o d i n g = " U T F - 1 6 " ? > < G e m i n i   x m l n s = " h t t p : / / g e m i n i / p i v o t c u s t o m i z a t i o n / T a b l e O r d e r " > < C u s t o m C o n t e n t > < ! [ C D A T A [ T e s t S c e n a r i o M a p p i n g , L i s t T e s t C a s e s ] ] > < / 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L i n k e d T a b l e U p d a t e M o d e " > < C u s t o m C o n t e n t > < ! [ C D A T A [ T r u e ] ] > < / C u s t o m C o n t e n t > < / G e m i n i > 
</file>

<file path=customXml/item19.xml><?xml version="1.0" encoding="utf-8"?>
<p:properties xmlns:p="http://schemas.microsoft.com/office/2006/metadata/properties" xmlns:xsi="http://www.w3.org/2001/XMLSchema-instance" xmlns:pc="http://schemas.microsoft.com/office/infopath/2007/PartnerControls">
  <documentManagement>
    <lcf76f155ced4ddcb4097134ff3c332f xmlns="33669984-af94-4b35-9f37-f4574e663bce">
      <Terms xmlns="http://schemas.microsoft.com/office/infopath/2007/PartnerControls"/>
    </lcf76f155ced4ddcb4097134ff3c332f>
    <TaxCatchAll xmlns="d5e8df70-7ba7-462a-92bc-0eb2af61e599" xsi:nil="true"/>
  </documentManagement>
</p:properties>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 2 0 2 0 - 0 9 - 1 4 T 1 5 : 5 2 : 4 6 . 4 7 6 0 1 1 6 + 0 1 : 0 0 < / L a s t P r o c e s s e d T i m e > < / D a t a M o d e l i n g S a n d b o x . S e r i a l i z e d S a n d b o x E r r o r C a c h e > ] ] > < / 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1 6 " ? > < G e m i n i   x m l n s = " h t t p : / / g e m i n i / p i v o t c u s t o m i z a t i o n / P o w e r P i v o t V e r s i o n " > < C u s t o m C o n t e n t > < ! [ C D A T A [ 2 0 1 5 . 1 3 0 . 8 0 0 . 1 3 3 8 ] ] > < / C u s t o m C o n t e n t > < / G e m i n i > 
</file>

<file path=customXml/item22.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 F u e l   T y p e < / s t r i n g > < / k e y > < v a l u e > < i n t > 9 5 < / i n t > < / v a l u e > < / i t e m > < i t e m > < k e y > < s t r i n g > T e s t   C a s e   T i t l e < / s t r i n g > < / k e y > < v a l u e > < i n t > 1 2 4 < / i n t > < / v a l u e > < / i t e m > < i t e m > < k e y > < s t r i n g > D o m e s t i c < / s t r i n g > < / k e y > < v a l u e > < i n t > 9 3 < / i n t > < / v a l u e > < / i t e m > < i t e m > < k e y > < s t r i n g > N o n   D o m e s t i c < / s t r i n g > < / k e y > < v a l u e > < i n t > 1 2 2 < / i n t > < / v a l u e > < / i t e m > < i t e m > < k e y > < s t r i n g > L i n k < / s t r i n g > < / k e y > < v a l u e > < i n t > 6 1 < / i n t > < / v a l u e > < / i t e m > < i t e m > < k e y > < s t r i n g > A s s o c i a t e d   T e s t   I d < / s t r i n g > < / k e y > < v a l u e > < i n t > 1 4 6 < / i n t > < / v a l u e > < / i t e m > < i t e m > < k e y > < s t r i n g > T e s t   C a s e   R e f < / s t r i n g > < / k e y > < v a l u e > < i n t > 1 1 7 < / i n t > < / v a l u e > < / i t e m > < i t e m > < k e y > < s t r i n g > P r e - R e q u i s i t e   T e s t   C a s e < / s t r i n g > < / k e y > < v a l u e > < i n t > 1 8 1 < / i n t > < / v a l u e > < / i t e m > < i t e m > < k e y > < s t r i n g > R e g r e s s i o n   T e s t s < / s t r i n g > < / k e y > < v a l u e > < i n t > 1 3 8 < / i n t > < / v a l u e > < / i t e m > < i t e m > < k e y > < s t r i n g > P r o f i l e < / s t r i n g > < / k e y > < v a l u e > < i n t > 7 7 < / i n t > < / v a l u e > < / i t e m > < i t e m > < k e y > < s t r i n g > T e s t   C a s e   I D < / s t r i n g > < / k e y > < v a l u e > < i n t > 1 0 9 < / i n t > < / v a l u e > < / i t e m > < i t e m > < k e y > < s t r i n g > O F A F < / s t r i n g > < / k e y > < v a l u e > < i n t > 6 8 < / i n t > < / v a l u e > < / i t e m > < i t e m > < k e y > < s t r i n g > D a y ( s ) < / s t r i n g > < / k e y > < v a l u e > < i n t > 7 5 < / i n t > < / v a l u e > < / i t e m > < i t e m > < k e y > < s t r i n g > S m a r t   M e t e r < / s t r i n g > < / k e y > < v a l u e > < i n t > 1 1 3 < / i n t > < / v a l u e > < / i t e m > < i t e m > < k e y > < s t r i n g > T r a d i t i o n a l   M e t e r < / s t r i n g > < / k e y > < v a l u e > < i n t > 1 4 2 < / i n t > < / v a l u e > < / i t e m > < i t e m > < k e y > < s t r i n g > R e l a t e d   M P A N < / s t r i n g > < / k e y > < v a l u e > < i n t > 1 2 5 < / i n t > < / v a l u e > < / i t e m > < i t e m > < k e y > < s t r i n g > U n i q u e   I D 2 < / s t r i n g > < / k e y > < v a l u e > < i n t > 1 0 4 < / i n t > < / v a l u e > < / i t e m > < i t e m > < k e y > < s t r i n g > U n i q u e   I D   & a m p ;   A s s o c i a t e d   T e s t   C a s e   I D < / s t r i n g > < / k e y > < v a l u e > < i n t > 2 5 6 < / i n t > < / v a l u e > < / i t e m > < i t e m > < k e y > < s t r i n g > C r i t e r i a < / s t r i n g > < / k e y > < v a l u e > < i n t > 8 2 < / i n t > < / v a l u e > < / i t e m > < / C o l u m n W i d t h s > < C o l u m n D i s p l a y I n d e x > < i t e m > < k e y > < s t r i n g > T e s t   C a s e   C a t e g o r y < / s t r i n g > < / k e y > < v a l u e > < i n t > 0 < / i n t > < / v a l u e > < / i t e m > < i t e m > < k e y > < s t r i n g > U E P T   S c e n a r i o < / s t r i n g > < / k e y > < v a l u e > < i n t > 1 < / i n t > < / v a l u e > < / i t e m > < i t e m > < k e y > < s t r i n g > F u e l   T y p e < / s t r i n g > < / k e y > < v a l u e > < i n t > 1 3 < / i n t > < / v a l u e > < / i t e m > < i t e m > < k e y > < s t r i n g > T e s t   C a s e   T i t l e < / s t r i n g > < / k e y > < v a l u e > < i n t > 2 < / i n t > < / v a l u e > < / i t e m > < i t e m > < k e y > < s t r i n g > D o m e s t i c < / s t r i n g > < / k e y > < v a l u e > < i n t > 3 < / i n t > < / v a l u e > < / i t e m > < i t e m > < k e y > < s t r i n g > N o n   D o m e s t i c < / s t r i n g > < / k e y > < v a l u e > < i n t > 4 < / i n t > < / v a l u e > < / i t e m > < i t e m > < k e y > < s t r i n g > L i n k < / s t r i n g > < / k e y > < v a l u e > < i n t > 1 2 < / i n t > < / v a l u e > < / i t e m > < i t e m > < k e y > < s t r i n g > A s s o c i a t e d   T e s t   I d < / s t r i n g > < / k e y > < v a l u e > < i n t > 1 1 < / i n t > < / v a l u e > < / i t e m > < i t e m > < k e y > < s t r i n g > T e s t   C a s e   R e f < / s t r i n g > < / k e y > < v a l u e > < i n t > 1 0 < / i n t > < / v a l u e > < / i t e m > < i t e m > < k e y > < s t r i n g > P r e - R e q u i s i t e   T e s t   C a s e < / s t r i n g > < / k e y > < v a l u e > < i n t > 5 < / i n t > < / v a l u e > < / i t e m > < i t e m > < k e y > < s t r i n g > R e g r e s s i o n   T e s t s < / s t r i n g > < / k e y > < v a l u e > < i n t > 6 < / i n t > < / v a l u e > < / i t e m > < i t e m > < k e y > < s t r i n g > P r o f i l e < / s t r i n g > < / k e y > < v a l u e > < i n t > 7 < / i n t > < / v a l u e > < / i t e m > < i t e m > < k e y > < s t r i n g > T e s t   C a s e   I D < / s t r i n g > < / k e y > < v a l u e > < i n t > 9 < / i n t > < / v a l u e > < / i t e m > < i t e m > < k e y > < s t r i n g > O F A F < / s t r i n g > < / k e y > < v a l u e > < i n t > 8 < / i n t > < / v a l u e > < / i t e m > < i t e m > < k e y > < s t r i n g > D a y ( s ) < / s t r i n g > < / k e y > < v a l u e > < i n t > 1 4 < / i n t > < / v a l u e > < / i t e m > < i t e m > < k e y > < s t r i n g > S m a r t   M e t e r < / s t r i n g > < / k e y > < v a l u e > < i n t > 1 5 < / i n t > < / v a l u e > < / i t e m > < i t e m > < k e y > < s t r i n g > T r a d i t i o n a l   M e t e r < / s t r i n g > < / k e y > < v a l u e > < i n t > 1 6 < / i n t > < / v a l u e > < / i t e m > < i t e m > < k e y > < s t r i n g > R e l a t e d   M P A N < / s t r i n g > < / k e y > < v a l u e > < i n t > 1 7 < / i n t > < / v a l u e > < / i t e m > < i t e m > < k e y > < s t r i n g > U n i q u e   I D 2 < / s t r i n g > < / k e y > < v a l u e > < i n t > 1 8 < / i n t > < / v a l u e > < / i t e m > < i t e m > < k e y > < s t r i n g > U n i q u e   I D   & a m p ;   A s s o c i a t e d   T e s t   C a s e   I D < / s t r i n g > < / k e y > < v a l u e > < i n t > 1 9 < / i n t > < / v a l u e > < / i t e m > < i t e m > < k e y > < s t r i n g > C r i t e r i a < / s t r i n g > < / k e y > < v a l u e > < i n t > 2 0 < / i n t > < / v a l u e > < / i t e m > < / C o l u m n D i s p l a y I n d e x > < C o l u m n F r o z e n   / > < C o l u m n C h e c k e d   / > < C o l u m n F i l t e r   / > < S e l e c t i o n F i l t e r   / > < F i l t e r P a r a m e t e r s   / > < I s S o r t D e s c e n d i n g > f a l s e < / I s S o r t D e s c e n d i n g > < / T a b l e W i d g e t G r i d S e r i a l i z a t i o n > ] ] > < / 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64B6ABD153718F40AB257D99BCA5D342" ma:contentTypeVersion="15" ma:contentTypeDescription="Create a new document." ma:contentTypeScope="" ma:versionID="fb0678265f88b09758662b02307ca067">
  <xsd:schema xmlns:xsd="http://www.w3.org/2001/XMLSchema" xmlns:xs="http://www.w3.org/2001/XMLSchema" xmlns:p="http://schemas.microsoft.com/office/2006/metadata/properties" xmlns:ns2="33669984-af94-4b35-9f37-f4574e663bce" xmlns:ns3="d5e8df70-7ba7-462a-92bc-0eb2af61e599" targetNamespace="http://schemas.microsoft.com/office/2006/metadata/properties" ma:root="true" ma:fieldsID="b17f6d4b24d6f7b845e1a3d47d7e6e59" ns2:_="" ns3:_="">
    <xsd:import namespace="33669984-af94-4b35-9f37-f4574e663bce"/>
    <xsd:import namespace="d5e8df70-7ba7-462a-92bc-0eb2af61e5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669984-af94-4b35-9f37-f4574e663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5e11d1ff-3de3-40aa-b1cb-720a3f5ef5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e8df70-7ba7-462a-92bc-0eb2af61e59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8e3084-6947-48ea-be46-cbabc134540f}" ma:internalName="TaxCatchAll" ma:showField="CatchAllData" ma:web="d5e8df70-7ba7-462a-92bc-0eb2af61e5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R e l a t i o n s h i p A u t o D e t e c t i o n E n a b l e d " > < C u s t o m C o n t e n t > < ! [ C D A T A [ T r u e ] ] > < / 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 R e f < / K e y > < / a : K e y > < a : V a l u e   i : t y p e = " T a b l e W i d g e t B a s e V i e w S t a t e " / > < / a : K e y V a l u e O f D i a g r a m O b j e c t K e y a n y T y p e z b w N T n L X > < a : K e y V a l u e O f D i a g r a m O b j e c t K e y a n y T y p e z b w N T n L X > < a : K e y > < K e y > C o l u m n s \ A s s o c i a t e d   T e s t   I d < / K e y > < / a : K e y > < a : V a l u e   i : t y p e = " T a b l e W i d g e t B a s e V i e w S t a t e " / > < / a : K e y V a l u e O f D i a g r a m O b j e c t K e y a n y T y p e z b w N T n L X > < a : K e y V a l u e O f D i a g r a m O b j e c t K e y a n y T y p e z b w N T n L X > < a : K e y > < K e y > C o l u m n s \ L i n k < / 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 C o l u m n s \ D a y ( s ) < / 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  M e t e r < / K e y > < / a : K e y > < a : V a l u e   i : t y p e = " T a b l e W i d g e t B a s e V i e w S t a t e " / > < / a : K e y V a l u e O f D i a g r a m O b j e c t K e y a n y T y p e z b w N T n L X > < a : K e y V a l u e O f D i a g r a m O b j e c t K e y a n y T y p e z b w N T n L X > < a : K e y > < K e y > C o l u m n s \ T r a d i t i o n a l   M e t e r < / K e y > < / a : K e y > < a : V a l u e   i : t y p e = " T a b l e W i d g e t B a s e V i e w S t a t e " / > < / a : K e y V a l u e O f D i a g r a m O b j e c t K e y a n y T y p e z b w N T n L X > < a : K e y V a l u e O f D i a g r a m O b j e c t K e y a n y T y p e z b w N T n L X > < a : K e y > < K e y > C o l u m n s \ O F A F < / K e y > < / a : K e y > < a : V a l u e   i : t y p e = " T a b l e W i d g e t B a s e V i e w S t a t e " / > < / a : K e y V a l u e O f D i a g r a m O b j e c t K e y a n y T y p e z b w N T n L X > < a : K e y V a l u e O f D i a g r a m O b j e c t K e y a n y T y p e z b w N T n L X > < a : K e y > < K e y > C o l u m n s \ R e l a t e d   M P A N < / 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 I D 2 < / K e y > < / a : K e y > < a : V a l u e   i : t y p e = " T a b l e W i d g e t B a s e V i e w S t a t e " / > < / a : K e y V a l u e O f D i a g r a m O b j e c t K e y a n y T y p e z b w N T n L X > < a : K e y V a l u e O f D i a g r a m O b j e c t K e y a n y T y p e z b w N T n L X > < a : K e y > < K e y > C o l u m n s \ U n i q u e   I D   & a m p ;   A s s o c i a t e d   T e s t   C a s e   I D < / K e y > < / a : K e y > < a : V a l u e   i : t y p e = " T a b l e W i d g e t B a s e V i e w S t a t e " / > < / a : K e y V a l u e O f D i a g r a m O b j e c t K e y a n y T y p e z b w N T n L X > < a : K e y V a l u e O f D i a g r a m O b j e c t K e y a n y T y p e z b w N T n L X > < a : K e y > < K e y > C o l u m n s \ C r i t e r i a 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S h o w I m p l i c i t M e a s u r e s " > < C u s t o m C o n t e n t > < ! [ C D A T A [ F a l s 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 C o l u m n s \ U E P T   S c e n a r i o < / K e y > < / D i a g r a m O b j e c t K e y > < D i a g r a m O b j e c t K e y > < K e y > C o l u m n s \ F u e l   T y p e < / K e y > < / D i a g r a m O b j e c t K e y > < D i a g r a m O b j e c t K e y > < K e y > C o l u m n s \ P r i o r i t y 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 C o l u m n s \ T e s t   C a s e   C a t e g o r y < / K e y > < / D i a g r a m O b j e c t K e y > < D i a g r a m O b j e c t K e y > < K e y > C o l u m n s \ U E P T   S c e n a r i o < / K e y > < / D i a g r a m O b j e c t K e y > < D i a g r a m O b j e c t K e y > < K e y > C o l u m n s \ T e s t   C a s e   I D < / K e y > < / D i a g r a m O b j e c t K e y > < D i a g r a m O b j e c t K e y > < K e y > C o l u m n s \ T e s t   C a s e   R e f < / K e y > < / D i a g r a m O b j e c t K e y > < D i a g r a m O b j e c t K e y > < K e y > C o l u m n s \ A s s o c i a t e d   T e s t   I d < / K e y > < / D i a g r a m O b j e c t K e y > < D i a g r a m O b j e c t K e y > < K e y > C o l u m n s \ L i n k < / K e y > < / D i a g r a m O b j e c t K e y > < D i a g r a m O b j e c t K e y > < K e y > C o l u m n s \ T e s t   C a s e   T i t l e < / K e y > < / D i a g r a m O b j e c t K e y > < D i a g r a m O b j e c t K e y > < K e y > C o l u m n s \ F u e l   T y p e < / K e y > < / D i a g r a m O b j e c t K e y > < D i a g r a m O b j e c t K e y > < K e y > C o l u m n s \ D a y ( s ) < / K e y > < / D i a g r a m O b j e c t K e y > < D i a g r a m O b j e c t K e y > < K e y > C o l u m n s \ D o m e s t i c < / K e y > < / D i a g r a m O b j e c t K e y > < D i a g r a m O b j e c t K e y > < K e y > C o l u m n s \ N o n   D o m e s t i c < / K e y > < / D i a g r a m O b j e c t K e y > < D i a g r a m O b j e c t K e y > < K e y > C o l u m n s \ S m a r t   M e t e r < / K e y > < / D i a g r a m O b j e c t K e y > < D i a g r a m O b j e c t K e y > < K e y > C o l u m n s \ T r a d i t i o n a l   M e t e r < / K e y > < / D i a g r a m O b j e c t K e y > < D i a g r a m O b j e c t K e y > < K e y > C o l u m n s \ O F A F < / K e y > < / D i a g r a m O b j e c t K e y > < D i a g r a m O b j e c t K e y > < K e y > C o l u m n s \ R e l a t e d   M P A N < / K e y > < / D i a g r a m O b j e c t K e y > < D i a g r a m O b j e c t K e y > < K e y > C o l u m n s \ P r e - R e q u i s i t e   T e s t   C a s e < / K e y > < / D i a g r a m O b j e c t K e y > < D i a g r a m O b j e c t K e y > < K e y > C o l u m n s \ R e g r e s s i o n   T e s t s < / K e y > < / D i a g r a m O b j e c t K e y > < D i a g r a m O b j e c t K e y > < K e y > C o l u m n s \ P r o f i l e < / K e y > < / D i a g r a m O b j e c t K e y > < D i a g r a m O b j e c t K e y > < K e y > C o l u m n s \ U n i q u e   I D 2 < / K e y > < / D i a g r a m O b j e c t K e y > < D i a g r a m O b j e c t K e y > < K e y > C o l u m n s \ U n i q u e   I D   & a m p ;   A s s o c i a t e d   T e s t   C a s e   I D < / K e y > < / D i a g r a m O b j e c t K e y > < D i a g r a m O b j e c t K e y > < K e y > C o l u m n s \ C r i t e r i a < / K e y > < / D i a g r a m O b j e c t K e y > < D i a g r a m O b j e c t K e y > < K e y > M e a s u r e s \ C o u n t   o f   P r o f i l e < / K e y > < / D i a g r a m O b j e c t K e y > < D i a g r a m O b j e c t K e y > < K e y > M e a s u r e s \ C o u n t   o f   P r o f i l e \ T a g I n f o \ F o r m u l a < / K e y > < / D i a g r a m O b j e c t K e y > < D i a g r a m O b j e c t K e y > < K e y > M e a s u r e s \ C o u n t   o f   P r o f i l e \ T a g I n f o \ V a l u e < / K e y > < / D i a g r a m O b j e c t K e y > < D i a g r a m O b j e c t K e y > < K e y > M e a s u r e s \ C o u n t   o f   U E P T   S c e n a r i o < / K e y > < / D i a g r a m O b j e c t K e y > < D i a g r a m O b j e c t K e y > < K e y > M e a s u r e s \ C o u n t   o f   U E P T   S c e n a r i o \ T a g I n f o \ F o r m u l a < / K e y > < / D i a g r a m O b j e c t K e y > < D i a g r a m O b j e c t K e y > < K e y > M e a s u r e s \ C o u n t   o f   U E P T   S c e n a r i o \ T a g I n f o \ V a l u e < / K e y > < / D i a g r a m O b j e c t K e y > < D i a g r a m O b j e c t K e y > < K e y > M e a s u r e s \ C o u n t   o f   U n i q u e   I D 2 < / K e y > < / D i a g r a m O b j e c t K e y > < D i a g r a m O b j e c t K e y > < K e y > M e a s u r e s \ C o u n t   o f   U n i q u e   I D 2 \ T a g I n f o \ F o r m u l a < / K e y > < / D i a g r a m O b j e c t K e y > < D i a g r a m O b j e c t K e y > < K e y > M e a s u r e s \ C o u n t   o f   U n i q u e   I D 2 \ T a g I n f o \ V a l u e 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 M e a s u r e s \ D i s t i n c t   C o u n t   o f   U n i q u e   I D 2 < / K e y > < / D i a g r a m O b j e c t K e y > < D i a g r a m O b j e c t K e y > < K e y > M e a s u r e s \ D i s t i n c t   C o u n t   o f   U n i q u e   I D 2 \ T a g I n f o \ F o r m u l a < / K e y > < / D i a g r a m O b j e c t K e y > < D i a g r a m O b j e c t K e y > < K e y > M e a s u r e s \ D i s t i n c t   C o u n t   o f   U n i q u e   I D 2 \ T a g I n f o \ V a l u e 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 L i n k s \ & l t ; C o l u m n s \ C o u n t   o f   U n i q u e   I D 2 & g t ; - & l t ; M e a s u r e s \ U n i q u e   I D 2 & g t ; < / K e y > < / D i a g r a m O b j e c t K e y > < D i a g r a m O b j e c t K e y > < K e y > L i n k s \ & l t ; C o l u m n s \ C o u n t   o f   U n i q u e   I D 2 & g t ; - & l t ; M e a s u r e s \ U n i q u e   I D 2 & g t ; \ C O L U M N < / K e y > < / D i a g r a m O b j e c t K e y > < D i a g r a m O b j e c t K e y > < K e y > L i n k s \ & l t ; C o l u m n s \ C o u n t   o f   U n i q u e   I D 2 & g t ; - & l t ; M e a s u r e s \ U n i q u e   I D 2 & g t ; \ M E A S U R E 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D i a g r a m O b j e c t K e y > < K e y > L i n k s \ & l t ; C o l u m n s \ D i s t i n c t   C o u n t   o f   U n i q u e   I D 2 & g t ; - & l t ; M e a s u r e s \ U n i q u e   I D 2 & g t ; < / K e y > < / D i a g r a m O b j e c t K e y > < D i a g r a m O b j e c t K e y > < K e y > L i n k s \ & l t ; C o l u m n s \ D i s t i n c t   C o u n t   o f   U n i q u e   I D 2 & g t ; - & l t ; M e a s u r e s \ U n i q u e   I D 2 & g t ; \ C O L U M N < / K e y > < / D i a g r a m O b j e c t K e y > < D i a g r a m O b j e c t K e y > < K e y > L i n k s \ & l t ; C o l u m n s \ D i s t i n c t   C o u n t   o f   U n i q u e   I D 2 & g t ; - & l t ; M e a s u r e s \ U n i q u e   I D 2 & g t ; \ M E A S U R E 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 9 < / C o l u m n > < L a y e d O u t > t r u e < / L a y e d O u t > < / a : V a l u e > < / a : K e y V a l u e O f D i a g r a m O b j e c t K e y a n y T y p e z b w N T n L X > < a : K e y V a l u e O f D i a g r a m O b j e c t K e y a n y T y p e z b w N T n L X > < a : K e y > < K e y > C o l u m n s \ T e s t   C a s e   R e f < / K e y > < / a : K e y > < a : V a l u e   i : t y p e = " M e a s u r e G r i d N o d e V i e w S t a t e " > < C o l u m n > 1 0 < / C o l u m n > < L a y e d O u t > t r u e < / L a y e d O u t > < / a : V a l u e > < / a : K e y V a l u e O f D i a g r a m O b j e c t K e y a n y T y p e z b w N T n L X > < a : K e y V a l u e O f D i a g r a m O b j e c t K e y a n y T y p e z b w N T n L X > < a : K e y > < K e y > C o l u m n s \ A s s o c i a t e d   T e s t   I d < / K e y > < / a : K e y > < a : V a l u e   i : t y p e = " M e a s u r e G r i d N o d e V i e w S t a t e " > < C o l u m n > 1 1 < / C o l u m n > < L a y e d O u t > t r u e < / L a y e d O u t > < / a : V a l u e > < / a : K e y V a l u e O f D i a g r a m O b j e c t K e y a n y T y p e z b w N T n L X > < a : K e y V a l u e O f D i a g r a m O b j e c t K e y a n y T y p e z b w N T n L X > < a : K e y > < K e y > C o l u m n s \ L i n k < / K e y > < / a : K e y > < a : V a l u e   i : t y p e = " M e a s u r e G r i d N o d e V i e w S t a t e " > < C o l u m n > 1 2 < / C o l u m n > < L a y e d O u t > t r u e < / L a y e d O u t > < / a : V a l u e > < / a : K e y V a l u e O f D i a g r a m O b j e c t K e y a n y T y p e z b w N T n L X > < a : K e y V a l u e O f D i a g r a m O b j e c t K e y a n y T y p e z b w N T n L X > < a : K e y > < K e y > C o l u m n s \ T e s t   C a s e   T i t l e < / K e y > < / a : K e y > < a : V a l u e   i : t y p e = " M e a s u r e G r i d N o d e V i e w S t a t e " > < C o l u m n > 2 < / C o l u m n > < L a y e d O u t > t r u e < / L a y e d O u t > < / a : V a l u e > < / a : K e y V a l u e O f D i a g r a m O b j e c t K e y a n y T y p e z b w N T n L X > < a : K e y V a l u e O f D i a g r a m O b j e c t K e y a n y T y p e z b w N T n L X > < a : K e y > < K e y > C o l u m n s \ F u e l   T y p e < / K e y > < / a : K e y > < a : V a l u e   i : t y p e = " M e a s u r e G r i d N o d e V i e w S t a t e " > < C o l u m n > 1 3 < / C o l u m n > < L a y e d O u t > t r u e < / L a y e d O u t > < / a : V a l u e > < / a : K e y V a l u e O f D i a g r a m O b j e c t K e y a n y T y p e z b w N T n L X > < a : K e y V a l u e O f D i a g r a m O b j e c t K e y a n y T y p e z b w N T n L X > < a : K e y > < K e y > C o l u m n s \ D a y ( s ) < / K e y > < / a : K e y > < a : V a l u e   i : t y p e = " M e a s u r e G r i d N o d e V i e w S t a t e " > < C o l u m n > 1 4 < / C o l u m n > < L a y e d O u t > t r u e < / L a y e d O u t > < / a : V a l u e > < / a : K e y V a l u e O f D i a g r a m O b j e c t K e y a n y T y p e z b w N T n L X > < a : K e y V a l u e O f D i a g r a m O b j e c t K e y a n y T y p e z b w N T n L X > < a : K e y > < K e y > C o l u m n s \ D o m e s t i c < / K e y > < / a : K e y > < a : V a l u e   i : t y p e = " M e a s u r e G r i d N o d e V i e w S t a t e " > < C o l u m n > 3 < / C o l u m n > < L a y e d O u t > t r u e < / L a y e d O u t > < / a : V a l u e > < / a : K e y V a l u e O f D i a g r a m O b j e c t K e y a n y T y p e z b w N T n L X > < a : K e y V a l u e O f D i a g r a m O b j e c t K e y a n y T y p e z b w N T n L X > < a : K e y > < K e y > C o l u m n s \ N o n   D o m e s t i c < / K e y > < / a : K e y > < a : V a l u e   i : t y p e = " M e a s u r e G r i d N o d e V i e w S t a t e " > < C o l u m n > 4 < / C o l u m n > < L a y e d O u t > t r u e < / L a y e d O u t > < / a : V a l u e > < / a : K e y V a l u e O f D i a g r a m O b j e c t K e y a n y T y p e z b w N T n L X > < a : K e y V a l u e O f D i a g r a m O b j e c t K e y a n y T y p e z b w N T n L X > < a : K e y > < K e y > C o l u m n s \ S m a r t   M e t e r < / K e y > < / a : K e y > < a : V a l u e   i : t y p e = " M e a s u r e G r i d N o d e V i e w S t a t e " > < C o l u m n > 1 5 < / C o l u m n > < L a y e d O u t > t r u e < / L a y e d O u t > < / a : V a l u e > < / a : K e y V a l u e O f D i a g r a m O b j e c t K e y a n y T y p e z b w N T n L X > < a : K e y V a l u e O f D i a g r a m O b j e c t K e y a n y T y p e z b w N T n L X > < a : K e y > < K e y > C o l u m n s \ T r a d i t i o n a l   M e t e r < / K e y > < / a : K e y > < a : V a l u e   i : t y p e = " M e a s u r e G r i d N o d e V i e w S t a t e " > < C o l u m n > 1 6 < / C o l u m n > < L a y e d O u t > t r u e < / L a y e d O u t > < / a : V a l u e > < / a : K e y V a l u e O f D i a g r a m O b j e c t K e y a n y T y p e z b w N T n L X > < a : K e y V a l u e O f D i a g r a m O b j e c t K e y a n y T y p e z b w N T n L X > < a : K e y > < K e y > C o l u m n s \ O F A F < / K e y > < / a : K e y > < a : V a l u e   i : t y p e = " M e a s u r e G r i d N o d e V i e w S t a t e " > < C o l u m n > 8 < / C o l u m n > < L a y e d O u t > t r u e < / L a y e d O u t > < / a : V a l u e > < / a : K e y V a l u e O f D i a g r a m O b j e c t K e y a n y T y p e z b w N T n L X > < a : K e y V a l u e O f D i a g r a m O b j e c t K e y a n y T y p e z b w N T n L X > < a : K e y > < K e y > C o l u m n s \ R e l a t e d   M P A N < / K e y > < / a : K e y > < a : V a l u e   i : t y p e = " M e a s u r e G r i d N o d e V i e w S t a t e " > < C o l u m n > 1 7 < / C o l u m n > < L a y e d O u t > t r u e < / L a y e d O u t > < / a : V a l u e > < / a : K e y V a l u e O f D i a g r a m O b j e c t K e y a n y T y p e z b w N T n L X > < a : K e y V a l u e O f D i a g r a m O b j e c t K e y a n y T y p e z b w N T n L X > < a : K e y > < K e y > C o l u m n s \ P r e - R e q u i s i t e   T e s t   C a s e < / K e y > < / a : K e y > < a : V a l u e   i : t y p e = " M e a s u r e G r i d N o d e V i e w S t a t e " > < C o l u m n > 5 < / C o l u m n > < L a y e d O u t > t r u e < / L a y e d O u t > < / a : V a l u e > < / a : K e y V a l u e O f D i a g r a m O b j e c t K e y a n y T y p e z b w N T n L X > < a : K e y V a l u e O f D i a g r a m O b j e c t K e y a n y T y p e z b w N T n L X > < a : K e y > < K e y > C o l u m n s \ R e g r e s s i o n   T e s t s < / K e y > < / a : K e y > < a : V a l u e   i : t y p e = " M e a s u r e G r i d N o d e V i e w S t a t e " > < C o l u m n > 6 < / C o l u m n > < L a y e d O u t > t r u e < / L a y e d O u t > < / a : V a l u e > < / a : K e y V a l u e O f D i a g r a m O b j e c t K e y a n y T y p e z b w N T n L X > < a : K e y V a l u e O f D i a g r a m O b j e c t K e y a n y T y p e z b w N T n L X > < a : K e y > < K e y > C o l u m n s \ P r o f i l e < / K e y > < / a : K e y > < a : V a l u e   i : t y p e = " M e a s u r e G r i d N o d e V i e w S t a t e " > < C o l u m n > 7 < / C o l u m n > < L a y e d O u t > t r u e < / L a y e d O u t > < / a : V a l u e > < / a : K e y V a l u e O f D i a g r a m O b j e c t K e y a n y T y p e z b w N T n L X > < a : K e y V a l u e O f D i a g r a m O b j e c t K e y a n y T y p e z b w N T n L X > < a : K e y > < K e y > C o l u m n s \ U n i q u e   I D 2 < / K e y > < / a : K e y > < a : V a l u e   i : t y p e = " M e a s u r e G r i d N o d e V i e w S t a t e " > < C o l u m n > 1 8 < / C o l u m n > < L a y e d O u t > t r u e < / L a y e d O u t > < / a : V a l u e > < / a : K e y V a l u e O f D i a g r a m O b j e c t K e y a n y T y p e z b w N T n L X > < a : K e y V a l u e O f D i a g r a m O b j e c t K e y a n y T y p e z b w N T n L X > < a : K e y > < K e y > C o l u m n s \ U n i q u e   I D   & a m p ;   A s s o c i a t e d   T e s t   C a s e   I D < / K e y > < / a : K e y > < a : V a l u e   i : t y p e = " M e a s u r e G r i d N o d e V i e w S t a t e " > < C o l u m n > 1 9 < / C o l u m n > < L a y e d O u t > t r u e < / L a y e d O u t > < / a : V a l u e > < / a : K e y V a l u e O f D i a g r a m O b j e c t K e y a n y T y p e z b w N T n L X > < a : K e y V a l u e O f D i a g r a m O b j e c t K e y a n y T y p e z b w N T n L X > < a : K e y > < K e y > C o l u m n s \ C r i t e r i a < / K e y > < / a : K e y > < a : V a l u e   i : t y p e = " M e a s u r e G r i d N o d e V i e w S t a t e " > < C o l u m n > 2 0 < / C o l u m n > < L a y e d O u t > t r u e < / L a y e d O u t > < / a : V a l u e > < / a : K e y V a l u e O f D i a g r a m O b j e c t K e y a n y T y p e z b w N T n L X > < a : K e y V a l u e O f D i a g r a m O b j e c t K e y a n y T y p e z b w N T n L X > < a : K e y > < K e y > M e a s u r e s \ C o u n t   o f   P r o f i l e < / K e y > < / a : K e y > < a : V a l u e   i : t y p e = " M e a s u r e G r i d N o d e V i e w S t a t e " > < C o l u m n > 7 < / 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 M e a s u r e s \ C o u n t   o f   U E P T   S c e n a r i o < / K e y > < / a : K e y > < a : V a l u e   i : t y p e = " M e a s u r e G r i d N o d e V i e w S t a t e " > < C o l u m n > 1 < / C o l u m n > < 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 M e a s u r e s \ C o u n t   o f   U n i q u e   I D 2 < / K e y > < / a : K e y > < a : V a l u e   i : t y p e = " M e a s u r e G r i d N o d e V i e w S t a t e " > < C o l u m n > 1 8 < / C o l u m n > < L a y e d O u t > t r u e < / L a y e d O u t > < W a s U I I n v i s i b l e > t r u e < / W a s U I I n v i s i b l e > < / a : V a l u e > < / a : K e y V a l u e O f D i a g r a m O b j e c t K e y a n y T y p e z b w N T n L X > < a : K e y V a l u e O f D i a g r a m O b j e c t K e y a n y T y p e z b w N T n L X > < a : K e y > < K e y > M e a s u r e s \ C o u n t   o f   U n i q u e   I D 2 \ T a g I n f o \ F o r m u l a < / K e y > < / a : K e y > < a : V a l u e   i : t y p e = " M e a s u r e G r i d V i e w S t a t e I D i a g r a m T a g A d d i t i o n a l I n f o " / > < / a : K e y V a l u e O f D i a g r a m O b j e c t K e y a n y T y p e z b w N T n L X > < a : K e y V a l u e O f D i a g r a m O b j e c t K e y a n y T y p e z b w N T n L X > < a : K e y > < K e y > M e a s u r e s \ C o u n t   o f   U n i q u e   I D 2 \ T a g I n f o \ V a l u e < / K e y > < / a : K e y > < a : V a l u e   i : t y p e = " M e a s u r e G r i d V i e w S t a t e I D i a g r a m T a g A d d i t i o n a l I n f o " / > < / a : K e y V a l u e O f D i a g r a m O b j e c t K e y a n y T y p e z b w N T n L X > < a : K e y V a l u e O f D i a g r a m O b j e c t K e y a n y T y p e z b w N T n L X > < a : K e y > < K e y > M e a s u r e s \ D i s t i n c t   C o u n t   o f   P r o f i l e < / K e y > < / a : K e y > < a : V a l u e   i : t y p e = " M e a s u r e G r i d N o d e V i e w S t a t e " > < C o l u m n > 7 < / 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 M e a s u r e s \ D i s t i n c t   C o u n t   o f   U E P T   S c e n a r i o < / K e y > < / a : K e y > < a : V a l u e   i : t y p e = " M e a s u r e G r i d N o d e V i e w S t a t e " > < C o l u m n > 1 < / C o l u m n > < L a y e d O u t > t r u e < / L a y e d O u t > < 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 M e a s u r e s \ D i s t i n c t   C o u n t   o f   U n i q u e   I D 2 < / K e y > < / a : K e y > < a : V a l u e   i : t y p e = " M e a s u r e G r i d N o d e V i e w S t a t e " / > < / a : K e y V a l u e O f D i a g r a m O b j e c t K e y a n y T y p e z b w N T n L X > < a : K e y V a l u e O f D i a g r a m O b j e c t K e y a n y T y p e z b w N T n L X > < a : K e y > < K e y > M e a s u r e s \ D i s t i n c t   C o u n t   o f   U n i q u e   I D 2 \ T a g I n f o \ F o r m u l a < / K e y > < / a : K e y > < a : V a l u e   i : t y p e = " M e a s u r e G r i d V i e w S t a t e I D i a g r a m T a g A d d i t i o n a l I n f o " / > < / a : K e y V a l u e O f D i a g r a m O b j e c t K e y a n y T y p e z b w N T n L X > < a : K e y V a l u e O f D i a g r a m O b j e c t K e y a n y T y p e z b w N T n L X > < a : K e y > < K e y > M e a s u r e s \ D i s t i n c t   C o u n t   o f   U n i q u e   I D 2 \ T a g I n f o \ V a l u e < / K e y > < / a : K e y > < a : V a l u e   i : t y p e = " M e a s u r e G r i d V i e w S t a t e I D i a g r a m T a g A d d i t i o n a l I n f o " / > < / 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 L i n k s \ & l t ; C o l u m n s \ C o u n t   o f   U n i q u e   I D 2 & g t ; - & l t ; M e a s u r e s \ U n i q u e   I D 2 & g t ; < / K e y > < / a : K e y > < a : V a l u e   i : t y p e = " M e a s u r e G r i d V i e w S t a t e I D i a g r a m L i n k " / > < / a : K e y V a l u e O f D i a g r a m O b j e c t K e y a n y T y p e z b w N T n L X > < a : K e y V a l u e O f D i a g r a m O b j e c t K e y a n y T y p e z b w N T n L X > < a : K e y > < K e y > L i n k s \ & l t ; C o l u m n s \ C o u n t   o f   U n i q u e   I D 2 & g t ; - & l t ; M e a s u r e s \ U n i q u e   I D 2 & g t ; \ C O L U M N < / K e y > < / a : K e y > < a : V a l u e   i : t y p e = " M e a s u r e G r i d V i e w S t a t e I D i a g r a m L i n k E n d p o i n t " / > < / a : K e y V a l u e O f D i a g r a m O b j e c t K e y a n y T y p e z b w N T n L X > < a : K e y V a l u e O f D i a g r a m O b j e c t K e y a n y T y p e z b w N T n L X > < a : K e y > < K e y > L i n k s \ & l t ; C o l u m n s \ C o u n t   o f   U n i q u e   I D 2 & g t ; - & l t ; M e a s u r e s \ U n i q u e   I D 2 & g t ; \ M E A S U R E 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a : K e y V a l u e O f D i a g r a m O b j e c t K e y a n y T y p e z b w N T n L X > < a : K e y > < K e y > L i n k s \ & l t ; C o l u m n s \ D i s t i n c t   C o u n t   o f   U n i q u e   I D 2 & g t ; - & l t ; M e a s u r e s \ U n i q u e   I D 2 & g t ; < / K e y > < / a : K e y > < a : V a l u e   i : t y p e = " M e a s u r e G r i d V i e w S t a t e I D i a g r a m L i n k " / > < / a : K e y V a l u e O f D i a g r a m O b j e c t K e y a n y T y p e z b w N T n L X > < a : K e y V a l u e O f D i a g r a m O b j e c t K e y a n y T y p e z b w N T n L X > < a : K e y > < K e y > L i n k s \ & l t ; C o l u m n s \ D i s t i n c t   C o u n t   o f   U n i q u e   I D 2 & g t ; - & l t ; M e a s u r e s \ U n i q u e   I D 2 & g t ; \ C O L U M N < / K e y > < / a : K e y > < a : V a l u e   i : t y p e = " M e a s u r e G r i d V i e w S t a t e I D i a g r a m L i n k E n d p o i n t " / > < / a : K e y V a l u e O f D i a g r a m O b j e c t K e y a n y T y p e z b w N T n L X > < a : K e y V a l u e O f D i a g r a m O b j e c t K e y a n y T y p e z b w N T n L X > < a : K e y > < K e y > L i n k s \ & l t ; C o l u m n s \ D i s t i n c t   C o u n t   o f   U n i q u e   I D 2 & g t ; - & l t ; M e a s u r e s \ U n i q u e   I D 2 & g t ; \ M E A S U R E 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 R e f < / K e y > < / D i a g r a m O b j e c t K e y > < D i a g r a m O b j e c t K e y > < K e y > T a b l e s \ L i s t T e s t C a s e s \ C o l u m n s \ A s s o c i a t e d   T e s t   I d < / K e y > < / D i a g r a m O b j e c t K e y > < D i a g r a m O b j e c t K e y > < K e y > T a b l e s \ L i s t T e s t C a s e s \ C o l u m n s \ L i n k < / K e y > < / D i a g r a m O b j e c t K e y > < D i a g r a m O b j e c t K e y > < K e y > T a b l e s \ L i s t T e s t C a s e s \ C o l u m n s \ T e s t   C a s e   T i t l e < / K e y > < / D i a g r a m O b j e c t K e y > < D i a g r a m O b j e c t K e y > < K e y > T a b l e s \ L i s t T e s t C a s e s \ C o l u m n s \ F u e l   T y p e < / K e y > < / D i a g r a m O b j e c t K e y > < D i a g r a m O b j e c t K e y > < K e y > T a b l e s \ L i s t T e s t C a s e s \ C o l u m n s \ D a y ( s ) < / K e y > < / D i a g r a m O b j e c t K e y > < D i a g r a m O b j e c t K e y > < K e y > T a b l e s \ L i s t T e s t C a s e s \ C o l u m n s \ D o m e s t i c < / K e y > < / D i a g r a m O b j e c t K e y > < D i a g r a m O b j e c t K e y > < K e y > T a b l e s \ L i s t T e s t C a s e s \ C o l u m n s \ N o n   D o m e s t i c < / K e y > < / D i a g r a m O b j e c t K e y > < D i a g r a m O b j e c t K e y > < K e y > T a b l e s \ L i s t T e s t C a s e s \ C o l u m n s \ S m a r t   M e t e r < / K e y > < / D i a g r a m O b j e c t K e y > < D i a g r a m O b j e c t K e y > < K e y > T a b l e s \ L i s t T e s t C a s e s \ C o l u m n s \ T r a d i t i o n a l   M e t e r < / K e y > < / D i a g r a m O b j e c t K e y > < D i a g r a m O b j e c t K e y > < K e y > T a b l e s \ L i s t T e s t C a s e s \ C o l u m n s \ O F A F < / K e y > < / D i a g r a m O b j e c t K e y > < D i a g r a m O b j e c t K e y > < K e y > T a b l e s \ L i s t T e s t C a s e s \ C o l u m n s \ R e l a t e d   M P A N < / 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 I D 2 < / K e y > < / D i a g r a m O b j e c t K e y > < D i a g r a m O b j e c t K e y > < K e y > T a b l e s \ L i s t T e s t C a s e s \ C o l u m n s \ U n i q u e   I D   & a m p ;   A s s o c i a t e d   T e s t   C a s e   I D < / K e y > < / D i a g r a m O b j e c t K e y > < D i a g r a m O b j e c t K e y > < K e y > T a b l e s \ L i s t T e s t C a s e s \ C o l u m n s \ C r i t e r i a < / K e y > < / D i a g r a m O b j e c t K e y > < D i a g r a m O b j e c t K e y > < K e y > T a b l e s \ L i s t T e s t C a s e s \ M e a s u r e s \ C o u n t   o f   P r o f i l e < / K e y > < / D i a g r a m O b j e c t K e y > < D i a g r a m O b j e c t K e y > < K e y > T a b l e s \ L i s t T e s t C a s e s \ C o u n t   o f   P r o f i l e \ A d d i t i o n a l   I n f o \ I m p l i c i t   M e a s u r e < / K e y > < / D i a g r a m O b j e c t K e y > < D i a g r a m O b j e c t K e y > < K e y > T a b l e s \ L i s t T e s t C a s e s \ M e a s u r e s \ C o u n t   o f   U E P T   S c e n a r i o < / K e y > < / D i a g r a m O b j e c t K e y > < D i a g r a m O b j e c t K e y > < K e y > T a b l e s \ L i s t T e s t C a s e s \ C o u n t   o f   U E P T   S c e n a r i o \ A d d i t i o n a l   I n f o \ I m p l i c i t   M e a s u r e < / K e y > < / D i a g r a m O b j e c t K e y > < D i a g r a m O b j e c t K e y > < K e y > T a b l e s \ L i s t T e s t C a s e s \ M e a s u r e s \ C o u n t   o f   U n i q u e   I D 2 < / K e y > < / D i a g r a m O b j e c t K e y > < D i a g r a m O b j e c t K e y > < K e y > T a b l e s \ L i s t T e s t C a s e s \ C o u n t   o f   U n i q u e   I D 2 \ A d d i t i o n a l   I n f o \ I m p l i c i t   M e a s u r e < / K e y > < / D i a g r a m O b j e c t K e y > < D i a g r a m O b j e c t K e y > < K e y > T a b l e s \ L i s t T e s t C a s e s \ M e a s u r e s \ D i s t i n c t   C o u n t   o f   P r o f i l e < / K e y > < / D i a g r a m O b j e c t K e y > < D i a g r a m O b j e c t K e y > < K e y > T a b l e s \ L i s t T e s t C a s e s \ D i s t i n c t   C o u n t   o f   P r o f i l e \ A d d i t i o n a l   I n f o \ I m p l i c i t   M e a s u r e < / K e y > < / D i a g r a m O b j e c t K e y > < D i a g r a m O b j e c t K e y > < K e y > T a b l e s \ L i s t T e s t C a s e s \ M e a s u r e s \ D i s t i n c t   C o u n t   o f   U E P T   S c e n a r i o < / K e y > < / D i a g r a m O b j e c t K e y > < D i a g r a m O b j e c t K e y > < K e y > T a b l e s \ L i s t T e s t C a s e s \ D i s t i n c t   C o u n t   o f   U E P T   S c e n a r i o \ A d d i t i o n a l   I n f o \ I m p l i c i t   M e a s u r e < / K e y > < / D i a g r a m O b j e c t K e y > < D i a g r a m O b j e c t K e y > < K e y > T a b l e s \ L i s t T e s t C a s e s \ M e a s u r e s \ D i s t i n c t   C o u n t   o f   U n i q u e   I D 2 < / K e y > < / D i a g r a m O b j e c t K e y > < D i a g r a m O b j e c t K e y > < K e y > T a b l e s \ L i s t T e s t C a s e s \ D i s t i n c t   C o u n t   o f   U n i q u e   I D 2 \ A d d i t i o n a l 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 R e f < / K e y > < / a : K e y > < a : V a l u e   i : t y p e = " D i a g r a m D i s p l a y N o d e V i e w S t a t e " > < H e i g h t > 1 5 0 < / H e i g h t > < I s E x p a n d e d > t r u e < / I s E x p a n d e d > < W i d t h > 2 0 0 < / W i d t h > < / a : V a l u e > < / a : K e y V a l u e O f D i a g r a m O b j e c t K e y a n y T y p e z b w N T n L X > < a : K e y V a l u e O f D i a g r a m O b j e c t K e y a n y T y p e z b w N T n L X > < a : K e y > < K e y > T a b l e s \ L i s t T e s t C a s e s \ C o l u m n s \ A s s o c i a t e d   T e s t   I d < / K e y > < / a : K e y > < a : V a l u e   i : t y p e = " D i a g r a m D i s p l a y N o d e V i e w S t a t e " > < H e i g h t > 1 5 0 < / H e i g h t > < I s E x p a n d e d > t r u e < / I s E x p a n d e d > < W i d t h > 2 0 0 < / W i d t h > < / a : V a l u e > < / a : K e y V a l u e O f D i a g r a m O b j e c t K e y a n y T y p e z b w N T n L X > < a : K e y V a l u e O f D i a g r a m O b j e c t K e y a n y T y p e z b w N T n L X > < a : K e y > < K e y > T a b l e s \ L i s t T e s t C a s e s \ C o l u m n s \ L i n k < / 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 T a b l e s \ L i s t T e s t C a s e s \ C o l u m n s \ F u e l   T y p e < / K e y > < / a : K e y > < a : V a l u e   i : t y p e = " D i a g r a m D i s p l a y N o d e V i e w S t a t e " > < H e i g h t > 1 5 0 < / H e i g h t > < I s E x p a n d e d > t r u e < / I s E x p a n d e d > < W i d t h > 2 0 0 < / W i d t h > < / a : V a l u e > < / a : K e y V a l u e O f D i a g r a m O b j e c t K e y a n y T y p e z b w N T n L X > < a : K e y V a l u e O f D i a g r a m O b j e c t K e y a n y T y p e z b w N T n L X > < a : K e y > < K e y > T a b l e s \ L i s t T e s t C a s e s \ C o l u m n s \ D a y ( s ) < / 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  M e t e r < / K e y > < / a : K e y > < a : V a l u e   i : t y p e = " D i a g r a m D i s p l a y N o d e V i e w S t a t e " > < H e i g h t > 1 5 0 < / H e i g h t > < I s E x p a n d e d > t r u e < / I s E x p a n d e d > < W i d t h > 2 0 0 < / W i d t h > < / a : V a l u e > < / a : K e y V a l u e O f D i a g r a m O b j e c t K e y a n y T y p e z b w N T n L X > < a : K e y V a l u e O f D i a g r a m O b j e c t K e y a n y T y p e z b w N T n L X > < a : K e y > < K e y > T a b l e s \ L i s t T e s t C a s e s \ C o l u m n s \ T r a d i t i o n a l   M e t e r < / K e y > < / a : K e y > < a : V a l u e   i : t y p e = " D i a g r a m D i s p l a y N o d e V i e w S t a t e " > < H e i g h t > 1 5 0 < / H e i g h t > < I s E x p a n d e d > t r u e < / I s E x p a n d e d > < W i d t h > 2 0 0 < / W i d t h > < / a : V a l u e > < / a : K e y V a l u e O f D i a g r a m O b j e c t K e y a n y T y p e z b w N T n L X > < a : K e y V a l u e O f D i a g r a m O b j e c t K e y a n y T y p e z b w N T n L X > < a : K e y > < K e y > T a b l e s \ L i s t T e s t C a s e s \ C o l u m n s \ O F A F < / K e y > < / a : K e y > < a : V a l u e   i : t y p e = " D i a g r a m D i s p l a y N o d e V i e w S t a t e " > < H e i g h t > 1 5 0 < / H e i g h t > < I s E x p a n d e d > t r u e < / I s E x p a n d e d > < W i d t h > 2 0 0 < / W i d t h > < / a : V a l u e > < / a : K e y V a l u e O f D i a g r a m O b j e c t K e y a n y T y p e z b w N T n L X > < a : K e y V a l u e O f D i a g r a m O b j e c t K e y a n y T y p e z b w N T n L X > < a : K e y > < K e y > T a b l e s \ L i s t T e s t C a s e s \ C o l u m n s \ R e l a t e d   M P A N < / 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 I D 2 < / K e y > < / a : K e y > < a : V a l u e   i : t y p e = " D i a g r a m D i s p l a y N o d e V i e w S t a t e " > < H e i g h t > 1 5 0 < / H e i g h t > < I s E x p a n d e d > t r u e < / I s E x p a n d e d > < W i d t h > 2 0 0 < / W i d t h > < / a : V a l u e > < / a : K e y V a l u e O f D i a g r a m O b j e c t K e y a n y T y p e z b w N T n L X > < a : K e y V a l u e O f D i a g r a m O b j e c t K e y a n y T y p e z b w N T n L X > < a : K e y > < K e y > T a b l e s \ L i s t T e s t C a s e s \ C o l u m n s \ U n i q u e   I D   & a m p ;   A s s o c i a t e d   T e s t   C a s e   I D < / K e y > < / a : K e y > < a : V a l u e   i : t y p e = " D i a g r a m D i s p l a y N o d e V i e w S t a t e " > < H e i g h t > 1 5 0 < / H e i g h t > < I s E x p a n d e d > t r u e < / I s E x p a n d e d > < W i d t h > 2 0 0 < / W i d t h > < / a : V a l u e > < / a : K e y V a l u e O f D i a g r a m O b j e c t K e y a n y T y p e z b w N T n L X > < a : K e y V a l u e O f D i a g r a m O b j e c t K e y a n y T y p e z b w N T n L X > < a : K e y > < K e y > T a b l e s \ L i s t T e s t C a s e s \ C o l u m n s \ C r i t e r i a < / K e y > < / a : K e y > < a : V a l u e   i : t y p e = " D i a g r a m D i s p l a y N o d e V i e w S t a t e " > < H e i g h t > 1 5 0 < / H e i g h t > < I s E x p a n d e d > t r u e < / I s E x p a n d e d > < W i d t h > 2 0 0 < / W i d t h > < / a : V a l u e > < / 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 T a b l e s \ L i s t T e s t C a s e s \ M e a s u r e s \ C o u n t   o f   U E P T   S c e n a r i o < / K e y > < / a : K e y > < a : V a l u e   i : t y p e = " D i a g r a m D i s p l a y N o d e V i e w S t a t e " > < H e i g h t > 1 5 0 < / H e i g h t > < I s E x p a n d e d > t r u e < / I s E x p a n d e d > < W i d t h > 2 0 0 < / W i d t h > < / a : V a l u e > < / a : K e y V a l u e O f D i a g r a m O b j e c t K e y a n y T y p e z b w N T n L X > < a : K e y V a l u e O f D i a g r a m O b j e c t K e y a n y T y p e z b w N T n L X > < a : K e y > < K e y > T a b l e s \ L i s t T e s t C a s e s \ C o u n t   o f   U E P T   S c e n a r i o \ A d d i t i o n a l   I n f o \ I m p l i c i t   M e a s u r e < / K e y > < / a : K e y > < a : V a l u e   i : t y p e = " D i a g r a m D i s p l a y V i e w S t a t e I D i a g r a m T a g A d d i t i o n a l I n f o " / > < / a : K e y V a l u e O f D i a g r a m O b j e c t K e y a n y T y p e z b w N T n L X > < a : K e y V a l u e O f D i a g r a m O b j e c t K e y a n y T y p e z b w N T n L X > < a : K e y > < K e y > T a b l e s \ L i s t T e s t C a s e s \ M e a s u r e s \ C o u n t   o f   U n i q u e   I D 2 < / K e y > < / a : K e y > < a : V a l u e   i : t y p e = " D i a g r a m D i s p l a y N o d e V i e w S t a t e " > < H e i g h t > 1 5 0 < / H e i g h t > < I s E x p a n d e d > t r u e < / I s E x p a n d e d > < W i d t h > 2 0 0 < / W i d t h > < / a : V a l u e > < / a : K e y V a l u e O f D i a g r a m O b j e c t K e y a n y T y p e z b w N T n L X > < a : K e y V a l u e O f D i a g r a m O b j e c t K e y a n y T y p e z b w N T n L X > < a : K e y > < K e y > T a b l e s \ L i s t T e s t C a s e s \ C o u n t   o f   U n i q u e   I D 2 \ A d d i t i o n a l 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 T a b l e s \ L i s t T e s t C a s e s \ M e a s u r e s \ D i s t i n c t   C o u n t   o f   U E P T   S c e n a r i o < / K e y > < / a : K e y > < a : V a l u e   i : t y p e = " D i a g r a m D i s p l a y N o d e V i e w S t a t e " > < H e i g h t > 1 5 0 < / H e i g h t > < I s E x p a n d e d > t r u e < / I s E x p a n d e d > < W i d t h > 2 0 0 < / W i d t h > < / a : V a l u e > < / a : K e y V a l u e O f D i a g r a m O b j e c t K e y a n y T y p e z b w N T n L X > < a : K e y V a l u e O f D i a g r a m O b j e c t K e y a n y T y p e z b w N T n L X > < a : K e y > < K e y > T a b l e s \ L i s t T e s t C a s e s \ D i s t i n c t   C o u n t   o f   U E P T   S c e n a r i o \ A d d i t i o n a l   I n f o \ I m p l i c i t   M e a s u r e < / K e y > < / a : K e y > < a : V a l u e   i : t y p e = " D i a g r a m D i s p l a y V i e w S t a t e I D i a g r a m T a g A d d i t i o n a l I n f o " / > < / a : K e y V a l u e O f D i a g r a m O b j e c t K e y a n y T y p e z b w N T n L X > < a : K e y V a l u e O f D i a g r a m O b j e c t K e y a n y T y p e z b w N T n L X > < a : K e y > < K e y > T a b l e s \ L i s t T e s t C a s e s \ M e a s u r e s \ D i s t i n c t   C o u n t   o f   U n i q u e   I D 2 < / K e y > < / a : K e y > < a : V a l u e   i : t y p e = " D i a g r a m D i s p l a y N o d e V i e w S t a t e " > < H e i g h t > 1 5 0 < / H e i g h t > < I s E x p a n d e d > t r u e < / I s E x p a n d e d > < W i d t h > 2 0 0 < / W i d t h > < / a : V a l u e > < / a : K e y V a l u e O f D i a g r a m O b j e c t K e y a n y T y p e z b w N T n L X > < a : K e y V a l u e O f D i a g r a m O b j e c t K e y a n y T y p e z b w N T n L X > < a : K e y > < K e y > T a b l e s \ L i s t T e s t C a s e s \ D i s t i n c t   C o u n t   o f   U n i q u e   I D 2 \ A d d i t i o n a l 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A r r a y O f D i a g r a m M a n a g e r . S e r i a l i z a b l e D i a g r a m > ] ] > < / 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61714EBB-B6C6-4162-AEDB-1C1CDDC3B30F}">
  <ds:schemaRefs>
    <ds:schemaRef ds:uri="http://schemas.microsoft.com/office/2006/metadata/longProperties"/>
  </ds:schemaRefs>
</ds:datastoreItem>
</file>

<file path=customXml/itemProps10.xml><?xml version="1.0" encoding="utf-8"?>
<ds:datastoreItem xmlns:ds="http://schemas.openxmlformats.org/officeDocument/2006/customXml" ds:itemID="{CAA97406-2F27-474C-B3CA-C11C801C49B3}">
  <ds:schemaRefs>
    <ds:schemaRef ds:uri="http://gemini/pivotcustomization/FormulaBarState"/>
  </ds:schemaRefs>
</ds:datastoreItem>
</file>

<file path=customXml/itemProps11.xml><?xml version="1.0" encoding="utf-8"?>
<ds:datastoreItem xmlns:ds="http://schemas.openxmlformats.org/officeDocument/2006/customXml" ds:itemID="{3ED2FCB3-7BB2-43EF-BF5B-AC8C7B7D75F2}">
  <ds:schemaRefs>
    <ds:schemaRef ds:uri="http://gemini/pivotcustomization/ShowHidden"/>
  </ds:schemaRefs>
</ds:datastoreItem>
</file>

<file path=customXml/itemProps12.xml><?xml version="1.0" encoding="utf-8"?>
<ds:datastoreItem xmlns:ds="http://schemas.openxmlformats.org/officeDocument/2006/customXml" ds:itemID="{DBAF05AB-F124-44D4-BE05-ADBA76A7608B}">
  <ds:schemaRefs>
    <ds:schemaRef ds:uri="http://gemini/pivotcustomization/ManualCalcMode"/>
  </ds:schemaRefs>
</ds:datastoreItem>
</file>

<file path=customXml/itemProps13.xml><?xml version="1.0" encoding="utf-8"?>
<ds:datastoreItem xmlns:ds="http://schemas.openxmlformats.org/officeDocument/2006/customXml" ds:itemID="{39EAA035-7CFC-49BB-8CE5-A19069A89670}">
  <ds:schemaRefs>
    <ds:schemaRef ds:uri="http://schemas.microsoft.com/DataMashup"/>
  </ds:schemaRefs>
</ds:datastoreItem>
</file>

<file path=customXml/itemProps14.xml><?xml version="1.0" encoding="utf-8"?>
<ds:datastoreItem xmlns:ds="http://schemas.openxmlformats.org/officeDocument/2006/customXml" ds:itemID="{66CD92C6-1E2D-44E1-92C9-CE2266A8354B}">
  <ds:schemaRefs>
    <ds:schemaRef ds:uri="http://gemini/pivotcustomization/IsSandboxEmbedded"/>
  </ds:schemaRefs>
</ds:datastoreItem>
</file>

<file path=customXml/itemProps15.xml><?xml version="1.0" encoding="utf-8"?>
<ds:datastoreItem xmlns:ds="http://schemas.openxmlformats.org/officeDocument/2006/customXml" ds:itemID="{347E4D38-75F2-41EA-BCDA-3CA1652BE6BA}">
  <ds:schemaRefs>
    <ds:schemaRef ds:uri="http://gemini/pivotcustomization/ClientWindowXML"/>
  </ds:schemaRefs>
</ds:datastoreItem>
</file>

<file path=customXml/itemProps16.xml><?xml version="1.0" encoding="utf-8"?>
<ds:datastoreItem xmlns:ds="http://schemas.openxmlformats.org/officeDocument/2006/customXml" ds:itemID="{A5F8A563-C212-4944-B63E-98385AD21F1F}">
  <ds:schemaRefs>
    <ds:schemaRef ds:uri="http://gemini/pivotcustomization/TableOrder"/>
  </ds:schemaRefs>
</ds:datastoreItem>
</file>

<file path=customXml/itemProps17.xml><?xml version="1.0" encoding="utf-8"?>
<ds:datastoreItem xmlns:ds="http://schemas.openxmlformats.org/officeDocument/2006/customXml" ds:itemID="{F1E7C7EE-2D3A-456C-977C-73943EBA9ED6}">
  <ds:schemaRefs>
    <ds:schemaRef ds:uri="http://gemini/pivotcustomization/MeasureGridState"/>
  </ds:schemaRefs>
</ds:datastoreItem>
</file>

<file path=customXml/itemProps18.xml><?xml version="1.0" encoding="utf-8"?>
<ds:datastoreItem xmlns:ds="http://schemas.openxmlformats.org/officeDocument/2006/customXml" ds:itemID="{E04F1CE5-45C7-4E4F-91D0-9359B3664F76}">
  <ds:schemaRefs>
    <ds:schemaRef ds:uri="http://gemini/pivotcustomization/LinkedTableUpdateMode"/>
  </ds:schemaRefs>
</ds:datastoreItem>
</file>

<file path=customXml/itemProps19.xml><?xml version="1.0" encoding="utf-8"?>
<ds:datastoreItem xmlns:ds="http://schemas.openxmlformats.org/officeDocument/2006/customXml" ds:itemID="{B63136F9-FA54-4457-A4B6-ADD6821FB36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B3E2A0A-3443-42E7-9E3B-58DB4F5819D2}">
  <ds:schemaRefs>
    <ds:schemaRef ds:uri="http://gemini/pivotcustomization/ErrorCache"/>
  </ds:schemaRefs>
</ds:datastoreItem>
</file>

<file path=customXml/itemProps20.xml><?xml version="1.0" encoding="utf-8"?>
<ds:datastoreItem xmlns:ds="http://schemas.openxmlformats.org/officeDocument/2006/customXml" ds:itemID="{2F2EBD76-66D4-4D65-8220-362C25FFAB46}">
  <ds:schemaRefs>
    <ds:schemaRef ds:uri="http://schemas.microsoft.com/sharepoint/v3/contenttype/forms"/>
  </ds:schemaRefs>
</ds:datastoreItem>
</file>

<file path=customXml/itemProps21.xml><?xml version="1.0" encoding="utf-8"?>
<ds:datastoreItem xmlns:ds="http://schemas.openxmlformats.org/officeDocument/2006/customXml" ds:itemID="{D7DD4EB8-04BD-4119-95D1-3BE7698460DA}">
  <ds:schemaRefs>
    <ds:schemaRef ds:uri="http://gemini/pivotcustomization/PowerPivotVersion"/>
  </ds:schemaRefs>
</ds:datastoreItem>
</file>

<file path=customXml/itemProps22.xml><?xml version="1.0" encoding="utf-8"?>
<ds:datastoreItem xmlns:ds="http://schemas.openxmlformats.org/officeDocument/2006/customXml" ds:itemID="{B0C46337-F9AF-42B5-B870-7844657956C8}">
  <ds:schemaRefs>
    <ds:schemaRef ds:uri="http://gemini/pivotcustomization/TableXML_TestScenarioMapping"/>
  </ds:schemaRefs>
</ds:datastoreItem>
</file>

<file path=customXml/itemProps3.xml><?xml version="1.0" encoding="utf-8"?>
<ds:datastoreItem xmlns:ds="http://schemas.openxmlformats.org/officeDocument/2006/customXml" ds:itemID="{843C6E68-8947-4AB8-8122-9B3F76411A78}">
  <ds:schemaRefs>
    <ds:schemaRef ds:uri="http://gemini/pivotcustomization/TableXML_ListTestCases"/>
  </ds:schemaRefs>
</ds:datastoreItem>
</file>

<file path=customXml/itemProps4.xml><?xml version="1.0" encoding="utf-8"?>
<ds:datastoreItem xmlns:ds="http://schemas.openxmlformats.org/officeDocument/2006/customXml" ds:itemID="{C7422865-507E-4150-8425-C7859AD33BB2}"/>
</file>

<file path=customXml/itemProps5.xml><?xml version="1.0" encoding="utf-8"?>
<ds:datastoreItem xmlns:ds="http://schemas.openxmlformats.org/officeDocument/2006/customXml" ds:itemID="{EC6C5189-E047-4B95-8D57-1AA9B00DC254}">
  <ds:schemaRefs>
    <ds:schemaRef ds:uri="http://gemini/pivotcustomization/RelationshipAutoDetectionEnabled"/>
  </ds:schemaRefs>
</ds:datastoreItem>
</file>

<file path=customXml/itemProps6.xml><?xml version="1.0" encoding="utf-8"?>
<ds:datastoreItem xmlns:ds="http://schemas.openxmlformats.org/officeDocument/2006/customXml" ds:itemID="{E84C39EB-F533-4440-B468-F1C62C684983}">
  <ds:schemaRefs>
    <ds:schemaRef ds:uri="http://gemini/pivotcustomization/TableWidget"/>
  </ds:schemaRefs>
</ds:datastoreItem>
</file>

<file path=customXml/itemProps7.xml><?xml version="1.0" encoding="utf-8"?>
<ds:datastoreItem xmlns:ds="http://schemas.openxmlformats.org/officeDocument/2006/customXml" ds:itemID="{6AD1B133-24D7-46EB-A358-823E74D746DD}">
  <ds:schemaRefs>
    <ds:schemaRef ds:uri="http://gemini/pivotcustomization/ShowImplicitMeasures"/>
  </ds:schemaRefs>
</ds:datastoreItem>
</file>

<file path=customXml/itemProps8.xml><?xml version="1.0" encoding="utf-8"?>
<ds:datastoreItem xmlns:ds="http://schemas.openxmlformats.org/officeDocument/2006/customXml" ds:itemID="{AE6B4C70-50B2-4EA9-A48A-24168E7F956F}">
  <ds:schemaRefs>
    <ds:schemaRef ds:uri="http://gemini/pivotcustomization/Diagrams"/>
  </ds:schemaRefs>
</ds:datastoreItem>
</file>

<file path=customXml/itemProps9.xml><?xml version="1.0" encoding="utf-8"?>
<ds:datastoreItem xmlns:ds="http://schemas.openxmlformats.org/officeDocument/2006/customXml" ds:itemID="{22B0742B-B43A-4790-8415-B75AFE411827}">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125</vt:i4>
      </vt:variant>
    </vt:vector>
  </HeadingPairs>
  <TitlesOfParts>
    <vt:vector size="237" baseType="lpstr">
      <vt:lpstr>Front Cover</vt:lpstr>
      <vt:lpstr>Change Control</vt:lpstr>
      <vt:lpstr>Sheet1</vt:lpstr>
      <vt:lpstr>Sheet2</vt:lpstr>
      <vt:lpstr>How To Use</vt:lpstr>
      <vt:lpstr>Test Scenarios Summary</vt:lpstr>
      <vt:lpstr>TestSceanrioMap</vt:lpstr>
      <vt:lpstr>List of Test Scenarios</vt:lpstr>
      <vt:lpstr>List of Test Cases</vt:lpstr>
      <vt:lpstr>ET-001</vt:lpstr>
      <vt:lpstr>ET-002-GAIN</vt:lpstr>
      <vt:lpstr>ET-002-LOSE</vt:lpstr>
      <vt:lpstr>ET-003-GAIN</vt:lpstr>
      <vt:lpstr>ET-003-LOSE</vt:lpstr>
      <vt:lpstr>ET-004-GAIN</vt:lpstr>
      <vt:lpstr>ET-004-LOSE</vt:lpstr>
      <vt:lpstr>ET-005-GAIN</vt:lpstr>
      <vt:lpstr>ET-005-LOSE</vt:lpstr>
      <vt:lpstr>ET-006-GAIN</vt:lpstr>
      <vt:lpstr>ET-006-LOSE</vt:lpstr>
      <vt:lpstr>ET-007-GAIN</vt:lpstr>
      <vt:lpstr>ET-007-LOSE</vt:lpstr>
      <vt:lpstr>ET-008-GAIN</vt:lpstr>
      <vt:lpstr>ET-008-LOSE</vt:lpstr>
      <vt:lpstr>ET-009-GAIN</vt:lpstr>
      <vt:lpstr>ET-009-LOSE</vt:lpstr>
      <vt:lpstr>ET-010-GAIN</vt:lpstr>
      <vt:lpstr>ET-010-LOSE</vt:lpstr>
      <vt:lpstr>ET-011-GAIN</vt:lpstr>
      <vt:lpstr>ET-011-LOSE</vt:lpstr>
      <vt:lpstr>ET-012-GAIN</vt:lpstr>
      <vt:lpstr>ET-012-LOSE</vt:lpstr>
      <vt:lpstr>ET-013-GAIN</vt:lpstr>
      <vt:lpstr>ET-013-LOSE</vt:lpstr>
      <vt:lpstr>ET-014-GAIN</vt:lpstr>
      <vt:lpstr>ET-014-LOSE</vt:lpstr>
      <vt:lpstr>ET-015-GAIN</vt:lpstr>
      <vt:lpstr>ET-015-LOSE</vt:lpstr>
      <vt:lpstr>ET-016-GAIN</vt:lpstr>
      <vt:lpstr>ET-016-LOSE</vt:lpstr>
      <vt:lpstr>ET-017-GAIN</vt:lpstr>
      <vt:lpstr>ET-017-LOSE</vt:lpstr>
      <vt:lpstr>ET-018-GAIN</vt:lpstr>
      <vt:lpstr>ET-018-LOSE</vt:lpstr>
      <vt:lpstr>ET-019-GAIN</vt:lpstr>
      <vt:lpstr>ET-019-LOSE</vt:lpstr>
      <vt:lpstr>ET-020-GAIN</vt:lpstr>
      <vt:lpstr>ET-020-LOSE</vt:lpstr>
      <vt:lpstr>ET-021-GAIN</vt:lpstr>
      <vt:lpstr>ET-021-LOSE</vt:lpstr>
      <vt:lpstr>ET-022-GAIN</vt:lpstr>
      <vt:lpstr>ET-022-LOSE</vt:lpstr>
      <vt:lpstr>ET-023</vt:lpstr>
      <vt:lpstr>ET-024</vt:lpstr>
      <vt:lpstr>ET-025</vt:lpstr>
      <vt:lpstr>ET-028</vt:lpstr>
      <vt:lpstr>ET-029</vt:lpstr>
      <vt:lpstr>ET-030</vt:lpstr>
      <vt:lpstr>ET-031</vt:lpstr>
      <vt:lpstr>ET-032</vt:lpstr>
      <vt:lpstr>ET-033</vt:lpstr>
      <vt:lpstr>ET-034</vt:lpstr>
      <vt:lpstr>ET-035</vt:lpstr>
      <vt:lpstr>ET-036</vt:lpstr>
      <vt:lpstr>ET-037</vt:lpstr>
      <vt:lpstr>ET-038</vt:lpstr>
      <vt:lpstr>ET-039</vt:lpstr>
      <vt:lpstr>ET-056-GAIN</vt:lpstr>
      <vt:lpstr>ET-058</vt:lpstr>
      <vt:lpstr>ET-059</vt:lpstr>
      <vt:lpstr>ET-060</vt:lpstr>
      <vt:lpstr>ET-064</vt:lpstr>
      <vt:lpstr>ET-065</vt:lpstr>
      <vt:lpstr>ET-070</vt:lpstr>
      <vt:lpstr>ET-071</vt:lpstr>
      <vt:lpstr>ET-094-GAIN</vt:lpstr>
      <vt:lpstr>ET-099-GAIN</vt:lpstr>
      <vt:lpstr>ET-100-GAIN</vt:lpstr>
      <vt:lpstr>ET-101-GAIN</vt:lpstr>
      <vt:lpstr>ET-101-LOSE</vt:lpstr>
      <vt:lpstr>ET-102-GAIN</vt:lpstr>
      <vt:lpstr>ET-102-LOSE</vt:lpstr>
      <vt:lpstr>ET-103-GAIN</vt:lpstr>
      <vt:lpstr>ET-103-LOSE</vt:lpstr>
      <vt:lpstr>ET-501-GAIN</vt:lpstr>
      <vt:lpstr>ET-501-LOSE</vt:lpstr>
      <vt:lpstr>ET-502-GAIN</vt:lpstr>
      <vt:lpstr>ET-502-LOSE</vt:lpstr>
      <vt:lpstr>ET-503-GAIN</vt:lpstr>
      <vt:lpstr>ET-503-LOSE</vt:lpstr>
      <vt:lpstr>ET-505-GAIN</vt:lpstr>
      <vt:lpstr>ET-505-LOSE</vt:lpstr>
      <vt:lpstr>ET-506-GAIN</vt:lpstr>
      <vt:lpstr>ET-506-LOSE</vt:lpstr>
      <vt:lpstr>ET-507</vt:lpstr>
      <vt:lpstr>ET-508</vt:lpstr>
      <vt:lpstr>ET-509</vt:lpstr>
      <vt:lpstr>ET-510</vt:lpstr>
      <vt:lpstr>ET-511</vt:lpstr>
      <vt:lpstr>ET-512</vt:lpstr>
      <vt:lpstr>ET-513-GAIN</vt:lpstr>
      <vt:lpstr>ET-514-LOSE</vt:lpstr>
      <vt:lpstr>ET-515-GAIN</vt:lpstr>
      <vt:lpstr>ET-516-LOSE</vt:lpstr>
      <vt:lpstr>ET-517</vt:lpstr>
      <vt:lpstr>ET-518</vt:lpstr>
      <vt:lpstr>ET-519</vt:lpstr>
      <vt:lpstr>ET-520</vt:lpstr>
      <vt:lpstr>ET-521</vt:lpstr>
      <vt:lpstr>ET-522</vt:lpstr>
      <vt:lpstr>ET-523</vt:lpstr>
      <vt:lpstr>ET-524</vt:lpstr>
      <vt:lpstr>_1._How_to_Navigate_this_document</vt:lpstr>
      <vt:lpstr>_2._Overview_of_the__List_of_Test_Scenarios__Tab</vt:lpstr>
      <vt:lpstr>_3._Overview_of_the__List_of_Test_Cases__Tab</vt:lpstr>
      <vt:lpstr>_4._Overview_of_the_Test_Script_Tabs</vt:lpstr>
      <vt:lpstr>'ET-002-GAIN'!_Ref12268564</vt:lpstr>
      <vt:lpstr>'ET-002-LOSE'!_Ref12268564</vt:lpstr>
      <vt:lpstr>'ET-005-GAIN'!_Ref12268564</vt:lpstr>
      <vt:lpstr>'ET-005-LOSE'!_Ref12268564</vt:lpstr>
      <vt:lpstr>'ET-007-GAIN'!_Ref12268564</vt:lpstr>
      <vt:lpstr>'ET-007-LOSE'!_Ref12268564</vt:lpstr>
      <vt:lpstr>'ET-103-GAIN'!_Ref12268564</vt:lpstr>
      <vt:lpstr>'ET-103-LOSE'!_Ref12268564</vt:lpstr>
      <vt:lpstr>'ET-502-GAIN'!_Ref12268564</vt:lpstr>
      <vt:lpstr>'ET-502-LOSE'!_Ref12268564</vt:lpstr>
      <vt:lpstr>'ET-503-GAIN'!_Ref12268564</vt:lpstr>
      <vt:lpstr>'ET-503-LOSE'!_Ref12268564</vt:lpstr>
      <vt:lpstr>'ET-517'!_Ref12268564</vt:lpstr>
      <vt:lpstr>'ET-024'!_Toc11929139</vt:lpstr>
      <vt:lpstr>'ET-025'!_Toc11929139</vt:lpstr>
      <vt:lpstr>'ET-058'!_Toc11929139</vt:lpstr>
      <vt:lpstr>'ET-059'!_Toc11929139</vt:lpstr>
      <vt:lpstr>'ET-060'!_Toc11929139</vt:lpstr>
      <vt:lpstr>'ET-505-GAIN'!_Toc11929139</vt:lpstr>
      <vt:lpstr>'ET-505-LOSE'!_Toc11929139</vt:lpstr>
      <vt:lpstr>'ET-507'!_Toc11929139</vt:lpstr>
      <vt:lpstr>'ET-510'!_Toc11929139</vt:lpstr>
      <vt:lpstr>'ET-028'!_Toc12626846</vt:lpstr>
      <vt:lpstr>'ET-029'!_Toc12626846</vt:lpstr>
      <vt:lpstr>'ET-508'!_Toc12626846</vt:lpstr>
      <vt:lpstr>'ET-001'!Print_Titles</vt:lpstr>
      <vt:lpstr>'ET-002-GAIN'!Print_Titles</vt:lpstr>
      <vt:lpstr>'ET-002-LOSE'!Print_Titles</vt:lpstr>
      <vt:lpstr>'ET-003-GAIN'!Print_Titles</vt:lpstr>
      <vt:lpstr>'ET-003-LOSE'!Print_Titles</vt:lpstr>
      <vt:lpstr>'ET-004-GAIN'!Print_Titles</vt:lpstr>
      <vt:lpstr>'ET-004-LOSE'!Print_Titles</vt:lpstr>
      <vt:lpstr>'ET-005-GAIN'!Print_Titles</vt:lpstr>
      <vt:lpstr>'ET-005-LOSE'!Print_Titles</vt:lpstr>
      <vt:lpstr>'ET-006-GAIN'!Print_Titles</vt:lpstr>
      <vt:lpstr>'ET-006-LOSE'!Print_Titles</vt:lpstr>
      <vt:lpstr>'ET-007-GAIN'!Print_Titles</vt:lpstr>
      <vt:lpstr>'ET-007-LOSE'!Print_Titles</vt:lpstr>
      <vt:lpstr>'ET-008-GAIN'!Print_Titles</vt:lpstr>
      <vt:lpstr>'ET-008-LOSE'!Print_Titles</vt:lpstr>
      <vt:lpstr>'ET-009-GAIN'!Print_Titles</vt:lpstr>
      <vt:lpstr>'ET-009-LOSE'!Print_Titles</vt:lpstr>
      <vt:lpstr>'ET-010-GAIN'!Print_Titles</vt:lpstr>
      <vt:lpstr>'ET-010-LOSE'!Print_Titles</vt:lpstr>
      <vt:lpstr>'ET-011-GAIN'!Print_Titles</vt:lpstr>
      <vt:lpstr>'ET-011-LOSE'!Print_Titles</vt:lpstr>
      <vt:lpstr>'ET-012-GAIN'!Print_Titles</vt:lpstr>
      <vt:lpstr>'ET-012-LOSE'!Print_Titles</vt:lpstr>
      <vt:lpstr>'ET-013-GAIN'!Print_Titles</vt:lpstr>
      <vt:lpstr>'ET-013-LOSE'!Print_Titles</vt:lpstr>
      <vt:lpstr>'ET-014-GAIN'!Print_Titles</vt:lpstr>
      <vt:lpstr>'ET-014-LOSE'!Print_Titles</vt:lpstr>
      <vt:lpstr>'ET-015-GAIN'!Print_Titles</vt:lpstr>
      <vt:lpstr>'ET-015-LOSE'!Print_Titles</vt:lpstr>
      <vt:lpstr>'ET-016-GAIN'!Print_Titles</vt:lpstr>
      <vt:lpstr>'ET-016-LOSE'!Print_Titles</vt:lpstr>
      <vt:lpstr>'ET-017-GAIN'!Print_Titles</vt:lpstr>
      <vt:lpstr>'ET-017-LOSE'!Print_Titles</vt:lpstr>
      <vt:lpstr>'ET-018-GAIN'!Print_Titles</vt:lpstr>
      <vt:lpstr>'ET-018-LOSE'!Print_Titles</vt:lpstr>
      <vt:lpstr>'ET-019-GAIN'!Print_Titles</vt:lpstr>
      <vt:lpstr>'ET-019-LOSE'!Print_Titles</vt:lpstr>
      <vt:lpstr>'ET-020-GAIN'!Print_Titles</vt:lpstr>
      <vt:lpstr>'ET-020-LOSE'!Print_Titles</vt:lpstr>
      <vt:lpstr>'ET-021-GAIN'!Print_Titles</vt:lpstr>
      <vt:lpstr>'ET-021-LOSE'!Print_Titles</vt:lpstr>
      <vt:lpstr>'ET-022-GAIN'!Print_Titles</vt:lpstr>
      <vt:lpstr>'ET-022-LOSE'!Print_Titles</vt:lpstr>
      <vt:lpstr>'ET-024'!Print_Titles</vt:lpstr>
      <vt:lpstr>'ET-025'!Print_Titles</vt:lpstr>
      <vt:lpstr>'ET-028'!Print_Titles</vt:lpstr>
      <vt:lpstr>'ET-029'!Print_Titles</vt:lpstr>
      <vt:lpstr>'ET-030'!Print_Titles</vt:lpstr>
      <vt:lpstr>'ET-031'!Print_Titles</vt:lpstr>
      <vt:lpstr>'ET-032'!Print_Titles</vt:lpstr>
      <vt:lpstr>'ET-033'!Print_Titles</vt:lpstr>
      <vt:lpstr>'ET-034'!Print_Titles</vt:lpstr>
      <vt:lpstr>'ET-035'!Print_Titles</vt:lpstr>
      <vt:lpstr>'ET-036'!Print_Titles</vt:lpstr>
      <vt:lpstr>'ET-037'!Print_Titles</vt:lpstr>
      <vt:lpstr>'ET-038'!Print_Titles</vt:lpstr>
      <vt:lpstr>'ET-039'!Print_Titles</vt:lpstr>
      <vt:lpstr>'ET-058'!Print_Titles</vt:lpstr>
      <vt:lpstr>'ET-059'!Print_Titles</vt:lpstr>
      <vt:lpstr>'ET-060'!Print_Titles</vt:lpstr>
      <vt:lpstr>'ET-064'!Print_Titles</vt:lpstr>
      <vt:lpstr>'ET-065'!Print_Titles</vt:lpstr>
      <vt:lpstr>'ET-101-GAIN'!Print_Titles</vt:lpstr>
      <vt:lpstr>'ET-101-LOSE'!Print_Titles</vt:lpstr>
      <vt:lpstr>'ET-102-GAIN'!Print_Titles</vt:lpstr>
      <vt:lpstr>'ET-102-LOSE'!Print_Titles</vt:lpstr>
      <vt:lpstr>'ET-103-GAIN'!Print_Titles</vt:lpstr>
      <vt:lpstr>'ET-103-LOSE'!Print_Titles</vt:lpstr>
      <vt:lpstr>'ET-501-GAIN'!Print_Titles</vt:lpstr>
      <vt:lpstr>'ET-501-LOSE'!Print_Titles</vt:lpstr>
      <vt:lpstr>'ET-502-GAIN'!Print_Titles</vt:lpstr>
      <vt:lpstr>'ET-502-LOSE'!Print_Titles</vt:lpstr>
      <vt:lpstr>'ET-503-GAIN'!Print_Titles</vt:lpstr>
      <vt:lpstr>'ET-503-LOSE'!Print_Titles</vt:lpstr>
      <vt:lpstr>'ET-505-GAIN'!Print_Titles</vt:lpstr>
      <vt:lpstr>'ET-505-LOSE'!Print_Titles</vt:lpstr>
      <vt:lpstr>'ET-506-GAIN'!Print_Titles</vt:lpstr>
      <vt:lpstr>'ET-506-LOSE'!Print_Titles</vt:lpstr>
      <vt:lpstr>'ET-507'!Print_Titles</vt:lpstr>
      <vt:lpstr>'ET-508'!Print_Titles</vt:lpstr>
      <vt:lpstr>'ET-509'!Print_Titles</vt:lpstr>
      <vt:lpstr>'ET-510'!Print_Titles</vt:lpstr>
      <vt:lpstr>'ET-511'!Print_Titles</vt:lpstr>
      <vt:lpstr>'ET-512'!Print_Titles</vt:lpstr>
      <vt:lpstr>'ET-513-GAIN'!Print_Titles</vt:lpstr>
      <vt:lpstr>'ET-514-LOSE'!Print_Titles</vt:lpstr>
      <vt:lpstr>'ET-515-GAIN'!Print_Titles</vt:lpstr>
      <vt:lpstr>'ET-516-LOSE'!Print_Titles</vt:lpstr>
      <vt:lpstr>'ET-517'!Print_Titles</vt:lpstr>
      <vt:lpstr>'ET-518'!Print_Titles</vt:lpstr>
      <vt:lpstr>'ET-519'!Print_Titles</vt:lpstr>
      <vt:lpstr>'ET-520'!Print_Titles</vt:lpstr>
      <vt:lpstr>'ET-521'!Print_Titles</vt:lpstr>
      <vt:lpstr>'ET-522'!Print_Titles</vt:lpstr>
      <vt:lpstr>'ET-523'!Print_Titles</vt:lpstr>
      <vt:lpstr>'ET-524'!Print_Titles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Netcompany Excel</dc:title>
  <dc:subject/>
  <dc:creator>Kranti Naik</dc:creator>
  <cp:keywords/>
  <dc:description/>
  <cp:lastModifiedBy>Kataria, Sarita (DCC)</cp:lastModifiedBy>
  <cp:revision/>
  <dcterms:created xsi:type="dcterms:W3CDTF">2010-03-25T18:25:09Z</dcterms:created>
  <dcterms:modified xsi:type="dcterms:W3CDTF">2022-08-02T11:28:46Z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0x010100EFB4274AAB3BDB4A9B8F4B8D77A12F74</vt:lpwstr>
  </property>
  <property fmtid="{D5CDD505-2E9C-101B-9397-08002B2CF9AE}" pid="11" name="_dlc_DocIdItemGuid">
    <vt:lpwstr>0cfe5d73-fab7-48c3-87de-2ba68d38737a</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SIP_Label_6f620784-d3c8-4627-b614-0de6b80cc1d8_Enabled">
    <vt:lpwstr>true</vt:lpwstr>
  </property>
  <property fmtid="{D5CDD505-2E9C-101B-9397-08002B2CF9AE}" pid="25" name="MSIP_Label_6f620784-d3c8-4627-b614-0de6b80cc1d8_SetDate">
    <vt:lpwstr>2022-08-02T11:28:43Z</vt:lpwstr>
  </property>
  <property fmtid="{D5CDD505-2E9C-101B-9397-08002B2CF9AE}" pid="26" name="MSIP_Label_6f620784-d3c8-4627-b614-0de6b80cc1d8_Method">
    <vt:lpwstr>Privileged</vt:lpwstr>
  </property>
  <property fmtid="{D5CDD505-2E9C-101B-9397-08002B2CF9AE}" pid="27" name="MSIP_Label_6f620784-d3c8-4627-b614-0de6b80cc1d8_Name">
    <vt:lpwstr>DCC Controlled</vt:lpwstr>
  </property>
  <property fmtid="{D5CDD505-2E9C-101B-9397-08002B2CF9AE}" pid="28" name="MSIP_Label_6f620784-d3c8-4627-b614-0de6b80cc1d8_SiteId">
    <vt:lpwstr>d77ea84a-f7fd-4928-b8a3-64763b0a7710</vt:lpwstr>
  </property>
  <property fmtid="{D5CDD505-2E9C-101B-9397-08002B2CF9AE}" pid="29" name="MSIP_Label_6f620784-d3c8-4627-b614-0de6b80cc1d8_ActionId">
    <vt:lpwstr>5b3a65f4-62d7-4529-ab8d-70120097a99d</vt:lpwstr>
  </property>
  <property fmtid="{D5CDD505-2E9C-101B-9397-08002B2CF9AE}" pid="30" name="MSIP_Label_6f620784-d3c8-4627-b614-0de6b80cc1d8_ContentBits">
    <vt:lpwstr>3</vt:lpwstr>
  </property>
  <property fmtid="{D5CDD505-2E9C-101B-9397-08002B2CF9AE}" pid="31" name="MediaServiceImageTags">
    <vt:lpwstr/>
  </property>
</Properties>
</file>